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F8D96D9C-6C95-478D-BB3D-C41CE80B4EF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4-1" sheetId="28" r:id="rId1"/>
    <sheet name="4-2" sheetId="29" r:id="rId2"/>
    <sheet name="4-3" sheetId="30" r:id="rId3"/>
    <sheet name="4-4" sheetId="31" r:id="rId4"/>
    <sheet name="4-5" sheetId="33" r:id="rId5"/>
    <sheet name="4-6" sheetId="15" r:id="rId6"/>
    <sheet name="4-7" sheetId="18" r:id="rId7"/>
    <sheet name="4-8(1)" sheetId="22" r:id="rId8"/>
    <sheet name="4-8(2)" sheetId="24" r:id="rId9"/>
    <sheet name="4-8(3)" sheetId="20" r:id="rId10"/>
    <sheet name="4-9" sheetId="16" r:id="rId11"/>
    <sheet name="4-10" sheetId="19" r:id="rId12"/>
    <sheet name="4-11" sheetId="17" r:id="rId13"/>
  </sheets>
  <definedNames>
    <definedName name="__I25600" localSheetId="11">#REF!</definedName>
    <definedName name="__I25600" localSheetId="5">#REF!</definedName>
    <definedName name="__I25600" localSheetId="10">#REF!</definedName>
    <definedName name="__I25600">#REF!</definedName>
    <definedName name="_1I25600_">#REF!</definedName>
    <definedName name="_I25600" localSheetId="11">#REF!</definedName>
    <definedName name="_I25600" localSheetId="5">#REF!</definedName>
    <definedName name="_I25600" localSheetId="10">#REF!</definedName>
    <definedName name="_I25600">#REF!</definedName>
    <definedName name="aiu" localSheetId="11">#REF!,#REF!,#REF!,#REF!,#REF!,#REF!</definedName>
    <definedName name="aiu" localSheetId="5">#REF!,#REF!,#REF!,#REF!,#REF!,#REF!</definedName>
    <definedName name="aiu" localSheetId="10">#REF!,#REF!,#REF!,#REF!,#REF!,#REF!</definedName>
    <definedName name="aiu">#REF!,#REF!,#REF!,#REF!,#REF!,#REF!</definedName>
    <definedName name="bm">#REF!</definedName>
    <definedName name="kumi">#REF!</definedName>
    <definedName name="_xlnm.Print_Area" localSheetId="0">'4-1'!$A$4:$O$16</definedName>
    <definedName name="_xlnm.Print_Area" localSheetId="11">'4-10'!$A$1:$C$8</definedName>
    <definedName name="_xlnm.Print_Area" localSheetId="12">'4-11'!$A$1:$M$30</definedName>
    <definedName name="_xlnm.Print_Area" localSheetId="1">'4-2'!$A$1:$D$8</definedName>
    <definedName name="_xlnm.Print_Area" localSheetId="2">'4-3'!$A$1:$F$11</definedName>
    <definedName name="_xlnm.Print_Area" localSheetId="3">'4-4'!$A$1:$G$9</definedName>
    <definedName name="_xlnm.Print_Area" localSheetId="4">'4-5'!$A$1:$J$8</definedName>
    <definedName name="_xlnm.Print_Area" localSheetId="5">'4-6'!$A$1:$F$8</definedName>
    <definedName name="_xlnm.Print_Area" localSheetId="6">'4-7'!$A$1:$F$9</definedName>
    <definedName name="_xlnm.Print_Area" localSheetId="7">'4-8(1)'!$A$1:$T$16</definedName>
    <definedName name="_xlnm.Print_Area" localSheetId="8">'4-8(2)'!$A$1:$L$9</definedName>
    <definedName name="_xlnm.Print_Area" localSheetId="9">'4-8(3)'!$A$1:$J$12</definedName>
    <definedName name="_xlnm.Print_Area" localSheetId="10">'4-9'!$A$1:$C$8</definedName>
    <definedName name="_xlnm.Print_Titles">#REF!</definedName>
    <definedName name="こども" localSheetId="11">#REF!,#REF!,#REF!,#REF!,#REF!,#REF!,#REF!,#REF!,#REF!,#REF!,#REF!,#REF!,#REF!,#REF!</definedName>
    <definedName name="こども" localSheetId="5">#REF!,#REF!,#REF!,#REF!,#REF!,#REF!,#REF!,#REF!,#REF!,#REF!,#REF!,#REF!,#REF!,#REF!</definedName>
    <definedName name="こども" localSheetId="10">#REF!,#REF!,#REF!,#REF!,#REF!,#REF!,#REF!,#REF!,#REF!,#REF!,#REF!,#REF!,#REF!,#REF!</definedName>
    <definedName name="こども">#REF!,#REF!,#REF!,#REF!,#REF!,#REF!,#REF!,#REF!,#REF!,#REF!,#REF!,#REF!,#REF!,#REF!</definedName>
    <definedName name="だぶり" localSheetId="11">#REF!</definedName>
    <definedName name="だぶり" localSheetId="5">#REF!</definedName>
    <definedName name="だぶり" localSheetId="10">#REF!</definedName>
    <definedName name="だぶり">#REF!</definedName>
    <definedName name="安心">#REF!,#REF!,#REF!,#REF!,#REF!,#REF!</definedName>
    <definedName name="安全" localSheetId="11">#REF!,#REF!,#REF!,#REF!,#REF!,#REF!,#REF!,#REF!,#REF!,#REF!,#REF!,#REF!,#REF!,#REF!</definedName>
    <definedName name="安全" localSheetId="5">#REF!,#REF!,#REF!,#REF!,#REF!,#REF!,#REF!,#REF!,#REF!,#REF!,#REF!,#REF!,#REF!,#REF!</definedName>
    <definedName name="安全" localSheetId="10">#REF!,#REF!,#REF!,#REF!,#REF!,#REF!,#REF!,#REF!,#REF!,#REF!,#REF!,#REF!,#REF!,#REF!</definedName>
    <definedName name="安全">#REF!,#REF!,#REF!,#REF!,#REF!,#REF!,#REF!,#REF!,#REF!,#REF!,#REF!,#REF!,#REF!,#REF!</definedName>
    <definedName name="安全と安心">#REF!,#REF!,#REF!,#REF!,#REF!,#REF!</definedName>
    <definedName name="国保過誤">#REF!</definedName>
    <definedName name="施策" localSheetId="11">#REF!,#REF!,#REF!,#REF!,#REF!,#REF!,#REF!,#REF!,#REF!,#REF!,#REF!,#REF!,#REF!,#REF!</definedName>
    <definedName name="施策" localSheetId="5">#REF!,#REF!,#REF!,#REF!,#REF!,#REF!,#REF!,#REF!,#REF!,#REF!,#REF!,#REF!,#REF!,#REF!</definedName>
    <definedName name="施策" localSheetId="10">#REF!,#REF!,#REF!,#REF!,#REF!,#REF!,#REF!,#REF!,#REF!,#REF!,#REF!,#REF!,#REF!,#REF!</definedName>
    <definedName name="施策">#REF!,#REF!,#REF!,#REF!,#REF!,#REF!,#REF!,#REF!,#REF!,#REF!,#REF!,#REF!,#REF!,#REF!</definedName>
    <definedName name="施策〆" localSheetId="11">#REF!,#REF!,#REF!,#REF!,#REF!,#REF!,#REF!,#REF!,#REF!,#REF!,#REF!,#REF!,#REF!,#REF!</definedName>
    <definedName name="施策〆" localSheetId="5">#REF!,#REF!,#REF!,#REF!,#REF!,#REF!,#REF!,#REF!,#REF!,#REF!,#REF!,#REF!,#REF!,#REF!</definedName>
    <definedName name="施策〆" localSheetId="10">#REF!,#REF!,#REF!,#REF!,#REF!,#REF!,#REF!,#REF!,#REF!,#REF!,#REF!,#REF!,#REF!,#REF!</definedName>
    <definedName name="施策〆">#REF!,#REF!,#REF!,#REF!,#REF!,#REF!,#REF!,#REF!,#REF!,#REF!,#REF!,#REF!,#REF!,#REF!</definedName>
    <definedName name="施策3" localSheetId="11">#REF!,#REF!,#REF!,#REF!,#REF!,#REF!,#REF!,#REF!,#REF!,#REF!,#REF!,#REF!,#REF!,#REF!</definedName>
    <definedName name="施策3" localSheetId="5">#REF!,#REF!,#REF!,#REF!,#REF!,#REF!,#REF!,#REF!,#REF!,#REF!,#REF!,#REF!,#REF!,#REF!</definedName>
    <definedName name="施策3" localSheetId="10">#REF!,#REF!,#REF!,#REF!,#REF!,#REF!,#REF!,#REF!,#REF!,#REF!,#REF!,#REF!,#REF!,#REF!</definedName>
    <definedName name="施策3">#REF!,#REF!,#REF!,#REF!,#REF!,#REF!,#REF!,#REF!,#REF!,#REF!,#REF!,#REF!,#REF!,#REF!</definedName>
    <definedName name="主要一覧">#REF!,#REF!,#REF!,#REF!,#REF!,#REF!</definedName>
    <definedName name="組" localSheetId="11">#REF!</definedName>
    <definedName name="組" localSheetId="10">#REF!</definedName>
    <definedName name="組">#REF!</definedName>
    <definedName name="帯" localSheetId="11">#REF!,#REF!,#REF!,#REF!,#REF!,#REF!</definedName>
    <definedName name="帯" localSheetId="10">#REF!,#REF!,#REF!,#REF!,#REF!,#REF!</definedName>
    <definedName name="帯">#REF!,#REF!,#REF!,#REF!,#REF!,#REF!</definedName>
    <definedName name="帯左" localSheetId="11">#REF!,#REF!,#REF!,#REF!,#REF!,#REF!</definedName>
    <definedName name="帯左" localSheetId="10">#REF!,#REF!,#REF!,#REF!,#REF!,#REF!</definedName>
    <definedName name="帯左">#REF!,#REF!,#REF!,#REF!,#REF!,#REF!</definedName>
    <definedName name="都市型" localSheetId="11">#REF!,#REF!,#REF!,#REF!,#REF!,#REF!</definedName>
    <definedName name="都市型" localSheetId="5">#REF!,#REF!,#REF!,#REF!,#REF!,#REF!</definedName>
    <definedName name="都市型" localSheetId="10">#REF!,#REF!,#REF!,#REF!,#REF!,#REF!</definedName>
    <definedName name="都市型">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" i="31" l="1"/>
  <c r="D7" i="30"/>
  <c r="D10" i="30"/>
  <c r="B8" i="17"/>
  <c r="C8" i="17"/>
  <c r="D8" i="17"/>
  <c r="E8" i="17"/>
  <c r="F8" i="17"/>
  <c r="G8" i="17"/>
  <c r="H8" i="17"/>
  <c r="I8" i="17"/>
  <c r="J8" i="17"/>
  <c r="K8" i="17"/>
  <c r="L10" i="17"/>
  <c r="L11" i="17"/>
  <c r="L12" i="17"/>
  <c r="M12" i="17"/>
  <c r="L13" i="17"/>
  <c r="M13" i="17"/>
  <c r="L14" i="17"/>
  <c r="M14" i="17"/>
  <c r="D22" i="17"/>
  <c r="E22" i="17"/>
  <c r="F22" i="17"/>
  <c r="G22" i="17"/>
  <c r="H22" i="17"/>
  <c r="I22" i="17"/>
  <c r="J22" i="17"/>
  <c r="L22" i="17"/>
  <c r="M22" i="17"/>
  <c r="K26" i="17"/>
  <c r="K22" i="17" s="1"/>
  <c r="B28" i="17"/>
  <c r="B22" i="17" s="1"/>
  <c r="C28" i="17"/>
  <c r="C22" i="17" s="1"/>
  <c r="L8" i="17" l="1"/>
  <c r="M8" i="17"/>
</calcChain>
</file>

<file path=xl/sharedStrings.xml><?xml version="1.0" encoding="utf-8"?>
<sst xmlns="http://schemas.openxmlformats.org/spreadsheetml/2006/main" count="276" uniqueCount="158">
  <si>
    <t>区分</t>
  </si>
  <si>
    <t>年度</t>
  </si>
  <si>
    <t>　</t>
  </si>
  <si>
    <t>総 数</t>
  </si>
  <si>
    <t>　４  労働・金融</t>
  </si>
  <si>
    <t>１　職業紹介状況(足立区・荒川区)</t>
  </si>
  <si>
    <t>月間
有効
求人数</t>
  </si>
  <si>
    <t>新　規</t>
  </si>
  <si>
    <t>月間有効求職者数</t>
  </si>
  <si>
    <t>新規求職申込数</t>
  </si>
  <si>
    <t>紹　　介　　数</t>
  </si>
  <si>
    <t>就　　職　　数</t>
  </si>
  <si>
    <t>求人数</t>
  </si>
  <si>
    <t>男</t>
  </si>
  <si>
    <t>女</t>
  </si>
  <si>
    <t>資料：足立公共職業安定所</t>
  </si>
  <si>
    <t xml:space="preserve">  (注１)月間有効求人数及び月間有効求職者数は各年の月平均である。　　　　　　　　　　　　　　　　　</t>
    <phoneticPr fontId="7"/>
  </si>
  <si>
    <t xml:space="preserve">  (注２)求職申込書の性別欄の記載が任意になったことに伴い、男女別の合計は総数と必ずしも一致しない。</t>
    <phoneticPr fontId="7"/>
  </si>
  <si>
    <t xml:space="preserve">  (注３)学卒を除く。　　　　　　　　　　　　　　　　　　　　　　　　　　　　　　　　　　　　　　　</t>
    <phoneticPr fontId="7"/>
  </si>
  <si>
    <t xml:space="preserve">  (注４)平成２０年度からは一般に加えパートを含む。　　　　　　　　　　　　　　　　　　　　　　　　　</t>
    <phoneticPr fontId="7"/>
  </si>
  <si>
    <t xml:space="preserve">  (注５)令和３年９月以降はオンライン登録者の件数を含む。　　　　　　　　　　　　　　　　　　　　　　　　　</t>
    <phoneticPr fontId="7"/>
  </si>
  <si>
    <t>資料：産業経済部 企業経営支援課</t>
  </si>
  <si>
    <t>令和5年</t>
    <phoneticPr fontId="7"/>
  </si>
  <si>
    <t>うち再来所者数</t>
  </si>
  <si>
    <t>うち29歳以下</t>
  </si>
  <si>
    <t>総　　　数</t>
  </si>
  <si>
    <t>一日平均
来所者数</t>
  </si>
  <si>
    <t>来　所　者　数</t>
  </si>
  <si>
    <t>開設日数</t>
  </si>
  <si>
    <t>６　あだち若者サポートステーション利用状況</t>
  </si>
  <si>
    <r>
      <rPr>
        <b/>
        <sz val="8"/>
        <rFont val="ＭＳ 明朝"/>
        <family val="1"/>
        <charset val="128"/>
      </rPr>
      <t>資料：公益財団法人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足立区勤労福祉サービスセンター</t>
    </r>
  </si>
  <si>
    <t>令和6年</t>
    <phoneticPr fontId="7"/>
  </si>
  <si>
    <t>年　</t>
  </si>
  <si>
    <t>会　員　数</t>
  </si>
  <si>
    <t>事　業　所　数</t>
  </si>
  <si>
    <t>(各年４月１日現在)</t>
  </si>
  <si>
    <t>９　勤労福祉サービスセンターゆう会員数</t>
  </si>
  <si>
    <t>(注)日本標準産業分類における分類項目の順。</t>
  </si>
  <si>
    <t>(単位：千円)</t>
  </si>
  <si>
    <t>ｻｰﾋﾞｽ業等</t>
  </si>
  <si>
    <t>卸・小売業</t>
  </si>
  <si>
    <t>運輸・
通信業</t>
  </si>
  <si>
    <t>製造業</t>
  </si>
  <si>
    <t>建設業</t>
  </si>
  <si>
    <t>産業分類</t>
  </si>
  <si>
    <t>実行金額</t>
  </si>
  <si>
    <t>実行
件数</t>
  </si>
  <si>
    <t>年度･</t>
  </si>
  <si>
    <t>緊急経営資金
(特別借換)</t>
  </si>
  <si>
    <t>緊急経営資金
(借換)</t>
  </si>
  <si>
    <t>緊急経営資金</t>
  </si>
  <si>
    <t>小口零細資金
(借換)</t>
  </si>
  <si>
    <t>小口零細資金</t>
  </si>
  <si>
    <t>創業資金
(申告後)</t>
  </si>
  <si>
    <t>創業資金
(申告前)</t>
  </si>
  <si>
    <t>経営安定資金
(借換)</t>
  </si>
  <si>
    <t>経営安定資金</t>
  </si>
  <si>
    <t>経営革新資金</t>
  </si>
  <si>
    <t>一般事業資金
(借換)</t>
  </si>
  <si>
    <t>一般事業資金</t>
  </si>
  <si>
    <t>１１　産業分類別中小企業融資利用状況</t>
  </si>
  <si>
    <t>　(注２)紹介についてはのべ数値である。</t>
  </si>
  <si>
    <t>　(注１)求職者数・求人については年度末時点の数値である。</t>
  </si>
  <si>
    <t>人　数</t>
  </si>
  <si>
    <t>事業所数</t>
  </si>
  <si>
    <t>募集人数</t>
  </si>
  <si>
    <t>紹　　介</t>
  </si>
  <si>
    <t>求　　人</t>
  </si>
  <si>
    <t>求職者数</t>
  </si>
  <si>
    <t>７　内職相談及び内職あっせん状況</t>
  </si>
  <si>
    <t>(千円)</t>
  </si>
  <si>
    <t>契　約　額</t>
  </si>
  <si>
    <t>１０　シルバー人材センター会員数及び契約金額</t>
  </si>
  <si>
    <t>それぞれの団体に集計してある。　　　　　　　　　　</t>
  </si>
  <si>
    <t>(注)｢重複加入｣とは２つ以上の団体に加入している組合で、</t>
  </si>
  <si>
    <r>
      <rPr>
        <b/>
        <sz val="8"/>
        <rFont val="ＭＳ 明朝"/>
        <family val="1"/>
        <charset val="128"/>
      </rPr>
      <t>資料：東京都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労働相談情報センター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亀戸事務所</t>
    </r>
  </si>
  <si>
    <t>組合員数</t>
  </si>
  <si>
    <t>組合数</t>
  </si>
  <si>
    <t>全国組合</t>
  </si>
  <si>
    <t>重複加入</t>
  </si>
  <si>
    <t>しない主要</t>
  </si>
  <si>
    <t>全 労 協</t>
  </si>
  <si>
    <t>全 労 連</t>
  </si>
  <si>
    <t>連　合</t>
  </si>
  <si>
    <t>総　数</t>
  </si>
  <si>
    <t>左記以外の
連合体等</t>
  </si>
  <si>
    <t>左記に加入</t>
  </si>
  <si>
    <t>(各年６月３０日現在)</t>
  </si>
  <si>
    <t>-</t>
    <phoneticPr fontId="7"/>
  </si>
  <si>
    <t>-</t>
  </si>
  <si>
    <t xml:space="preserve">年   </t>
  </si>
  <si>
    <t>分類不能</t>
  </si>
  <si>
    <t>公務</t>
  </si>
  <si>
    <t>サービス業
(他に分類されないもの)</t>
  </si>
  <si>
    <t>複合サービス事業</t>
  </si>
  <si>
    <t>医療、福祉</t>
  </si>
  <si>
    <t>教育、学習
支援業</t>
  </si>
  <si>
    <t>生活関連
サービス業･
娯楽業</t>
  </si>
  <si>
    <t>宿泊業、飲食サービス業</t>
  </si>
  <si>
    <t>学術研究、専門・技術サービス</t>
  </si>
  <si>
    <t>不動産業・
物品賃貸業</t>
  </si>
  <si>
    <t>金融業、
保険業</t>
  </si>
  <si>
    <t>卸売業、
小売業</t>
  </si>
  <si>
    <t>運輸業、
郵便業</t>
  </si>
  <si>
    <t>情報通信業</t>
  </si>
  <si>
    <t>電気・ガス・熱供給・水道業</t>
  </si>
  <si>
    <t xml:space="preserve">  区分</t>
  </si>
  <si>
    <t>８　労働組合数及び組合員数</t>
  </si>
  <si>
    <t>(注)令和８年３月末現在。</t>
    <rPh sb="3" eb="5">
      <t>レイワ</t>
    </rPh>
    <phoneticPr fontId="7"/>
  </si>
  <si>
    <t>7</t>
    <phoneticPr fontId="7"/>
  </si>
  <si>
    <t>6</t>
    <phoneticPr fontId="7"/>
  </si>
  <si>
    <t>高　　校</t>
  </si>
  <si>
    <t>中　　学</t>
  </si>
  <si>
    <t>区分・年度</t>
  </si>
  <si>
    <t xml:space="preserve"> 就    　職　    数</t>
  </si>
  <si>
    <t>求人総数</t>
  </si>
  <si>
    <t>３　新規学卒者就職状況(足立区・荒川区)</t>
  </si>
  <si>
    <t>以上</t>
  </si>
  <si>
    <t>4,999人</t>
  </si>
  <si>
    <t>999人</t>
  </si>
  <si>
    <t>499人</t>
  </si>
  <si>
    <t>299人</t>
  </si>
  <si>
    <t>99人</t>
  </si>
  <si>
    <t>以下</t>
  </si>
  <si>
    <t>国公営</t>
  </si>
  <si>
    <t>その他</t>
  </si>
  <si>
    <t>5,000人</t>
  </si>
  <si>
    <t>1,000～</t>
  </si>
  <si>
    <t>500～</t>
  </si>
  <si>
    <t>300～</t>
  </si>
  <si>
    <t>100～</t>
  </si>
  <si>
    <t>30～</t>
  </si>
  <si>
    <t>29人</t>
  </si>
  <si>
    <t>(注)登録者数のみ各年１２月現在の数値、他は年度統計である。</t>
  </si>
  <si>
    <t>民間
その他事業</t>
  </si>
  <si>
    <t>公共及び
準公共事業</t>
  </si>
  <si>
    <t>総数</t>
  </si>
  <si>
    <t>不就労延人数</t>
  </si>
  <si>
    <t>就労延人数</t>
  </si>
  <si>
    <t>就労実人数（月平均）</t>
  </si>
  <si>
    <t>登録者数</t>
  </si>
  <si>
    <t>(注)短時間労働被保険者を含む。</t>
  </si>
  <si>
    <t>総　　額</t>
  </si>
  <si>
    <t>支　給　金　額(千円)</t>
  </si>
  <si>
    <t>受給者実人員(月平均)</t>
  </si>
  <si>
    <t>受給資格決定件数</t>
  </si>
  <si>
    <t>５　雇用保険(一般)支給状況(足立区・荒川区)</t>
  </si>
  <si>
    <t xml:space="preserve">就職件数 </t>
  </si>
  <si>
    <t xml:space="preserve">新規求職者数 </t>
  </si>
  <si>
    <t xml:space="preserve">来所者数 </t>
  </si>
  <si>
    <t>２　あだちワークセンター利用状況</t>
  </si>
  <si>
    <t>(注)日本標準産業分類における分類項目の順。</t>
    <phoneticPr fontId="7"/>
  </si>
  <si>
    <t>資料：産業経済部 企業経営支援課</t>
    <phoneticPr fontId="7"/>
  </si>
  <si>
    <t>独　　立</t>
    <phoneticPr fontId="7"/>
  </si>
  <si>
    <t>４　日雇い職業紹介状況(足立区・荒川区)</t>
    <phoneticPr fontId="7"/>
  </si>
  <si>
    <t>＜産業大分類別＞</t>
    <phoneticPr fontId="7"/>
  </si>
  <si>
    <t>＜企業規模別＞</t>
    <phoneticPr fontId="7"/>
  </si>
  <si>
    <t>＜加入主要団体別＞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</si>
</sst>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#,##0;[Red]\-#,##0"/>
    <numFmt numFmtId="177" formatCode="0_ "/>
    <numFmt numFmtId="178" formatCode="#,##0_);\(#,##0\)"/>
    <numFmt numFmtId="179" formatCode="_ * #,##0_ ;_ * \-#,##0_ ;_ * \-_ ;_ @_ "/>
    <numFmt numFmtId="180" formatCode="#,##0_ "/>
    <numFmt numFmtId="181" formatCode="#,##0;[Red]#,##0"/>
  </numFmts>
  <fonts count="25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"/>
    </font>
    <font>
      <b/>
      <sz val="8.25"/>
      <name val="ＭＳ 明朝"/>
      <family val="1"/>
      <charset val="128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8.3000000000000007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"/>
    </font>
    <font>
      <b/>
      <sz val="10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4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8.5"/>
      <name val="ＭＳ 明朝"/>
      <family val="1"/>
      <charset val="128"/>
    </font>
    <font>
      <b/>
      <sz val="7"/>
      <name val="ＭＳ 明朝"/>
      <family val="1"/>
      <charset val="128"/>
    </font>
    <font>
      <b/>
      <sz val="9.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7">
    <xf numFmtId="0" fontId="0" fillId="0" borderId="0"/>
    <xf numFmtId="176" fontId="5" fillId="0" borderId="0" applyBorder="0" applyProtection="0"/>
    <xf numFmtId="0" fontId="6" fillId="0" borderId="0">
      <alignment vertical="center"/>
    </xf>
    <xf numFmtId="176" fontId="5" fillId="0" borderId="0" applyBorder="0" applyProtection="0"/>
    <xf numFmtId="176" fontId="5" fillId="0" borderId="0" applyBorder="0" applyProtection="0"/>
    <xf numFmtId="0" fontId="11" fillId="0" borderId="0"/>
    <xf numFmtId="0" fontId="18" fillId="0" borderId="0">
      <alignment vertical="center"/>
    </xf>
  </cellStyleXfs>
  <cellXfs count="26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vertical="center" shrinkToFit="1"/>
    </xf>
    <xf numFmtId="3" fontId="3" fillId="0" borderId="6" xfId="0" applyNumberFormat="1" applyFont="1" applyBorder="1" applyAlignment="1">
      <alignment vertical="center" shrinkToFit="1"/>
    </xf>
    <xf numFmtId="3" fontId="9" fillId="0" borderId="7" xfId="0" applyNumberFormat="1" applyFont="1" applyBorder="1" applyAlignment="1">
      <alignment vertical="center" shrinkToFit="1"/>
    </xf>
    <xf numFmtId="3" fontId="9" fillId="0" borderId="6" xfId="0" applyNumberFormat="1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15" fillId="0" borderId="4" xfId="1" applyNumberFormat="1" applyFont="1" applyBorder="1" applyAlignment="1" applyProtection="1">
      <alignment vertical="center"/>
    </xf>
    <xf numFmtId="178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178" fontId="16" fillId="0" borderId="6" xfId="1" applyNumberFormat="1" applyFont="1" applyBorder="1" applyAlignment="1" applyProtection="1">
      <alignment vertical="center"/>
    </xf>
    <xf numFmtId="178" fontId="16" fillId="0" borderId="7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178" fontId="17" fillId="0" borderId="6" xfId="1" applyNumberFormat="1" applyFont="1" applyBorder="1" applyAlignment="1" applyProtection="1">
      <alignment vertical="center"/>
    </xf>
    <xf numFmtId="178" fontId="17" fillId="0" borderId="6" xfId="0" applyNumberFormat="1" applyFont="1" applyBorder="1" applyAlignment="1">
      <alignment horizontal="right" vertical="center"/>
    </xf>
    <xf numFmtId="0" fontId="17" fillId="0" borderId="0" xfId="0" applyFont="1"/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179" fontId="1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vertical="center"/>
    </xf>
    <xf numFmtId="180" fontId="20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79" fontId="17" fillId="0" borderId="4" xfId="3" applyNumberFormat="1" applyFont="1" applyBorder="1" applyAlignment="1" applyProtection="1">
      <alignment horizontal="right" vertical="center"/>
    </xf>
    <xf numFmtId="179" fontId="17" fillId="0" borderId="4" xfId="3" applyNumberFormat="1" applyFont="1" applyBorder="1" applyAlignment="1" applyProtection="1">
      <alignment horizontal="right" vertical="center" shrinkToFit="1"/>
    </xf>
    <xf numFmtId="0" fontId="17" fillId="0" borderId="4" xfId="0" applyFont="1" applyBorder="1" applyAlignment="1">
      <alignment horizontal="distributed" vertical="center"/>
    </xf>
    <xf numFmtId="179" fontId="17" fillId="0" borderId="6" xfId="3" applyNumberFormat="1" applyFont="1" applyBorder="1" applyAlignment="1" applyProtection="1">
      <alignment horizontal="right" vertical="center"/>
    </xf>
    <xf numFmtId="179" fontId="17" fillId="0" borderId="6" xfId="3" applyNumberFormat="1" applyFont="1" applyBorder="1" applyAlignment="1" applyProtection="1">
      <alignment horizontal="right" vertical="center" shrinkToFit="1"/>
    </xf>
    <xf numFmtId="0" fontId="17" fillId="0" borderId="6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 wrapText="1"/>
    </xf>
    <xf numFmtId="0" fontId="15" fillId="0" borderId="6" xfId="0" applyFont="1" applyBorder="1" applyAlignment="1">
      <alignment horizontal="distributed" vertical="center"/>
    </xf>
    <xf numFmtId="179" fontId="15" fillId="0" borderId="6" xfId="3" applyNumberFormat="1" applyFont="1" applyBorder="1" applyAlignment="1" applyProtection="1">
      <alignment horizontal="right" vertical="center"/>
    </xf>
    <xf numFmtId="0" fontId="15" fillId="0" borderId="6" xfId="0" applyFont="1" applyBorder="1" applyAlignment="1">
      <alignment horizontal="center" vertical="center"/>
    </xf>
    <xf numFmtId="179" fontId="16" fillId="0" borderId="6" xfId="3" applyNumberFormat="1" applyFont="1" applyBorder="1" applyAlignment="1" applyProtection="1">
      <alignment horizontal="right" vertical="center" shrinkToFit="1"/>
    </xf>
    <xf numFmtId="179" fontId="16" fillId="0" borderId="6" xfId="3" applyNumberFormat="1" applyFont="1" applyBorder="1" applyAlignment="1" applyProtection="1">
      <alignment horizontal="right" vertical="center"/>
    </xf>
    <xf numFmtId="179" fontId="17" fillId="0" borderId="15" xfId="3" applyNumberFormat="1" applyFont="1" applyBorder="1" applyAlignment="1" applyProtection="1">
      <alignment horizontal="righ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/>
    </xf>
    <xf numFmtId="0" fontId="17" fillId="0" borderId="2" xfId="0" applyFont="1" applyBorder="1" applyAlignment="1">
      <alignment horizontal="right" vertical="center"/>
    </xf>
    <xf numFmtId="176" fontId="17" fillId="0" borderId="0" xfId="3" applyFont="1" applyBorder="1" applyAlignment="1" applyProtection="1">
      <alignment vertical="center"/>
    </xf>
    <xf numFmtId="179" fontId="3" fillId="0" borderId="4" xfId="3" applyNumberFormat="1" applyFont="1" applyBorder="1" applyAlignment="1" applyProtection="1">
      <alignment horizontal="right" vertical="center"/>
    </xf>
    <xf numFmtId="179" fontId="3" fillId="0" borderId="6" xfId="3" applyNumberFormat="1" applyFont="1" applyBorder="1" applyAlignment="1" applyProtection="1">
      <alignment horizontal="right" vertical="center"/>
    </xf>
    <xf numFmtId="176" fontId="15" fillId="0" borderId="6" xfId="3" applyFont="1" applyBorder="1" applyAlignment="1" applyProtection="1">
      <alignment horizontal="right" vertical="center"/>
    </xf>
    <xf numFmtId="176" fontId="15" fillId="0" borderId="17" xfId="3" applyFont="1" applyBorder="1" applyAlignment="1" applyProtection="1">
      <alignment horizontal="right" vertical="center"/>
    </xf>
    <xf numFmtId="179" fontId="8" fillId="0" borderId="6" xfId="3" applyNumberFormat="1" applyFont="1" applyBorder="1" applyAlignment="1" applyProtection="1">
      <alignment horizontal="right" vertical="center"/>
    </xf>
    <xf numFmtId="0" fontId="15" fillId="0" borderId="6" xfId="0" applyFont="1" applyBorder="1" applyAlignment="1">
      <alignment horizontal="center" vertical="center" wrapText="1"/>
    </xf>
    <xf numFmtId="179" fontId="9" fillId="0" borderId="6" xfId="3" applyNumberFormat="1" applyFont="1" applyBorder="1" applyAlignment="1" applyProtection="1">
      <alignment horizontal="right" vertical="center"/>
    </xf>
    <xf numFmtId="0" fontId="1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17" fillId="0" borderId="1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178" fontId="15" fillId="0" borderId="4" xfId="0" applyNumberFormat="1" applyFont="1" applyBorder="1" applyAlignment="1">
      <alignment vertical="center"/>
    </xf>
    <xf numFmtId="178" fontId="16" fillId="0" borderId="6" xfId="0" applyNumberFormat="1" applyFont="1" applyBorder="1" applyAlignment="1">
      <alignment vertical="center"/>
    </xf>
    <xf numFmtId="178" fontId="17" fillId="0" borderId="6" xfId="0" applyNumberFormat="1" applyFont="1" applyBorder="1" applyAlignment="1">
      <alignment vertical="center"/>
    </xf>
    <xf numFmtId="0" fontId="17" fillId="0" borderId="4" xfId="0" applyFont="1" applyBorder="1" applyAlignment="1">
      <alignment horizontal="right" vertical="top"/>
    </xf>
    <xf numFmtId="0" fontId="17" fillId="0" borderId="4" xfId="0" applyFont="1" applyBorder="1"/>
    <xf numFmtId="0" fontId="17" fillId="0" borderId="4" xfId="0" applyFont="1" applyBorder="1" applyAlignment="1">
      <alignment vertical="center"/>
    </xf>
    <xf numFmtId="0" fontId="17" fillId="0" borderId="2" xfId="0" applyFont="1" applyBorder="1" applyAlignment="1">
      <alignment horizont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vertical="center"/>
    </xf>
    <xf numFmtId="0" fontId="21" fillId="0" borderId="0" xfId="0" applyFont="1" applyAlignment="1">
      <alignment horizontal="left" vertical="center" readingOrder="1"/>
    </xf>
    <xf numFmtId="179" fontId="1" fillId="0" borderId="0" xfId="0" applyNumberFormat="1" applyFont="1"/>
    <xf numFmtId="3" fontId="15" fillId="0" borderId="0" xfId="0" applyNumberFormat="1" applyFont="1" applyAlignment="1">
      <alignment vertical="center"/>
    </xf>
    <xf numFmtId="179" fontId="15" fillId="0" borderId="4" xfId="4" applyNumberFormat="1" applyFont="1" applyBorder="1" applyAlignment="1" applyProtection="1">
      <alignment vertical="center"/>
    </xf>
    <xf numFmtId="179" fontId="15" fillId="0" borderId="18" xfId="4" applyNumberFormat="1" applyFont="1" applyBorder="1" applyAlignment="1" applyProtection="1">
      <alignment vertical="center"/>
    </xf>
    <xf numFmtId="0" fontId="15" fillId="0" borderId="20" xfId="0" applyFont="1" applyBorder="1" applyAlignment="1">
      <alignment horizontal="center" vertical="center"/>
    </xf>
    <xf numFmtId="179" fontId="17" fillId="0" borderId="6" xfId="4" applyNumberFormat="1" applyFont="1" applyBorder="1" applyAlignment="1" applyProtection="1">
      <alignment vertical="center"/>
    </xf>
    <xf numFmtId="179" fontId="17" fillId="0" borderId="0" xfId="4" applyNumberFormat="1" applyFont="1" applyBorder="1" applyAlignment="1" applyProtection="1">
      <alignment vertical="center"/>
    </xf>
    <xf numFmtId="0" fontId="17" fillId="0" borderId="17" xfId="0" applyFont="1" applyBorder="1" applyAlignment="1">
      <alignment horizontal="center" vertical="center"/>
    </xf>
    <xf numFmtId="180" fontId="17" fillId="0" borderId="0" xfId="0" applyNumberFormat="1" applyFont="1"/>
    <xf numFmtId="3" fontId="17" fillId="0" borderId="0" xfId="0" applyNumberFormat="1" applyFont="1"/>
    <xf numFmtId="0" fontId="22" fillId="0" borderId="17" xfId="0" applyFont="1" applyBorder="1" applyAlignment="1">
      <alignment horizontal="center" vertical="center"/>
    </xf>
    <xf numFmtId="179" fontId="15" fillId="0" borderId="4" xfId="0" applyNumberFormat="1" applyFont="1" applyBorder="1" applyAlignment="1">
      <alignment vertical="center"/>
    </xf>
    <xf numFmtId="179" fontId="15" fillId="0" borderId="18" xfId="0" applyNumberFormat="1" applyFont="1" applyBorder="1" applyAlignment="1">
      <alignment vertical="center"/>
    </xf>
    <xf numFmtId="179" fontId="17" fillId="0" borderId="6" xfId="0" applyNumberFormat="1" applyFont="1" applyBorder="1" applyAlignment="1">
      <alignment vertical="center"/>
    </xf>
    <xf numFmtId="179" fontId="17" fillId="0" borderId="0" xfId="0" applyNumberFormat="1" applyFont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0" xfId="0" applyFont="1" applyAlignment="1">
      <alignment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3" fontId="1" fillId="0" borderId="0" xfId="0" applyNumberFormat="1" applyFont="1"/>
    <xf numFmtId="0" fontId="4" fillId="0" borderId="0" xfId="5" applyFont="1" applyAlignment="1">
      <alignment horizontal="right"/>
    </xf>
    <xf numFmtId="0" fontId="3" fillId="0" borderId="0" xfId="0" applyFont="1"/>
    <xf numFmtId="176" fontId="8" fillId="0" borderId="4" xfId="4" applyFont="1" applyBorder="1" applyAlignment="1" applyProtection="1">
      <alignment vertical="center" shrinkToFit="1"/>
    </xf>
    <xf numFmtId="176" fontId="8" fillId="0" borderId="4" xfId="4" applyFont="1" applyBorder="1" applyAlignment="1" applyProtection="1">
      <alignment vertical="center"/>
    </xf>
    <xf numFmtId="176" fontId="8" fillId="0" borderId="18" xfId="4" applyFont="1" applyBorder="1" applyAlignment="1" applyProtection="1">
      <alignment vertical="center" shrinkToFit="1"/>
    </xf>
    <xf numFmtId="176" fontId="8" fillId="0" borderId="18" xfId="4" applyFont="1" applyBorder="1" applyAlignment="1" applyProtection="1">
      <alignment horizontal="right" vertical="center" shrinkToFit="1"/>
    </xf>
    <xf numFmtId="176" fontId="8" fillId="0" borderId="4" xfId="4" applyFont="1" applyBorder="1" applyAlignment="1" applyProtection="1">
      <alignment horizontal="right" vertical="center"/>
    </xf>
    <xf numFmtId="0" fontId="8" fillId="0" borderId="4" xfId="0" applyFont="1" applyBorder="1" applyAlignment="1">
      <alignment horizontal="right" vertical="center"/>
    </xf>
    <xf numFmtId="176" fontId="8" fillId="0" borderId="4" xfId="4" applyFont="1" applyBorder="1" applyAlignment="1" applyProtection="1">
      <alignment horizontal="right" vertical="center" shrinkToFit="1"/>
    </xf>
    <xf numFmtId="0" fontId="8" fillId="0" borderId="20" xfId="0" applyFont="1" applyBorder="1" applyAlignment="1">
      <alignment horizontal="center" vertical="center"/>
    </xf>
    <xf numFmtId="176" fontId="9" fillId="0" borderId="6" xfId="4" applyFont="1" applyBorder="1" applyAlignment="1" applyProtection="1">
      <alignment vertical="center" shrinkToFit="1"/>
    </xf>
    <xf numFmtId="176" fontId="9" fillId="0" borderId="6" xfId="4" applyFont="1" applyBorder="1" applyAlignment="1" applyProtection="1">
      <alignment vertical="center"/>
    </xf>
    <xf numFmtId="176" fontId="9" fillId="0" borderId="0" xfId="4" applyFont="1" applyBorder="1" applyAlignment="1" applyProtection="1">
      <alignment vertical="center" shrinkToFit="1"/>
    </xf>
    <xf numFmtId="176" fontId="9" fillId="0" borderId="0" xfId="4" applyFont="1" applyBorder="1" applyAlignment="1" applyProtection="1">
      <alignment horizontal="right" vertical="center" shrinkToFit="1"/>
    </xf>
    <xf numFmtId="176" fontId="9" fillId="0" borderId="6" xfId="4" applyFont="1" applyBorder="1" applyAlignment="1" applyProtection="1">
      <alignment horizontal="right" vertical="center"/>
    </xf>
    <xf numFmtId="0" fontId="9" fillId="0" borderId="6" xfId="0" applyFont="1" applyBorder="1" applyAlignment="1">
      <alignment horizontal="right" vertical="center"/>
    </xf>
    <xf numFmtId="176" fontId="9" fillId="0" borderId="6" xfId="4" applyFont="1" applyBorder="1" applyAlignment="1" applyProtection="1">
      <alignment horizontal="right" vertical="center" shrinkToFit="1"/>
    </xf>
    <xf numFmtId="0" fontId="3" fillId="0" borderId="17" xfId="0" applyFont="1" applyBorder="1" applyAlignment="1">
      <alignment horizontal="center" vertical="center"/>
    </xf>
    <xf numFmtId="176" fontId="3" fillId="0" borderId="6" xfId="4" applyFont="1" applyBorder="1" applyAlignment="1" applyProtection="1">
      <alignment vertical="center" shrinkToFit="1"/>
    </xf>
    <xf numFmtId="176" fontId="3" fillId="0" borderId="15" xfId="4" applyFont="1" applyBorder="1" applyAlignment="1" applyProtection="1">
      <alignment vertical="center"/>
    </xf>
    <xf numFmtId="176" fontId="3" fillId="0" borderId="19" xfId="4" applyFont="1" applyBorder="1" applyAlignment="1" applyProtection="1">
      <alignment vertical="center" shrinkToFit="1"/>
    </xf>
    <xf numFmtId="176" fontId="3" fillId="0" borderId="15" xfId="4" applyFont="1" applyBorder="1" applyAlignment="1" applyProtection="1">
      <alignment vertical="center" shrinkToFit="1"/>
    </xf>
    <xf numFmtId="176" fontId="3" fillId="0" borderId="19" xfId="4" applyFont="1" applyBorder="1" applyAlignment="1" applyProtection="1">
      <alignment horizontal="right" vertical="center" shrinkToFit="1"/>
    </xf>
    <xf numFmtId="176" fontId="3" fillId="0" borderId="15" xfId="4" applyFont="1" applyBorder="1" applyAlignment="1" applyProtection="1">
      <alignment horizontal="right" vertical="center"/>
    </xf>
    <xf numFmtId="0" fontId="3" fillId="0" borderId="15" xfId="0" applyFont="1" applyBorder="1" applyAlignment="1">
      <alignment horizontal="right" vertical="center"/>
    </xf>
    <xf numFmtId="176" fontId="3" fillId="0" borderId="6" xfId="4" applyFont="1" applyBorder="1" applyAlignment="1" applyProtection="1">
      <alignment horizontal="right" vertical="center" shrinkToFit="1"/>
    </xf>
    <xf numFmtId="176" fontId="3" fillId="0" borderId="0" xfId="4" applyFont="1" applyBorder="1" applyAlignment="1" applyProtection="1">
      <alignment vertical="center" shrinkToFit="1"/>
    </xf>
    <xf numFmtId="0" fontId="10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181" fontId="8" fillId="0" borderId="4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181" fontId="9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6" xfId="4" applyFont="1" applyBorder="1" applyAlignment="1" applyProtection="1">
      <alignment horizontal="right" vertical="center"/>
    </xf>
    <xf numFmtId="0" fontId="3" fillId="0" borderId="6" xfId="0" applyFont="1" applyBorder="1" applyAlignment="1">
      <alignment horizontal="right" vertical="center"/>
    </xf>
    <xf numFmtId="181" fontId="3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distributed" textRotation="255" wrapText="1"/>
    </xf>
    <xf numFmtId="0" fontId="3" fillId="0" borderId="18" xfId="0" applyFont="1" applyBorder="1" applyAlignment="1">
      <alignment horizontal="center" vertical="distributed" textRotation="255" wrapText="1"/>
    </xf>
    <xf numFmtId="0" fontId="3" fillId="0" borderId="4" xfId="0" applyFont="1" applyBorder="1" applyAlignment="1">
      <alignment horizontal="right" vertical="distributed" textRotation="255" wrapText="1"/>
    </xf>
    <xf numFmtId="0" fontId="3" fillId="0" borderId="18" xfId="0" applyFont="1" applyBorder="1" applyAlignment="1">
      <alignment horizontal="right" vertical="distributed" textRotation="255" wrapText="1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79" fontId="15" fillId="0" borderId="4" xfId="0" applyNumberFormat="1" applyFont="1" applyBorder="1" applyAlignment="1">
      <alignment vertical="center" shrinkToFit="1"/>
    </xf>
    <xf numFmtId="49" fontId="15" fillId="0" borderId="5" xfId="0" applyNumberFormat="1" applyFont="1" applyBorder="1" applyAlignment="1">
      <alignment horizontal="center" vertical="center" shrinkToFit="1"/>
    </xf>
    <xf numFmtId="49" fontId="15" fillId="0" borderId="20" xfId="0" applyNumberFormat="1" applyFont="1" applyBorder="1" applyAlignment="1">
      <alignment horizontal="center" vertical="center"/>
    </xf>
    <xf numFmtId="179" fontId="16" fillId="0" borderId="7" xfId="0" applyNumberFormat="1" applyFont="1" applyBorder="1" applyAlignment="1">
      <alignment vertical="center"/>
    </xf>
    <xf numFmtId="179" fontId="16" fillId="0" borderId="6" xfId="0" applyNumberFormat="1" applyFont="1" applyBorder="1" applyAlignment="1">
      <alignment vertical="center"/>
    </xf>
    <xf numFmtId="179" fontId="16" fillId="0" borderId="6" xfId="0" applyNumberFormat="1" applyFont="1" applyBorder="1" applyAlignment="1">
      <alignment vertical="center" shrinkToFit="1"/>
    </xf>
    <xf numFmtId="49" fontId="17" fillId="0" borderId="7" xfId="0" applyNumberFormat="1" applyFont="1" applyBorder="1" applyAlignment="1">
      <alignment horizontal="center" vertical="center" shrinkToFit="1"/>
    </xf>
    <xf numFmtId="179" fontId="17" fillId="0" borderId="7" xfId="0" applyNumberFormat="1" applyFont="1" applyBorder="1" applyAlignment="1">
      <alignment vertical="center"/>
    </xf>
    <xf numFmtId="179" fontId="17" fillId="0" borderId="6" xfId="0" applyNumberFormat="1" applyFont="1" applyBorder="1" applyAlignment="1">
      <alignment vertical="center" shrinkToFit="1"/>
    </xf>
    <xf numFmtId="49" fontId="24" fillId="0" borderId="7" xfId="0" applyNumberFormat="1" applyFont="1" applyBorder="1" applyAlignment="1">
      <alignment horizontal="center" vertical="center"/>
    </xf>
    <xf numFmtId="179" fontId="15" fillId="0" borderId="4" xfId="0" applyNumberFormat="1" applyFont="1" applyBorder="1" applyAlignment="1">
      <alignment horizontal="right" vertical="center"/>
    </xf>
    <xf numFmtId="179" fontId="16" fillId="0" borderId="6" xfId="0" applyNumberFormat="1" applyFont="1" applyBorder="1" applyAlignment="1">
      <alignment horizontal="right" vertical="center"/>
    </xf>
    <xf numFmtId="179" fontId="17" fillId="0" borderId="6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179" fontId="15" fillId="0" borderId="20" xfId="4" applyNumberFormat="1" applyFont="1" applyBorder="1" applyAlignment="1" applyProtection="1">
      <alignment horizontal="right" vertical="center"/>
    </xf>
    <xf numFmtId="179" fontId="17" fillId="0" borderId="17" xfId="4" applyNumberFormat="1" applyFont="1" applyBorder="1" applyAlignment="1" applyProtection="1">
      <alignment horizontal="right" vertical="center"/>
    </xf>
    <xf numFmtId="0" fontId="17" fillId="0" borderId="4" xfId="0" applyFont="1" applyBorder="1" applyAlignment="1">
      <alignment horizontal="center" vertical="top"/>
    </xf>
    <xf numFmtId="0" fontId="17" fillId="0" borderId="5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178" fontId="15" fillId="0" borderId="4" xfId="0" applyNumberFormat="1" applyFont="1" applyBorder="1" applyAlignment="1">
      <alignment vertical="center" shrinkToFit="1"/>
    </xf>
    <xf numFmtId="49" fontId="15" fillId="0" borderId="4" xfId="0" applyNumberFormat="1" applyFont="1" applyBorder="1" applyAlignment="1">
      <alignment horizontal="center" vertical="center"/>
    </xf>
    <xf numFmtId="178" fontId="16" fillId="0" borderId="6" xfId="0" applyNumberFormat="1" applyFont="1" applyBorder="1" applyAlignment="1">
      <alignment vertical="center" shrinkToFit="1"/>
    </xf>
    <xf numFmtId="49" fontId="17" fillId="0" borderId="6" xfId="0" applyNumberFormat="1" applyFont="1" applyBorder="1" applyAlignment="1">
      <alignment horizontal="center" vertical="center"/>
    </xf>
    <xf numFmtId="178" fontId="17" fillId="0" borderId="6" xfId="0" applyNumberFormat="1" applyFont="1" applyBorder="1" applyAlignment="1">
      <alignment vertical="center" shrinkToFit="1"/>
    </xf>
    <xf numFmtId="49" fontId="24" fillId="0" borderId="15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78" fontId="3" fillId="0" borderId="0" xfId="0" applyNumberFormat="1" applyFont="1" applyAlignment="1">
      <alignment vertical="center"/>
    </xf>
    <xf numFmtId="179" fontId="8" fillId="0" borderId="4" xfId="4" applyNumberFormat="1" applyFont="1" applyBorder="1" applyAlignment="1" applyProtection="1">
      <alignment vertical="center"/>
    </xf>
    <xf numFmtId="179" fontId="9" fillId="0" borderId="7" xfId="4" applyNumberFormat="1" applyFont="1" applyBorder="1" applyAlignment="1" applyProtection="1">
      <alignment vertical="center"/>
    </xf>
    <xf numFmtId="179" fontId="9" fillId="0" borderId="6" xfId="4" applyNumberFormat="1" applyFont="1" applyBorder="1" applyAlignment="1" applyProtection="1">
      <alignment vertical="center"/>
    </xf>
    <xf numFmtId="179" fontId="3" fillId="0" borderId="7" xfId="4" applyNumberFormat="1" applyFont="1" applyBorder="1" applyAlignment="1" applyProtection="1">
      <alignment vertical="center"/>
    </xf>
    <xf numFmtId="179" fontId="3" fillId="0" borderId="6" xfId="4" applyNumberFormat="1" applyFont="1" applyBorder="1" applyAlignment="1" applyProtection="1">
      <alignment vertical="center"/>
    </xf>
    <xf numFmtId="0" fontId="24" fillId="0" borderId="6" xfId="0" applyFont="1" applyBorder="1" applyAlignment="1">
      <alignment horizontal="center" vertical="center"/>
    </xf>
    <xf numFmtId="178" fontId="15" fillId="0" borderId="4" xfId="4" applyNumberFormat="1" applyFont="1" applyBorder="1" applyAlignment="1" applyProtection="1">
      <alignment vertical="center"/>
    </xf>
    <xf numFmtId="178" fontId="15" fillId="0" borderId="20" xfId="4" applyNumberFormat="1" applyFont="1" applyBorder="1" applyAlignment="1" applyProtection="1">
      <alignment vertical="center"/>
    </xf>
    <xf numFmtId="178" fontId="16" fillId="0" borderId="6" xfId="4" applyNumberFormat="1" applyFont="1" applyBorder="1" applyAlignment="1" applyProtection="1">
      <alignment vertical="center"/>
    </xf>
    <xf numFmtId="178" fontId="17" fillId="0" borderId="6" xfId="4" applyNumberFormat="1" applyFont="1" applyBorder="1" applyAlignment="1" applyProtection="1">
      <alignment vertical="center"/>
    </xf>
    <xf numFmtId="178" fontId="17" fillId="0" borderId="17" xfId="4" applyNumberFormat="1" applyFont="1" applyBorder="1" applyAlignment="1" applyProtection="1">
      <alignment vertical="center"/>
    </xf>
    <xf numFmtId="179" fontId="15" fillId="0" borderId="6" xfId="3" applyNumberFormat="1" applyFont="1" applyBorder="1" applyAlignment="1" applyProtection="1">
      <alignment horizontal="right" vertical="center" shrinkToFit="1"/>
    </xf>
    <xf numFmtId="179" fontId="8" fillId="0" borderId="5" xfId="4" applyNumberFormat="1" applyFont="1" applyBorder="1" applyAlignment="1" applyProtection="1">
      <alignment vertical="center" shrinkToFit="1"/>
    </xf>
    <xf numFmtId="179" fontId="8" fillId="0" borderId="4" xfId="4" applyNumberFormat="1" applyFont="1" applyBorder="1" applyAlignment="1" applyProtection="1">
      <alignment vertical="center" shrinkToFit="1"/>
    </xf>
    <xf numFmtId="177" fontId="3" fillId="0" borderId="3" xfId="0" applyNumberFormat="1" applyFont="1" applyBorder="1" applyAlignment="1">
      <alignment horizontal="distributed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7" fillId="0" borderId="1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4" xfId="0" applyFont="1" applyBorder="1" applyAlignment="1">
      <alignment horizontal="distributed" vertical="center"/>
    </xf>
    <xf numFmtId="0" fontId="17" fillId="0" borderId="14" xfId="0" applyFont="1" applyBorder="1" applyAlignment="1">
      <alignment horizontal="distributed" vertical="center" wrapText="1"/>
    </xf>
    <xf numFmtId="0" fontId="17" fillId="0" borderId="14" xfId="0" applyFont="1" applyBorder="1" applyAlignment="1">
      <alignment horizontal="distributed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distributed" textRotation="255" wrapText="1"/>
    </xf>
    <xf numFmtId="0" fontId="4" fillId="0" borderId="6" xfId="0" applyFont="1" applyBorder="1" applyAlignment="1">
      <alignment horizontal="center" vertical="distributed" textRotation="255" wrapText="1"/>
    </xf>
    <xf numFmtId="0" fontId="23" fillId="0" borderId="6" xfId="0" applyFont="1" applyBorder="1" applyAlignment="1">
      <alignment horizontal="center" vertical="distributed" textRotation="255" wrapText="1"/>
    </xf>
    <xf numFmtId="0" fontId="3" fillId="0" borderId="1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right" vertical="distributed" textRotation="255" wrapText="1"/>
    </xf>
    <xf numFmtId="0" fontId="3" fillId="0" borderId="6" xfId="0" applyFont="1" applyBorder="1" applyAlignment="1">
      <alignment horizontal="right" vertical="top"/>
    </xf>
    <xf numFmtId="0" fontId="17" fillId="0" borderId="14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distributed" vertical="center" textRotation="255"/>
    </xf>
    <xf numFmtId="0" fontId="4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17" fillId="0" borderId="3" xfId="3" applyFont="1" applyBorder="1" applyAlignment="1" applyProtection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176" fontId="17" fillId="0" borderId="2" xfId="3" applyFont="1" applyBorder="1" applyAlignment="1" applyProtection="1">
      <alignment horizontal="center" vertical="center" wrapText="1"/>
    </xf>
    <xf numFmtId="176" fontId="17" fillId="0" borderId="14" xfId="3" applyFont="1" applyBorder="1" applyAlignment="1" applyProtection="1">
      <alignment horizontal="center" vertical="center" wrapText="1"/>
    </xf>
    <xf numFmtId="176" fontId="17" fillId="0" borderId="14" xfId="3" applyFont="1" applyBorder="1" applyAlignment="1" applyProtection="1">
      <alignment horizontal="center" vertical="center"/>
    </xf>
    <xf numFmtId="176" fontId="17" fillId="0" borderId="9" xfId="3" applyFont="1" applyBorder="1" applyAlignment="1" applyProtection="1">
      <alignment horizontal="center" vertical="center"/>
    </xf>
    <xf numFmtId="176" fontId="17" fillId="0" borderId="10" xfId="3" applyFont="1" applyBorder="1" applyAlignment="1" applyProtection="1">
      <alignment horizontal="center" vertical="center"/>
    </xf>
    <xf numFmtId="176" fontId="17" fillId="0" borderId="3" xfId="3" applyFont="1" applyBorder="1" applyAlignment="1" applyProtection="1">
      <alignment horizontal="center" vertical="center"/>
    </xf>
    <xf numFmtId="176" fontId="17" fillId="0" borderId="16" xfId="3" applyFont="1" applyBorder="1" applyAlignment="1" applyProtection="1">
      <alignment horizontal="center" vertical="center" wrapText="1"/>
    </xf>
    <xf numFmtId="176" fontId="17" fillId="0" borderId="2" xfId="3" applyFont="1" applyBorder="1" applyAlignment="1" applyProtection="1">
      <alignment horizontal="center" vertical="center"/>
    </xf>
  </cellXfs>
  <cellStyles count="7">
    <cellStyle name="桁区切り 2" xfId="1" xr:uid="{00000000-0005-0000-0000-000006000000}"/>
    <cellStyle name="桁区切り 3" xfId="4" xr:uid="{C6CB1D08-8F94-47FA-86CB-C05EF49AAE00}"/>
    <cellStyle name="桁区切り 4" xfId="3" xr:uid="{996835C1-6AAE-441B-8BD4-E10602F14803}"/>
    <cellStyle name="標準" xfId="0" builtinId="0"/>
    <cellStyle name="標準 2" xfId="5" xr:uid="{D2FC45F8-3C1D-4EE3-9978-7BC9BED19F1B}"/>
    <cellStyle name="標準 4" xfId="2" xr:uid="{3A98580F-4B5C-4026-A333-93D595C92017}"/>
    <cellStyle name="標準 4 2" xfId="6" xr:uid="{096AEE94-31EB-4DD7-B6DD-46E5F36CF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9359</xdr:colOff>
      <xdr:row>5</xdr:row>
      <xdr:rowOff>9359</xdr:rowOff>
    </xdr:from>
    <xdr:to>
      <xdr:col>1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4AFFF2B-5C56-49F7-A52B-1A7660A0D475}"/>
            </a:ext>
          </a:extLst>
        </xdr:cNvPr>
        <xdr:cNvSpPr/>
      </xdr:nvSpPr>
      <xdr:spPr>
        <a:xfrm>
          <a:off x="9359" y="1885784"/>
          <a:ext cx="533566" cy="44784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6075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5FC485-E870-4AC6-9DA6-46B7DE565165}"/>
            </a:ext>
          </a:extLst>
        </xdr:cNvPr>
        <xdr:cNvSpPr/>
      </xdr:nvSpPr>
      <xdr:spPr>
        <a:xfrm>
          <a:off x="0" y="352260"/>
          <a:ext cx="691875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9359</xdr:colOff>
      <xdr:row>2</xdr:row>
      <xdr:rowOff>18720</xdr:rowOff>
    </xdr:from>
    <xdr:to>
      <xdr:col>1</xdr:col>
      <xdr:colOff>819734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7EBEA2-6E51-4DE0-A4C6-00F946EEA604}"/>
            </a:ext>
          </a:extLst>
        </xdr:cNvPr>
        <xdr:cNvSpPr/>
      </xdr:nvSpPr>
      <xdr:spPr>
        <a:xfrm>
          <a:off x="9359" y="361620"/>
          <a:ext cx="1362825" cy="324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3402</xdr:colOff>
      <xdr:row>5</xdr:row>
      <xdr:rowOff>6804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961392-7B67-459C-8346-0D37522C9843}"/>
            </a:ext>
          </a:extLst>
        </xdr:cNvPr>
        <xdr:cNvSpPr/>
      </xdr:nvSpPr>
      <xdr:spPr>
        <a:xfrm>
          <a:off x="0" y="501774"/>
          <a:ext cx="983116" cy="49835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9360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E002F9-1F21-4C8B-BAC1-07DA8E822E69}"/>
            </a:ext>
          </a:extLst>
        </xdr:cNvPr>
        <xdr:cNvSpPr/>
      </xdr:nvSpPr>
      <xdr:spPr>
        <a:xfrm>
          <a:off x="9360" y="361620"/>
          <a:ext cx="685800" cy="324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4763</xdr:colOff>
      <xdr:row>2</xdr:row>
      <xdr:rowOff>19050</xdr:rowOff>
    </xdr:from>
    <xdr:to>
      <xdr:col>1</xdr:col>
      <xdr:colOff>4052</xdr:colOff>
      <xdr:row>4</xdr:row>
      <xdr:rowOff>4053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7E52C0-3D06-40ED-9180-474393510B49}"/>
            </a:ext>
          </a:extLst>
        </xdr:cNvPr>
        <xdr:cNvSpPr/>
      </xdr:nvSpPr>
      <xdr:spPr>
        <a:xfrm>
          <a:off x="4763" y="847725"/>
          <a:ext cx="1094664" cy="337428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19049</xdr:rowOff>
    </xdr:from>
    <xdr:to>
      <xdr:col>1</xdr:col>
      <xdr:colOff>0</xdr:colOff>
      <xdr:row>4</xdr:row>
      <xdr:rowOff>5860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8BD620F-EFDA-4168-8AF7-6512A5C98D6E}"/>
            </a:ext>
          </a:extLst>
        </xdr:cNvPr>
        <xdr:cNvSpPr/>
      </xdr:nvSpPr>
      <xdr:spPr>
        <a:xfrm>
          <a:off x="11906" y="847724"/>
          <a:ext cx="1083469" cy="32971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EA39E1-F545-4636-B0B3-F3F947FB1075}"/>
            </a:ext>
          </a:extLst>
        </xdr:cNvPr>
        <xdr:cNvSpPr/>
      </xdr:nvSpPr>
      <xdr:spPr>
        <a:xfrm>
          <a:off x="0" y="342900"/>
          <a:ext cx="1371600" cy="12001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9360</xdr:rowOff>
    </xdr:from>
    <xdr:to>
      <xdr:col>1</xdr:col>
      <xdr:colOff>547575</xdr:colOff>
      <xdr:row>2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4EF127-7910-4F7B-8AEF-52A02BF5F9B5}"/>
            </a:ext>
          </a:extLst>
        </xdr:cNvPr>
        <xdr:cNvSpPr/>
      </xdr:nvSpPr>
      <xdr:spPr>
        <a:xfrm>
          <a:off x="0" y="180810"/>
          <a:ext cx="1233375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9360</xdr:rowOff>
    </xdr:from>
    <xdr:to>
      <xdr:col>2</xdr:col>
      <xdr:colOff>2550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8737A71-5238-4B71-840F-85B4C676FE95}"/>
            </a:ext>
          </a:extLst>
        </xdr:cNvPr>
        <xdr:cNvSpPr/>
      </xdr:nvSpPr>
      <xdr:spPr>
        <a:xfrm flipH="1" flipV="1">
          <a:off x="0" y="180810"/>
          <a:ext cx="1374150" cy="50493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23813</xdr:rowOff>
    </xdr:from>
    <xdr:to>
      <xdr:col>1</xdr:col>
      <xdr:colOff>7143</xdr:colOff>
      <xdr:row>4</xdr:row>
      <xdr:rowOff>4762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E20310-8670-47B6-8F6E-E8F0C7112529}"/>
            </a:ext>
          </a:extLst>
        </xdr:cNvPr>
        <xdr:cNvSpPr/>
      </xdr:nvSpPr>
      <xdr:spPr>
        <a:xfrm>
          <a:off x="11906" y="890588"/>
          <a:ext cx="2214562" cy="32384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6459</xdr:colOff>
      <xdr:row>2</xdr:row>
      <xdr:rowOff>22602</xdr:rowOff>
    </xdr:from>
    <xdr:to>
      <xdr:col>1</xdr:col>
      <xdr:colOff>6458</xdr:colOff>
      <xdr:row>4</xdr:row>
      <xdr:rowOff>6458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CE86F3-44DF-4961-B859-0C723D371CA2}"/>
            </a:ext>
          </a:extLst>
        </xdr:cNvPr>
        <xdr:cNvSpPr/>
      </xdr:nvSpPr>
      <xdr:spPr>
        <a:xfrm>
          <a:off x="6459" y="849178"/>
          <a:ext cx="2218194" cy="38422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756000</xdr:colOff>
      <xdr:row>4</xdr:row>
      <xdr:rowOff>219240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009D02-0BE6-42B8-B8E9-23259265FC5C}"/>
            </a:ext>
          </a:extLst>
        </xdr:cNvPr>
        <xdr:cNvSpPr/>
      </xdr:nvSpPr>
      <xdr:spPr>
        <a:xfrm>
          <a:off x="0" y="866610"/>
          <a:ext cx="689325" cy="5051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756000</xdr:colOff>
      <xdr:row>18</xdr:row>
      <xdr:rowOff>218880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73F09D-A37E-42E1-8441-30BA657BB04F}"/>
            </a:ext>
          </a:extLst>
        </xdr:cNvPr>
        <xdr:cNvSpPr/>
      </xdr:nvSpPr>
      <xdr:spPr>
        <a:xfrm>
          <a:off x="0" y="3257550"/>
          <a:ext cx="689325" cy="5141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8E01-FA18-4161-8898-D8B3EF9A5AB3}">
  <dimension ref="A1:AMK188"/>
  <sheetViews>
    <sheetView tabSelected="1" zoomScaleNormal="100" zoomScaleSheetLayoutView="112" workbookViewId="0"/>
  </sheetViews>
  <sheetFormatPr defaultRowHeight="13.5"/>
  <cols>
    <col min="1" max="1" width="7.125" style="9" customWidth="1"/>
    <col min="2" max="4" width="6" style="9" customWidth="1"/>
    <col min="5" max="6" width="5.125" style="9" customWidth="1"/>
    <col min="7" max="12" width="6" style="9" customWidth="1"/>
    <col min="13" max="13" width="5.875" style="9" customWidth="1"/>
    <col min="14" max="15" width="5.125" style="9" customWidth="1"/>
    <col min="16" max="1025" width="7.125" style="9" customWidth="1"/>
  </cols>
  <sheetData>
    <row r="1" spans="1:15" s="15" customFormat="1" ht="79.5" customHeight="1">
      <c r="A1" s="12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5" customHeight="1">
      <c r="A2" s="16"/>
    </row>
    <row r="3" spans="1:15" ht="15" customHeight="1">
      <c r="A3" s="16"/>
    </row>
    <row r="4" spans="1:15" s="1" customFormat="1" ht="15" customHeight="1">
      <c r="A4" s="2" t="s">
        <v>5</v>
      </c>
    </row>
    <row r="5" spans="1:15" ht="9.9499999999999993" customHeight="1" thickBo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8" customHeight="1" thickTop="1" thickBot="1">
      <c r="A6" s="10" t="s">
        <v>0</v>
      </c>
      <c r="B6" s="226" t="s">
        <v>6</v>
      </c>
      <c r="C6" s="17" t="s">
        <v>7</v>
      </c>
      <c r="D6" s="227" t="s">
        <v>8</v>
      </c>
      <c r="E6" s="227"/>
      <c r="F6" s="227"/>
      <c r="G6" s="227" t="s">
        <v>9</v>
      </c>
      <c r="H6" s="227"/>
      <c r="I6" s="227"/>
      <c r="J6" s="228" t="s">
        <v>10</v>
      </c>
      <c r="K6" s="228"/>
      <c r="L6" s="228"/>
      <c r="M6" s="227" t="s">
        <v>11</v>
      </c>
      <c r="N6" s="227"/>
      <c r="O6" s="227"/>
    </row>
    <row r="7" spans="1:15" ht="18" customHeight="1" thickTop="1">
      <c r="A7" s="18" t="s">
        <v>1</v>
      </c>
      <c r="B7" s="226"/>
      <c r="C7" s="19" t="s">
        <v>12</v>
      </c>
      <c r="D7" s="20" t="s">
        <v>3</v>
      </c>
      <c r="E7" s="20" t="s">
        <v>13</v>
      </c>
      <c r="F7" s="20" t="s">
        <v>14</v>
      </c>
      <c r="G7" s="20" t="s">
        <v>3</v>
      </c>
      <c r="H7" s="20" t="s">
        <v>13</v>
      </c>
      <c r="I7" s="20" t="s">
        <v>14</v>
      </c>
      <c r="J7" s="20" t="s">
        <v>3</v>
      </c>
      <c r="K7" s="20" t="s">
        <v>13</v>
      </c>
      <c r="L7" s="20" t="s">
        <v>14</v>
      </c>
      <c r="M7" s="20" t="s">
        <v>3</v>
      </c>
      <c r="N7" s="20" t="s">
        <v>13</v>
      </c>
      <c r="O7" s="21" t="s">
        <v>14</v>
      </c>
    </row>
    <row r="8" spans="1:15" ht="24.95" customHeight="1">
      <c r="A8" s="22" t="s">
        <v>22</v>
      </c>
      <c r="B8" s="23">
        <v>11585</v>
      </c>
      <c r="C8" s="24">
        <v>48501</v>
      </c>
      <c r="D8" s="24">
        <v>12391</v>
      </c>
      <c r="E8" s="24">
        <v>5871</v>
      </c>
      <c r="F8" s="24">
        <v>6491</v>
      </c>
      <c r="G8" s="24">
        <v>27320</v>
      </c>
      <c r="H8" s="24">
        <v>12645</v>
      </c>
      <c r="I8" s="24">
        <v>14624</v>
      </c>
      <c r="J8" s="24">
        <v>34913</v>
      </c>
      <c r="K8" s="24">
        <v>17584</v>
      </c>
      <c r="L8" s="24">
        <v>17209</v>
      </c>
      <c r="M8" s="24">
        <v>6023</v>
      </c>
      <c r="N8" s="24">
        <v>2864</v>
      </c>
      <c r="O8" s="24">
        <v>3156</v>
      </c>
    </row>
    <row r="9" spans="1:15" ht="24.95" customHeight="1">
      <c r="A9" s="11">
        <v>6</v>
      </c>
      <c r="B9" s="25">
        <v>11500</v>
      </c>
      <c r="C9" s="26">
        <v>47673</v>
      </c>
      <c r="D9" s="26">
        <v>13166</v>
      </c>
      <c r="E9" s="26">
        <v>6260</v>
      </c>
      <c r="F9" s="26">
        <v>6670</v>
      </c>
      <c r="G9" s="26">
        <v>27287</v>
      </c>
      <c r="H9" s="26">
        <v>12753</v>
      </c>
      <c r="I9" s="26">
        <v>14491</v>
      </c>
      <c r="J9" s="26">
        <v>34142</v>
      </c>
      <c r="K9" s="26">
        <v>17700</v>
      </c>
      <c r="L9" s="26">
        <v>16396</v>
      </c>
      <c r="M9" s="26">
        <v>5942</v>
      </c>
      <c r="N9" s="26">
        <v>2887</v>
      </c>
      <c r="O9" s="26">
        <v>3041</v>
      </c>
    </row>
    <row r="10" spans="1:15" ht="24.95" customHeight="1">
      <c r="A10" s="27">
        <v>7</v>
      </c>
      <c r="B10" s="28">
        <v>11060</v>
      </c>
      <c r="C10" s="28">
        <v>46564</v>
      </c>
      <c r="D10" s="28">
        <v>13404</v>
      </c>
      <c r="E10" s="28">
        <v>6503</v>
      </c>
      <c r="F10" s="28">
        <v>6868</v>
      </c>
      <c r="G10" s="28">
        <v>28310</v>
      </c>
      <c r="H10" s="28">
        <v>13299</v>
      </c>
      <c r="I10" s="28">
        <v>14966</v>
      </c>
      <c r="J10" s="28">
        <v>35053</v>
      </c>
      <c r="K10" s="28">
        <v>17319</v>
      </c>
      <c r="L10" s="28">
        <v>17594</v>
      </c>
      <c r="M10" s="28">
        <v>5762</v>
      </c>
      <c r="N10" s="28">
        <v>2782</v>
      </c>
      <c r="O10" s="28">
        <v>2977</v>
      </c>
    </row>
    <row r="11" spans="1:15" ht="12" customHeight="1">
      <c r="A11" s="29" t="s">
        <v>15</v>
      </c>
      <c r="D11" s="8"/>
    </row>
    <row r="12" spans="1:15" ht="12" customHeight="1">
      <c r="C12" s="7" t="s">
        <v>16</v>
      </c>
      <c r="O12" s="8"/>
    </row>
    <row r="13" spans="1:15" ht="12" customHeight="1">
      <c r="C13" s="5" t="s">
        <v>17</v>
      </c>
      <c r="O13" s="8"/>
    </row>
    <row r="14" spans="1:15" ht="12" customHeight="1">
      <c r="C14" s="5" t="s">
        <v>18</v>
      </c>
      <c r="O14" s="8"/>
    </row>
    <row r="15" spans="1:15" ht="12" customHeight="1">
      <c r="C15" s="5" t="s">
        <v>19</v>
      </c>
      <c r="G15" s="30"/>
      <c r="J15" s="30"/>
      <c r="M15" s="30"/>
      <c r="O15" s="8"/>
    </row>
    <row r="16" spans="1:15" ht="12" customHeight="1">
      <c r="C16" s="5" t="s">
        <v>20</v>
      </c>
    </row>
    <row r="17" spans="1:7" ht="12" customHeight="1">
      <c r="C17" s="30"/>
      <c r="G17" s="6"/>
    </row>
    <row r="18" spans="1:7" ht="12" customHeight="1">
      <c r="A18" s="96"/>
      <c r="B18" s="95"/>
      <c r="C18" s="95"/>
      <c r="D18" s="30"/>
      <c r="G18" s="6"/>
    </row>
    <row r="19" spans="1:7" ht="12" customHeight="1">
      <c r="A19" s="96"/>
      <c r="B19" s="95"/>
      <c r="C19" s="95"/>
      <c r="D19" s="30"/>
      <c r="G19" s="6"/>
    </row>
    <row r="20" spans="1:7" ht="12" customHeight="1">
      <c r="A20" s="96"/>
      <c r="B20" s="95"/>
      <c r="C20" s="95"/>
    </row>
    <row r="21" spans="1:7" ht="12" customHeight="1">
      <c r="A21" s="96"/>
      <c r="B21" s="95"/>
      <c r="C21" s="95"/>
    </row>
    <row r="22" spans="1:7" ht="12" customHeight="1">
      <c r="A22" s="96"/>
      <c r="B22" s="95"/>
      <c r="C22" s="94"/>
    </row>
    <row r="23" spans="1:7" ht="12" customHeight="1"/>
    <row r="24" spans="1:7" ht="12" customHeight="1"/>
    <row r="25" spans="1:7" ht="12" customHeight="1"/>
    <row r="26" spans="1:7" ht="12" customHeight="1">
      <c r="C26" s="9" t="s">
        <v>2</v>
      </c>
    </row>
    <row r="27" spans="1:7" ht="12" customHeight="1"/>
    <row r="28" spans="1:7" ht="12" customHeight="1"/>
    <row r="29" spans="1:7" ht="12" customHeight="1"/>
    <row r="30" spans="1:7" s="1" customFormat="1"/>
    <row r="31" spans="1:7" s="1" customFormat="1"/>
    <row r="32" spans="1:7" s="1" customFormat="1"/>
    <row r="33" s="1" customFormat="1"/>
    <row r="34" s="1" customFormat="1"/>
    <row r="35" s="1" customForma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</sheetData>
  <mergeCells count="5">
    <mergeCell ref="B6:B7"/>
    <mergeCell ref="D6:F6"/>
    <mergeCell ref="G6:I6"/>
    <mergeCell ref="J6:L6"/>
    <mergeCell ref="M6:O6"/>
  </mergeCells>
  <phoneticPr fontId="7"/>
  <printOptions horizontalCentered="1"/>
  <pageMargins left="0.78740157480314965" right="0.59055118110236227" top="0.74803149606299213" bottom="0.74803149606299213" header="0.51181102362204722" footer="0.51181102362204722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BB1D-EC14-4E81-AB4E-1AAF48E13F38}">
  <dimension ref="A1:AMK35"/>
  <sheetViews>
    <sheetView zoomScaleNormal="100" zoomScaleSheetLayoutView="100" workbookViewId="0"/>
  </sheetViews>
  <sheetFormatPr defaultRowHeight="13.5"/>
  <cols>
    <col min="1" max="1" width="22.125" style="9" customWidth="1"/>
    <col min="2" max="4" width="21.625" style="9" customWidth="1"/>
    <col min="5" max="1025" width="9" style="9" customWidth="1"/>
  </cols>
  <sheetData>
    <row r="1" spans="1:4" s="1" customFormat="1" ht="15" customHeight="1">
      <c r="A1" s="2" t="s">
        <v>150</v>
      </c>
      <c r="C1" s="81"/>
      <c r="D1" s="81"/>
    </row>
    <row r="2" spans="1:4" ht="9.9499999999999993" customHeight="1" thickBot="1">
      <c r="A2" s="3"/>
      <c r="B2" s="4"/>
      <c r="C2" s="50"/>
      <c r="D2" s="50"/>
    </row>
    <row r="3" spans="1:4" s="31" customFormat="1" ht="15" customHeight="1" thickTop="1" thickBot="1">
      <c r="A3" s="44" t="s">
        <v>0</v>
      </c>
      <c r="B3" s="229" t="s">
        <v>149</v>
      </c>
      <c r="C3" s="229" t="s">
        <v>148</v>
      </c>
      <c r="D3" s="229" t="s">
        <v>147</v>
      </c>
    </row>
    <row r="4" spans="1:4" s="31" customFormat="1" ht="15" customHeight="1" thickTop="1">
      <c r="A4" s="43" t="s">
        <v>1</v>
      </c>
      <c r="B4" s="229"/>
      <c r="C4" s="229"/>
      <c r="D4" s="229"/>
    </row>
    <row r="5" spans="1:4" s="31" customFormat="1" ht="18" customHeight="1">
      <c r="A5" s="217" t="s">
        <v>22</v>
      </c>
      <c r="B5" s="222">
        <v>10880</v>
      </c>
      <c r="C5" s="221">
        <v>1475</v>
      </c>
      <c r="D5" s="221">
        <v>621</v>
      </c>
    </row>
    <row r="6" spans="1:4" s="47" customFormat="1" ht="18" customHeight="1">
      <c r="A6" s="37">
        <v>6</v>
      </c>
      <c r="B6" s="220">
        <v>9489</v>
      </c>
      <c r="C6" s="220">
        <v>1265</v>
      </c>
      <c r="D6" s="220">
        <v>589</v>
      </c>
    </row>
    <row r="7" spans="1:4" s="47" customFormat="1" ht="18" customHeight="1">
      <c r="A7" s="34">
        <v>7</v>
      </c>
      <c r="B7" s="219">
        <v>8932</v>
      </c>
      <c r="C7" s="218">
        <v>1176</v>
      </c>
      <c r="D7" s="218">
        <v>547</v>
      </c>
    </row>
    <row r="8" spans="1:4" s="31" customFormat="1" ht="12.95" customHeight="1">
      <c r="A8" s="7" t="s">
        <v>15</v>
      </c>
      <c r="B8" s="6"/>
      <c r="C8" s="6"/>
      <c r="D8" s="6"/>
    </row>
    <row r="9" spans="1:4" s="31" customFormat="1" ht="13.5" customHeight="1"/>
    <row r="10" spans="1:4" s="31" customFormat="1" ht="13.5" customHeight="1">
      <c r="A10" s="96"/>
      <c r="B10" s="95"/>
      <c r="C10" s="95"/>
    </row>
    <row r="11" spans="1:4" s="31" customFormat="1" ht="13.5" customHeight="1">
      <c r="A11" s="96"/>
      <c r="B11" s="95"/>
      <c r="C11" s="95"/>
    </row>
    <row r="12" spans="1:4" s="31" customFormat="1" ht="13.5" customHeight="1">
      <c r="A12" s="96"/>
      <c r="B12" s="95"/>
      <c r="C12" s="95"/>
    </row>
    <row r="13" spans="1:4" s="31" customFormat="1" ht="13.5" customHeight="1">
      <c r="A13" s="96"/>
      <c r="B13" s="95"/>
      <c r="C13" s="95"/>
    </row>
    <row r="14" spans="1:4" s="31" customFormat="1" ht="13.5" customHeight="1">
      <c r="A14" s="96"/>
      <c r="B14" s="95"/>
      <c r="C14" s="94"/>
    </row>
    <row r="15" spans="1:4" s="31" customFormat="1" ht="13.5" customHeight="1"/>
    <row r="16" spans="1:4" s="31" customFormat="1" ht="13.5" customHeight="1"/>
    <row r="17" spans="2:2" s="31" customFormat="1" ht="13.5" customHeight="1">
      <c r="B17" s="46"/>
    </row>
    <row r="18" spans="2:2" s="31" customFormat="1" ht="13.5" customHeight="1"/>
    <row r="19" spans="2:2" s="31" customFormat="1" ht="13.5" customHeight="1"/>
    <row r="20" spans="2:2" s="31" customFormat="1" ht="13.5" customHeight="1"/>
    <row r="21" spans="2:2" s="31" customFormat="1" ht="13.5" customHeight="1"/>
    <row r="22" spans="2:2" s="31" customFormat="1" ht="13.5" customHeight="1"/>
    <row r="23" spans="2:2" s="31" customFormat="1" ht="13.5" customHeight="1"/>
    <row r="24" spans="2:2" s="31" customFormat="1" ht="13.5" customHeight="1"/>
    <row r="25" spans="2:2" s="31" customFormat="1" ht="13.5" customHeight="1"/>
    <row r="26" spans="2:2" s="31" customFormat="1" ht="13.5" customHeight="1"/>
    <row r="27" spans="2:2" s="31" customFormat="1" ht="13.5" customHeight="1"/>
    <row r="28" spans="2:2" s="31" customFormat="1" ht="13.5" customHeight="1"/>
    <row r="29" spans="2:2" ht="12" customHeight="1"/>
    <row r="30" spans="2:2" s="1" customFormat="1"/>
    <row r="31" spans="2:2" s="1" customFormat="1"/>
    <row r="32" spans="2:2" s="1" customFormat="1"/>
    <row r="33" s="1" customFormat="1"/>
    <row r="34" s="1" customFormat="1"/>
    <row r="35" s="1" customFormat="1"/>
  </sheetData>
  <mergeCells count="3">
    <mergeCell ref="B3:B4"/>
    <mergeCell ref="C3:C4"/>
    <mergeCell ref="D3:D4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F4F3-8956-4A3E-833F-63FDA680C2E7}">
  <dimension ref="A1:AMK136"/>
  <sheetViews>
    <sheetView zoomScaleNormal="100" zoomScaleSheetLayoutView="100" workbookViewId="0"/>
  </sheetViews>
  <sheetFormatPr defaultRowHeight="13.5"/>
  <cols>
    <col min="1" max="1" width="10.625" style="9" customWidth="1"/>
    <col min="2" max="2" width="10.875" style="9" customWidth="1"/>
    <col min="3" max="6" width="16.375" style="9" customWidth="1"/>
    <col min="7" max="1025" width="15.625" style="9" customWidth="1"/>
  </cols>
  <sheetData>
    <row r="1" spans="1:6" s="1" customFormat="1" ht="15" customHeight="1">
      <c r="A1" s="2" t="s">
        <v>116</v>
      </c>
      <c r="B1" s="45"/>
    </row>
    <row r="2" spans="1:6" ht="9.9499999999999993" customHeight="1" thickBot="1">
      <c r="A2" s="2"/>
      <c r="B2" s="2"/>
      <c r="F2" s="46"/>
    </row>
    <row r="3" spans="1:6" ht="15" customHeight="1" thickTop="1" thickBot="1">
      <c r="A3" s="196"/>
      <c r="B3" s="195" t="s">
        <v>0</v>
      </c>
      <c r="C3" s="229" t="s">
        <v>115</v>
      </c>
      <c r="D3" s="230" t="s">
        <v>114</v>
      </c>
      <c r="E3" s="230"/>
      <c r="F3" s="230"/>
    </row>
    <row r="4" spans="1:6" ht="15" customHeight="1" thickTop="1">
      <c r="A4" s="194" t="s">
        <v>113</v>
      </c>
      <c r="B4" s="193"/>
      <c r="C4" s="229"/>
      <c r="D4" s="42" t="s">
        <v>84</v>
      </c>
      <c r="E4" s="42" t="s">
        <v>13</v>
      </c>
      <c r="F4" s="192" t="s">
        <v>14</v>
      </c>
    </row>
    <row r="5" spans="1:6" ht="18" customHeight="1">
      <c r="A5" s="104"/>
      <c r="B5" s="188" t="s">
        <v>22</v>
      </c>
      <c r="C5" s="110">
        <v>2</v>
      </c>
      <c r="D5" s="191">
        <v>0</v>
      </c>
      <c r="E5" s="191">
        <v>0</v>
      </c>
      <c r="F5" s="191">
        <v>0</v>
      </c>
    </row>
    <row r="6" spans="1:6" s="2" customFormat="1" ht="18" customHeight="1">
      <c r="A6" s="104" t="s">
        <v>112</v>
      </c>
      <c r="B6" s="185" t="s">
        <v>110</v>
      </c>
      <c r="C6" s="183">
        <v>2</v>
      </c>
      <c r="D6" s="190">
        <v>0</v>
      </c>
      <c r="E6" s="190">
        <v>0</v>
      </c>
      <c r="F6" s="190">
        <v>0</v>
      </c>
    </row>
    <row r="7" spans="1:6" s="2" customFormat="1" ht="18" customHeight="1">
      <c r="A7" s="181"/>
      <c r="B7" s="180" t="s">
        <v>109</v>
      </c>
      <c r="C7" s="108">
        <v>0</v>
      </c>
      <c r="D7" s="189">
        <f>E7+F7</f>
        <v>1</v>
      </c>
      <c r="E7" s="189">
        <v>1</v>
      </c>
      <c r="F7" s="189">
        <v>0</v>
      </c>
    </row>
    <row r="8" spans="1:6" ht="18" customHeight="1">
      <c r="A8" s="104"/>
      <c r="B8" s="188" t="s">
        <v>22</v>
      </c>
      <c r="C8" s="187">
        <v>1435</v>
      </c>
      <c r="D8" s="110">
        <v>299</v>
      </c>
      <c r="E8" s="110">
        <v>210</v>
      </c>
      <c r="F8" s="186">
        <v>89</v>
      </c>
    </row>
    <row r="9" spans="1:6" s="2" customFormat="1" ht="18" customHeight="1">
      <c r="A9" s="104" t="s">
        <v>111</v>
      </c>
      <c r="B9" s="185" t="s">
        <v>110</v>
      </c>
      <c r="C9" s="184">
        <v>1509</v>
      </c>
      <c r="D9" s="183">
        <v>316</v>
      </c>
      <c r="E9" s="183">
        <v>235</v>
      </c>
      <c r="F9" s="182">
        <v>81</v>
      </c>
    </row>
    <row r="10" spans="1:6" s="2" customFormat="1" ht="18" customHeight="1">
      <c r="A10" s="181"/>
      <c r="B10" s="180" t="s">
        <v>109</v>
      </c>
      <c r="C10" s="179">
        <v>1356</v>
      </c>
      <c r="D10" s="108">
        <f>E10+F10</f>
        <v>334</v>
      </c>
      <c r="E10" s="108">
        <v>225</v>
      </c>
      <c r="F10" s="108">
        <v>109</v>
      </c>
    </row>
    <row r="11" spans="1:6" ht="12.95" customHeight="1">
      <c r="A11" s="5" t="s">
        <v>15</v>
      </c>
      <c r="B11" s="5"/>
      <c r="C11" s="5"/>
      <c r="D11" s="5"/>
      <c r="E11" s="5"/>
      <c r="F11" s="8" t="s">
        <v>108</v>
      </c>
    </row>
    <row r="12" spans="1:6" ht="15" customHeight="1">
      <c r="D12" s="51"/>
    </row>
    <row r="13" spans="1:6" ht="15" customHeight="1">
      <c r="A13" s="96"/>
      <c r="B13" s="95"/>
      <c r="C13" s="95"/>
      <c r="D13" s="51"/>
    </row>
    <row r="14" spans="1:6" ht="15" customHeight="1">
      <c r="A14" s="96"/>
      <c r="B14" s="95"/>
      <c r="C14" s="95"/>
      <c r="D14" s="51"/>
    </row>
    <row r="15" spans="1:6" ht="15" customHeight="1">
      <c r="A15" s="96"/>
      <c r="B15" s="95"/>
      <c r="C15" s="95"/>
    </row>
    <row r="16" spans="1:6" ht="15" customHeight="1">
      <c r="A16" s="96"/>
      <c r="B16" s="95"/>
      <c r="C16" s="95"/>
    </row>
    <row r="17" spans="1:3" ht="15" customHeight="1">
      <c r="A17" s="96"/>
      <c r="B17" s="95"/>
      <c r="C17" s="94"/>
    </row>
    <row r="18" spans="1:3" ht="15" customHeight="1"/>
    <row r="19" spans="1:3" ht="15" customHeight="1"/>
    <row r="20" spans="1:3" ht="15" customHeight="1"/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</sheetData>
  <mergeCells count="2">
    <mergeCell ref="C3:C4"/>
    <mergeCell ref="D3:F3"/>
  </mergeCells>
  <phoneticPr fontId="7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AE8A-E460-46B1-A39F-A15F800081D5}">
  <dimension ref="A1:AMK88"/>
  <sheetViews>
    <sheetView zoomScaleNormal="100" zoomScaleSheetLayoutView="280" workbookViewId="0"/>
  </sheetViews>
  <sheetFormatPr defaultRowHeight="13.5"/>
  <cols>
    <col min="1" max="1" width="12.875" style="9" customWidth="1"/>
    <col min="2" max="7" width="12.375" style="9" customWidth="1"/>
    <col min="8" max="1025" width="9" style="9" customWidth="1"/>
  </cols>
  <sheetData>
    <row r="1" spans="1:7" s="1" customFormat="1" ht="15" customHeight="1">
      <c r="A1" s="2" t="s">
        <v>154</v>
      </c>
    </row>
    <row r="2" spans="1:7" ht="9.9499999999999993" customHeight="1" thickBot="1">
      <c r="A2" s="3"/>
      <c r="B2" s="4"/>
      <c r="C2" s="4"/>
      <c r="D2" s="4"/>
      <c r="E2" s="4"/>
      <c r="F2" s="4"/>
      <c r="G2" s="4"/>
    </row>
    <row r="3" spans="1:7" s="55" customFormat="1" ht="14.1" customHeight="1" thickTop="1" thickBot="1">
      <c r="A3" s="49" t="s">
        <v>0</v>
      </c>
      <c r="B3" s="231" t="s">
        <v>140</v>
      </c>
      <c r="C3" s="232" t="s">
        <v>139</v>
      </c>
      <c r="D3" s="229" t="s">
        <v>138</v>
      </c>
      <c r="E3" s="229"/>
      <c r="F3" s="229"/>
      <c r="G3" s="233" t="s">
        <v>137</v>
      </c>
    </row>
    <row r="4" spans="1:7" s="55" customFormat="1" ht="14.1" customHeight="1" thickTop="1" thickBot="1">
      <c r="A4" s="210"/>
      <c r="B4" s="231"/>
      <c r="C4" s="232"/>
      <c r="D4" s="234" t="s">
        <v>136</v>
      </c>
      <c r="E4" s="235" t="s">
        <v>135</v>
      </c>
      <c r="F4" s="236" t="s">
        <v>134</v>
      </c>
      <c r="G4" s="233"/>
    </row>
    <row r="5" spans="1:7" s="55" customFormat="1" ht="14.1" customHeight="1" thickTop="1">
      <c r="A5" s="209" t="s">
        <v>1</v>
      </c>
      <c r="B5" s="231"/>
      <c r="C5" s="232"/>
      <c r="D5" s="234"/>
      <c r="E5" s="235"/>
      <c r="F5" s="236"/>
      <c r="G5" s="233"/>
    </row>
    <row r="6" spans="1:7" s="55" customFormat="1" ht="18" customHeight="1">
      <c r="A6" s="208" t="s">
        <v>22</v>
      </c>
      <c r="B6" s="89">
        <v>117</v>
      </c>
      <c r="C6" s="207">
        <v>83</v>
      </c>
      <c r="D6" s="89">
        <v>4892</v>
      </c>
      <c r="E6" s="89">
        <v>4266</v>
      </c>
      <c r="F6" s="89">
        <v>626</v>
      </c>
      <c r="G6" s="89">
        <v>3122</v>
      </c>
    </row>
    <row r="7" spans="1:7" s="124" customFormat="1" ht="18" customHeight="1">
      <c r="A7" s="206" t="s">
        <v>110</v>
      </c>
      <c r="B7" s="88">
        <v>100</v>
      </c>
      <c r="C7" s="205">
        <v>74</v>
      </c>
      <c r="D7" s="88">
        <v>4778</v>
      </c>
      <c r="E7" s="88">
        <v>4110</v>
      </c>
      <c r="F7" s="88">
        <v>668</v>
      </c>
      <c r="G7" s="88">
        <v>2935</v>
      </c>
    </row>
    <row r="8" spans="1:7" s="124" customFormat="1" ht="18" customHeight="1">
      <c r="A8" s="204" t="s">
        <v>109</v>
      </c>
      <c r="B8" s="87">
        <v>93</v>
      </c>
      <c r="C8" s="203">
        <v>77</v>
      </c>
      <c r="D8" s="87">
        <f>E8+F8</f>
        <v>4314</v>
      </c>
      <c r="E8" s="87">
        <v>4054</v>
      </c>
      <c r="F8" s="87">
        <v>260</v>
      </c>
      <c r="G8" s="87">
        <v>2386</v>
      </c>
    </row>
    <row r="9" spans="1:7" ht="12.95" customHeight="1">
      <c r="A9" s="5" t="s">
        <v>15</v>
      </c>
      <c r="B9" s="5"/>
      <c r="C9" s="5"/>
      <c r="D9" s="5"/>
      <c r="E9" s="8"/>
      <c r="F9" s="5"/>
      <c r="G9" s="8" t="s">
        <v>133</v>
      </c>
    </row>
    <row r="10" spans="1:7" ht="15" customHeight="1"/>
    <row r="11" spans="1:7" ht="15" customHeight="1">
      <c r="A11" s="96"/>
      <c r="B11" s="95"/>
      <c r="C11" s="95"/>
      <c r="D11" s="202"/>
    </row>
    <row r="12" spans="1:7" ht="15" customHeight="1">
      <c r="A12" s="96"/>
      <c r="B12" s="95"/>
      <c r="C12" s="95"/>
      <c r="D12" s="202"/>
    </row>
    <row r="13" spans="1:7" ht="15" customHeight="1">
      <c r="A13" s="96"/>
      <c r="B13" s="95"/>
      <c r="C13" s="95"/>
      <c r="D13" s="202"/>
    </row>
    <row r="14" spans="1:7" ht="15" customHeight="1">
      <c r="A14" s="96"/>
      <c r="B14" s="95"/>
      <c r="C14" s="95"/>
    </row>
    <row r="15" spans="1:7" ht="15" customHeight="1">
      <c r="A15" s="96"/>
      <c r="B15" s="95"/>
      <c r="C15" s="94"/>
    </row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7">
    <mergeCell ref="B3:B5"/>
    <mergeCell ref="C3:C5"/>
    <mergeCell ref="D3:F3"/>
    <mergeCell ref="G3:G5"/>
    <mergeCell ref="D4:D5"/>
    <mergeCell ref="E4:E5"/>
    <mergeCell ref="F4:F5"/>
  </mergeCells>
  <phoneticPr fontId="7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13F7-37CD-4D89-B1F5-C1A6836D304B}">
  <dimension ref="A1:AMK107"/>
  <sheetViews>
    <sheetView zoomScaleNormal="100" zoomScaleSheetLayoutView="100" workbookViewId="0"/>
  </sheetViews>
  <sheetFormatPr defaultRowHeight="13.5"/>
  <cols>
    <col min="1" max="1" width="8.375" style="9" customWidth="1"/>
    <col min="2" max="7" width="7.625" style="9" customWidth="1"/>
    <col min="8" max="8" width="11.125" style="9" customWidth="1"/>
    <col min="9" max="9" width="10.75" style="9" customWidth="1"/>
    <col min="10" max="10" width="11" style="9" customWidth="1"/>
    <col min="11" max="1025" width="9" style="9" customWidth="1"/>
  </cols>
  <sheetData>
    <row r="1" spans="1:10" s="1" customFormat="1" ht="15" customHeight="1">
      <c r="A1" s="2" t="s">
        <v>146</v>
      </c>
    </row>
    <row r="2" spans="1:10" ht="9.9499999999999993" customHeight="1" thickBot="1">
      <c r="A2" s="2"/>
    </row>
    <row r="3" spans="1:10" s="55" customFormat="1" ht="15" customHeight="1" thickTop="1">
      <c r="A3" s="71" t="s">
        <v>0</v>
      </c>
      <c r="B3" s="233" t="s">
        <v>145</v>
      </c>
      <c r="C3" s="233"/>
      <c r="D3" s="233"/>
      <c r="E3" s="233" t="s">
        <v>144</v>
      </c>
      <c r="F3" s="233"/>
      <c r="G3" s="233"/>
      <c r="H3" s="233" t="s">
        <v>143</v>
      </c>
      <c r="I3" s="233"/>
      <c r="J3" s="233"/>
    </row>
    <row r="4" spans="1:10" s="55" customFormat="1" ht="15" customHeight="1">
      <c r="A4" s="48" t="s">
        <v>1</v>
      </c>
      <c r="B4" s="42" t="s">
        <v>84</v>
      </c>
      <c r="C4" s="42" t="s">
        <v>13</v>
      </c>
      <c r="D4" s="42" t="s">
        <v>14</v>
      </c>
      <c r="E4" s="42" t="s">
        <v>3</v>
      </c>
      <c r="F4" s="42" t="s">
        <v>13</v>
      </c>
      <c r="G4" s="42" t="s">
        <v>14</v>
      </c>
      <c r="H4" s="42" t="s">
        <v>142</v>
      </c>
      <c r="I4" s="42" t="s">
        <v>13</v>
      </c>
      <c r="J4" s="192" t="s">
        <v>14</v>
      </c>
    </row>
    <row r="5" spans="1:10" s="124" customFormat="1" ht="18" customHeight="1">
      <c r="A5" s="217" t="s">
        <v>22</v>
      </c>
      <c r="B5" s="216">
        <v>9358</v>
      </c>
      <c r="C5" s="216">
        <v>4151</v>
      </c>
      <c r="D5" s="216">
        <v>5207</v>
      </c>
      <c r="E5" s="216">
        <v>2920</v>
      </c>
      <c r="F5" s="216">
        <v>1274</v>
      </c>
      <c r="G5" s="216">
        <v>1646</v>
      </c>
      <c r="H5" s="216">
        <v>4934398</v>
      </c>
      <c r="I5" s="216">
        <v>2326505</v>
      </c>
      <c r="J5" s="215">
        <v>2607893</v>
      </c>
    </row>
    <row r="6" spans="1:10" s="124" customFormat="1" ht="18" customHeight="1">
      <c r="A6" s="37">
        <v>6</v>
      </c>
      <c r="B6" s="214">
        <v>9106</v>
      </c>
      <c r="C6" s="214">
        <v>4110</v>
      </c>
      <c r="D6" s="214">
        <v>4996</v>
      </c>
      <c r="E6" s="214">
        <v>2999</v>
      </c>
      <c r="F6" s="214">
        <v>1357</v>
      </c>
      <c r="G6" s="214">
        <v>1642</v>
      </c>
      <c r="H6" s="214">
        <v>5260264</v>
      </c>
      <c r="I6" s="214">
        <v>2565233</v>
      </c>
      <c r="J6" s="213">
        <v>2695031</v>
      </c>
    </row>
    <row r="7" spans="1:10" s="124" customFormat="1" ht="18" customHeight="1">
      <c r="A7" s="34">
        <v>7</v>
      </c>
      <c r="B7" s="212">
        <v>10160</v>
      </c>
      <c r="C7" s="212">
        <v>4640</v>
      </c>
      <c r="D7" s="212">
        <v>5520</v>
      </c>
      <c r="E7" s="212">
        <v>3256</v>
      </c>
      <c r="F7" s="212">
        <v>1491</v>
      </c>
      <c r="G7" s="212">
        <v>1765</v>
      </c>
      <c r="H7" s="225">
        <v>5848178</v>
      </c>
      <c r="I7" s="225">
        <v>2878870</v>
      </c>
      <c r="J7" s="224">
        <v>2969308</v>
      </c>
    </row>
    <row r="8" spans="1:10" ht="12.95" customHeight="1">
      <c r="A8" s="5" t="s">
        <v>15</v>
      </c>
      <c r="B8" s="5"/>
      <c r="C8" s="5"/>
      <c r="D8" s="5"/>
      <c r="E8" s="8"/>
      <c r="F8" s="5"/>
      <c r="G8" s="5"/>
      <c r="H8" s="5"/>
      <c r="I8" s="5"/>
      <c r="J8" s="8" t="s">
        <v>141</v>
      </c>
    </row>
    <row r="9" spans="1:10" ht="15" customHeight="1">
      <c r="A9" s="5"/>
      <c r="B9" s="5"/>
      <c r="C9" s="5"/>
      <c r="D9" s="5"/>
      <c r="E9" s="8"/>
      <c r="F9" s="5"/>
      <c r="G9" s="5"/>
      <c r="H9" s="5"/>
      <c r="I9" s="5"/>
      <c r="J9" s="8"/>
    </row>
    <row r="10" spans="1:10" ht="15" customHeight="1">
      <c r="A10" s="96"/>
      <c r="B10" s="95"/>
      <c r="C10" s="95"/>
      <c r="E10" s="202"/>
      <c r="H10" s="211"/>
    </row>
    <row r="11" spans="1:10" ht="15" customHeight="1">
      <c r="A11" s="96"/>
      <c r="B11" s="95"/>
      <c r="C11" s="95"/>
      <c r="E11" s="202"/>
      <c r="H11" s="211"/>
    </row>
    <row r="12" spans="1:10" ht="15" customHeight="1">
      <c r="A12" s="96"/>
      <c r="B12" s="95"/>
      <c r="C12" s="95"/>
      <c r="E12" s="202"/>
      <c r="H12" s="211"/>
    </row>
    <row r="13" spans="1:10" ht="15" customHeight="1">
      <c r="A13" s="96"/>
      <c r="B13" s="95"/>
      <c r="C13" s="95"/>
    </row>
    <row r="14" spans="1:10" ht="15" customHeight="1">
      <c r="A14" s="96"/>
      <c r="B14" s="95"/>
      <c r="C14" s="94"/>
    </row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</sheetData>
  <mergeCells count="3">
    <mergeCell ref="B3:D3"/>
    <mergeCell ref="E3:G3"/>
    <mergeCell ref="H3:J3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8195-53D0-4533-8957-8F0715BA255C}">
  <dimension ref="A1:AMK8"/>
  <sheetViews>
    <sheetView zoomScaleNormal="100" zoomScaleSheetLayoutView="400" workbookViewId="0"/>
  </sheetViews>
  <sheetFormatPr defaultRowHeight="13.5"/>
  <cols>
    <col min="1" max="1" width="14.375" style="1" customWidth="1"/>
    <col min="2" max="6" width="14.5" style="1" customWidth="1"/>
    <col min="7" max="1025" width="9" style="1" customWidth="1"/>
  </cols>
  <sheetData>
    <row r="1" spans="1:6" ht="15" customHeight="1">
      <c r="A1" s="2" t="s">
        <v>29</v>
      </c>
      <c r="B1" s="45"/>
    </row>
    <row r="2" spans="1:6" ht="9.9499999999999993" customHeight="1" thickBot="1">
      <c r="A2" s="3"/>
      <c r="B2" s="3"/>
      <c r="C2" s="4"/>
      <c r="D2" s="4"/>
      <c r="E2" s="4"/>
      <c r="F2" s="4"/>
    </row>
    <row r="3" spans="1:6" s="40" customFormat="1" ht="14.25" customHeight="1" thickTop="1" thickBot="1">
      <c r="A3" s="44" t="s">
        <v>0</v>
      </c>
      <c r="B3" s="233" t="s">
        <v>28</v>
      </c>
      <c r="C3" s="233" t="s">
        <v>27</v>
      </c>
      <c r="D3" s="233"/>
      <c r="E3" s="233"/>
      <c r="F3" s="237" t="s">
        <v>26</v>
      </c>
    </row>
    <row r="4" spans="1:6" s="40" customFormat="1" ht="14.1" customHeight="1" thickTop="1">
      <c r="A4" s="43" t="s">
        <v>1</v>
      </c>
      <c r="B4" s="233"/>
      <c r="C4" s="42" t="s">
        <v>25</v>
      </c>
      <c r="D4" s="42" t="s">
        <v>24</v>
      </c>
      <c r="E4" s="41" t="s">
        <v>23</v>
      </c>
      <c r="F4" s="237"/>
    </row>
    <row r="5" spans="1:6" ht="18" customHeight="1">
      <c r="A5" s="37" t="s">
        <v>22</v>
      </c>
      <c r="B5" s="39">
        <v>246</v>
      </c>
      <c r="C5" s="38">
        <v>3113</v>
      </c>
      <c r="D5" s="38">
        <v>1907</v>
      </c>
      <c r="E5" s="38">
        <v>2996</v>
      </c>
      <c r="F5" s="38">
        <v>13</v>
      </c>
    </row>
    <row r="6" spans="1:6" ht="18" customHeight="1">
      <c r="A6" s="37">
        <v>6</v>
      </c>
      <c r="B6" s="36">
        <v>251</v>
      </c>
      <c r="C6" s="35">
        <v>3049</v>
      </c>
      <c r="D6" s="35">
        <v>1994</v>
      </c>
      <c r="E6" s="35">
        <v>2919</v>
      </c>
      <c r="F6" s="35">
        <v>12</v>
      </c>
    </row>
    <row r="7" spans="1:6" ht="18" customHeight="1">
      <c r="A7" s="34">
        <v>7</v>
      </c>
      <c r="B7" s="33">
        <v>250</v>
      </c>
      <c r="C7" s="32">
        <v>2387</v>
      </c>
      <c r="D7" s="32">
        <v>1725</v>
      </c>
      <c r="E7" s="32">
        <v>2286</v>
      </c>
      <c r="F7" s="32">
        <v>10</v>
      </c>
    </row>
    <row r="8" spans="1:6" ht="12.95" customHeight="1">
      <c r="A8" s="5" t="s">
        <v>21</v>
      </c>
      <c r="B8" s="5"/>
      <c r="C8" s="6"/>
      <c r="D8" s="31"/>
      <c r="E8" s="6"/>
      <c r="F8" s="31"/>
    </row>
  </sheetData>
  <mergeCells count="3">
    <mergeCell ref="B3:B4"/>
    <mergeCell ref="C3:E3"/>
    <mergeCell ref="F3:F4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810B9-9212-4C84-9BA9-47CC20F1E339}">
  <dimension ref="A1:AMK28"/>
  <sheetViews>
    <sheetView zoomScaleNormal="100" zoomScaleSheetLayoutView="400" zoomScalePageLayoutView="115" workbookViewId="0"/>
  </sheetViews>
  <sheetFormatPr defaultRowHeight="13.5"/>
  <cols>
    <col min="1" max="1" width="14.375" style="9" customWidth="1"/>
    <col min="2" max="6" width="14.5" style="9" customWidth="1"/>
    <col min="7" max="1025" width="9" style="9" customWidth="1"/>
  </cols>
  <sheetData>
    <row r="1" spans="1:6" s="1" customFormat="1" ht="15" customHeight="1">
      <c r="A1" s="2" t="s">
        <v>69</v>
      </c>
    </row>
    <row r="2" spans="1:6" s="1" customFormat="1" ht="9.9499999999999993" customHeight="1" thickBot="1">
      <c r="A2" s="86"/>
      <c r="B2" s="85"/>
      <c r="C2" s="85"/>
      <c r="D2" s="85"/>
      <c r="E2" s="85"/>
      <c r="F2" s="85"/>
    </row>
    <row r="3" spans="1:6" s="55" customFormat="1" ht="14.1" customHeight="1" thickTop="1" thickBot="1">
      <c r="A3" s="71" t="s">
        <v>0</v>
      </c>
      <c r="B3" s="233" t="s">
        <v>68</v>
      </c>
      <c r="C3" s="238" t="s">
        <v>67</v>
      </c>
      <c r="D3" s="238"/>
      <c r="E3" s="239" t="s">
        <v>66</v>
      </c>
      <c r="F3" s="239"/>
    </row>
    <row r="4" spans="1:6" s="55" customFormat="1" ht="14.1" customHeight="1" thickTop="1">
      <c r="A4" s="48" t="s">
        <v>1</v>
      </c>
      <c r="B4" s="233"/>
      <c r="C4" s="42" t="s">
        <v>64</v>
      </c>
      <c r="D4" s="83" t="s">
        <v>65</v>
      </c>
      <c r="E4" s="42" t="s">
        <v>64</v>
      </c>
      <c r="F4" s="42" t="s">
        <v>63</v>
      </c>
    </row>
    <row r="5" spans="1:6" s="47" customFormat="1" ht="18" customHeight="1">
      <c r="A5" s="37" t="s">
        <v>22</v>
      </c>
      <c r="B5" s="38">
        <v>168</v>
      </c>
      <c r="C5" s="38">
        <v>55</v>
      </c>
      <c r="D5" s="38">
        <v>280</v>
      </c>
      <c r="E5" s="38">
        <v>41</v>
      </c>
      <c r="F5" s="38">
        <v>50</v>
      </c>
    </row>
    <row r="6" spans="1:6" s="47" customFormat="1" ht="18" customHeight="1">
      <c r="A6" s="37">
        <v>6</v>
      </c>
      <c r="B6" s="35">
        <v>223</v>
      </c>
      <c r="C6" s="35">
        <v>56</v>
      </c>
      <c r="D6" s="35">
        <v>257</v>
      </c>
      <c r="E6" s="35">
        <v>65</v>
      </c>
      <c r="F6" s="35">
        <v>75</v>
      </c>
    </row>
    <row r="7" spans="1:6" s="47" customFormat="1" ht="18" customHeight="1">
      <c r="A7" s="34">
        <v>7</v>
      </c>
      <c r="B7" s="32">
        <v>248</v>
      </c>
      <c r="C7" s="32">
        <v>62</v>
      </c>
      <c r="D7" s="32">
        <v>297</v>
      </c>
      <c r="E7" s="32">
        <v>72</v>
      </c>
      <c r="F7" s="32">
        <v>84</v>
      </c>
    </row>
    <row r="8" spans="1:6" s="31" customFormat="1" ht="12.95" customHeight="1">
      <c r="A8" s="5" t="s">
        <v>21</v>
      </c>
      <c r="B8" s="6"/>
      <c r="D8" s="7" t="s">
        <v>62</v>
      </c>
      <c r="F8" s="8"/>
    </row>
    <row r="9" spans="1:6" s="31" customFormat="1" ht="13.5" customHeight="1">
      <c r="D9" s="7" t="s">
        <v>61</v>
      </c>
    </row>
    <row r="10" spans="1:6" s="31" customFormat="1" ht="13.5" customHeight="1"/>
    <row r="11" spans="1:6" s="31" customFormat="1" ht="13.5" customHeight="1"/>
    <row r="12" spans="1:6" s="31" customFormat="1" ht="13.5" customHeight="1"/>
    <row r="13" spans="1:6" s="31" customFormat="1" ht="13.5" customHeight="1"/>
    <row r="14" spans="1:6" s="31" customFormat="1" ht="13.5" customHeight="1"/>
    <row r="15" spans="1:6" s="31" customFormat="1" ht="13.5" customHeight="1"/>
    <row r="16" spans="1:6" s="31" customFormat="1" ht="13.5" customHeight="1"/>
    <row r="17" spans="5:5" s="31" customFormat="1" ht="13.5" customHeight="1"/>
    <row r="18" spans="5:5" s="31" customFormat="1" ht="13.5" customHeight="1"/>
    <row r="19" spans="5:5" s="31" customFormat="1" ht="13.5" customHeight="1"/>
    <row r="20" spans="5:5" s="31" customFormat="1" ht="13.5" customHeight="1"/>
    <row r="21" spans="5:5" s="31" customFormat="1" ht="13.5" customHeight="1">
      <c r="E21" s="31" t="s">
        <v>2</v>
      </c>
    </row>
    <row r="22" spans="5:5" s="31" customFormat="1" ht="13.5" customHeight="1"/>
    <row r="23" spans="5:5" s="31" customFormat="1" ht="13.5" customHeight="1"/>
    <row r="24" spans="5:5" s="31" customFormat="1" ht="13.5" customHeight="1"/>
    <row r="25" spans="5:5" s="31" customFormat="1" ht="13.5" customHeight="1"/>
    <row r="26" spans="5:5" s="31" customFormat="1" ht="13.5" customHeight="1"/>
    <row r="27" spans="5:5" s="31" customFormat="1" ht="13.5" customHeight="1"/>
    <row r="28" spans="5:5" s="31" customFormat="1" ht="13.5" customHeight="1"/>
  </sheetData>
  <mergeCells count="3">
    <mergeCell ref="B3:B4"/>
    <mergeCell ref="C3:D3"/>
    <mergeCell ref="E3:F3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51F66-FEAD-4CDC-BD5E-A5FDA4739B49}">
  <dimension ref="A1:AMK26"/>
  <sheetViews>
    <sheetView zoomScaleNormal="100" zoomScaleSheetLayoutView="100" workbookViewId="0"/>
  </sheetViews>
  <sheetFormatPr defaultRowHeight="13.5"/>
  <cols>
    <col min="1" max="1" width="3.5" style="1" customWidth="1"/>
    <col min="2" max="2" width="7.125" style="1" customWidth="1"/>
    <col min="3" max="3" width="6.125" style="1" customWidth="1"/>
    <col min="4" max="5" width="5.125" style="1" customWidth="1"/>
    <col min="6" max="6" width="4.625" style="1" customWidth="1"/>
    <col min="7" max="7" width="3" style="1" customWidth="1"/>
    <col min="8" max="9" width="5.125" style="1" customWidth="1"/>
    <col min="10" max="10" width="5.375" style="1" customWidth="1"/>
    <col min="11" max="11" width="3.875" style="1" customWidth="1"/>
    <col min="12" max="12" width="4.625" style="1" customWidth="1"/>
    <col min="13" max="13" width="5.125" style="1" customWidth="1"/>
    <col min="14" max="14" width="6.125" style="1" customWidth="1"/>
    <col min="15" max="15" width="4.375" style="1" customWidth="1"/>
    <col min="16" max="16" width="3.625" style="1" customWidth="1"/>
    <col min="17" max="17" width="4.375" style="1" customWidth="1"/>
    <col min="18" max="19" width="5.125" style="1" customWidth="1"/>
    <col min="20" max="20" width="3.25" style="1" customWidth="1"/>
    <col min="21" max="1025" width="9" style="1" customWidth="1"/>
  </cols>
  <sheetData>
    <row r="1" spans="1:20" ht="15" customHeight="1">
      <c r="A1" s="2" t="s">
        <v>107</v>
      </c>
      <c r="B1" s="45"/>
    </row>
    <row r="2" spans="1:20" ht="15" customHeight="1" thickBot="1">
      <c r="A2" s="178" t="s">
        <v>155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9"/>
      <c r="T2" s="8" t="s">
        <v>87</v>
      </c>
    </row>
    <row r="3" spans="1:20" ht="4.5" customHeight="1" thickTop="1">
      <c r="A3" s="177"/>
      <c r="B3" s="176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0"/>
    </row>
    <row r="4" spans="1:20" ht="15" customHeight="1">
      <c r="A4" s="245" t="s">
        <v>106</v>
      </c>
      <c r="B4" s="245"/>
      <c r="C4" s="240" t="s">
        <v>3</v>
      </c>
      <c r="D4" s="240" t="s">
        <v>43</v>
      </c>
      <c r="E4" s="240" t="s">
        <v>42</v>
      </c>
      <c r="F4" s="241" t="s">
        <v>105</v>
      </c>
      <c r="G4" s="240" t="s">
        <v>104</v>
      </c>
      <c r="H4" s="240" t="s">
        <v>103</v>
      </c>
      <c r="I4" s="240" t="s">
        <v>102</v>
      </c>
      <c r="J4" s="240" t="s">
        <v>101</v>
      </c>
      <c r="K4" s="241" t="s">
        <v>100</v>
      </c>
      <c r="L4" s="242" t="s">
        <v>99</v>
      </c>
      <c r="M4" s="240" t="s">
        <v>98</v>
      </c>
      <c r="N4" s="244" t="s">
        <v>97</v>
      </c>
      <c r="O4" s="244" t="s">
        <v>96</v>
      </c>
      <c r="P4" s="240" t="s">
        <v>95</v>
      </c>
      <c r="Q4" s="240" t="s">
        <v>94</v>
      </c>
      <c r="R4" s="241" t="s">
        <v>93</v>
      </c>
      <c r="S4" s="240" t="s">
        <v>92</v>
      </c>
      <c r="T4" s="240" t="s">
        <v>91</v>
      </c>
    </row>
    <row r="5" spans="1:20" ht="15" customHeight="1">
      <c r="A5" s="245"/>
      <c r="B5" s="245"/>
      <c r="C5" s="240"/>
      <c r="D5" s="240"/>
      <c r="E5" s="240"/>
      <c r="F5" s="241"/>
      <c r="G5" s="240"/>
      <c r="H5" s="240"/>
      <c r="I5" s="240"/>
      <c r="J5" s="240"/>
      <c r="K5" s="241"/>
      <c r="L5" s="242"/>
      <c r="M5" s="240"/>
      <c r="N5" s="244"/>
      <c r="O5" s="244"/>
      <c r="P5" s="240"/>
      <c r="Q5" s="240"/>
      <c r="R5" s="241"/>
      <c r="S5" s="240"/>
      <c r="T5" s="240"/>
    </row>
    <row r="6" spans="1:20" ht="15" customHeight="1">
      <c r="A6" s="174"/>
      <c r="B6" s="5"/>
      <c r="C6" s="240"/>
      <c r="D6" s="240"/>
      <c r="E6" s="240"/>
      <c r="F6" s="241"/>
      <c r="G6" s="240"/>
      <c r="H6" s="240"/>
      <c r="I6" s="240"/>
      <c r="J6" s="240"/>
      <c r="K6" s="241"/>
      <c r="L6" s="242"/>
      <c r="M6" s="240"/>
      <c r="N6" s="244"/>
      <c r="O6" s="244"/>
      <c r="P6" s="240"/>
      <c r="Q6" s="240"/>
      <c r="R6" s="241"/>
      <c r="S6" s="240"/>
      <c r="T6" s="240"/>
    </row>
    <row r="7" spans="1:20" ht="15" customHeight="1">
      <c r="A7" s="174"/>
      <c r="B7" s="5"/>
      <c r="C7" s="240"/>
      <c r="D7" s="240"/>
      <c r="E7" s="240"/>
      <c r="F7" s="241"/>
      <c r="G7" s="240"/>
      <c r="H7" s="240"/>
      <c r="I7" s="240"/>
      <c r="J7" s="240"/>
      <c r="K7" s="241"/>
      <c r="L7" s="242"/>
      <c r="M7" s="240"/>
      <c r="N7" s="244"/>
      <c r="O7" s="244"/>
      <c r="P7" s="240"/>
      <c r="Q7" s="240"/>
      <c r="R7" s="241"/>
      <c r="S7" s="240"/>
      <c r="T7" s="240"/>
    </row>
    <row r="8" spans="1:20" ht="15" customHeight="1">
      <c r="A8" s="173" t="s">
        <v>90</v>
      </c>
      <c r="B8" s="172"/>
      <c r="C8" s="240"/>
      <c r="D8" s="240"/>
      <c r="E8" s="240"/>
      <c r="F8" s="241"/>
      <c r="G8" s="240"/>
      <c r="H8" s="240"/>
      <c r="I8" s="240"/>
      <c r="J8" s="240"/>
      <c r="K8" s="241"/>
      <c r="L8" s="242"/>
      <c r="M8" s="240"/>
      <c r="N8" s="244"/>
      <c r="O8" s="244"/>
      <c r="P8" s="240"/>
      <c r="Q8" s="240"/>
      <c r="R8" s="241"/>
      <c r="S8" s="240"/>
      <c r="T8" s="240"/>
    </row>
    <row r="9" spans="1:20" ht="4.5" customHeight="1">
      <c r="A9" s="171"/>
      <c r="B9" s="170"/>
      <c r="C9" s="166"/>
      <c r="D9" s="167"/>
      <c r="E9" s="166"/>
      <c r="F9" s="167"/>
      <c r="G9" s="166"/>
      <c r="H9" s="167"/>
      <c r="I9" s="166"/>
      <c r="J9" s="167"/>
      <c r="K9" s="166"/>
      <c r="L9" s="167"/>
      <c r="M9" s="166"/>
      <c r="N9" s="169"/>
      <c r="O9" s="168"/>
      <c r="P9" s="167"/>
      <c r="Q9" s="166"/>
      <c r="R9" s="167"/>
      <c r="S9" s="166"/>
      <c r="T9" s="166"/>
    </row>
    <row r="10" spans="1:20" s="127" customFormat="1" ht="18" customHeight="1">
      <c r="A10" s="243" t="s">
        <v>77</v>
      </c>
      <c r="B10" s="153" t="s">
        <v>22</v>
      </c>
      <c r="C10" s="165">
        <v>116</v>
      </c>
      <c r="D10" s="31">
        <v>6</v>
      </c>
      <c r="E10" s="162">
        <v>19</v>
      </c>
      <c r="F10" s="31">
        <v>2</v>
      </c>
      <c r="G10" s="164" t="s">
        <v>89</v>
      </c>
      <c r="H10" s="31">
        <v>37</v>
      </c>
      <c r="I10" s="162">
        <v>8</v>
      </c>
      <c r="J10" s="31">
        <v>3</v>
      </c>
      <c r="K10" s="163" t="s">
        <v>89</v>
      </c>
      <c r="L10" s="31">
        <v>1</v>
      </c>
      <c r="M10" s="163">
        <v>1</v>
      </c>
      <c r="N10" s="46">
        <v>1</v>
      </c>
      <c r="O10" s="162">
        <v>7</v>
      </c>
      <c r="P10" s="31">
        <v>12</v>
      </c>
      <c r="Q10" s="162">
        <v>1</v>
      </c>
      <c r="R10" s="31">
        <v>10</v>
      </c>
      <c r="S10" s="162">
        <v>4</v>
      </c>
      <c r="T10" s="162">
        <v>4</v>
      </c>
    </row>
    <row r="11" spans="1:20" s="127" customFormat="1" ht="18" customHeight="1">
      <c r="A11" s="243"/>
      <c r="B11" s="143">
        <v>6</v>
      </c>
      <c r="C11" s="161">
        <v>114</v>
      </c>
      <c r="D11" s="159">
        <v>6</v>
      </c>
      <c r="E11" s="158">
        <v>19</v>
      </c>
      <c r="F11" s="159">
        <v>2</v>
      </c>
      <c r="G11" s="141" t="s">
        <v>89</v>
      </c>
      <c r="H11" s="159">
        <v>37</v>
      </c>
      <c r="I11" s="158">
        <v>8</v>
      </c>
      <c r="J11" s="159">
        <v>3</v>
      </c>
      <c r="K11" s="140" t="s">
        <v>89</v>
      </c>
      <c r="L11" s="159">
        <v>1</v>
      </c>
      <c r="M11" s="140">
        <v>1</v>
      </c>
      <c r="N11" s="160">
        <v>1</v>
      </c>
      <c r="O11" s="158">
        <v>6</v>
      </c>
      <c r="P11" s="159">
        <v>12</v>
      </c>
      <c r="Q11" s="158">
        <v>1</v>
      </c>
      <c r="R11" s="159">
        <v>9</v>
      </c>
      <c r="S11" s="158">
        <v>4</v>
      </c>
      <c r="T11" s="158">
        <v>4</v>
      </c>
    </row>
    <row r="12" spans="1:20" s="127" customFormat="1" ht="18" customHeight="1">
      <c r="A12" s="243"/>
      <c r="B12" s="135">
        <v>7</v>
      </c>
      <c r="C12" s="157">
        <v>110</v>
      </c>
      <c r="D12" s="155">
        <v>5</v>
      </c>
      <c r="E12" s="154">
        <v>19</v>
      </c>
      <c r="F12" s="155">
        <v>2</v>
      </c>
      <c r="G12" s="133" t="s">
        <v>88</v>
      </c>
      <c r="H12" s="155">
        <v>35</v>
      </c>
      <c r="I12" s="154">
        <v>8</v>
      </c>
      <c r="J12" s="155">
        <v>3</v>
      </c>
      <c r="K12" s="132" t="s">
        <v>88</v>
      </c>
      <c r="L12" s="155">
        <v>1</v>
      </c>
      <c r="M12" s="132">
        <v>1</v>
      </c>
      <c r="N12" s="156">
        <v>1</v>
      </c>
      <c r="O12" s="154">
        <v>6</v>
      </c>
      <c r="P12" s="155">
        <v>12</v>
      </c>
      <c r="Q12" s="154">
        <v>1</v>
      </c>
      <c r="R12" s="155">
        <v>8</v>
      </c>
      <c r="S12" s="154">
        <v>5</v>
      </c>
      <c r="T12" s="154">
        <v>3</v>
      </c>
    </row>
    <row r="13" spans="1:20" s="127" customFormat="1" ht="18" customHeight="1">
      <c r="A13" s="243" t="s">
        <v>76</v>
      </c>
      <c r="B13" s="153" t="s">
        <v>22</v>
      </c>
      <c r="C13" s="144">
        <v>25958</v>
      </c>
      <c r="D13" s="152">
        <v>9535</v>
      </c>
      <c r="E13" s="144">
        <v>3672</v>
      </c>
      <c r="F13" s="151">
        <v>2</v>
      </c>
      <c r="G13" s="150" t="s">
        <v>89</v>
      </c>
      <c r="H13" s="146">
        <v>4862</v>
      </c>
      <c r="I13" s="147">
        <v>1965</v>
      </c>
      <c r="J13" s="146">
        <v>615</v>
      </c>
      <c r="K13" s="149" t="s">
        <v>89</v>
      </c>
      <c r="L13" s="146">
        <v>5</v>
      </c>
      <c r="M13" s="149">
        <v>1602</v>
      </c>
      <c r="N13" s="148">
        <v>218</v>
      </c>
      <c r="O13" s="147">
        <v>422</v>
      </c>
      <c r="P13" s="146">
        <v>497</v>
      </c>
      <c r="Q13" s="147">
        <v>433</v>
      </c>
      <c r="R13" s="146">
        <v>271</v>
      </c>
      <c r="S13" s="145">
        <v>1600</v>
      </c>
      <c r="T13" s="144">
        <v>259</v>
      </c>
    </row>
    <row r="14" spans="1:20" s="127" customFormat="1" ht="18" customHeight="1">
      <c r="A14" s="243"/>
      <c r="B14" s="143">
        <v>6</v>
      </c>
      <c r="C14" s="136">
        <v>25547</v>
      </c>
      <c r="D14" s="138">
        <v>9769</v>
      </c>
      <c r="E14" s="136">
        <v>3579</v>
      </c>
      <c r="F14" s="142">
        <v>1</v>
      </c>
      <c r="G14" s="141" t="s">
        <v>89</v>
      </c>
      <c r="H14" s="138">
        <v>4619</v>
      </c>
      <c r="I14" s="136">
        <v>1726</v>
      </c>
      <c r="J14" s="138">
        <v>577</v>
      </c>
      <c r="K14" s="140" t="s">
        <v>89</v>
      </c>
      <c r="L14" s="138">
        <v>5</v>
      </c>
      <c r="M14" s="140">
        <v>1602</v>
      </c>
      <c r="N14" s="139">
        <v>257</v>
      </c>
      <c r="O14" s="136">
        <v>415</v>
      </c>
      <c r="P14" s="138">
        <v>566</v>
      </c>
      <c r="Q14" s="136">
        <v>404</v>
      </c>
      <c r="R14" s="138">
        <v>281</v>
      </c>
      <c r="S14" s="137">
        <v>1534</v>
      </c>
      <c r="T14" s="136">
        <v>212</v>
      </c>
    </row>
    <row r="15" spans="1:20" s="127" customFormat="1" ht="18" customHeight="1">
      <c r="A15" s="243"/>
      <c r="B15" s="135">
        <v>7</v>
      </c>
      <c r="C15" s="128">
        <v>25567</v>
      </c>
      <c r="D15" s="130">
        <v>9688</v>
      </c>
      <c r="E15" s="128">
        <v>3432</v>
      </c>
      <c r="F15" s="134">
        <v>2</v>
      </c>
      <c r="G15" s="133" t="s">
        <v>88</v>
      </c>
      <c r="H15" s="130">
        <v>4743</v>
      </c>
      <c r="I15" s="128">
        <v>1910</v>
      </c>
      <c r="J15" s="130">
        <v>582</v>
      </c>
      <c r="K15" s="132" t="s">
        <v>88</v>
      </c>
      <c r="L15" s="130">
        <v>5</v>
      </c>
      <c r="M15" s="132">
        <v>1497</v>
      </c>
      <c r="N15" s="131">
        <v>262</v>
      </c>
      <c r="O15" s="128">
        <v>412</v>
      </c>
      <c r="P15" s="130">
        <v>637</v>
      </c>
      <c r="Q15" s="128">
        <v>383</v>
      </c>
      <c r="R15" s="130">
        <v>274</v>
      </c>
      <c r="S15" s="129">
        <v>1523</v>
      </c>
      <c r="T15" s="128">
        <v>217</v>
      </c>
    </row>
    <row r="16" spans="1:20">
      <c r="T16" s="126" t="s">
        <v>151</v>
      </c>
    </row>
    <row r="17" spans="1:22">
      <c r="A17" s="96"/>
      <c r="B17" s="95"/>
      <c r="C17" s="95"/>
      <c r="V17" s="125"/>
    </row>
    <row r="18" spans="1:22">
      <c r="A18" s="96"/>
      <c r="B18" s="95"/>
      <c r="C18" s="95"/>
    </row>
    <row r="19" spans="1:22">
      <c r="A19" s="96"/>
      <c r="B19" s="95"/>
      <c r="C19" s="95"/>
    </row>
    <row r="20" spans="1:22">
      <c r="A20" s="96"/>
      <c r="B20" s="95"/>
      <c r="C20" s="95"/>
      <c r="E20"/>
    </row>
    <row r="21" spans="1:22">
      <c r="A21" s="96"/>
      <c r="B21" s="95"/>
      <c r="C21" s="94"/>
    </row>
    <row r="26" spans="1:22">
      <c r="V26" s="125"/>
    </row>
  </sheetData>
  <mergeCells count="21">
    <mergeCell ref="A10:A12"/>
    <mergeCell ref="A13:A15"/>
    <mergeCell ref="N4:N8"/>
    <mergeCell ref="O4:O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A4:B5"/>
    <mergeCell ref="T4:T8"/>
    <mergeCell ref="R4:R8"/>
    <mergeCell ref="S4:S8"/>
    <mergeCell ref="L4:L8"/>
    <mergeCell ref="M4:M8"/>
    <mergeCell ref="P4:P8"/>
    <mergeCell ref="Q4:Q8"/>
  </mergeCells>
  <phoneticPr fontId="7"/>
  <printOptions horizontalCentered="1"/>
  <pageMargins left="0.39370078740157483" right="0.39370078740157483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13D2-8C47-4BC9-A927-FDA3A233DF73}">
  <dimension ref="A1:AMK160"/>
  <sheetViews>
    <sheetView zoomScaleNormal="100" zoomScaleSheetLayoutView="100" workbookViewId="0"/>
  </sheetViews>
  <sheetFormatPr defaultRowHeight="13.5"/>
  <cols>
    <col min="1" max="1" width="4.625" style="9" customWidth="1"/>
    <col min="2" max="2" width="7.375" style="9" customWidth="1"/>
    <col min="3" max="3" width="8.625" style="9" customWidth="1"/>
    <col min="4" max="5" width="5.625" style="9" customWidth="1"/>
    <col min="6" max="12" width="7.875" style="9" customWidth="1"/>
    <col min="13" max="1025" width="9" style="9" customWidth="1"/>
  </cols>
  <sheetData>
    <row r="1" spans="1:13" ht="15" customHeight="1" thickBot="1">
      <c r="A1" s="124" t="s">
        <v>156</v>
      </c>
      <c r="B1" s="2"/>
      <c r="K1" s="5"/>
      <c r="L1" s="8" t="s">
        <v>87</v>
      </c>
    </row>
    <row r="2" spans="1:13" s="55" customFormat="1" ht="15" customHeight="1" thickTop="1" thickBot="1">
      <c r="A2" s="201"/>
      <c r="B2" s="122" t="s">
        <v>0</v>
      </c>
      <c r="C2" s="233" t="s">
        <v>84</v>
      </c>
      <c r="D2" s="93" t="s">
        <v>132</v>
      </c>
      <c r="E2" s="93" t="s">
        <v>131</v>
      </c>
      <c r="F2" s="93" t="s">
        <v>130</v>
      </c>
      <c r="G2" s="93" t="s">
        <v>129</v>
      </c>
      <c r="H2" s="93" t="s">
        <v>128</v>
      </c>
      <c r="I2" s="93" t="s">
        <v>127</v>
      </c>
      <c r="J2" s="93" t="s">
        <v>126</v>
      </c>
      <c r="K2" s="233" t="s">
        <v>125</v>
      </c>
      <c r="L2" s="233" t="s">
        <v>124</v>
      </c>
    </row>
    <row r="3" spans="1:13" s="55" customFormat="1" ht="15" customHeight="1" thickTop="1">
      <c r="A3" s="113" t="s">
        <v>32</v>
      </c>
      <c r="B3" s="200"/>
      <c r="C3" s="233"/>
      <c r="D3" s="199" t="s">
        <v>123</v>
      </c>
      <c r="E3" s="199" t="s">
        <v>122</v>
      </c>
      <c r="F3" s="199" t="s">
        <v>121</v>
      </c>
      <c r="G3" s="199" t="s">
        <v>120</v>
      </c>
      <c r="H3" s="199" t="s">
        <v>119</v>
      </c>
      <c r="I3" s="199" t="s">
        <v>118</v>
      </c>
      <c r="J3" s="199" t="s">
        <v>117</v>
      </c>
      <c r="K3" s="233"/>
      <c r="L3" s="233"/>
    </row>
    <row r="4" spans="1:13" s="55" customFormat="1" ht="18" customHeight="1">
      <c r="A4" s="246" t="s">
        <v>77</v>
      </c>
      <c r="B4" s="107" t="s">
        <v>22</v>
      </c>
      <c r="C4" s="110">
        <v>116</v>
      </c>
      <c r="D4" s="111">
        <v>7</v>
      </c>
      <c r="E4" s="110">
        <v>12</v>
      </c>
      <c r="F4" s="111">
        <v>24</v>
      </c>
      <c r="G4" s="110">
        <v>5</v>
      </c>
      <c r="H4" s="111">
        <v>8</v>
      </c>
      <c r="I4" s="110">
        <v>18</v>
      </c>
      <c r="J4" s="111">
        <v>18</v>
      </c>
      <c r="K4" s="110">
        <v>14</v>
      </c>
      <c r="L4" s="110">
        <v>10</v>
      </c>
    </row>
    <row r="5" spans="1:13" s="124" customFormat="1" ht="18" customHeight="1">
      <c r="A5" s="246"/>
      <c r="B5" s="104">
        <v>6</v>
      </c>
      <c r="C5" s="110">
        <v>114</v>
      </c>
      <c r="D5" s="111">
        <v>6</v>
      </c>
      <c r="E5" s="110">
        <v>11</v>
      </c>
      <c r="F5" s="111">
        <v>26</v>
      </c>
      <c r="G5" s="110">
        <v>4</v>
      </c>
      <c r="H5" s="111">
        <v>8</v>
      </c>
      <c r="I5" s="110">
        <v>18</v>
      </c>
      <c r="J5" s="111">
        <v>18</v>
      </c>
      <c r="K5" s="110">
        <v>13</v>
      </c>
      <c r="L5" s="110">
        <v>10</v>
      </c>
    </row>
    <row r="6" spans="1:13" s="124" customFormat="1" ht="18" customHeight="1">
      <c r="A6" s="246"/>
      <c r="B6" s="101">
        <v>7</v>
      </c>
      <c r="C6" s="108">
        <v>110</v>
      </c>
      <c r="D6" s="109">
        <v>6</v>
      </c>
      <c r="E6" s="108">
        <v>9</v>
      </c>
      <c r="F6" s="109">
        <v>25</v>
      </c>
      <c r="G6" s="108">
        <v>4</v>
      </c>
      <c r="H6" s="109">
        <v>8</v>
      </c>
      <c r="I6" s="108">
        <v>19</v>
      </c>
      <c r="J6" s="109">
        <v>18</v>
      </c>
      <c r="K6" s="108">
        <v>10</v>
      </c>
      <c r="L6" s="108">
        <v>11</v>
      </c>
    </row>
    <row r="7" spans="1:13" s="55" customFormat="1" ht="18" customHeight="1">
      <c r="A7" s="246" t="s">
        <v>76</v>
      </c>
      <c r="B7" s="107" t="s">
        <v>22</v>
      </c>
      <c r="C7" s="198">
        <v>25958</v>
      </c>
      <c r="D7" s="102">
        <v>55</v>
      </c>
      <c r="E7" s="103">
        <v>195</v>
      </c>
      <c r="F7" s="102">
        <v>1608</v>
      </c>
      <c r="G7" s="103">
        <v>432</v>
      </c>
      <c r="H7" s="102">
        <v>1515</v>
      </c>
      <c r="I7" s="103">
        <v>6269</v>
      </c>
      <c r="J7" s="102">
        <v>4206</v>
      </c>
      <c r="K7" s="103">
        <v>9638</v>
      </c>
      <c r="L7" s="102">
        <v>2040</v>
      </c>
    </row>
    <row r="8" spans="1:13" s="124" customFormat="1" ht="18" customHeight="1">
      <c r="A8" s="246"/>
      <c r="B8" s="104">
        <v>6</v>
      </c>
      <c r="C8" s="198">
        <v>25547</v>
      </c>
      <c r="D8" s="102">
        <v>54</v>
      </c>
      <c r="E8" s="103">
        <v>163</v>
      </c>
      <c r="F8" s="102">
        <v>1645</v>
      </c>
      <c r="G8" s="103">
        <v>365</v>
      </c>
      <c r="H8" s="102">
        <v>1512</v>
      </c>
      <c r="I8" s="103">
        <v>6281</v>
      </c>
      <c r="J8" s="102">
        <v>3763</v>
      </c>
      <c r="K8" s="103">
        <v>9806</v>
      </c>
      <c r="L8" s="102">
        <v>1958</v>
      </c>
      <c r="M8" s="55"/>
    </row>
    <row r="9" spans="1:13" s="124" customFormat="1" ht="18" customHeight="1">
      <c r="A9" s="246"/>
      <c r="B9" s="101">
        <v>7</v>
      </c>
      <c r="C9" s="197">
        <v>25567</v>
      </c>
      <c r="D9" s="99">
        <v>48</v>
      </c>
      <c r="E9" s="100">
        <v>136</v>
      </c>
      <c r="F9" s="99">
        <v>1569</v>
      </c>
      <c r="G9" s="100">
        <v>392</v>
      </c>
      <c r="H9" s="99">
        <v>1621</v>
      </c>
      <c r="I9" s="100">
        <v>6236</v>
      </c>
      <c r="J9" s="99">
        <v>3896</v>
      </c>
      <c r="K9" s="100">
        <v>9726</v>
      </c>
      <c r="L9" s="99">
        <v>1943</v>
      </c>
      <c r="M9" s="55"/>
    </row>
    <row r="10" spans="1:13" ht="15.9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3" ht="15" customHeight="1">
      <c r="A11" s="96"/>
      <c r="B11" s="95"/>
      <c r="C11" s="95"/>
    </row>
    <row r="12" spans="1:13" ht="15" customHeight="1">
      <c r="A12" s="96"/>
      <c r="B12" s="95"/>
      <c r="C12" s="95"/>
    </row>
    <row r="13" spans="1:13" ht="15" customHeight="1">
      <c r="A13" s="96"/>
      <c r="B13" s="95"/>
      <c r="C13" s="95"/>
    </row>
    <row r="14" spans="1:13" ht="15" customHeight="1">
      <c r="A14" s="96"/>
      <c r="B14" s="95"/>
      <c r="C14" s="95"/>
    </row>
    <row r="15" spans="1:13" ht="15" customHeight="1">
      <c r="A15" s="96"/>
      <c r="B15" s="95"/>
      <c r="C15" s="94"/>
    </row>
    <row r="16" spans="1:13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</sheetData>
  <mergeCells count="5">
    <mergeCell ref="C2:C3"/>
    <mergeCell ref="K2:K3"/>
    <mergeCell ref="L2:L3"/>
    <mergeCell ref="A4:A6"/>
    <mergeCell ref="A7:A9"/>
  </mergeCells>
  <phoneticPr fontId="7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2947-F4A1-44AE-B1BC-3184DAE9E3A9}">
  <dimension ref="A1:AMK17"/>
  <sheetViews>
    <sheetView zoomScaleNormal="100" zoomScaleSheetLayoutView="100" workbookViewId="0"/>
  </sheetViews>
  <sheetFormatPr defaultRowHeight="13.5"/>
  <cols>
    <col min="1" max="1" width="4.625" style="1" customWidth="1"/>
    <col min="2" max="2" width="7.625" style="1" customWidth="1"/>
    <col min="3" max="6" width="9.25" style="1" customWidth="1"/>
    <col min="7" max="8" width="9.625" style="1" customWidth="1"/>
    <col min="9" max="10" width="9.25" style="1" customWidth="1"/>
    <col min="11" max="11" width="10.75" style="1" customWidth="1"/>
    <col min="12" max="1025" width="9" style="1" customWidth="1"/>
  </cols>
  <sheetData>
    <row r="1" spans="1:15" ht="15" customHeight="1" thickBot="1">
      <c r="A1" s="124" t="s">
        <v>157</v>
      </c>
      <c r="B1" s="2"/>
      <c r="C1" s="9"/>
      <c r="D1" s="9"/>
      <c r="E1" s="9"/>
      <c r="F1" s="9"/>
      <c r="G1" s="9"/>
      <c r="H1" s="9"/>
      <c r="I1" s="9"/>
      <c r="J1" s="8" t="s">
        <v>87</v>
      </c>
    </row>
    <row r="2" spans="1:15" s="40" customFormat="1" ht="15" customHeight="1" thickTop="1" thickBot="1">
      <c r="A2" s="123"/>
      <c r="B2" s="122" t="s">
        <v>0</v>
      </c>
      <c r="C2" s="121"/>
      <c r="D2" s="84"/>
      <c r="E2" s="84"/>
      <c r="F2" s="84"/>
      <c r="G2" s="120" t="s">
        <v>86</v>
      </c>
      <c r="H2" s="232" t="s">
        <v>85</v>
      </c>
      <c r="I2" s="84"/>
      <c r="J2" s="84"/>
    </row>
    <row r="3" spans="1:15" s="40" customFormat="1" ht="15" customHeight="1" thickTop="1" thickBot="1">
      <c r="A3" s="119"/>
      <c r="B3" s="118"/>
      <c r="C3" s="104" t="s">
        <v>84</v>
      </c>
      <c r="D3" s="104" t="s">
        <v>83</v>
      </c>
      <c r="E3" s="37" t="s">
        <v>82</v>
      </c>
      <c r="F3" s="117" t="s">
        <v>81</v>
      </c>
      <c r="G3" s="11" t="s">
        <v>80</v>
      </c>
      <c r="H3" s="232"/>
      <c r="I3" s="37" t="s">
        <v>153</v>
      </c>
      <c r="J3" s="37" t="s">
        <v>79</v>
      </c>
      <c r="O3" s="116"/>
    </row>
    <row r="4" spans="1:15" s="40" customFormat="1" ht="15" customHeight="1" thickTop="1">
      <c r="A4" s="115" t="s">
        <v>32</v>
      </c>
      <c r="B4" s="114"/>
      <c r="C4" s="113"/>
      <c r="D4" s="92"/>
      <c r="E4" s="112"/>
      <c r="F4" s="112"/>
      <c r="G4" s="19" t="s">
        <v>78</v>
      </c>
      <c r="H4" s="232"/>
      <c r="I4" s="112"/>
      <c r="J4" s="112"/>
    </row>
    <row r="5" spans="1:15" s="40" customFormat="1" ht="18" customHeight="1">
      <c r="A5" s="247" t="s">
        <v>77</v>
      </c>
      <c r="B5" s="107" t="s">
        <v>22</v>
      </c>
      <c r="C5" s="110">
        <v>116</v>
      </c>
      <c r="D5" s="111">
        <v>39</v>
      </c>
      <c r="E5" s="110">
        <v>36</v>
      </c>
      <c r="F5" s="111">
        <v>5</v>
      </c>
      <c r="G5" s="110">
        <v>2</v>
      </c>
      <c r="H5" s="111">
        <v>9</v>
      </c>
      <c r="I5" s="110">
        <v>31</v>
      </c>
      <c r="J5" s="110">
        <v>6</v>
      </c>
    </row>
    <row r="6" spans="1:15" s="40" customFormat="1" ht="18" customHeight="1">
      <c r="A6" s="247"/>
      <c r="B6" s="104">
        <v>6</v>
      </c>
      <c r="C6" s="110">
        <v>114</v>
      </c>
      <c r="D6" s="111">
        <v>37</v>
      </c>
      <c r="E6" s="110">
        <v>35</v>
      </c>
      <c r="F6" s="111">
        <v>5</v>
      </c>
      <c r="G6" s="110">
        <v>3</v>
      </c>
      <c r="H6" s="111">
        <v>9</v>
      </c>
      <c r="I6" s="110">
        <v>31</v>
      </c>
      <c r="J6" s="110">
        <v>6</v>
      </c>
    </row>
    <row r="7" spans="1:15" s="40" customFormat="1" ht="18" customHeight="1">
      <c r="A7" s="247"/>
      <c r="B7" s="101">
        <v>7</v>
      </c>
      <c r="C7" s="108">
        <v>110</v>
      </c>
      <c r="D7" s="109">
        <v>37</v>
      </c>
      <c r="E7" s="108">
        <v>35</v>
      </c>
      <c r="F7" s="109">
        <v>5</v>
      </c>
      <c r="G7" s="108">
        <v>3</v>
      </c>
      <c r="H7" s="109">
        <v>7</v>
      </c>
      <c r="I7" s="108">
        <v>29</v>
      </c>
      <c r="J7" s="108">
        <v>6</v>
      </c>
    </row>
    <row r="8" spans="1:15" s="40" customFormat="1" ht="18" customHeight="1">
      <c r="A8" s="247" t="s">
        <v>76</v>
      </c>
      <c r="B8" s="107" t="s">
        <v>22</v>
      </c>
      <c r="C8" s="102">
        <v>25958</v>
      </c>
      <c r="D8" s="103">
        <v>10734</v>
      </c>
      <c r="E8" s="102">
        <v>2850</v>
      </c>
      <c r="F8" s="103">
        <v>444</v>
      </c>
      <c r="G8" s="102">
        <v>9191</v>
      </c>
      <c r="H8" s="103">
        <v>640</v>
      </c>
      <c r="I8" s="102">
        <v>3309</v>
      </c>
      <c r="J8" s="102">
        <v>1210</v>
      </c>
      <c r="K8" s="106"/>
      <c r="L8" s="105"/>
    </row>
    <row r="9" spans="1:15" s="40" customFormat="1" ht="18" customHeight="1">
      <c r="A9" s="247"/>
      <c r="B9" s="104">
        <v>6</v>
      </c>
      <c r="C9" s="102">
        <v>25547</v>
      </c>
      <c r="D9" s="103">
        <v>10373</v>
      </c>
      <c r="E9" s="102">
        <v>2836</v>
      </c>
      <c r="F9" s="103">
        <v>438</v>
      </c>
      <c r="G9" s="102">
        <v>9441</v>
      </c>
      <c r="H9" s="103">
        <v>657</v>
      </c>
      <c r="I9" s="102">
        <v>3169</v>
      </c>
      <c r="J9" s="102">
        <v>1367</v>
      </c>
      <c r="K9" s="98"/>
    </row>
    <row r="10" spans="1:15" s="40" customFormat="1" ht="18" customHeight="1">
      <c r="A10" s="247"/>
      <c r="B10" s="101">
        <v>7</v>
      </c>
      <c r="C10" s="99">
        <v>25567</v>
      </c>
      <c r="D10" s="100">
        <v>10510</v>
      </c>
      <c r="E10" s="99">
        <v>2812</v>
      </c>
      <c r="F10" s="100">
        <v>432</v>
      </c>
      <c r="G10" s="99">
        <v>9452</v>
      </c>
      <c r="H10" s="100">
        <v>574</v>
      </c>
      <c r="I10" s="99">
        <v>3187</v>
      </c>
      <c r="J10" s="99">
        <v>1400</v>
      </c>
      <c r="K10" s="98"/>
    </row>
    <row r="11" spans="1:15" s="9" customFormat="1" ht="12" customHeight="1">
      <c r="A11" s="5" t="s">
        <v>75</v>
      </c>
      <c r="B11" s="5"/>
      <c r="C11" s="5"/>
      <c r="D11" s="5"/>
      <c r="E11" s="5"/>
      <c r="F11" s="248" t="s">
        <v>74</v>
      </c>
      <c r="G11" s="248"/>
      <c r="H11" s="248"/>
      <c r="I11" s="248"/>
      <c r="J11" s="248"/>
    </row>
    <row r="12" spans="1:15" ht="12" customHeight="1">
      <c r="A12" s="5"/>
      <c r="B12" s="5"/>
      <c r="C12" s="5"/>
      <c r="D12" s="5"/>
      <c r="E12" s="5"/>
      <c r="F12" s="249" t="s">
        <v>73</v>
      </c>
      <c r="G12" s="249"/>
      <c r="H12" s="249"/>
      <c r="I12" s="249"/>
      <c r="J12" s="249"/>
    </row>
    <row r="13" spans="1:15" ht="15.95" customHeight="1">
      <c r="A13" s="96"/>
      <c r="B13" s="95"/>
      <c r="C13" s="95"/>
    </row>
    <row r="14" spans="1:15">
      <c r="A14" s="96"/>
      <c r="B14" s="95"/>
      <c r="C14" s="95"/>
      <c r="E14" s="97"/>
    </row>
    <row r="15" spans="1:15">
      <c r="A15" s="96"/>
      <c r="B15" s="95"/>
      <c r="C15" s="95"/>
    </row>
    <row r="16" spans="1:15">
      <c r="A16" s="96"/>
      <c r="B16" s="95"/>
      <c r="C16" s="95"/>
    </row>
    <row r="17" spans="1:3">
      <c r="A17" s="96"/>
      <c r="B17" s="95"/>
      <c r="C17" s="94"/>
    </row>
  </sheetData>
  <mergeCells count="5">
    <mergeCell ref="H2:H4"/>
    <mergeCell ref="A5:A7"/>
    <mergeCell ref="A8:A10"/>
    <mergeCell ref="F11:J11"/>
    <mergeCell ref="F12:J12"/>
  </mergeCells>
  <phoneticPr fontId="7"/>
  <printOptions horizontalCentered="1"/>
  <pageMargins left="0.74803149606299213" right="0.74803149606299213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EF73-F8FC-49B7-AAD5-ABEB7186EBA2}">
  <dimension ref="A1:AMK28"/>
  <sheetViews>
    <sheetView zoomScaleNormal="100" zoomScaleSheetLayoutView="400" workbookViewId="0"/>
  </sheetViews>
  <sheetFormatPr defaultRowHeight="13.5"/>
  <cols>
    <col min="1" max="1" width="29.125" style="9" customWidth="1"/>
    <col min="2" max="3" width="28.875" style="9" customWidth="1"/>
    <col min="4" max="1025" width="9" style="9" customWidth="1"/>
  </cols>
  <sheetData>
    <row r="1" spans="1:3" s="1" customFormat="1" ht="15" customHeight="1">
      <c r="A1" s="2" t="s">
        <v>36</v>
      </c>
    </row>
    <row r="2" spans="1:3" ht="12.95" customHeight="1" thickBot="1">
      <c r="A2" s="3"/>
      <c r="B2" s="4"/>
      <c r="C2" s="50" t="s">
        <v>35</v>
      </c>
    </row>
    <row r="3" spans="1:3" s="31" customFormat="1" ht="14.1" customHeight="1" thickTop="1" thickBot="1">
      <c r="A3" s="49" t="s">
        <v>0</v>
      </c>
      <c r="B3" s="233" t="s">
        <v>34</v>
      </c>
      <c r="C3" s="233" t="s">
        <v>33</v>
      </c>
    </row>
    <row r="4" spans="1:3" s="31" customFormat="1" ht="13.5" customHeight="1" thickTop="1">
      <c r="A4" s="48" t="s">
        <v>32</v>
      </c>
      <c r="B4" s="233"/>
      <c r="C4" s="233"/>
    </row>
    <row r="5" spans="1:3" s="47" customFormat="1" ht="20.100000000000001" customHeight="1">
      <c r="A5" s="37" t="s">
        <v>31</v>
      </c>
      <c r="B5" s="38">
        <v>3640</v>
      </c>
      <c r="C5" s="38">
        <v>10319</v>
      </c>
    </row>
    <row r="6" spans="1:3" s="47" customFormat="1" ht="20.100000000000001" customHeight="1">
      <c r="A6" s="37">
        <v>7</v>
      </c>
      <c r="B6" s="35">
        <v>3502</v>
      </c>
      <c r="C6" s="35">
        <v>10117</v>
      </c>
    </row>
    <row r="7" spans="1:3" s="47" customFormat="1" ht="20.100000000000001" customHeight="1">
      <c r="A7" s="34">
        <v>8</v>
      </c>
      <c r="B7" s="32">
        <v>3415</v>
      </c>
      <c r="C7" s="32">
        <v>9882</v>
      </c>
    </row>
    <row r="8" spans="1:3" s="31" customFormat="1" ht="12.95" customHeight="1">
      <c r="A8" s="5" t="s">
        <v>30</v>
      </c>
      <c r="B8" s="6"/>
      <c r="C8" s="6"/>
    </row>
    <row r="9" spans="1:3" s="31" customFormat="1" ht="13.5" customHeight="1"/>
    <row r="10" spans="1:3" s="31" customFormat="1" ht="13.5" customHeight="1"/>
    <row r="11" spans="1:3" s="31" customFormat="1" ht="13.5" customHeight="1"/>
    <row r="12" spans="1:3" s="31" customFormat="1" ht="13.5" customHeight="1"/>
    <row r="13" spans="1:3" s="31" customFormat="1" ht="13.5" customHeight="1"/>
    <row r="14" spans="1:3" s="31" customFormat="1" ht="13.5" customHeight="1"/>
    <row r="15" spans="1:3" s="31" customFormat="1" ht="13.5" customHeight="1"/>
    <row r="16" spans="1:3" s="31" customFormat="1" ht="13.5" customHeight="1"/>
    <row r="17" spans="2:2" s="31" customFormat="1" ht="13.5" customHeight="1">
      <c r="B17" s="46"/>
    </row>
    <row r="18" spans="2:2" s="31" customFormat="1" ht="13.5" customHeight="1"/>
    <row r="19" spans="2:2" s="31" customFormat="1" ht="13.5" customHeight="1"/>
    <row r="20" spans="2:2" s="31" customFormat="1" ht="13.5" customHeight="1"/>
    <row r="21" spans="2:2" s="31" customFormat="1" ht="13.5" customHeight="1"/>
    <row r="22" spans="2:2" s="31" customFormat="1" ht="13.5" customHeight="1"/>
    <row r="23" spans="2:2" s="31" customFormat="1" ht="13.5" customHeight="1"/>
    <row r="24" spans="2:2" s="31" customFormat="1" ht="13.5" customHeight="1"/>
    <row r="25" spans="2:2" s="31" customFormat="1" ht="13.5" customHeight="1"/>
    <row r="26" spans="2:2" s="31" customFormat="1" ht="13.5" customHeight="1"/>
    <row r="27" spans="2:2" s="31" customFormat="1" ht="13.5" customHeight="1"/>
    <row r="28" spans="2:2" s="31" customFormat="1" ht="13.5" customHeight="1"/>
  </sheetData>
  <mergeCells count="2">
    <mergeCell ref="B3:B4"/>
    <mergeCell ref="C3:C4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E7FD-2ED5-492C-B2AE-2826CCF54560}">
  <dimension ref="A1:AMK8"/>
  <sheetViews>
    <sheetView zoomScaleNormal="100" zoomScaleSheetLayoutView="295" workbookViewId="0"/>
  </sheetViews>
  <sheetFormatPr defaultRowHeight="13.5"/>
  <cols>
    <col min="1" max="1" width="29.125" style="1" customWidth="1"/>
    <col min="2" max="3" width="28.875" style="1" customWidth="1"/>
    <col min="4" max="1025" width="9" style="1" customWidth="1"/>
  </cols>
  <sheetData>
    <row r="1" spans="1:4" ht="15" customHeight="1">
      <c r="A1" s="2" t="s">
        <v>72</v>
      </c>
    </row>
    <row r="2" spans="1:4" ht="9.9499999999999993" customHeight="1" thickBot="1">
      <c r="A2" s="2"/>
    </row>
    <row r="3" spans="1:4" s="40" customFormat="1" ht="20.100000000000001" customHeight="1" thickTop="1">
      <c r="A3" s="71" t="s">
        <v>0</v>
      </c>
      <c r="B3" s="93" t="s">
        <v>33</v>
      </c>
      <c r="C3" s="93" t="s">
        <v>71</v>
      </c>
    </row>
    <row r="4" spans="1:4" s="40" customFormat="1" ht="12">
      <c r="A4" s="92" t="s">
        <v>1</v>
      </c>
      <c r="B4" s="91"/>
      <c r="C4" s="90" t="s">
        <v>70</v>
      </c>
    </row>
    <row r="5" spans="1:4" ht="18" customHeight="1">
      <c r="A5" s="37" t="s">
        <v>22</v>
      </c>
      <c r="B5" s="89">
        <v>3128</v>
      </c>
      <c r="C5" s="89">
        <v>1315390</v>
      </c>
      <c r="D5" s="45"/>
    </row>
    <row r="6" spans="1:4" ht="18" customHeight="1">
      <c r="A6" s="37">
        <v>6</v>
      </c>
      <c r="B6" s="88">
        <v>3193</v>
      </c>
      <c r="C6" s="88">
        <v>1420939</v>
      </c>
      <c r="D6" s="45"/>
    </row>
    <row r="7" spans="1:4" ht="18" customHeight="1">
      <c r="A7" s="34">
        <v>7</v>
      </c>
      <c r="B7" s="87">
        <v>3180</v>
      </c>
      <c r="C7" s="87">
        <v>1523054</v>
      </c>
      <c r="D7" s="45"/>
    </row>
    <row r="8" spans="1:4" s="31" customFormat="1" ht="12.95" customHeight="1">
      <c r="A8" s="5" t="s">
        <v>21</v>
      </c>
    </row>
  </sheetData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559F-F788-49D9-8D15-F86ED5272422}">
  <dimension ref="A1:AMK37"/>
  <sheetViews>
    <sheetView zoomScaleNormal="100" zoomScaleSheetLayoutView="85" workbookViewId="0"/>
  </sheetViews>
  <sheetFormatPr defaultRowHeight="13.5"/>
  <cols>
    <col min="1" max="1" width="10.125" style="9" customWidth="1"/>
    <col min="2" max="2" width="5.5" style="9" customWidth="1"/>
    <col min="3" max="3" width="9.875" style="9" customWidth="1"/>
    <col min="4" max="4" width="5.5" style="9" customWidth="1"/>
    <col min="5" max="5" width="11.375" style="9" customWidth="1"/>
    <col min="6" max="6" width="5.5" style="9" customWidth="1"/>
    <col min="7" max="7" width="9.875" style="9" customWidth="1"/>
    <col min="8" max="8" width="5.5" style="9" customWidth="1"/>
    <col min="9" max="9" width="11.375" style="9" customWidth="1"/>
    <col min="10" max="10" width="5.5" style="9" customWidth="1"/>
    <col min="11" max="11" width="11.375" style="9" customWidth="1"/>
    <col min="12" max="12" width="5.5" style="9" customWidth="1"/>
    <col min="13" max="13" width="11.375" style="9" customWidth="1"/>
    <col min="14" max="1025" width="9" style="9" customWidth="1"/>
  </cols>
  <sheetData>
    <row r="1" spans="1:13" s="1" customFormat="1" ht="15" customHeight="1">
      <c r="A1" s="45" t="s">
        <v>60</v>
      </c>
      <c r="F1" s="82"/>
      <c r="I1" s="81"/>
    </row>
    <row r="2" spans="1:13" ht="10.15" customHeight="1" thickBot="1">
      <c r="A2" s="2"/>
      <c r="F2" s="5"/>
      <c r="H2" s="4"/>
      <c r="I2" s="8"/>
    </row>
    <row r="3" spans="1:13" s="55" customFormat="1" ht="27.75" customHeight="1" thickTop="1">
      <c r="A3" s="71" t="s">
        <v>0</v>
      </c>
      <c r="B3" s="233" t="s">
        <v>59</v>
      </c>
      <c r="C3" s="233"/>
      <c r="D3" s="232" t="s">
        <v>58</v>
      </c>
      <c r="E3" s="232"/>
      <c r="F3" s="238" t="s">
        <v>57</v>
      </c>
      <c r="G3" s="238"/>
      <c r="H3" s="252" t="s">
        <v>56</v>
      </c>
      <c r="I3" s="252"/>
      <c r="J3" s="232" t="s">
        <v>55</v>
      </c>
      <c r="K3" s="232"/>
      <c r="L3" s="250" t="s">
        <v>54</v>
      </c>
      <c r="M3" s="250"/>
    </row>
    <row r="4" spans="1:13" s="55" customFormat="1" ht="14.25" customHeight="1">
      <c r="A4" s="70" t="s">
        <v>47</v>
      </c>
      <c r="B4" s="253" t="s">
        <v>46</v>
      </c>
      <c r="C4" s="251" t="s">
        <v>45</v>
      </c>
      <c r="D4" s="253" t="s">
        <v>46</v>
      </c>
      <c r="E4" s="251" t="s">
        <v>45</v>
      </c>
      <c r="F4" s="253" t="s">
        <v>46</v>
      </c>
      <c r="G4" s="251" t="s">
        <v>45</v>
      </c>
      <c r="H4" s="253" t="s">
        <v>46</v>
      </c>
      <c r="I4" s="251" t="s">
        <v>45</v>
      </c>
      <c r="J4" s="253" t="s">
        <v>46</v>
      </c>
      <c r="K4" s="251" t="s">
        <v>45</v>
      </c>
      <c r="L4" s="255" t="s">
        <v>46</v>
      </c>
      <c r="M4" s="256" t="s">
        <v>45</v>
      </c>
    </row>
    <row r="5" spans="1:13" s="55" customFormat="1" ht="17.25" customHeight="1">
      <c r="A5" s="69" t="s">
        <v>44</v>
      </c>
      <c r="B5" s="253"/>
      <c r="C5" s="251"/>
      <c r="D5" s="253"/>
      <c r="E5" s="251"/>
      <c r="F5" s="253"/>
      <c r="G5" s="251"/>
      <c r="H5" s="253"/>
      <c r="I5" s="251"/>
      <c r="J5" s="253"/>
      <c r="K5" s="251"/>
      <c r="L5" s="255"/>
      <c r="M5" s="256"/>
    </row>
    <row r="6" spans="1:13" s="55" customFormat="1" ht="18" customHeight="1">
      <c r="A6" s="37" t="s">
        <v>22</v>
      </c>
      <c r="B6" s="74">
        <v>71</v>
      </c>
      <c r="C6" s="60">
        <v>673390</v>
      </c>
      <c r="D6" s="59">
        <v>8</v>
      </c>
      <c r="E6" s="59">
        <v>83500</v>
      </c>
      <c r="F6" s="59">
        <v>0</v>
      </c>
      <c r="G6" s="59">
        <v>0</v>
      </c>
      <c r="H6" s="59">
        <v>18</v>
      </c>
      <c r="I6" s="59">
        <v>132950</v>
      </c>
      <c r="J6" s="59">
        <v>0</v>
      </c>
      <c r="K6" s="59">
        <v>0</v>
      </c>
      <c r="L6" s="59">
        <v>100</v>
      </c>
      <c r="M6" s="59">
        <v>582420</v>
      </c>
    </row>
    <row r="7" spans="1:13" s="55" customFormat="1" ht="18" customHeight="1">
      <c r="A7" s="80">
        <v>6</v>
      </c>
      <c r="B7" s="79">
        <v>89</v>
      </c>
      <c r="C7" s="66">
        <v>911300</v>
      </c>
      <c r="D7" s="67">
        <v>10</v>
      </c>
      <c r="E7" s="67">
        <v>142000</v>
      </c>
      <c r="F7" s="67">
        <v>3</v>
      </c>
      <c r="G7" s="67">
        <v>28000</v>
      </c>
      <c r="H7" s="67">
        <v>14</v>
      </c>
      <c r="I7" s="67">
        <v>90800</v>
      </c>
      <c r="J7" s="67">
        <v>0</v>
      </c>
      <c r="K7" s="67">
        <v>0</v>
      </c>
      <c r="L7" s="67">
        <v>89</v>
      </c>
      <c r="M7" s="67">
        <v>510970</v>
      </c>
    </row>
    <row r="8" spans="1:13" s="55" customFormat="1" ht="18" customHeight="1">
      <c r="A8" s="78">
        <v>7</v>
      </c>
      <c r="B8" s="77">
        <f t="shared" ref="B8:M8" si="0">SUM(B10:B14)</f>
        <v>103</v>
      </c>
      <c r="C8" s="223">
        <f t="shared" si="0"/>
        <v>1238920</v>
      </c>
      <c r="D8" s="64">
        <f t="shared" si="0"/>
        <v>6</v>
      </c>
      <c r="E8" s="64">
        <f t="shared" si="0"/>
        <v>80500</v>
      </c>
      <c r="F8" s="64">
        <f t="shared" si="0"/>
        <v>2</v>
      </c>
      <c r="G8" s="64">
        <f t="shared" si="0"/>
        <v>23000</v>
      </c>
      <c r="H8" s="64">
        <f t="shared" si="0"/>
        <v>8</v>
      </c>
      <c r="I8" s="64">
        <f t="shared" si="0"/>
        <v>56500</v>
      </c>
      <c r="J8" s="64">
        <f t="shared" si="0"/>
        <v>0</v>
      </c>
      <c r="K8" s="64">
        <f t="shared" si="0"/>
        <v>0</v>
      </c>
      <c r="L8" s="64">
        <f t="shared" si="0"/>
        <v>78</v>
      </c>
      <c r="M8" s="64">
        <f t="shared" si="0"/>
        <v>473010</v>
      </c>
    </row>
    <row r="9" spans="1:13" s="55" customFormat="1" ht="5.0999999999999996" customHeight="1">
      <c r="A9" s="63"/>
      <c r="B9" s="75"/>
      <c r="C9" s="75"/>
      <c r="D9" s="59"/>
      <c r="E9" s="59"/>
      <c r="G9" s="59"/>
      <c r="H9" s="59"/>
      <c r="I9" s="76"/>
      <c r="J9" s="59"/>
      <c r="K9" s="75"/>
      <c r="L9" s="59"/>
      <c r="M9" s="59"/>
    </row>
    <row r="10" spans="1:13" s="55" customFormat="1" ht="18" customHeight="1">
      <c r="A10" s="61" t="s">
        <v>43</v>
      </c>
      <c r="B10" s="74">
        <v>44</v>
      </c>
      <c r="C10" s="59">
        <v>583050</v>
      </c>
      <c r="D10" s="59">
        <v>1</v>
      </c>
      <c r="E10" s="59">
        <v>10000</v>
      </c>
      <c r="F10" s="59">
        <v>0</v>
      </c>
      <c r="G10" s="59">
        <v>0</v>
      </c>
      <c r="H10" s="59">
        <v>3</v>
      </c>
      <c r="I10" s="59">
        <v>30000</v>
      </c>
      <c r="J10" s="59">
        <v>0</v>
      </c>
      <c r="K10" s="59">
        <v>0</v>
      </c>
      <c r="L10" s="59">
        <f>16+0</f>
        <v>16</v>
      </c>
      <c r="M10" s="59">
        <v>84780</v>
      </c>
    </row>
    <row r="11" spans="1:13" s="55" customFormat="1" ht="18" customHeight="1">
      <c r="A11" s="61" t="s">
        <v>42</v>
      </c>
      <c r="B11" s="74">
        <v>6</v>
      </c>
      <c r="C11" s="59">
        <v>40090</v>
      </c>
      <c r="D11" s="59">
        <v>2</v>
      </c>
      <c r="E11" s="59">
        <v>24500</v>
      </c>
      <c r="F11" s="59">
        <v>0</v>
      </c>
      <c r="G11" s="59">
        <v>0</v>
      </c>
      <c r="H11" s="59">
        <v>1</v>
      </c>
      <c r="I11" s="59">
        <v>7000</v>
      </c>
      <c r="J11" s="59">
        <v>0</v>
      </c>
      <c r="K11" s="59">
        <v>0</v>
      </c>
      <c r="L11" s="59">
        <f>1+0</f>
        <v>1</v>
      </c>
      <c r="M11" s="59">
        <v>4000</v>
      </c>
    </row>
    <row r="12" spans="1:13" s="55" customFormat="1" ht="27.75" customHeight="1">
      <c r="A12" s="62" t="s">
        <v>41</v>
      </c>
      <c r="B12" s="74">
        <v>9</v>
      </c>
      <c r="C12" s="59">
        <v>126700</v>
      </c>
      <c r="D12" s="59">
        <v>1</v>
      </c>
      <c r="E12" s="59">
        <v>20000</v>
      </c>
      <c r="F12" s="59">
        <v>1</v>
      </c>
      <c r="G12" s="59">
        <v>12000</v>
      </c>
      <c r="H12" s="59">
        <v>0</v>
      </c>
      <c r="I12" s="59">
        <v>0</v>
      </c>
      <c r="J12" s="59">
        <v>0</v>
      </c>
      <c r="K12" s="59">
        <v>0</v>
      </c>
      <c r="L12" s="59">
        <f>10+3</f>
        <v>13</v>
      </c>
      <c r="M12" s="59">
        <f>64470+18000</f>
        <v>82470</v>
      </c>
    </row>
    <row r="13" spans="1:13" s="55" customFormat="1" ht="18" customHeight="1">
      <c r="A13" s="61" t="s">
        <v>40</v>
      </c>
      <c r="B13" s="74">
        <v>16</v>
      </c>
      <c r="C13" s="59">
        <v>252900</v>
      </c>
      <c r="D13" s="59">
        <v>1</v>
      </c>
      <c r="E13" s="59">
        <v>15000</v>
      </c>
      <c r="F13" s="59">
        <v>0</v>
      </c>
      <c r="G13" s="59">
        <v>0</v>
      </c>
      <c r="H13" s="59">
        <v>2</v>
      </c>
      <c r="I13" s="59">
        <v>10000</v>
      </c>
      <c r="J13" s="59">
        <v>0</v>
      </c>
      <c r="K13" s="59">
        <v>0</v>
      </c>
      <c r="L13" s="59">
        <f>9+1</f>
        <v>10</v>
      </c>
      <c r="M13" s="59">
        <f>72000+13000</f>
        <v>85000</v>
      </c>
    </row>
    <row r="14" spans="1:13" s="55" customFormat="1" ht="18" customHeight="1">
      <c r="A14" s="58" t="s">
        <v>39</v>
      </c>
      <c r="B14" s="73">
        <v>28</v>
      </c>
      <c r="C14" s="56">
        <v>236180</v>
      </c>
      <c r="D14" s="56">
        <v>1</v>
      </c>
      <c r="E14" s="56">
        <v>11000</v>
      </c>
      <c r="F14" s="56">
        <v>1</v>
      </c>
      <c r="G14" s="56">
        <v>11000</v>
      </c>
      <c r="H14" s="56">
        <v>2</v>
      </c>
      <c r="I14" s="56">
        <v>9500</v>
      </c>
      <c r="J14" s="56">
        <v>0</v>
      </c>
      <c r="K14" s="56">
        <v>0</v>
      </c>
      <c r="L14" s="56">
        <f>33+5</f>
        <v>38</v>
      </c>
      <c r="M14" s="56">
        <f>186760+30000</f>
        <v>216760</v>
      </c>
    </row>
    <row r="15" spans="1:13" s="55" customFormat="1" ht="13.5" customHeight="1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3" s="55" customFormat="1" ht="13.5" customHeight="1" thickBot="1"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spans="1:13" s="55" customFormat="1" ht="27.75" customHeight="1" thickTop="1">
      <c r="A17" s="71" t="s">
        <v>0</v>
      </c>
      <c r="B17" s="250" t="s">
        <v>53</v>
      </c>
      <c r="C17" s="250"/>
      <c r="D17" s="259" t="s">
        <v>52</v>
      </c>
      <c r="E17" s="259"/>
      <c r="F17" s="260" t="s">
        <v>51</v>
      </c>
      <c r="G17" s="260"/>
      <c r="H17" s="261" t="s">
        <v>50</v>
      </c>
      <c r="I17" s="261"/>
      <c r="J17" s="254" t="s">
        <v>49</v>
      </c>
      <c r="K17" s="254"/>
      <c r="L17" s="254" t="s">
        <v>48</v>
      </c>
      <c r="M17" s="254"/>
    </row>
    <row r="18" spans="1:13" s="55" customFormat="1" ht="14.25" customHeight="1">
      <c r="A18" s="70" t="s">
        <v>47</v>
      </c>
      <c r="B18" s="255" t="s">
        <v>46</v>
      </c>
      <c r="C18" s="257" t="s">
        <v>45</v>
      </c>
      <c r="D18" s="255" t="s">
        <v>46</v>
      </c>
      <c r="E18" s="257" t="s">
        <v>45</v>
      </c>
      <c r="F18" s="255" t="s">
        <v>46</v>
      </c>
      <c r="G18" s="257" t="s">
        <v>45</v>
      </c>
      <c r="H18" s="255" t="s">
        <v>46</v>
      </c>
      <c r="I18" s="258" t="s">
        <v>45</v>
      </c>
      <c r="J18" s="255" t="s">
        <v>46</v>
      </c>
      <c r="K18" s="258" t="s">
        <v>45</v>
      </c>
      <c r="L18" s="255" t="s">
        <v>46</v>
      </c>
      <c r="M18" s="256" t="s">
        <v>45</v>
      </c>
    </row>
    <row r="19" spans="1:13" s="55" customFormat="1" ht="17.25" customHeight="1">
      <c r="A19" s="69" t="s">
        <v>44</v>
      </c>
      <c r="B19" s="255"/>
      <c r="C19" s="257"/>
      <c r="D19" s="255"/>
      <c r="E19" s="257"/>
      <c r="F19" s="255"/>
      <c r="G19" s="257"/>
      <c r="H19" s="255"/>
      <c r="I19" s="258"/>
      <c r="J19" s="255"/>
      <c r="K19" s="258"/>
      <c r="L19" s="255"/>
      <c r="M19" s="256"/>
    </row>
    <row r="20" spans="1:13" s="55" customFormat="1" ht="18" customHeight="1">
      <c r="A20" s="37" t="s">
        <v>22</v>
      </c>
      <c r="B20" s="59">
        <v>78</v>
      </c>
      <c r="C20" s="59">
        <v>384950</v>
      </c>
      <c r="D20" s="60">
        <v>317</v>
      </c>
      <c r="E20" s="60">
        <v>1423679</v>
      </c>
      <c r="F20" s="59">
        <v>23</v>
      </c>
      <c r="G20" s="59">
        <v>129260</v>
      </c>
      <c r="H20" s="60">
        <v>2205</v>
      </c>
      <c r="I20" s="60">
        <v>17647190</v>
      </c>
      <c r="J20" s="59">
        <v>110</v>
      </c>
      <c r="K20" s="59">
        <v>902930</v>
      </c>
      <c r="L20" s="59">
        <v>405</v>
      </c>
      <c r="M20" s="68">
        <v>4009526</v>
      </c>
    </row>
    <row r="21" spans="1:13" s="55" customFormat="1" ht="18" customHeight="1">
      <c r="A21" s="37">
        <v>6</v>
      </c>
      <c r="B21" s="67">
        <v>80</v>
      </c>
      <c r="C21" s="67">
        <v>409750</v>
      </c>
      <c r="D21" s="66">
        <v>530</v>
      </c>
      <c r="E21" s="66">
        <v>2358240</v>
      </c>
      <c r="F21" s="67">
        <v>35</v>
      </c>
      <c r="G21" s="67">
        <v>172500</v>
      </c>
      <c r="H21" s="66">
        <v>1527</v>
      </c>
      <c r="I21" s="66">
        <v>11470000</v>
      </c>
      <c r="J21" s="67">
        <v>36</v>
      </c>
      <c r="K21" s="66">
        <v>286850</v>
      </c>
      <c r="L21" s="67">
        <v>383</v>
      </c>
      <c r="M21" s="66">
        <v>4098999</v>
      </c>
    </row>
    <row r="22" spans="1:13" s="55" customFormat="1" ht="18" customHeight="1">
      <c r="A22" s="65">
        <v>7</v>
      </c>
      <c r="B22" s="64">
        <f t="shared" ref="B22:M22" si="1">SUM(B24:B28)</f>
        <v>63</v>
      </c>
      <c r="C22" s="64">
        <f t="shared" si="1"/>
        <v>300880</v>
      </c>
      <c r="D22" s="64">
        <f t="shared" si="1"/>
        <v>536</v>
      </c>
      <c r="E22" s="64">
        <f t="shared" si="1"/>
        <v>2460591</v>
      </c>
      <c r="F22" s="64">
        <f t="shared" si="1"/>
        <v>40</v>
      </c>
      <c r="G22" s="64">
        <f t="shared" si="1"/>
        <v>258600</v>
      </c>
      <c r="H22" s="223">
        <f t="shared" si="1"/>
        <v>1508</v>
      </c>
      <c r="I22" s="223">
        <f t="shared" si="1"/>
        <v>11678760</v>
      </c>
      <c r="J22" s="64">
        <f t="shared" si="1"/>
        <v>17</v>
      </c>
      <c r="K22" s="64">
        <f t="shared" si="1"/>
        <v>185400</v>
      </c>
      <c r="L22" s="64">
        <f t="shared" si="1"/>
        <v>220</v>
      </c>
      <c r="M22" s="64">
        <f t="shared" si="1"/>
        <v>2529560</v>
      </c>
    </row>
    <row r="23" spans="1:13" s="55" customFormat="1" ht="5.0999999999999996" customHeight="1">
      <c r="A23" s="63"/>
      <c r="B23" s="59"/>
      <c r="C23" s="59"/>
      <c r="D23" s="59"/>
      <c r="E23" s="60"/>
      <c r="F23" s="59"/>
      <c r="G23" s="59"/>
      <c r="H23" s="59"/>
      <c r="I23" s="59"/>
      <c r="J23" s="59"/>
      <c r="K23" s="59"/>
      <c r="L23" s="59"/>
      <c r="M23" s="59"/>
    </row>
    <row r="24" spans="1:13" s="55" customFormat="1" ht="18" customHeight="1">
      <c r="A24" s="61" t="s">
        <v>43</v>
      </c>
      <c r="B24" s="59">
        <v>13</v>
      </c>
      <c r="C24" s="59">
        <v>74800</v>
      </c>
      <c r="D24" s="59">
        <v>174</v>
      </c>
      <c r="E24" s="60">
        <v>892085</v>
      </c>
      <c r="F24" s="59">
        <v>11</v>
      </c>
      <c r="G24" s="59">
        <v>88000</v>
      </c>
      <c r="H24" s="59">
        <v>556</v>
      </c>
      <c r="I24" s="59">
        <v>4849130</v>
      </c>
      <c r="J24" s="59">
        <v>7</v>
      </c>
      <c r="K24" s="59">
        <v>97000</v>
      </c>
      <c r="L24" s="59">
        <v>77</v>
      </c>
      <c r="M24" s="59">
        <v>859400</v>
      </c>
    </row>
    <row r="25" spans="1:13" s="55" customFormat="1" ht="18" customHeight="1">
      <c r="A25" s="61" t="s">
        <v>42</v>
      </c>
      <c r="B25" s="59">
        <v>0</v>
      </c>
      <c r="C25" s="59">
        <v>0</v>
      </c>
      <c r="D25" s="59">
        <v>49</v>
      </c>
      <c r="E25" s="60">
        <v>173900</v>
      </c>
      <c r="F25" s="59">
        <v>6</v>
      </c>
      <c r="G25" s="59">
        <v>30400</v>
      </c>
      <c r="H25" s="59">
        <v>219</v>
      </c>
      <c r="I25" s="59">
        <v>1508430</v>
      </c>
      <c r="J25" s="59">
        <v>3</v>
      </c>
      <c r="K25" s="59">
        <v>24300</v>
      </c>
      <c r="L25" s="59">
        <v>35</v>
      </c>
      <c r="M25" s="59">
        <v>379850</v>
      </c>
    </row>
    <row r="26" spans="1:13" s="55" customFormat="1" ht="27.75" customHeight="1">
      <c r="A26" s="62" t="s">
        <v>41</v>
      </c>
      <c r="B26" s="59">
        <v>10</v>
      </c>
      <c r="C26" s="59">
        <v>49900</v>
      </c>
      <c r="D26" s="59">
        <v>50</v>
      </c>
      <c r="E26" s="60">
        <v>260760</v>
      </c>
      <c r="F26" s="59">
        <v>2</v>
      </c>
      <c r="G26" s="59">
        <v>24500</v>
      </c>
      <c r="H26" s="59">
        <v>95</v>
      </c>
      <c r="I26" s="59">
        <v>820400</v>
      </c>
      <c r="J26" s="59">
        <v>3</v>
      </c>
      <c r="K26" s="59">
        <f>1000+31000</f>
        <v>32000</v>
      </c>
      <c r="L26" s="59">
        <v>13</v>
      </c>
      <c r="M26" s="59">
        <v>157300</v>
      </c>
    </row>
    <row r="27" spans="1:13" s="55" customFormat="1" ht="18" customHeight="1">
      <c r="A27" s="61" t="s">
        <v>40</v>
      </c>
      <c r="B27" s="59">
        <v>9</v>
      </c>
      <c r="C27" s="59">
        <v>65000</v>
      </c>
      <c r="D27" s="59">
        <v>68</v>
      </c>
      <c r="E27" s="60">
        <v>316340</v>
      </c>
      <c r="F27" s="59">
        <v>6</v>
      </c>
      <c r="G27" s="59">
        <v>26000</v>
      </c>
      <c r="H27" s="59">
        <v>298</v>
      </c>
      <c r="I27" s="59">
        <v>2335100</v>
      </c>
      <c r="J27" s="59">
        <v>0</v>
      </c>
      <c r="K27" s="59">
        <v>0</v>
      </c>
      <c r="L27" s="59">
        <v>49</v>
      </c>
      <c r="M27" s="59">
        <v>616850</v>
      </c>
    </row>
    <row r="28" spans="1:13" s="55" customFormat="1" ht="18" customHeight="1">
      <c r="A28" s="58" t="s">
        <v>39</v>
      </c>
      <c r="B28" s="56">
        <f>28+3</f>
        <v>31</v>
      </c>
      <c r="C28" s="56">
        <f>95180+16000</f>
        <v>111180</v>
      </c>
      <c r="D28" s="56">
        <v>195</v>
      </c>
      <c r="E28" s="57">
        <v>817506</v>
      </c>
      <c r="F28" s="56">
        <v>15</v>
      </c>
      <c r="G28" s="56">
        <v>89700</v>
      </c>
      <c r="H28" s="56">
        <v>340</v>
      </c>
      <c r="I28" s="56">
        <v>2165700</v>
      </c>
      <c r="J28" s="56">
        <v>4</v>
      </c>
      <c r="K28" s="56">
        <v>32100</v>
      </c>
      <c r="L28" s="56">
        <v>46</v>
      </c>
      <c r="M28" s="56">
        <v>516160</v>
      </c>
    </row>
    <row r="29" spans="1:13" ht="13.15" customHeight="1">
      <c r="A29" s="5" t="s">
        <v>152</v>
      </c>
      <c r="I29" s="8"/>
      <c r="K29" s="8"/>
      <c r="L29" s="8"/>
      <c r="M29" s="8" t="s">
        <v>38</v>
      </c>
    </row>
    <row r="30" spans="1:13" ht="13.5" customHeight="1">
      <c r="B30" s="54"/>
      <c r="C30" s="54"/>
      <c r="D30" s="54"/>
      <c r="E30" s="54"/>
      <c r="F30" s="54"/>
      <c r="G30" s="54"/>
      <c r="H30" s="54"/>
      <c r="I30" s="54"/>
      <c r="J30" s="54"/>
      <c r="K30" s="53"/>
      <c r="M30" s="8" t="s">
        <v>37</v>
      </c>
    </row>
    <row r="31" spans="1:13" ht="13.5" customHeight="1">
      <c r="J31" s="51"/>
      <c r="K31" s="52"/>
      <c r="L31" s="51"/>
      <c r="M31" s="51"/>
    </row>
    <row r="32" spans="1:13" ht="18" customHeight="1"/>
    <row r="33" ht="18" customHeight="1"/>
    <row r="34" ht="18" customHeight="1"/>
    <row r="35" ht="18" customHeight="1"/>
    <row r="36" ht="18" customHeight="1"/>
    <row r="37" ht="18" customHeight="1"/>
  </sheetData>
  <mergeCells count="36">
    <mergeCell ref="B17:C17"/>
    <mergeCell ref="D17:E17"/>
    <mergeCell ref="F17:G17"/>
    <mergeCell ref="H17:I17"/>
    <mergeCell ref="J17:K17"/>
    <mergeCell ref="M18:M19"/>
    <mergeCell ref="B18:B19"/>
    <mergeCell ref="C18:C19"/>
    <mergeCell ref="D18:D19"/>
    <mergeCell ref="E18:E19"/>
    <mergeCell ref="L18:L19"/>
    <mergeCell ref="F18:F19"/>
    <mergeCell ref="G18:G19"/>
    <mergeCell ref="H18:H19"/>
    <mergeCell ref="I18:I19"/>
    <mergeCell ref="J18:J19"/>
    <mergeCell ref="K18:K19"/>
    <mergeCell ref="L17:M17"/>
    <mergeCell ref="H4:H5"/>
    <mergeCell ref="I4:I5"/>
    <mergeCell ref="J4:J5"/>
    <mergeCell ref="K4:K5"/>
    <mergeCell ref="L4:L5"/>
    <mergeCell ref="M4:M5"/>
    <mergeCell ref="J3:K3"/>
    <mergeCell ref="L3:M3"/>
    <mergeCell ref="G4:G5"/>
    <mergeCell ref="B3:C3"/>
    <mergeCell ref="D3:E3"/>
    <mergeCell ref="F3:G3"/>
    <mergeCell ref="H3:I3"/>
    <mergeCell ref="B4:B5"/>
    <mergeCell ref="C4:C5"/>
    <mergeCell ref="D4:D5"/>
    <mergeCell ref="E4:E5"/>
    <mergeCell ref="F4:F5"/>
  </mergeCells>
  <phoneticPr fontId="7"/>
  <printOptions horizontalCentered="1"/>
  <pageMargins left="0" right="0" top="0.74803149606299213" bottom="0.74803149606299213" header="0.51181102362204722" footer="0.51181102362204722"/>
  <pageSetup paperSize="9" scale="95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4-1</vt:lpstr>
      <vt:lpstr>4-2</vt:lpstr>
      <vt:lpstr>4-3</vt:lpstr>
      <vt:lpstr>4-4</vt:lpstr>
      <vt:lpstr>4-5</vt:lpstr>
      <vt:lpstr>4-6</vt:lpstr>
      <vt:lpstr>4-7</vt:lpstr>
      <vt:lpstr>4-8(1)</vt:lpstr>
      <vt:lpstr>4-8(2)</vt:lpstr>
      <vt:lpstr>4-8(3)</vt:lpstr>
      <vt:lpstr>4-9</vt:lpstr>
      <vt:lpstr>4-10</vt:lpstr>
      <vt:lpstr>4-11</vt:lpstr>
      <vt:lpstr>'4-1'!Print_Area</vt:lpstr>
      <vt:lpstr>'4-10'!Print_Area</vt:lpstr>
      <vt:lpstr>'4-11'!Print_Area</vt:lpstr>
      <vt:lpstr>'4-2'!Print_Area</vt:lpstr>
      <vt:lpstr>'4-3'!Print_Area</vt:lpstr>
      <vt:lpstr>'4-4'!Print_Area</vt:lpstr>
      <vt:lpstr>'4-5'!Print_Area</vt:lpstr>
      <vt:lpstr>'4-6'!Print_Area</vt:lpstr>
      <vt:lpstr>'4-7'!Print_Area</vt:lpstr>
      <vt:lpstr>'4-8(1)'!Print_Area</vt:lpstr>
      <vt:lpstr>'4-8(2)'!Print_Area</vt:lpstr>
      <vt:lpstr>'4-8(3)'!Print_Area</vt:lpstr>
      <vt:lpstr>'4-9'!Print_Area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有限会社　福本印刷所</cp:lastModifiedBy>
  <cp:revision>1</cp:revision>
  <cp:lastPrinted>2026-08-26T23:19:52Z</cp:lastPrinted>
  <dcterms:created xsi:type="dcterms:W3CDTF">2024-05-24T09:55:55Z</dcterms:created>
  <dcterms:modified xsi:type="dcterms:W3CDTF">2026-09-02T05:56:27Z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