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defaultThemeVersion="166925"/>
  <mc:AlternateContent xmlns:mc="http://schemas.openxmlformats.org/markup-compatibility/2006">
    <mc:Choice Requires="x15">
      <x15ac:absPath xmlns:x15ac="http://schemas.microsoft.com/office/spreadsheetml/2010/11/ac" url="M:\124900\2210_原稿\0010_ホームページ原稿\令和7年度\Excel\"/>
    </mc:Choice>
  </mc:AlternateContent>
  <xr:revisionPtr revIDLastSave="0" documentId="13_ncr:1_{0F518A07-EAD7-46D5-B0D8-AA4B539ED0A0}" xr6:coauthVersionLast="36" xr6:coauthVersionMax="47" xr10:uidLastSave="{00000000-0000-0000-0000-000000000000}"/>
  <bookViews>
    <workbookView xWindow="-120" yWindow="-120" windowWidth="29040" windowHeight="15840" tabRatio="500" xr2:uid="{00000000-000D-0000-FFFF-FFFF00000000}"/>
  </bookViews>
  <sheets>
    <sheet name="17-1 " sheetId="26" r:id="rId1"/>
    <sheet name="17-2" sheetId="7" r:id="rId2"/>
    <sheet name="17-3" sheetId="6" r:id="rId3"/>
    <sheet name="17-4" sheetId="5" r:id="rId4"/>
    <sheet name="17-5" sheetId="4" r:id="rId5"/>
    <sheet name="17-6" sheetId="35" r:id="rId6"/>
    <sheet name="17-7 " sheetId="1" r:id="rId7"/>
    <sheet name="17-8" sheetId="27" r:id="rId8"/>
    <sheet name="17-9" sheetId="3" r:id="rId9"/>
    <sheet name="17-10" sheetId="8" r:id="rId10"/>
    <sheet name="17-11(1)" sheetId="15" r:id="rId11"/>
    <sheet name="17-11(2)" sheetId="28" r:id="rId12"/>
    <sheet name="17-11(3）" sheetId="29" r:id="rId13"/>
    <sheet name="17-11(4)" sheetId="30" r:id="rId14"/>
    <sheet name="17-11(5)" sheetId="31" r:id="rId15"/>
    <sheet name="17-12" sheetId="32" r:id="rId16"/>
    <sheet name="17-13(1)" sheetId="14" r:id="rId17"/>
    <sheet name="17-13(2)" sheetId="13" r:id="rId18"/>
    <sheet name="17-13(3)" sheetId="12" r:id="rId19"/>
    <sheet name="17-14" sheetId="10" r:id="rId20"/>
    <sheet name="17-15" sheetId="2" r:id="rId21"/>
    <sheet name="17-16" sheetId="11" r:id="rId22"/>
    <sheet name="17-17" sheetId="9" r:id="rId23"/>
    <sheet name="17-18" sheetId="33" r:id="rId24"/>
    <sheet name="17-19" sheetId="34" r:id="rId25"/>
    <sheet name="17-20" sheetId="16" r:id="rId26"/>
    <sheet name="17-21" sheetId="24" r:id="rId27"/>
    <sheet name="17-22" sheetId="23" r:id="rId28"/>
    <sheet name="17-23" sheetId="22" r:id="rId29"/>
    <sheet name="17-24" sheetId="21" r:id="rId30"/>
    <sheet name="17-25" sheetId="20" r:id="rId31"/>
    <sheet name="17-26" sheetId="19" r:id="rId32"/>
    <sheet name="17-27" sheetId="18" r:id="rId33"/>
    <sheet name="17-28" sheetId="17" r:id="rId34"/>
    <sheet name="17-29" sheetId="25" r:id="rId35"/>
    <sheet name="17-30" sheetId="36" r:id="rId36"/>
  </sheets>
  <definedNames>
    <definedName name="_________I25600" localSheetId="16">#REF!</definedName>
    <definedName name="_________I25600" localSheetId="17">#REF!</definedName>
    <definedName name="_________I25600" localSheetId="18">#REF!</definedName>
    <definedName name="_________I25600" localSheetId="35">#REF!</definedName>
    <definedName name="_________I25600">#REF!</definedName>
    <definedName name="_______I25600" localSheetId="16">#REF!</definedName>
    <definedName name="_______I25600" localSheetId="17">#REF!</definedName>
    <definedName name="_______I25600" localSheetId="18">#REF!</definedName>
    <definedName name="_______I25600" localSheetId="35">#REF!</definedName>
    <definedName name="_______I25600">#REF!</definedName>
    <definedName name="_____I25600" localSheetId="16">#REF!</definedName>
    <definedName name="_____I25600" localSheetId="17">#REF!</definedName>
    <definedName name="_____I25600" localSheetId="18">#REF!</definedName>
    <definedName name="_____I25600" localSheetId="35">#REF!</definedName>
    <definedName name="_____I25600">#REF!</definedName>
    <definedName name="____I25600" localSheetId="16">#REF!</definedName>
    <definedName name="____I25600" localSheetId="17">#REF!</definedName>
    <definedName name="____I25600" localSheetId="18">#REF!</definedName>
    <definedName name="____I25600">#REF!</definedName>
    <definedName name="___I25600" localSheetId="16">#REF!</definedName>
    <definedName name="___I25600" localSheetId="17">#REF!</definedName>
    <definedName name="___I25600" localSheetId="18">#REF!</definedName>
    <definedName name="___I25600" localSheetId="35">#REF!</definedName>
    <definedName name="___I25600">#REF!</definedName>
    <definedName name="__I25600" localSheetId="16">#REF!</definedName>
    <definedName name="__I25600" localSheetId="17">#REF!</definedName>
    <definedName name="__I25600" localSheetId="18">#REF!</definedName>
    <definedName name="__I25600" localSheetId="35">#REF!</definedName>
    <definedName name="__I25600">#REF!</definedName>
    <definedName name="_1I25600_" localSheetId="16">#REF!</definedName>
    <definedName name="_1I25600_" localSheetId="17">#REF!</definedName>
    <definedName name="_1I25600_" localSheetId="18">#REF!</definedName>
    <definedName name="_1I25600_" localSheetId="35">#REF!</definedName>
    <definedName name="_1I25600_">#REF!</definedName>
    <definedName name="_I25600" localSheetId="16">#REF!</definedName>
    <definedName name="_I25600" localSheetId="17">#REF!</definedName>
    <definedName name="_I25600" localSheetId="18">#REF!</definedName>
    <definedName name="_I25600" localSheetId="35">#REF!</definedName>
    <definedName name="_I25600">#REF!</definedName>
    <definedName name="aiu" localSheetId="16">#REF!,#REF!,#REF!,#REF!,#REF!,#REF!</definedName>
    <definedName name="aiu" localSheetId="17">#REF!,#REF!,#REF!,#REF!,#REF!,#REF!</definedName>
    <definedName name="aiu" localSheetId="18">#REF!,#REF!,#REF!,#REF!,#REF!,#REF!</definedName>
    <definedName name="aiu">#REF!,#REF!,#REF!,#REF!,#REF!,#REF!</definedName>
    <definedName name="bm" localSheetId="16">#REF!</definedName>
    <definedName name="bm" localSheetId="17">#REF!</definedName>
    <definedName name="bm" localSheetId="18">#REF!</definedName>
    <definedName name="bm">#REF!</definedName>
    <definedName name="kumi" localSheetId="16">#REF!</definedName>
    <definedName name="kumi" localSheetId="17">#REF!</definedName>
    <definedName name="kumi" localSheetId="18">#REF!</definedName>
    <definedName name="kumi">#REF!</definedName>
    <definedName name="_xlnm.Print_Area" localSheetId="0">'17-1 '!$A$3:$L$11</definedName>
    <definedName name="_xlnm.Print_Area" localSheetId="9">'17-10'!$A$1:$G$23</definedName>
    <definedName name="_xlnm.Print_Area" localSheetId="10">'17-11(1)'!$A$1:$C$10</definedName>
    <definedName name="_xlnm.Print_Area" localSheetId="11">'17-11(2)'!$A$1:$E$6</definedName>
    <definedName name="_xlnm.Print_Area" localSheetId="12">'17-11(3）'!$A$1:$F$6</definedName>
    <definedName name="_xlnm.Print_Area" localSheetId="13">'17-11(4)'!$A$1:$E$6</definedName>
    <definedName name="_xlnm.Print_Area" localSheetId="14">'17-11(5)'!$A$1:$F$7</definedName>
    <definedName name="_xlnm.Print_Area" localSheetId="15">'17-12'!$A$1:$I$8</definedName>
    <definedName name="_xlnm.Print_Area" localSheetId="16">'17-13(1)'!$A$1:$E$9</definedName>
    <definedName name="_xlnm.Print_Area" localSheetId="17">'17-13(2)'!$A$1:$C$6</definedName>
    <definedName name="_xlnm.Print_Area" localSheetId="18">'17-13(3)'!$A$1:$I$7</definedName>
    <definedName name="_xlnm.Print_Area" localSheetId="19">'17-14'!$A$1:$E$8</definedName>
    <definedName name="_xlnm.Print_Area" localSheetId="20">'17-15'!$A$1:$D$8</definedName>
    <definedName name="_xlnm.Print_Area" localSheetId="21">'17-16'!$A$1:$H$20</definedName>
    <definedName name="_xlnm.Print_Area" localSheetId="22">'17-17'!$A$1:$T$8</definedName>
    <definedName name="_xlnm.Print_Area" localSheetId="23">'17-18'!$A$1:$G$9</definedName>
    <definedName name="_xlnm.Print_Area" localSheetId="24">'17-19'!$A$1:$F$8</definedName>
    <definedName name="_xlnm.Print_Area" localSheetId="1">'17-2'!$A$1:$C$10</definedName>
    <definedName name="_xlnm.Print_Area" localSheetId="25">'17-20'!$A$1:$F$19</definedName>
    <definedName name="_xlnm.Print_Area" localSheetId="26">'17-21'!$A$1:$K$18</definedName>
    <definedName name="_xlnm.Print_Area" localSheetId="27">'17-22'!$A$1:$K$18</definedName>
    <definedName name="_xlnm.Print_Area" localSheetId="28">'17-23'!$A$1:$I$14</definedName>
    <definedName name="_xlnm.Print_Area" localSheetId="29">'17-24'!$A$1:$G$8</definedName>
    <definedName name="_xlnm.Print_Area" localSheetId="30">'17-25'!$A$1:$H$21</definedName>
    <definedName name="_xlnm.Print_Area" localSheetId="31">'17-26'!$A$1:$F$12</definedName>
    <definedName name="_xlnm.Print_Area" localSheetId="32">'17-27'!$A$1:$I$11</definedName>
    <definedName name="_xlnm.Print_Area" localSheetId="33">'17-28'!$A$1:$C$8</definedName>
    <definedName name="_xlnm.Print_Area" localSheetId="34">'17-29'!$A$1:$C$9</definedName>
    <definedName name="_xlnm.Print_Area" localSheetId="2">'17-3'!$A$1:$F$15</definedName>
    <definedName name="_xlnm.Print_Area" localSheetId="35">'17-30'!$A$1:$G$9</definedName>
    <definedName name="_xlnm.Print_Area" localSheetId="3">'17-4'!$A$1:$F$11</definedName>
    <definedName name="_xlnm.Print_Area" localSheetId="4">'17-5'!$A$1:$L$106</definedName>
    <definedName name="_xlnm.Print_Area" localSheetId="5">'17-6'!$A$1:$I$8</definedName>
    <definedName name="_xlnm.Print_Area" localSheetId="6">'17-7 '!$A$1:$L$9</definedName>
    <definedName name="_xlnm.Print_Area" localSheetId="7">'17-8'!$A$1:$H$9</definedName>
    <definedName name="_xlnm.Print_Area" localSheetId="8">'17-9'!$A$1:$G$8</definedName>
    <definedName name="_xlnm.Print_Titles">#REF!</definedName>
    <definedName name="ああ" localSheetId="16">#REF!,#REF!,#REF!,#REF!,#REF!,#REF!</definedName>
    <definedName name="ああ" localSheetId="17">#REF!,#REF!,#REF!,#REF!,#REF!,#REF!</definedName>
    <definedName name="ああ" localSheetId="18">#REF!,#REF!,#REF!,#REF!,#REF!,#REF!</definedName>
    <definedName name="ああ">#REF!,#REF!,#REF!,#REF!,#REF!,#REF!</definedName>
    <definedName name="こども" localSheetId="16">#REF!,#REF!,#REF!,#REF!,#REF!,#REF!,#REF!,#REF!,#REF!,#REF!,#REF!,#REF!,#REF!,#REF!</definedName>
    <definedName name="こども" localSheetId="17">#REF!,#REF!,#REF!,#REF!,#REF!,#REF!,#REF!,#REF!,#REF!,#REF!,#REF!,#REF!,#REF!,#REF!</definedName>
    <definedName name="こども" localSheetId="18">#REF!,#REF!,#REF!,#REF!,#REF!,#REF!,#REF!,#REF!,#REF!,#REF!,#REF!,#REF!,#REF!,#REF!</definedName>
    <definedName name="こども">#REF!,#REF!,#REF!,#REF!,#REF!,#REF!,#REF!,#REF!,#REF!,#REF!,#REF!,#REF!,#REF!,#REF!</definedName>
    <definedName name="だぶり" localSheetId="16">#REF!</definedName>
    <definedName name="だぶり" localSheetId="17">#REF!</definedName>
    <definedName name="だぶり" localSheetId="18">#REF!</definedName>
    <definedName name="だぶり">#REF!</definedName>
    <definedName name="ん" localSheetId="16">#REF!,#REF!,#REF!,#REF!,#REF!,#REF!</definedName>
    <definedName name="ん" localSheetId="17">#REF!,#REF!,#REF!,#REF!,#REF!,#REF!</definedName>
    <definedName name="ん" localSheetId="18">#REF!,#REF!,#REF!,#REF!,#REF!,#REF!</definedName>
    <definedName name="ん">#REF!,#REF!,#REF!,#REF!,#REF!,#REF!</definedName>
    <definedName name="安心" localSheetId="16">#REF!,#REF!,#REF!,#REF!,#REF!,#REF!</definedName>
    <definedName name="安心" localSheetId="17">#REF!,#REF!,#REF!,#REF!,#REF!,#REF!</definedName>
    <definedName name="安心" localSheetId="18">#REF!,#REF!,#REF!,#REF!,#REF!,#REF!</definedName>
    <definedName name="安心">#REF!,#REF!,#REF!,#REF!,#REF!,#REF!</definedName>
    <definedName name="安全" localSheetId="16">#REF!,#REF!,#REF!,#REF!,#REF!,#REF!,#REF!,#REF!,#REF!,#REF!,#REF!,#REF!,#REF!,#REF!</definedName>
    <definedName name="安全" localSheetId="17">#REF!,#REF!,#REF!,#REF!,#REF!,#REF!,#REF!,#REF!,#REF!,#REF!,#REF!,#REF!,#REF!,#REF!</definedName>
    <definedName name="安全" localSheetId="18">#REF!,#REF!,#REF!,#REF!,#REF!,#REF!,#REF!,#REF!,#REF!,#REF!,#REF!,#REF!,#REF!,#REF!</definedName>
    <definedName name="安全">#REF!,#REF!,#REF!,#REF!,#REF!,#REF!,#REF!,#REF!,#REF!,#REF!,#REF!,#REF!,#REF!,#REF!</definedName>
    <definedName name="安全と安心" localSheetId="16">#REF!,#REF!,#REF!,#REF!,#REF!,#REF!</definedName>
    <definedName name="安全と安心" localSheetId="17">#REF!,#REF!,#REF!,#REF!,#REF!,#REF!</definedName>
    <definedName name="安全と安心" localSheetId="18">#REF!,#REF!,#REF!,#REF!,#REF!,#REF!</definedName>
    <definedName name="安全と安心">#REF!,#REF!,#REF!,#REF!,#REF!,#REF!</definedName>
    <definedName name="国保過誤" localSheetId="16">#REF!</definedName>
    <definedName name="国保過誤" localSheetId="17">#REF!</definedName>
    <definedName name="国保過誤" localSheetId="18">#REF!</definedName>
    <definedName name="国保過誤">#REF!</definedName>
    <definedName name="施策" localSheetId="16">#REF!,#REF!,#REF!,#REF!,#REF!,#REF!,#REF!,#REF!,#REF!,#REF!,#REF!,#REF!,#REF!,#REF!</definedName>
    <definedName name="施策" localSheetId="17">#REF!,#REF!,#REF!,#REF!,#REF!,#REF!,#REF!,#REF!,#REF!,#REF!,#REF!,#REF!,#REF!,#REF!</definedName>
    <definedName name="施策" localSheetId="18">#REF!,#REF!,#REF!,#REF!,#REF!,#REF!,#REF!,#REF!,#REF!,#REF!,#REF!,#REF!,#REF!,#REF!</definedName>
    <definedName name="施策">#REF!,#REF!,#REF!,#REF!,#REF!,#REF!,#REF!,#REF!,#REF!,#REF!,#REF!,#REF!,#REF!,#REF!</definedName>
    <definedName name="施策〆" localSheetId="16">#REF!,#REF!,#REF!,#REF!,#REF!,#REF!,#REF!,#REF!,#REF!,#REF!,#REF!,#REF!,#REF!,#REF!</definedName>
    <definedName name="施策〆" localSheetId="17">#REF!,#REF!,#REF!,#REF!,#REF!,#REF!,#REF!,#REF!,#REF!,#REF!,#REF!,#REF!,#REF!,#REF!</definedName>
    <definedName name="施策〆" localSheetId="18">#REF!,#REF!,#REF!,#REF!,#REF!,#REF!,#REF!,#REF!,#REF!,#REF!,#REF!,#REF!,#REF!,#REF!</definedName>
    <definedName name="施策〆">#REF!,#REF!,#REF!,#REF!,#REF!,#REF!,#REF!,#REF!,#REF!,#REF!,#REF!,#REF!,#REF!,#REF!</definedName>
    <definedName name="施策3" localSheetId="16">#REF!,#REF!,#REF!,#REF!,#REF!,#REF!,#REF!,#REF!,#REF!,#REF!,#REF!,#REF!,#REF!,#REF!</definedName>
    <definedName name="施策3" localSheetId="17">#REF!,#REF!,#REF!,#REF!,#REF!,#REF!,#REF!,#REF!,#REF!,#REF!,#REF!,#REF!,#REF!,#REF!</definedName>
    <definedName name="施策3" localSheetId="18">#REF!,#REF!,#REF!,#REF!,#REF!,#REF!,#REF!,#REF!,#REF!,#REF!,#REF!,#REF!,#REF!,#REF!</definedName>
    <definedName name="施策3">#REF!,#REF!,#REF!,#REF!,#REF!,#REF!,#REF!,#REF!,#REF!,#REF!,#REF!,#REF!,#REF!,#REF!</definedName>
    <definedName name="主要一覧" localSheetId="16">#REF!,#REF!,#REF!,#REF!,#REF!,#REF!</definedName>
    <definedName name="主要一覧" localSheetId="17">#REF!,#REF!,#REF!,#REF!,#REF!,#REF!</definedName>
    <definedName name="主要一覧" localSheetId="18">#REF!,#REF!,#REF!,#REF!,#REF!,#REF!</definedName>
    <definedName name="主要一覧">#REF!,#REF!,#REF!,#REF!,#REF!,#REF!</definedName>
    <definedName name="組" localSheetId="16">#REF!</definedName>
    <definedName name="組" localSheetId="17">#REF!</definedName>
    <definedName name="組" localSheetId="18">#REF!</definedName>
    <definedName name="組">#REF!</definedName>
    <definedName name="帯" localSheetId="16">#REF!,#REF!,#REF!,#REF!,#REF!,#REF!</definedName>
    <definedName name="帯" localSheetId="17">#REF!,#REF!,#REF!,#REF!,#REF!,#REF!</definedName>
    <definedName name="帯" localSheetId="18">#REF!,#REF!,#REF!,#REF!,#REF!,#REF!</definedName>
    <definedName name="帯">#REF!,#REF!,#REF!,#REF!,#REF!,#REF!</definedName>
    <definedName name="帯左" localSheetId="16">#REF!,#REF!,#REF!,#REF!,#REF!,#REF!</definedName>
    <definedName name="帯左" localSheetId="17">#REF!,#REF!,#REF!,#REF!,#REF!,#REF!</definedName>
    <definedName name="帯左" localSheetId="18">#REF!,#REF!,#REF!,#REF!,#REF!,#REF!</definedName>
    <definedName name="帯左">#REF!,#REF!,#REF!,#REF!,#REF!,#REF!</definedName>
    <definedName name="都市型" localSheetId="16">#REF!,#REF!,#REF!,#REF!,#REF!,#REF!</definedName>
    <definedName name="都市型" localSheetId="17">#REF!,#REF!,#REF!,#REF!,#REF!,#REF!</definedName>
    <definedName name="都市型" localSheetId="18">#REF!,#REF!,#REF!,#REF!,#REF!,#REF!</definedName>
    <definedName name="都市型">#REF!,#REF!,#REF!,#REF!,#REF!,#REF!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B6" i="29" l="1"/>
  <c r="D17" i="24"/>
  <c r="C17" i="24"/>
  <c r="D16" i="24"/>
  <c r="C16" i="24"/>
  <c r="D15" i="24"/>
  <c r="C15" i="24"/>
  <c r="D14" i="24"/>
  <c r="C14" i="24"/>
  <c r="D13" i="24"/>
  <c r="C13" i="24"/>
  <c r="D12" i="24"/>
  <c r="C12" i="24"/>
  <c r="D11" i="24"/>
  <c r="C11" i="24"/>
  <c r="J10" i="24"/>
  <c r="I10" i="24"/>
  <c r="G10" i="24"/>
  <c r="F10" i="24"/>
  <c r="D10" i="24"/>
  <c r="C10" i="24"/>
  <c r="D9" i="24"/>
  <c r="C9" i="24"/>
  <c r="C10" i="23" l="1"/>
  <c r="D10" i="23"/>
  <c r="C11" i="23"/>
  <c r="D11" i="23"/>
  <c r="C12" i="23"/>
  <c r="D12" i="23"/>
  <c r="C13" i="23"/>
  <c r="D13" i="23"/>
  <c r="C14" i="23"/>
  <c r="D14" i="23"/>
  <c r="C15" i="23"/>
  <c r="D15" i="23"/>
  <c r="C16" i="23"/>
  <c r="D16" i="23"/>
  <c r="C17" i="23"/>
  <c r="D17" i="23"/>
  <c r="F13" i="22"/>
  <c r="E13" i="22"/>
  <c r="D13" i="22"/>
  <c r="H12" i="22"/>
  <c r="F12" i="22"/>
  <c r="F9" i="22" s="1"/>
  <c r="E12" i="22"/>
  <c r="E9" i="22" s="1"/>
  <c r="D12" i="22"/>
  <c r="C11" i="22"/>
  <c r="G11" i="22" s="1"/>
  <c r="B11" i="22"/>
  <c r="I9" i="22"/>
  <c r="H9" i="22"/>
  <c r="C13" i="22" l="1"/>
  <c r="G13" i="22" s="1"/>
  <c r="C12" i="22"/>
  <c r="D9" i="22"/>
  <c r="C9" i="22" l="1"/>
  <c r="G12" i="22"/>
  <c r="D7" i="21" l="1"/>
  <c r="G7" i="21" s="1"/>
  <c r="C6" i="21"/>
  <c r="F16" i="20" l="1"/>
  <c r="E16" i="20"/>
  <c r="D16" i="20"/>
  <c r="C16" i="20"/>
  <c r="B16" i="20"/>
  <c r="G15" i="20"/>
  <c r="B10" i="20"/>
  <c r="B9" i="20"/>
  <c r="H7" i="20"/>
  <c r="G7" i="20"/>
  <c r="F7" i="20"/>
  <c r="E7" i="20"/>
  <c r="B7" i="20" s="1"/>
  <c r="D7" i="20"/>
  <c r="C7" i="20"/>
  <c r="G6" i="20"/>
  <c r="F7" i="19" l="1"/>
  <c r="E7" i="19"/>
  <c r="D7" i="19"/>
  <c r="C7" i="19"/>
  <c r="B7" i="19"/>
  <c r="D6" i="19"/>
  <c r="C18" i="16" l="1"/>
  <c r="B18" i="16"/>
  <c r="C17" i="16"/>
  <c r="B17" i="16" s="1"/>
  <c r="C16" i="16"/>
  <c r="B16" i="16"/>
  <c r="E15" i="16"/>
  <c r="D15" i="16"/>
  <c r="D7" i="16" s="1"/>
  <c r="C15" i="16"/>
  <c r="C14" i="16"/>
  <c r="B14" i="16"/>
  <c r="C13" i="16"/>
  <c r="B13" i="16"/>
  <c r="C12" i="16"/>
  <c r="B12" i="16"/>
  <c r="C11" i="16"/>
  <c r="B11" i="16"/>
  <c r="C10" i="16"/>
  <c r="C7" i="16" s="1"/>
  <c r="B7" i="16" s="1"/>
  <c r="B10" i="16"/>
  <c r="C9" i="16"/>
  <c r="B9" i="16"/>
  <c r="F7" i="16"/>
  <c r="E7" i="16"/>
  <c r="B15" i="16" l="1"/>
  <c r="B6" i="10" l="1"/>
  <c r="G26" i="8"/>
  <c r="E26" i="8"/>
  <c r="D26" i="8"/>
  <c r="C26" i="8"/>
  <c r="B26" i="8"/>
</calcChain>
</file>

<file path=xl/sharedStrings.xml><?xml version="1.0" encoding="utf-8"?>
<sst xmlns="http://schemas.openxmlformats.org/spreadsheetml/2006/main" count="833" uniqueCount="435">
  <si>
    <t>７　ＮＰＯ活動支援センター利用状況</t>
  </si>
  <si>
    <t>区分</t>
  </si>
  <si>
    <t>総人数</t>
  </si>
  <si>
    <t>利用人数</t>
  </si>
  <si>
    <t>総件数</t>
  </si>
  <si>
    <t>会議室</t>
  </si>
  <si>
    <t>印刷室</t>
  </si>
  <si>
    <t>年度　</t>
  </si>
  <si>
    <t>講座等</t>
  </si>
  <si>
    <t>サロン</t>
  </si>
  <si>
    <t>相談</t>
  </si>
  <si>
    <t>端末</t>
  </si>
  <si>
    <t>ＭＴＧ</t>
  </si>
  <si>
    <t>件数</t>
  </si>
  <si>
    <t>令和4年</t>
  </si>
  <si>
    <t>資料：あだち未来創造室　ＳＤＧｓ・協創推進課</t>
    <rPh sb="8" eb="10">
      <t>ソウゾウ</t>
    </rPh>
    <rPh sb="17" eb="22">
      <t>キョウソウスイシンカ</t>
    </rPh>
    <phoneticPr fontId="10"/>
  </si>
  <si>
    <t>１５　庁舎ホール利用状況</t>
  </si>
  <si>
    <t>総　　　数</t>
  </si>
  <si>
    <t>団　体　利　用</t>
  </si>
  <si>
    <t>館主催事業等</t>
  </si>
  <si>
    <t>年度</t>
    <phoneticPr fontId="10"/>
  </si>
  <si>
    <t>5</t>
  </si>
  <si>
    <t>6</t>
  </si>
  <si>
    <t>資料：施設営繕部 庁舎管理課</t>
  </si>
  <si>
    <t>(単位：人)</t>
  </si>
  <si>
    <t xml:space="preserve">           </t>
  </si>
  <si>
    <t xml:space="preserve">　   </t>
  </si>
  <si>
    <t xml:space="preserve"> </t>
  </si>
  <si>
    <t>資料：地域のちから推進部 生涯学習支援課</t>
  </si>
  <si>
    <t>(％)　</t>
  </si>
  <si>
    <t>(人)　</t>
  </si>
  <si>
    <t xml:space="preserve"> (人)　</t>
  </si>
  <si>
    <t>年度</t>
  </si>
  <si>
    <t>施設利用率</t>
  </si>
  <si>
    <t>放送大学利用</t>
  </si>
  <si>
    <t>個    人</t>
  </si>
  <si>
    <t xml:space="preserve">団    体 </t>
  </si>
  <si>
    <t xml:space="preserve">総　　数 </t>
  </si>
  <si>
    <t>９　生涯学習センター利用状況</t>
  </si>
  <si>
    <t>５　住区センター利用状況</t>
  </si>
  <si>
    <t>施設名</t>
  </si>
  <si>
    <t>総　数</t>
  </si>
  <si>
    <t>青　井</t>
  </si>
  <si>
    <t>綾　瀬</t>
  </si>
  <si>
    <t>伊　興</t>
  </si>
  <si>
    <t>入　谷</t>
  </si>
  <si>
    <t>梅　島</t>
  </si>
  <si>
    <t>梅　田</t>
  </si>
  <si>
    <t>桜　花</t>
  </si>
  <si>
    <t>扇</t>
  </si>
  <si>
    <t>大谷田</t>
  </si>
  <si>
    <t>年度･区分</t>
  </si>
  <si>
    <t>栄　町</t>
  </si>
  <si>
    <t>児童館</t>
  </si>
  <si>
    <t>乳幼児</t>
  </si>
  <si>
    <t>小学生</t>
  </si>
  <si>
    <t>中高生</t>
  </si>
  <si>
    <t>一　般</t>
  </si>
  <si>
    <t>悠々館</t>
  </si>
  <si>
    <t>集会施設</t>
  </si>
  <si>
    <t>大谷田
谷　中</t>
  </si>
  <si>
    <t>興　本</t>
  </si>
  <si>
    <t>押皿谷</t>
  </si>
  <si>
    <t>加　賀</t>
  </si>
  <si>
    <t>加　平</t>
  </si>
  <si>
    <t>栗　島</t>
  </si>
  <si>
    <t>栗 原 北</t>
  </si>
  <si>
    <t>弘　道</t>
  </si>
  <si>
    <t>江　南</t>
  </si>
  <si>
    <t>江　北</t>
  </si>
  <si>
    <t>五反野</t>
  </si>
  <si>
    <t>佐　野</t>
  </si>
  <si>
    <t>鹿　浜</t>
  </si>
  <si>
    <t>島　根</t>
  </si>
  <si>
    <t>新　田</t>
  </si>
  <si>
    <t>神　明</t>
  </si>
  <si>
    <t>千　住
あずま</t>
  </si>
  <si>
    <t>千　住
河原町</t>
  </si>
  <si>
    <t>千住本町</t>
  </si>
  <si>
    <t>千住柳町</t>
  </si>
  <si>
    <t>-</t>
  </si>
  <si>
    <t>竹の塚　　六　月</t>
  </si>
  <si>
    <t>中央本町</t>
  </si>
  <si>
    <t>東　和</t>
  </si>
  <si>
    <t>舎　人</t>
  </si>
  <si>
    <t>長　門</t>
  </si>
  <si>
    <t>長　門
分　館</t>
  </si>
  <si>
    <t>西新井</t>
  </si>
  <si>
    <t>西新井
栄　町</t>
  </si>
  <si>
    <t>西新井
本　町</t>
  </si>
  <si>
    <t>西伊興</t>
  </si>
  <si>
    <t>花　畑</t>
  </si>
  <si>
    <t>花　保</t>
  </si>
  <si>
    <t>東綾瀬</t>
  </si>
  <si>
    <t>東伊興</t>
  </si>
  <si>
    <t>東伊興
分　館</t>
  </si>
  <si>
    <t>平　野</t>
  </si>
  <si>
    <t>渕　江</t>
  </si>
  <si>
    <t>渕江分館</t>
  </si>
  <si>
    <t>保　塚</t>
  </si>
  <si>
    <t>南 花 畑</t>
  </si>
  <si>
    <t>-</t>
    <phoneticPr fontId="10"/>
  </si>
  <si>
    <t>令和4年</t>
    <phoneticPr fontId="10"/>
  </si>
  <si>
    <t>六　木</t>
  </si>
  <si>
    <t>本木関原</t>
  </si>
  <si>
    <t>資料：地域のちから推進部 住区推進課</t>
  </si>
  <si>
    <t>４　直営高齢者施設利用状況</t>
  </si>
  <si>
    <t>利用者総数</t>
  </si>
  <si>
    <t>鹿浜いきいき館</t>
  </si>
  <si>
    <t>悠々会館</t>
  </si>
  <si>
    <t>利用者数</t>
  </si>
  <si>
    <t>貸出施設利用者数</t>
  </si>
  <si>
    <t>シャワー利用者数</t>
  </si>
  <si>
    <t>３　児童館利用状況</t>
  </si>
  <si>
    <t>住区センター</t>
  </si>
  <si>
    <t>総数</t>
  </si>
  <si>
    <t>一般</t>
  </si>
  <si>
    <t>直営児童館(鹿浜いきいき館）</t>
  </si>
  <si>
    <t>２　集会所利用状況</t>
  </si>
  <si>
    <t>地　域　集　会　所</t>
  </si>
  <si>
    <t>老  人  集  会  所</t>
  </si>
  <si>
    <t>中央南</t>
  </si>
  <si>
    <t xml:space="preserve"> (注１)令和５年１０月２３日付で悠々会館に名称変更。</t>
  </si>
  <si>
    <t xml:space="preserve"> (注２)悠々会館は、改修工事のため、令和３年９月から令和５年１１月まで休館。</t>
  </si>
  <si>
    <t>１０　地域学習センター利用状況</t>
  </si>
  <si>
    <t>　　　区分</t>
  </si>
  <si>
    <t>社会教育団体</t>
  </si>
  <si>
    <t>その他団体</t>
  </si>
  <si>
    <t>社会教育
団体数</t>
  </si>
  <si>
    <t>　　　（人）</t>
  </si>
  <si>
    <t>　　 　（％）</t>
  </si>
  <si>
    <t>興　  本</t>
  </si>
  <si>
    <t>江  　北</t>
  </si>
  <si>
    <t>佐  　野</t>
  </si>
  <si>
    <t>鹿  　浜</t>
  </si>
  <si>
    <t>新　  田</t>
  </si>
  <si>
    <t>竹の塚</t>
  </si>
  <si>
    <t>中 央 本 町</t>
  </si>
  <si>
    <t>東　  和</t>
  </si>
  <si>
    <t>舎  　人</t>
  </si>
  <si>
    <t>花　  畑</t>
  </si>
  <si>
    <t>保  　塚</t>
  </si>
  <si>
    <t>(注)中央本町センターは大規模改修工事のため、令和５年９月１日から令和７年３月２５日まで休館。</t>
    <rPh sb="3" eb="7">
      <t>チュウオウホンチョウ</t>
    </rPh>
    <rPh sb="12" eb="17">
      <t>ダイキボカイシュウ</t>
    </rPh>
    <rPh sb="17" eb="19">
      <t>コウジ</t>
    </rPh>
    <rPh sb="23" eb="25">
      <t>レイワ</t>
    </rPh>
    <rPh sb="26" eb="27">
      <t>ネン</t>
    </rPh>
    <rPh sb="28" eb="29">
      <t>ガツ</t>
    </rPh>
    <rPh sb="30" eb="31">
      <t>ニチ</t>
    </rPh>
    <rPh sb="33" eb="35">
      <t>レイワ</t>
    </rPh>
    <rPh sb="36" eb="37">
      <t>ネン</t>
    </rPh>
    <rPh sb="38" eb="39">
      <t>ガツ</t>
    </rPh>
    <rPh sb="41" eb="42">
      <t>ニチ</t>
    </rPh>
    <rPh sb="44" eb="46">
      <t>キュウカン</t>
    </rPh>
    <phoneticPr fontId="10"/>
  </si>
  <si>
    <t>　　　　　</t>
  </si>
  <si>
    <t>１７　学校開放登録団体数</t>
  </si>
  <si>
    <t>文 化 開 放</t>
  </si>
  <si>
    <t>スポーツ開放</t>
  </si>
  <si>
    <t>コミュニティ育成</t>
  </si>
  <si>
    <t>少年</t>
  </si>
  <si>
    <t>障がい者</t>
  </si>
  <si>
    <t>生涯学習</t>
  </si>
  <si>
    <t>生涯
ｽﾎﾟｰﾂ</t>
  </si>
  <si>
    <t>地域</t>
  </si>
  <si>
    <t>高齢者　</t>
  </si>
  <si>
    <t>生涯
学習</t>
  </si>
  <si>
    <t>資料：地域のちから推進部 スポーツ振興課</t>
  </si>
  <si>
    <t>１４　西新井文化ホール利用状況</t>
  </si>
  <si>
    <t>総　　数 (人)</t>
  </si>
  <si>
    <t>館主催事業 (人)</t>
  </si>
  <si>
    <t>団体利用 (人)</t>
  </si>
  <si>
    <t>利用率 (％)</t>
  </si>
  <si>
    <t xml:space="preserve">資料：地域のちから推進部 地域文化課  </t>
  </si>
  <si>
    <t>１６　学校開放利用状況</t>
  </si>
  <si>
    <t>施 設 利 用</t>
  </si>
  <si>
    <t>施　設　利　用　回　数</t>
  </si>
  <si>
    <t xml:space="preserve"> 年度</t>
  </si>
  <si>
    <t>学校数</t>
  </si>
  <si>
    <t>平均日数</t>
  </si>
  <si>
    <t>体育館</t>
  </si>
  <si>
    <t>校　庭</t>
  </si>
  <si>
    <t>教　室</t>
  </si>
  <si>
    <t>プール</t>
  </si>
  <si>
    <t>団　体　利　用　回　数</t>
  </si>
  <si>
    <t>少  年</t>
  </si>
  <si>
    <t>生涯スポーツ</t>
  </si>
  <si>
    <t>地　域</t>
  </si>
  <si>
    <t>高齢者</t>
  </si>
  <si>
    <t>利　用　人　数</t>
  </si>
  <si>
    <t>＜音楽室・レクリエーションホール＞</t>
  </si>
  <si>
    <t>一般利用</t>
  </si>
  <si>
    <t>官公署</t>
  </si>
  <si>
    <t>青少年団体</t>
  </si>
  <si>
    <t>件 数</t>
  </si>
  <si>
    <t>人 数</t>
  </si>
  <si>
    <t>＜多目的室・とんがりキッチン＞</t>
  </si>
  <si>
    <t>貸室利用 (人)</t>
  </si>
  <si>
    <t>１３　こども未来創造館利用状況</t>
  </si>
  <si>
    <t>＜利用者数＞</t>
  </si>
  <si>
    <t>体験プログラム</t>
  </si>
  <si>
    <t>まるちたいけん
ドーム</t>
  </si>
  <si>
    <t>貸室利用総数</t>
  </si>
  <si>
    <t xml:space="preserve">１１　公園内施設利用状況 </t>
  </si>
  <si>
    <t>＜東渕江庭園(臨渕亭)＞</t>
  </si>
  <si>
    <t>区 分</t>
  </si>
  <si>
    <t>和　　　　室</t>
  </si>
  <si>
    <t>年 度</t>
  </si>
  <si>
    <t>利　用　件　数</t>
  </si>
  <si>
    <t>資料：地域のちから推進部 地域文化課</t>
  </si>
  <si>
    <t>　　（注）郷土博物館の大規模改修工事に伴い、併設している東渕江庭園も</t>
    <phoneticPr fontId="10"/>
  </si>
  <si>
    <t>　　　　　令和５年１月から令和７年４月２５日まで閉園。</t>
    <rPh sb="21" eb="22">
      <t>ニチ</t>
    </rPh>
    <phoneticPr fontId="10"/>
  </si>
  <si>
    <t>２０　体育館利用状況</t>
  </si>
  <si>
    <t>個人利用 (人)</t>
  </si>
  <si>
    <t>館主催事業等(人)</t>
  </si>
  <si>
    <t>施設利用率(％)</t>
  </si>
  <si>
    <t>年度･体育館</t>
  </si>
  <si>
    <t>伊　　　　　興</t>
  </si>
  <si>
    <t>梅　　　　　田</t>
  </si>
  <si>
    <t>興　　　　　本</t>
  </si>
  <si>
    <t>江　　　　　北</t>
  </si>
  <si>
    <t>佐　　　　　野</t>
  </si>
  <si>
    <t>鹿　　　　　浜</t>
  </si>
  <si>
    <t>竹　　の　　塚</t>
  </si>
  <si>
    <t>中　央　本　町</t>
  </si>
  <si>
    <t>東　　　　　和</t>
  </si>
  <si>
    <t>花　　　　　畑</t>
  </si>
  <si>
    <t>資料：地域のちから推進部 スポーツ振興課　</t>
  </si>
  <si>
    <t>２８　伊興遺跡公園展示館利用状況</t>
  </si>
  <si>
    <t>２７　郷土博物館利用状況</t>
  </si>
  <si>
    <t>有料入館者数(人)</t>
  </si>
  <si>
    <t>無 料 入 館 者 数 等</t>
  </si>
  <si>
    <t>入館者総数</t>
  </si>
  <si>
    <t>団　体</t>
  </si>
  <si>
    <t>一　　　般(人)</t>
  </si>
  <si>
    <t>小　学　校（社会科見学）</t>
  </si>
  <si>
    <t>(人)</t>
  </si>
  <si>
    <t>大　人</t>
  </si>
  <si>
    <t>中学生以下</t>
  </si>
  <si>
    <t>引率(人)</t>
  </si>
  <si>
    <t>児童(人)</t>
  </si>
  <si>
    <t>学校数(校)</t>
  </si>
  <si>
    <t xml:space="preserve">     (注１)団体とは、２０人以上の団体または足立区勤労福祉サービスセンター「ゆう」の会員。</t>
    <phoneticPr fontId="10"/>
  </si>
  <si>
    <t xml:space="preserve">     (注２)大規模改修工事のため、令和５年１月から令和７年４月２５日まで休館。</t>
    <rPh sb="33" eb="34">
      <t>ガツ</t>
    </rPh>
    <rPh sb="36" eb="37">
      <t>ニチ</t>
    </rPh>
    <rPh sb="39" eb="41">
      <t>キュウカン</t>
    </rPh>
    <phoneticPr fontId="10"/>
  </si>
  <si>
    <t>２６　千住スポーツ公園利用状況</t>
  </si>
  <si>
    <t>総　　数</t>
  </si>
  <si>
    <t>弓 道 場</t>
  </si>
  <si>
    <t>相 撲 場</t>
  </si>
  <si>
    <t>ホ ー ル</t>
  </si>
  <si>
    <t>会 議 室</t>
  </si>
  <si>
    <t>年度・区分</t>
  </si>
  <si>
    <t>個人利用</t>
  </si>
  <si>
    <t>団体利用</t>
  </si>
  <si>
    <t>(注)平成３０年度から相撲場の個人、団体利用ともになし。</t>
  </si>
  <si>
    <t>２５　総合スポーツセンター利用状況</t>
  </si>
  <si>
    <t>大体育室</t>
  </si>
  <si>
    <t>小体育室</t>
  </si>
  <si>
    <t>剣　道　場</t>
  </si>
  <si>
    <t>柔　道　場</t>
  </si>
  <si>
    <t>アーチェリー</t>
  </si>
  <si>
    <t>場　　　(人)</t>
  </si>
  <si>
    <t>エアライフル</t>
  </si>
  <si>
    <t>アスレチック</t>
  </si>
  <si>
    <t>会　議　室</t>
  </si>
  <si>
    <t>多目的広場</t>
  </si>
  <si>
    <t>ｽﾍﾟｼｬﾙｸﾗｲﾌ</t>
  </si>
  <si>
    <t>駐　車　場</t>
  </si>
  <si>
    <t>ルーム  (人)</t>
  </si>
  <si>
    <t>ｺｰﾄ　　(人)</t>
  </si>
  <si>
    <t>(台)</t>
  </si>
  <si>
    <t>資料：地域のちから推進部 スポーツ振興課　(注)人数は各種スポーツ大会・区民無料公開・スポーツ教室等の利用人数を含む。</t>
  </si>
  <si>
    <t>２４　屋外プール（総合スポーツセンタープール）利用状況</t>
  </si>
  <si>
    <t>施設数</t>
  </si>
  <si>
    <t>開設日数</t>
  </si>
  <si>
    <t>個　人</t>
  </si>
  <si>
    <t>1日平均利用者数(人)</t>
  </si>
  <si>
    <t>２３　温水プール利用状況</t>
  </si>
  <si>
    <t>プ　　　　ー　　　　ル</t>
  </si>
  <si>
    <t>会 議 室
利用者数</t>
  </si>
  <si>
    <t>開館日数</t>
  </si>
  <si>
    <t>施設主催
事　　業</t>
  </si>
  <si>
    <t>一日平均
利用者数</t>
  </si>
  <si>
    <t>駐 車 場</t>
  </si>
  <si>
    <t>年度･プール</t>
  </si>
  <si>
    <t>(日)</t>
  </si>
  <si>
    <t>千寿本町小学校　温水プール</t>
  </si>
  <si>
    <t>竹の塚温水プール</t>
  </si>
  <si>
    <t>東綾瀬温水プール</t>
  </si>
  <si>
    <t xml:space="preserve"> (注)駐車場は体育館付帯設備。</t>
  </si>
  <si>
    <t>宮元</t>
  </si>
  <si>
    <t>65.0</t>
    <phoneticPr fontId="10"/>
  </si>
  <si>
    <t>平野</t>
  </si>
  <si>
    <t>竹の塚6号</t>
  </si>
  <si>
    <t>総合ｽﾎﾟｰﾂｾﾝﾀｰ</t>
  </si>
  <si>
    <t>72.0</t>
    <phoneticPr fontId="10"/>
  </si>
  <si>
    <t>千住ｽﾎﾟｰﾂ公園</t>
  </si>
  <si>
    <t>江北</t>
  </si>
  <si>
    <t>上沼田東</t>
  </si>
  <si>
    <t>66.0</t>
    <phoneticPr fontId="10"/>
  </si>
  <si>
    <t>尾竹橋</t>
  </si>
  <si>
    <t>(％)</t>
  </si>
  <si>
    <t>回　　数</t>
  </si>
  <si>
    <t>利用率</t>
  </si>
  <si>
    <t>使用申請</t>
  </si>
  <si>
    <t>使用可能</t>
  </si>
  <si>
    <t>年度･
テニスコート</t>
  </si>
  <si>
    <t>土曜･日曜・祝日利用</t>
  </si>
  <si>
    <t>平  日  利  用</t>
  </si>
  <si>
    <t>総　　　　　　数</t>
  </si>
  <si>
    <t>面数</t>
  </si>
  <si>
    <t>２２　庭球場利用状況</t>
  </si>
  <si>
    <t>２１　野球場利用状況</t>
  </si>
  <si>
    <t>総  　　　　  数</t>
  </si>
  <si>
    <t>平　日　利　用</t>
  </si>
  <si>
    <t>土曜･日曜･祝日利用</t>
  </si>
  <si>
    <t>年度･
グランド</t>
  </si>
  <si>
    <t>使用可能  回　　数</t>
  </si>
  <si>
    <t>使用申請  回　　数</t>
  </si>
  <si>
    <t>利用率
  (％)</t>
  </si>
  <si>
    <t>利用率
　(％)</t>
  </si>
  <si>
    <t>利用率
　 (％)</t>
  </si>
  <si>
    <t>上沼田東公園</t>
  </si>
  <si>
    <t>32.8</t>
    <phoneticPr fontId="10"/>
  </si>
  <si>
    <t>江北橋緑地</t>
  </si>
  <si>
    <t>1.4</t>
    <phoneticPr fontId="10"/>
  </si>
  <si>
    <t>五反野高砂</t>
  </si>
  <si>
    <t>12.3</t>
    <phoneticPr fontId="10"/>
  </si>
  <si>
    <t>鹿浜橋緑地</t>
  </si>
  <si>
    <t>1.8</t>
    <phoneticPr fontId="10"/>
  </si>
  <si>
    <t>千住新橋</t>
  </si>
  <si>
    <t>39.0</t>
    <phoneticPr fontId="10"/>
  </si>
  <si>
    <t>15.5</t>
    <phoneticPr fontId="10"/>
  </si>
  <si>
    <t>西新井橋緑地</t>
  </si>
  <si>
    <t>15.2</t>
    <phoneticPr fontId="10"/>
  </si>
  <si>
    <t>31.7</t>
    <phoneticPr fontId="10"/>
  </si>
  <si>
    <t>保木間公園</t>
  </si>
  <si>
    <t>9.9</t>
    <phoneticPr fontId="10"/>
  </si>
  <si>
    <t>谷中公園</t>
  </si>
  <si>
    <t>22.1</t>
    <phoneticPr fontId="10"/>
  </si>
  <si>
    <t>（注)有料施設のみ掲載。</t>
  </si>
  <si>
    <t>２９　エル･ソフィア利用状況</t>
  </si>
  <si>
    <t>資料：地域のちから推進部 多様性社会推進課</t>
  </si>
  <si>
    <t>(注)男女参画プラザ・梅田地域学習センターの利用件数・利用人数の合計である。</t>
  </si>
  <si>
    <t>　１７　施設利用</t>
  </si>
  <si>
    <t>１　勤労福祉会館利用状況</t>
  </si>
  <si>
    <t>利 用 団 体 別</t>
  </si>
  <si>
    <t>目　　的　　別</t>
  </si>
  <si>
    <t>事業所</t>
  </si>
  <si>
    <t>その他</t>
  </si>
  <si>
    <t>会議</t>
  </si>
  <si>
    <t>区事業</t>
  </si>
  <si>
    <t>組合活動</t>
  </si>
  <si>
    <t>研修</t>
  </si>
  <si>
    <t>ｻｰｸﾙ活動</t>
  </si>
  <si>
    <t>披露宴等</t>
  </si>
  <si>
    <t>資料：産業経済部 企業経営支援課</t>
  </si>
  <si>
    <t>(単位：件)</t>
  </si>
  <si>
    <t>（注）令和４年度は、改修工事のため、一時移転施設で運営</t>
  </si>
  <si>
    <t>８　竹の塚障がい福祉館利用状況</t>
  </si>
  <si>
    <t>訓練室</t>
  </si>
  <si>
    <t>娯楽室</t>
  </si>
  <si>
    <t>視覚障がい
研究室</t>
  </si>
  <si>
    <t>視聴覚室</t>
  </si>
  <si>
    <t>料理研究室</t>
  </si>
  <si>
    <t>資料：福祉部 障がい福祉課</t>
  </si>
  <si>
    <t>＜花畑公園(桜花亭)＞</t>
  </si>
  <si>
    <t>施設利用者数</t>
  </si>
  <si>
    <t>利　　　用　　　件　　　数</t>
  </si>
  <si>
    <t xml:space="preserve"> 年 度</t>
  </si>
  <si>
    <t>和　　室</t>
  </si>
  <si>
    <t>洋　　室</t>
  </si>
  <si>
    <t>茶　　室</t>
  </si>
  <si>
    <t>＜元渕江公園(生物園)＞</t>
  </si>
  <si>
    <t>総 　数</t>
  </si>
  <si>
    <t>個　人　利　用</t>
  </si>
  <si>
    <t>一　　般</t>
  </si>
  <si>
    <t>小・中学生</t>
  </si>
  <si>
    <t>＜大谷田南公園(ミニ列車)＞</t>
  </si>
  <si>
    <t>総　 数</t>
  </si>
  <si>
    <t>幼　　　児</t>
  </si>
  <si>
    <t>小　学　生</t>
  </si>
  <si>
    <t>中学生以上</t>
  </si>
  <si>
    <t xml:space="preserve"> 年 度     </t>
  </si>
  <si>
    <t>＜北鹿浜公園(ミニ列車、バッテリーカー)＞</t>
  </si>
  <si>
    <t>ミ　ニ　列　車</t>
  </si>
  <si>
    <t>バッテリーカー</t>
  </si>
  <si>
    <t>１２　こども支援センターげんき施設利用状況</t>
  </si>
  <si>
    <t>総　　　　数</t>
  </si>
  <si>
    <t>センター・学校</t>
  </si>
  <si>
    <t>区・区出資法人</t>
  </si>
  <si>
    <t>一　　　　般</t>
  </si>
  <si>
    <t>件  数</t>
  </si>
  <si>
    <t>人　数</t>
  </si>
  <si>
    <t>資料：こども支援センターげんき 支援管理課</t>
  </si>
  <si>
    <t>１８　自然教室参加状況</t>
  </si>
  <si>
    <t>小学5年生</t>
  </si>
  <si>
    <t>小学6年生</t>
  </si>
  <si>
    <t>中学1年生</t>
  </si>
  <si>
    <t>参加校</t>
  </si>
  <si>
    <t>児童数</t>
  </si>
  <si>
    <t>生徒数</t>
  </si>
  <si>
    <t>資料：学校運営部 学務課</t>
  </si>
  <si>
    <t>(注)令和４年度は、中学生の自然教室を２学年（1・２年生）が実施した。</t>
  </si>
  <si>
    <t>１９　放課後子ども教室実施状況</t>
  </si>
  <si>
    <t>登録児童数</t>
  </si>
  <si>
    <t>登録率(％)</t>
  </si>
  <si>
    <t>延参加児童数</t>
  </si>
  <si>
    <t>全学年実施校数</t>
  </si>
  <si>
    <t>延開催日数</t>
  </si>
  <si>
    <t xml:space="preserve">資料：学校運営部 青少年課 </t>
  </si>
  <si>
    <t>(注)全小学校で開催。</t>
  </si>
  <si>
    <t>６　学童保育室数及び在籍状況</t>
  </si>
  <si>
    <t>(各年４月１日現在)</t>
  </si>
  <si>
    <t>保育室数</t>
  </si>
  <si>
    <t>在　籍　児　童　数　(人)</t>
  </si>
  <si>
    <t>年　</t>
  </si>
  <si>
    <t>１　年</t>
  </si>
  <si>
    <t>２　年</t>
  </si>
  <si>
    <t>３　年</t>
  </si>
  <si>
    <t>４　年</t>
  </si>
  <si>
    <t>５　年</t>
  </si>
  <si>
    <t>６　年</t>
  </si>
  <si>
    <t>令和5年</t>
  </si>
  <si>
    <t>資料：子ども家庭部 学童保育課</t>
  </si>
  <si>
    <t>(注)民設学童保育室を含む。　</t>
  </si>
  <si>
    <t>　(注１)令和５年１０月２３日付で悠々会館に名称変更。</t>
    <phoneticPr fontId="10"/>
  </si>
  <si>
    <t>　(注２)悠々会館の利用者数はシャワー利用者数を含む。        　　　</t>
    <phoneticPr fontId="10"/>
  </si>
  <si>
    <t>　(注３)悠々会館の入浴施設は令和３年～４年度休止、令和５年度に廃止。</t>
    <phoneticPr fontId="10"/>
  </si>
  <si>
    <t>　(注４)悠々会館は、改修工事のため、令和３年９月から令和５年１１月まで休館。</t>
    <phoneticPr fontId="10"/>
  </si>
  <si>
    <t xml:space="preserve"> (注２)総人数は利用人数並びに会議室及び印刷室の利用人数をカウントする。 </t>
    <phoneticPr fontId="10"/>
  </si>
  <si>
    <t>伊　  興</t>
    <phoneticPr fontId="10"/>
  </si>
  <si>
    <t>梅　  田</t>
    <phoneticPr fontId="10"/>
  </si>
  <si>
    <t>資料：道路公園整備室 公園維持課</t>
    <rPh sb="11" eb="15">
      <t>コウエンイジ</t>
    </rPh>
    <phoneticPr fontId="10"/>
  </si>
  <si>
    <t>３０　リサイクルセンター(あだち再生館)利用状況</t>
  </si>
  <si>
    <t>入館者数</t>
  </si>
  <si>
    <t>リフォーム作業室利用者数</t>
  </si>
  <si>
    <t>りさいくる工房利用者数</t>
  </si>
  <si>
    <t>図書コーナー登録者数</t>
  </si>
  <si>
    <t>不用品交換情報</t>
  </si>
  <si>
    <t>登録件数</t>
  </si>
  <si>
    <t>成立件数</t>
  </si>
  <si>
    <t>資料：環境部 環境政策課</t>
  </si>
  <si>
    <t xml:space="preserve"> (注１)ＭＴＧはミーティングルームのことをいう。         　　　　　　　　　　</t>
    <phoneticPr fontId="10"/>
  </si>
  <si>
    <t>利用率</t>
    <phoneticPr fontId="10"/>
  </si>
  <si>
    <t>(注）料理研究室：令和４年度はコロナ禍により貸出中止。</t>
    <phoneticPr fontId="10"/>
  </si>
  <si>
    <t>(注)令和５年１０月１日閉館</t>
    <rPh sb="1" eb="2">
      <t>チュウ</t>
    </rPh>
    <rPh sb="3" eb="5">
      <t>レイワ</t>
    </rPh>
    <rPh sb="6" eb="7">
      <t>ネン</t>
    </rPh>
    <rPh sb="9" eb="10">
      <t>ガツ</t>
    </rPh>
    <rPh sb="11" eb="12">
      <t>ニチ</t>
    </rPh>
    <rPh sb="12" eb="14">
      <t>ヘイカン</t>
    </rPh>
    <phoneticPr fontId="10"/>
  </si>
  <si>
    <r>
      <t xml:space="preserve">　　　  </t>
    </r>
    <r>
      <rPr>
        <b/>
        <sz val="7"/>
        <rFont val="ＭＳ 明朝"/>
        <family val="1"/>
        <charset val="128"/>
      </rPr>
      <t xml:space="preserve">     </t>
    </r>
    <r>
      <rPr>
        <b/>
        <sz val="8"/>
        <rFont val="ＭＳ 明朝"/>
        <family val="1"/>
        <charset val="128"/>
      </rPr>
      <t>総数には駐車場利用者は含まない。</t>
    </r>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</si>
</sst>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411]#,##0;[Red]\-#,##0"/>
    <numFmt numFmtId="177" formatCode="_ * #,##0_ ;_ * \-#,##0_ ;_ * \-_ ;_ @_ "/>
    <numFmt numFmtId="178" formatCode="#,##0_);\(#,##0\)"/>
    <numFmt numFmtId="179" formatCode="[$-411]#,##0"/>
    <numFmt numFmtId="180" formatCode="_ \¥* #,##0_ ;_ \¥* \-#,##0_ ;_ \¥* \-_ ;_ @_ "/>
    <numFmt numFmtId="181" formatCode="#,##0_);[Red]\(#,##0\)"/>
    <numFmt numFmtId="182" formatCode="_ * #,##0.0_ ;_ * \-#,##0.0_ ;_ * \-_ ;_ @_ "/>
    <numFmt numFmtId="183" formatCode="#,##0.00_);\(#,##0.00\)"/>
    <numFmt numFmtId="184" formatCode="#,##0.0_);\(#,##0.0\)"/>
    <numFmt numFmtId="185" formatCode="0.0_);[Red]\(0.0\)"/>
    <numFmt numFmtId="186" formatCode="0_ "/>
    <numFmt numFmtId="187" formatCode="#,##0.0;[Red]\-#,##0.0"/>
    <numFmt numFmtId="188" formatCode="0.0_ "/>
    <numFmt numFmtId="189" formatCode="0.0%"/>
    <numFmt numFmtId="190" formatCode="0_);[Red]\(0\)"/>
  </numFmts>
  <fonts count="41">
    <font>
      <sz val="11"/>
      <name val="ＭＳ 明朝"/>
      <family val="1"/>
      <charset val="128"/>
    </font>
    <font>
      <b/>
      <sz val="11"/>
      <name val="ＭＳ 明朝"/>
      <family val="1"/>
      <charset val="128"/>
    </font>
    <font>
      <b/>
      <sz val="11"/>
      <name val="ＭＳ ゴシック"/>
      <family val="3"/>
      <charset val="128"/>
    </font>
    <font>
      <b/>
      <sz val="8"/>
      <name val="ＭＳ 明朝"/>
      <family val="1"/>
      <charset val="128"/>
    </font>
    <font>
      <b/>
      <sz val="10"/>
      <name val="ＭＳ 明朝"/>
      <family val="1"/>
      <charset val="128"/>
    </font>
    <font>
      <b/>
      <sz val="9.25"/>
      <name val="ＭＳ 明朝"/>
      <family val="1"/>
      <charset val="128"/>
    </font>
    <font>
      <b/>
      <sz val="10"/>
      <name val="ＭＳ 明朝"/>
      <family val="1"/>
      <charset val="1"/>
    </font>
    <font>
      <b/>
      <sz val="10"/>
      <name val="ＭＳ ゴシック"/>
      <family val="3"/>
      <charset val="128"/>
    </font>
    <font>
      <sz val="11"/>
      <name val="ＭＳ 明朝"/>
      <family val="1"/>
      <charset val="128"/>
    </font>
    <font>
      <sz val="11"/>
      <color theme="1"/>
      <name val="游ゴシック"/>
      <family val="3"/>
      <charset val="128"/>
      <scheme val="minor"/>
    </font>
    <font>
      <sz val="6"/>
      <name val="ＭＳ 明朝"/>
      <family val="1"/>
      <charset val="128"/>
    </font>
    <font>
      <b/>
      <sz val="10"/>
      <color rgb="FF000000"/>
      <name val="ＭＳ 明朝"/>
      <family val="1"/>
      <charset val="128"/>
    </font>
    <font>
      <b/>
      <sz val="10"/>
      <color rgb="FF000000"/>
      <name val="ＭＳ 明朝"/>
      <family val="1"/>
      <charset val="1"/>
    </font>
    <font>
      <b/>
      <sz val="10"/>
      <color rgb="FF000000"/>
      <name val="ＭＳ ゴシック"/>
      <family val="3"/>
      <charset val="128"/>
    </font>
    <font>
      <b/>
      <sz val="11"/>
      <color rgb="FF000000"/>
      <name val="ＭＳ 明朝"/>
      <family val="1"/>
      <charset val="128"/>
    </font>
    <font>
      <b/>
      <sz val="8"/>
      <color rgb="FF000000"/>
      <name val="ＭＳ 明朝"/>
      <family val="1"/>
      <charset val="128"/>
    </font>
    <font>
      <sz val="11"/>
      <name val="ＭＳ Ｐゴシック"/>
      <family val="3"/>
      <charset val="128"/>
    </font>
    <font>
      <b/>
      <sz val="11"/>
      <name val="ＭＳ Ｐゴシック"/>
      <family val="3"/>
      <charset val="128"/>
    </font>
    <font>
      <b/>
      <strike/>
      <sz val="8"/>
      <color rgb="FFFF0000"/>
      <name val="ＭＳ 明朝"/>
      <family val="1"/>
      <charset val="128"/>
    </font>
    <font>
      <b/>
      <sz val="9"/>
      <name val="ＭＳ 明朝"/>
      <family val="1"/>
      <charset val="128"/>
    </font>
    <font>
      <b/>
      <sz val="7"/>
      <name val="ＭＳ 明朝"/>
      <family val="1"/>
      <charset val="128"/>
    </font>
    <font>
      <b/>
      <sz val="9"/>
      <name val="ＭＳ 明朝"/>
      <family val="1"/>
      <charset val="1"/>
    </font>
    <font>
      <b/>
      <sz val="9"/>
      <name val="ＭＳ ゴシック"/>
      <family val="3"/>
      <charset val="128"/>
    </font>
    <font>
      <b/>
      <sz val="10"/>
      <name val="ＭＳ Ｐゴシック"/>
      <family val="3"/>
      <charset val="128"/>
    </font>
    <font>
      <b/>
      <sz val="10"/>
      <name val="ＭＳ Ｐ明朝"/>
      <family val="1"/>
      <charset val="128"/>
    </font>
    <font>
      <b/>
      <sz val="11"/>
      <color rgb="FFFF0000"/>
      <name val="ＭＳ 明朝"/>
      <family val="1"/>
      <charset val="128"/>
    </font>
    <font>
      <b/>
      <sz val="8.5"/>
      <name val="ＭＳ 明朝"/>
      <family val="1"/>
      <charset val="128"/>
    </font>
    <font>
      <b/>
      <sz val="8"/>
      <name val="ＭＳ ゴシック"/>
      <family val="3"/>
      <charset val="128"/>
    </font>
    <font>
      <b/>
      <sz val="10"/>
      <color theme="1"/>
      <name val="ＭＳ ゴシック"/>
      <family val="3"/>
      <charset val="128"/>
    </font>
    <font>
      <b/>
      <sz val="11"/>
      <color rgb="FFFF0000"/>
      <name val="ＭＳ ゴシック"/>
      <family val="3"/>
      <charset val="128"/>
    </font>
    <font>
      <b/>
      <sz val="9"/>
      <name val="ＭＳ Ｐゴシック"/>
      <family val="3"/>
      <charset val="128"/>
    </font>
    <font>
      <b/>
      <sz val="12"/>
      <name val="ＭＳ Ｐ明朝"/>
      <family val="1"/>
      <charset val="128"/>
    </font>
    <font>
      <b/>
      <sz val="10"/>
      <name val="ＭＳ 明朝"/>
      <family val="1"/>
    </font>
    <font>
      <b/>
      <sz val="9.5"/>
      <name val="ＭＳ ゴシック"/>
      <family val="3"/>
      <charset val="128"/>
    </font>
    <font>
      <b/>
      <sz val="9.5"/>
      <name val="ＭＳ 明朝"/>
      <family val="1"/>
      <charset val="128"/>
    </font>
    <font>
      <sz val="24"/>
      <name val="ＭＳ ゴシック"/>
      <family val="3"/>
      <charset val="128"/>
    </font>
    <font>
      <b/>
      <sz val="24"/>
      <name val="ＭＳ ゴシック"/>
      <family val="3"/>
      <charset val="128"/>
    </font>
    <font>
      <b/>
      <sz val="9.35"/>
      <name val="ＭＳ 明朝"/>
      <family val="1"/>
      <charset val="128"/>
    </font>
    <font>
      <b/>
      <sz val="8"/>
      <name val="ＭＳ Ｐゴシック"/>
      <family val="3"/>
      <charset val="128"/>
    </font>
    <font>
      <b/>
      <strike/>
      <sz val="9"/>
      <name val="ＭＳ Ｐゴシック"/>
      <family val="3"/>
      <charset val="128"/>
    </font>
    <font>
      <b/>
      <strike/>
      <sz val="8"/>
      <name val="ＭＳ 明朝"/>
      <family val="1"/>
      <charset val="128"/>
    </font>
  </fonts>
  <fills count="2">
    <fill>
      <patternFill patternType="none"/>
    </fill>
    <fill>
      <patternFill patternType="gray125"/>
    </fill>
  </fills>
  <borders count="23">
    <border>
      <left/>
      <right/>
      <top/>
      <bottom/>
      <diagonal/>
    </border>
    <border>
      <left style="thin">
        <color auto="1"/>
      </left>
      <right/>
      <top style="double">
        <color auto="1"/>
      </top>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double">
        <color auto="1"/>
      </top>
      <bottom/>
      <diagonal/>
    </border>
    <border>
      <left/>
      <right style="thin">
        <color auto="1"/>
      </right>
      <top style="double">
        <color auto="1"/>
      </top>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right/>
      <top/>
      <bottom style="thin">
        <color auto="1"/>
      </bottom>
      <diagonal/>
    </border>
    <border>
      <left style="thin">
        <color auto="1"/>
      </left>
      <right style="thin">
        <color auto="1"/>
      </right>
      <top style="thin">
        <color auto="1"/>
      </top>
      <bottom/>
      <diagonal/>
    </border>
    <border>
      <left/>
      <right/>
      <top style="thin">
        <color auto="1"/>
      </top>
      <bottom style="double">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uble">
        <color auto="1"/>
      </bottom>
      <diagonal/>
    </border>
    <border>
      <left/>
      <right/>
      <top style="double">
        <color auto="1"/>
      </top>
      <bottom/>
      <diagonal/>
    </border>
    <border>
      <left/>
      <right style="thin">
        <color auto="1"/>
      </right>
      <top style="double">
        <color auto="1"/>
      </top>
      <bottom style="thin">
        <color auto="1"/>
      </bottom>
      <diagonal/>
    </border>
  </borders>
  <cellStyleXfs count="45">
    <xf numFmtId="0" fontId="0" fillId="0" borderId="0"/>
    <xf numFmtId="176" fontId="8" fillId="0" borderId="0" applyBorder="0" applyProtection="0"/>
    <xf numFmtId="0" fontId="8" fillId="0" borderId="0"/>
    <xf numFmtId="0" fontId="8" fillId="0" borderId="0"/>
    <xf numFmtId="0" fontId="9" fillId="0" borderId="0">
      <alignment vertical="center"/>
    </xf>
    <xf numFmtId="0" fontId="8" fillId="0" borderId="0"/>
    <xf numFmtId="9" fontId="8" fillId="0" borderId="0" applyFont="0" applyFill="0" applyBorder="0" applyAlignment="0" applyProtection="0">
      <alignment vertical="center"/>
    </xf>
    <xf numFmtId="49" fontId="8" fillId="0" borderId="0"/>
    <xf numFmtId="0" fontId="8" fillId="0" borderId="0"/>
    <xf numFmtId="0" fontId="8" fillId="0" borderId="0"/>
    <xf numFmtId="0" fontId="16" fillId="0" borderId="0"/>
    <xf numFmtId="0" fontId="16" fillId="0" borderId="0"/>
    <xf numFmtId="0" fontId="8" fillId="0" borderId="0"/>
    <xf numFmtId="176" fontId="8" fillId="0" borderId="0" applyBorder="0" applyProtection="0"/>
    <xf numFmtId="0" fontId="16" fillId="0" borderId="0"/>
    <xf numFmtId="0" fontId="16" fillId="0" borderId="0"/>
    <xf numFmtId="0" fontId="8" fillId="0" borderId="0"/>
    <xf numFmtId="176" fontId="8" fillId="0" borderId="0" applyBorder="0" applyProtection="0"/>
    <xf numFmtId="9" fontId="8" fillId="0" borderId="0" applyBorder="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176" fontId="8" fillId="0" borderId="0" applyBorder="0" applyProtection="0"/>
    <xf numFmtId="0" fontId="16" fillId="0" borderId="0"/>
    <xf numFmtId="0" fontId="8" fillId="0" borderId="0"/>
    <xf numFmtId="0" fontId="8" fillId="0" borderId="0"/>
    <xf numFmtId="0" fontId="16" fillId="0" borderId="0"/>
    <xf numFmtId="0" fontId="8" fillId="0" borderId="0">
      <alignment vertical="center"/>
    </xf>
    <xf numFmtId="38" fontId="16" fillId="0" borderId="0" applyFont="0" applyFill="0" applyBorder="0" applyAlignment="0" applyProtection="0"/>
  </cellStyleXfs>
  <cellXfs count="876">
    <xf numFmtId="0" fontId="0" fillId="0" borderId="0" xfId="0"/>
    <xf numFmtId="0" fontId="1" fillId="0" borderId="0" xfId="0" applyFont="1"/>
    <xf numFmtId="0" fontId="2" fillId="0" borderId="0" xfId="0" applyFont="1" applyAlignment="1">
      <alignment vertical="center"/>
    </xf>
    <xf numFmtId="0" fontId="2" fillId="0" borderId="0" xfId="2" applyFont="1" applyAlignment="1">
      <alignment vertical="center"/>
    </xf>
    <xf numFmtId="0" fontId="1" fillId="0" borderId="0" xfId="3" applyFont="1"/>
    <xf numFmtId="0" fontId="3" fillId="0" borderId="0" xfId="3" applyFont="1" applyAlignment="1">
      <alignment horizontal="right"/>
    </xf>
    <xf numFmtId="0" fontId="1" fillId="0" borderId="0" xfId="3" applyFont="1" applyAlignment="1">
      <alignment vertical="center"/>
    </xf>
    <xf numFmtId="0" fontId="3" fillId="0" borderId="0" xfId="3" applyFont="1" applyAlignment="1">
      <alignment horizontal="right" vertical="center"/>
    </xf>
    <xf numFmtId="0" fontId="4" fillId="0" borderId="1" xfId="3" applyFont="1" applyBorder="1" applyAlignment="1">
      <alignment horizontal="right"/>
    </xf>
    <xf numFmtId="0" fontId="4" fillId="0" borderId="0" xfId="0" applyFont="1"/>
    <xf numFmtId="0" fontId="4" fillId="0" borderId="0" xfId="3" applyFont="1" applyAlignment="1">
      <alignment horizontal="center" vertical="center"/>
    </xf>
    <xf numFmtId="0" fontId="4" fillId="0" borderId="4" xfId="3" applyFont="1" applyBorder="1" applyAlignment="1">
      <alignment vertical="center"/>
    </xf>
    <xf numFmtId="0" fontId="4" fillId="0" borderId="5" xfId="3" applyFont="1" applyBorder="1" applyAlignment="1">
      <alignment horizontal="center" vertical="center"/>
    </xf>
    <xf numFmtId="0" fontId="4" fillId="0" borderId="4" xfId="3" applyFont="1" applyBorder="1" applyAlignment="1">
      <alignment horizontal="center" vertical="center"/>
    </xf>
    <xf numFmtId="0" fontId="4" fillId="0" borderId="6" xfId="3" applyFont="1" applyBorder="1" applyAlignment="1">
      <alignment horizontal="center" vertical="center"/>
    </xf>
    <xf numFmtId="177" fontId="4" fillId="0" borderId="0" xfId="1" applyNumberFormat="1" applyFont="1" applyBorder="1" applyAlignment="1" applyProtection="1">
      <alignment vertical="center"/>
    </xf>
    <xf numFmtId="0" fontId="5" fillId="0" borderId="7" xfId="3" applyFont="1" applyBorder="1" applyAlignment="1">
      <alignment horizontal="center" vertical="center"/>
    </xf>
    <xf numFmtId="0" fontId="4" fillId="0" borderId="7" xfId="3" applyFont="1" applyBorder="1" applyAlignment="1">
      <alignment horizontal="center" vertical="center"/>
    </xf>
    <xf numFmtId="177" fontId="7" fillId="0" borderId="0" xfId="1" applyNumberFormat="1" applyFont="1" applyBorder="1" applyAlignment="1" applyProtection="1">
      <alignment vertical="center"/>
    </xf>
    <xf numFmtId="0" fontId="7" fillId="0" borderId="5" xfId="3" applyFont="1" applyBorder="1" applyAlignment="1">
      <alignment horizontal="center" vertical="center"/>
    </xf>
    <xf numFmtId="0" fontId="3" fillId="0" borderId="0" xfId="3" applyFont="1" applyAlignment="1">
      <alignment vertical="center"/>
    </xf>
    <xf numFmtId="0" fontId="3" fillId="0" borderId="0" xfId="0" applyFont="1"/>
    <xf numFmtId="0" fontId="3" fillId="0" borderId="0" xfId="0" applyFont="1" applyAlignment="1">
      <alignment horizontal="right" vertical="center"/>
    </xf>
    <xf numFmtId="178" fontId="1" fillId="0" borderId="0" xfId="0" applyNumberFormat="1" applyFont="1"/>
    <xf numFmtId="49" fontId="2" fillId="0" borderId="0" xfId="7" applyFont="1" applyAlignment="1">
      <alignment vertical="center"/>
    </xf>
    <xf numFmtId="0" fontId="1" fillId="0" borderId="0" xfId="8" applyFont="1"/>
    <xf numFmtId="3" fontId="4" fillId="0" borderId="8" xfId="8" applyNumberFormat="1" applyFont="1" applyBorder="1" applyAlignment="1">
      <alignment horizontal="right" vertical="center"/>
    </xf>
    <xf numFmtId="0" fontId="4" fillId="0" borderId="0" xfId="8" applyFont="1"/>
    <xf numFmtId="3" fontId="4" fillId="0" borderId="5" xfId="8" applyNumberFormat="1" applyFont="1" applyBorder="1" applyAlignment="1">
      <alignment vertical="center"/>
    </xf>
    <xf numFmtId="49" fontId="11" fillId="0" borderId="7" xfId="7" applyFont="1" applyBorder="1" applyAlignment="1">
      <alignment horizontal="center" vertical="center"/>
    </xf>
    <xf numFmtId="178" fontId="11" fillId="0" borderId="7" xfId="7" applyNumberFormat="1" applyFont="1" applyBorder="1" applyAlignment="1">
      <alignment vertical="center"/>
    </xf>
    <xf numFmtId="178" fontId="4" fillId="0" borderId="0" xfId="8" applyNumberFormat="1" applyFont="1"/>
    <xf numFmtId="49" fontId="4" fillId="0" borderId="7" xfId="7" applyFont="1" applyBorder="1" applyAlignment="1">
      <alignment horizontal="center" vertical="center"/>
    </xf>
    <xf numFmtId="178" fontId="12" fillId="0" borderId="7" xfId="7" applyNumberFormat="1" applyFont="1" applyBorder="1" applyAlignment="1">
      <alignment vertical="center"/>
    </xf>
    <xf numFmtId="49" fontId="7" fillId="0" borderId="5" xfId="7" applyFont="1" applyBorder="1" applyAlignment="1">
      <alignment horizontal="center" vertical="center"/>
    </xf>
    <xf numFmtId="178" fontId="13" fillId="0" borderId="5" xfId="7" applyNumberFormat="1" applyFont="1" applyBorder="1" applyAlignment="1">
      <alignment vertical="center"/>
    </xf>
    <xf numFmtId="49" fontId="3" fillId="0" borderId="0" xfId="7" applyFont="1" applyAlignment="1">
      <alignment vertical="center"/>
    </xf>
    <xf numFmtId="0" fontId="14" fillId="0" borderId="0" xfId="8" applyFont="1"/>
    <xf numFmtId="49" fontId="15" fillId="0" borderId="0" xfId="7" applyFont="1" applyAlignment="1">
      <alignment horizontal="right" vertical="center"/>
    </xf>
    <xf numFmtId="0" fontId="15" fillId="0" borderId="0" xfId="8" applyFont="1"/>
    <xf numFmtId="0" fontId="15" fillId="0" borderId="0" xfId="8" applyFont="1" applyAlignment="1">
      <alignment horizontal="right"/>
    </xf>
    <xf numFmtId="0" fontId="14" fillId="0" borderId="0" xfId="8" applyFont="1" applyAlignment="1">
      <alignment horizontal="left"/>
    </xf>
    <xf numFmtId="0" fontId="1" fillId="0" borderId="0" xfId="9" applyFont="1"/>
    <xf numFmtId="0" fontId="17" fillId="0" borderId="0" xfId="10" applyFont="1"/>
    <xf numFmtId="178" fontId="17" fillId="0" borderId="0" xfId="10" applyNumberFormat="1" applyFont="1"/>
    <xf numFmtId="178" fontId="1" fillId="0" borderId="0" xfId="9" applyNumberFormat="1" applyFont="1"/>
    <xf numFmtId="0" fontId="3" fillId="0" borderId="0" xfId="9" applyFont="1" applyAlignment="1">
      <alignment horizontal="right"/>
    </xf>
    <xf numFmtId="0" fontId="3" fillId="0" borderId="0" xfId="11" applyFont="1" applyAlignment="1">
      <alignment vertical="center"/>
    </xf>
    <xf numFmtId="0" fontId="3" fillId="0" borderId="0" xfId="9" applyFont="1"/>
    <xf numFmtId="0" fontId="18" fillId="0" borderId="0" xfId="9" applyFont="1" applyAlignment="1">
      <alignment horizontal="right" vertical="center"/>
    </xf>
    <xf numFmtId="0" fontId="3" fillId="0" borderId="0" xfId="12" applyFont="1" applyAlignment="1">
      <alignment horizontal="left" vertical="center"/>
    </xf>
    <xf numFmtId="0" fontId="7" fillId="0" borderId="0" xfId="9" applyFont="1"/>
    <xf numFmtId="178" fontId="7" fillId="0" borderId="5" xfId="13" applyNumberFormat="1" applyFont="1" applyBorder="1" applyAlignment="1" applyProtection="1">
      <alignment vertical="center"/>
    </xf>
    <xf numFmtId="0" fontId="7" fillId="0" borderId="5" xfId="9" applyFont="1" applyBorder="1" applyAlignment="1">
      <alignment horizontal="center" vertical="center"/>
    </xf>
    <xf numFmtId="178" fontId="6" fillId="0" borderId="7" xfId="13" applyNumberFormat="1" applyFont="1" applyBorder="1" applyAlignment="1" applyProtection="1">
      <alignment vertical="center"/>
    </xf>
    <xf numFmtId="0" fontId="4" fillId="0" borderId="7" xfId="9" applyFont="1" applyBorder="1" applyAlignment="1">
      <alignment horizontal="center" vertical="center"/>
    </xf>
    <xf numFmtId="178" fontId="4" fillId="0" borderId="7" xfId="13" applyNumberFormat="1" applyFont="1" applyBorder="1" applyAlignment="1" applyProtection="1">
      <alignment vertical="center"/>
    </xf>
    <xf numFmtId="0" fontId="4" fillId="0" borderId="0" xfId="9" applyFont="1"/>
    <xf numFmtId="0" fontId="4" fillId="0" borderId="5" xfId="0" applyFont="1" applyBorder="1" applyAlignment="1">
      <alignment horizontal="right" vertical="top"/>
    </xf>
    <xf numFmtId="0" fontId="4" fillId="0" borderId="5" xfId="14" applyFont="1" applyBorder="1" applyAlignment="1">
      <alignment vertical="center"/>
    </xf>
    <xf numFmtId="0" fontId="4" fillId="0" borderId="8" xfId="9" applyFont="1" applyBorder="1" applyAlignment="1">
      <alignment horizontal="center"/>
    </xf>
    <xf numFmtId="0" fontId="4" fillId="0" borderId="1" xfId="9" applyFont="1" applyBorder="1" applyAlignment="1">
      <alignment horizontal="right" vertical="center"/>
    </xf>
    <xf numFmtId="0" fontId="2" fillId="0" borderId="0" xfId="9" applyFont="1"/>
    <xf numFmtId="0" fontId="2" fillId="0" borderId="0" xfId="9" applyFont="1" applyAlignment="1">
      <alignment vertical="center"/>
    </xf>
    <xf numFmtId="0" fontId="1" fillId="0" borderId="0" xfId="0" applyFont="1" applyAlignment="1">
      <alignment vertical="center"/>
    </xf>
    <xf numFmtId="0" fontId="19" fillId="0" borderId="1" xfId="0" applyFont="1" applyBorder="1" applyAlignment="1">
      <alignment vertical="center"/>
    </xf>
    <xf numFmtId="0" fontId="3" fillId="0" borderId="9" xfId="0" applyFont="1" applyBorder="1" applyAlignment="1">
      <alignment horizontal="right" vertical="center"/>
    </xf>
    <xf numFmtId="0" fontId="19" fillId="0" borderId="0" xfId="0" applyFont="1" applyAlignment="1">
      <alignment vertical="center"/>
    </xf>
    <xf numFmtId="0" fontId="20" fillId="0" borderId="4" xfId="0" applyFont="1" applyBorder="1" applyAlignment="1">
      <alignment vertical="center"/>
    </xf>
    <xf numFmtId="0" fontId="3" fillId="0" borderId="10" xfId="0" applyFont="1" applyBorder="1" applyAlignment="1">
      <alignment vertical="center"/>
    </xf>
    <xf numFmtId="3" fontId="19" fillId="0" borderId="0" xfId="0" applyNumberFormat="1" applyFont="1" applyAlignment="1">
      <alignment vertical="center"/>
    </xf>
    <xf numFmtId="0" fontId="19" fillId="0" borderId="7" xfId="16" applyFont="1" applyBorder="1" applyAlignment="1">
      <alignment horizontal="center" vertical="center"/>
    </xf>
    <xf numFmtId="3" fontId="19" fillId="0" borderId="7" xfId="0" applyNumberFormat="1" applyFont="1" applyBorder="1" applyAlignment="1">
      <alignment vertical="center"/>
    </xf>
    <xf numFmtId="3" fontId="19" fillId="0" borderId="11" xfId="0" applyNumberFormat="1" applyFont="1" applyBorder="1" applyAlignment="1">
      <alignment vertical="center"/>
    </xf>
    <xf numFmtId="0" fontId="19" fillId="0" borderId="11" xfId="0" applyFont="1" applyBorder="1" applyAlignment="1">
      <alignment vertical="center"/>
    </xf>
    <xf numFmtId="3" fontId="21" fillId="0" borderId="7" xfId="0" applyNumberFormat="1" applyFont="1" applyBorder="1" applyAlignment="1">
      <alignment vertical="center"/>
    </xf>
    <xf numFmtId="0" fontId="22" fillId="0" borderId="7" xfId="16" applyFont="1" applyBorder="1" applyAlignment="1">
      <alignment horizontal="center" vertical="center"/>
    </xf>
    <xf numFmtId="3" fontId="22" fillId="0" borderId="0" xfId="0" applyNumberFormat="1" applyFont="1" applyAlignment="1">
      <alignment vertical="center"/>
    </xf>
    <xf numFmtId="0" fontId="22" fillId="0" borderId="0" xfId="0" applyFont="1" applyAlignment="1">
      <alignment vertical="center"/>
    </xf>
    <xf numFmtId="0" fontId="22" fillId="0" borderId="7" xfId="0" applyFont="1" applyBorder="1" applyAlignment="1">
      <alignment horizontal="center" vertical="center"/>
    </xf>
    <xf numFmtId="0" fontId="22" fillId="0" borderId="11" xfId="0" applyFont="1" applyBorder="1" applyAlignment="1">
      <alignment vertical="center"/>
    </xf>
    <xf numFmtId="0" fontId="19" fillId="0" borderId="7" xfId="0" applyFont="1" applyBorder="1" applyAlignment="1">
      <alignment horizontal="center" vertical="center"/>
    </xf>
    <xf numFmtId="176" fontId="19" fillId="0" borderId="0" xfId="13" applyFont="1" applyBorder="1" applyAlignment="1" applyProtection="1">
      <alignment vertical="center"/>
    </xf>
    <xf numFmtId="3" fontId="19" fillId="0" borderId="0" xfId="0" applyNumberFormat="1" applyFont="1" applyAlignment="1">
      <alignment horizontal="right" vertical="center"/>
    </xf>
    <xf numFmtId="0" fontId="19" fillId="0" borderId="5" xfId="0" applyFont="1" applyBorder="1" applyAlignment="1">
      <alignment horizontal="center" vertical="center"/>
    </xf>
    <xf numFmtId="179" fontId="19" fillId="0" borderId="0" xfId="13" applyNumberFormat="1" applyFont="1" applyBorder="1" applyAlignment="1" applyProtection="1">
      <alignment vertical="center"/>
    </xf>
    <xf numFmtId="179" fontId="19" fillId="0" borderId="7" xfId="13" applyNumberFormat="1" applyFont="1" applyBorder="1" applyAlignment="1" applyProtection="1">
      <alignment vertical="center"/>
    </xf>
    <xf numFmtId="176" fontId="21" fillId="0" borderId="7" xfId="17" applyFont="1" applyBorder="1" applyAlignment="1" applyProtection="1">
      <alignment vertical="center"/>
    </xf>
    <xf numFmtId="176" fontId="21" fillId="0" borderId="7" xfId="17" applyFont="1" applyBorder="1" applyAlignment="1" applyProtection="1">
      <alignment horizontal="right" vertical="center"/>
    </xf>
    <xf numFmtId="3" fontId="21" fillId="0" borderId="11" xfId="0" applyNumberFormat="1" applyFont="1" applyBorder="1" applyAlignment="1">
      <alignment vertical="center"/>
    </xf>
    <xf numFmtId="0" fontId="22" fillId="0" borderId="5" xfId="16" applyFont="1" applyBorder="1" applyAlignment="1">
      <alignment horizontal="center" vertical="center"/>
    </xf>
    <xf numFmtId="176" fontId="22" fillId="0" borderId="0" xfId="17" applyFont="1" applyBorder="1" applyAlignment="1" applyProtection="1">
      <alignment vertical="center"/>
    </xf>
    <xf numFmtId="176" fontId="22" fillId="0" borderId="0" xfId="17" applyFont="1" applyBorder="1" applyAlignment="1" applyProtection="1">
      <alignment horizontal="right" vertical="center"/>
    </xf>
    <xf numFmtId="179" fontId="19" fillId="0" borderId="12" xfId="13" applyNumberFormat="1" applyFont="1" applyBorder="1" applyAlignment="1" applyProtection="1">
      <alignment vertical="center"/>
    </xf>
    <xf numFmtId="3" fontId="19" fillId="0" borderId="12" xfId="0" applyNumberFormat="1" applyFont="1" applyBorder="1" applyAlignment="1">
      <alignment vertical="center"/>
    </xf>
    <xf numFmtId="179" fontId="21" fillId="0" borderId="12" xfId="13" applyNumberFormat="1" applyFont="1" applyBorder="1" applyAlignment="1" applyProtection="1">
      <alignment vertical="center"/>
    </xf>
    <xf numFmtId="176" fontId="21" fillId="0" borderId="0" xfId="17" applyFont="1" applyBorder="1" applyAlignment="1" applyProtection="1">
      <alignment horizontal="right" vertical="center"/>
    </xf>
    <xf numFmtId="176" fontId="21" fillId="0" borderId="11" xfId="17" applyFont="1" applyBorder="1" applyAlignment="1" applyProtection="1">
      <alignment horizontal="right" vertical="center"/>
    </xf>
    <xf numFmtId="179" fontId="22" fillId="0" borderId="0" xfId="13" applyNumberFormat="1" applyFont="1" applyBorder="1" applyAlignment="1" applyProtection="1">
      <alignment vertical="center"/>
    </xf>
    <xf numFmtId="3" fontId="22" fillId="0" borderId="11" xfId="0" applyNumberFormat="1" applyFont="1" applyBorder="1" applyAlignment="1">
      <alignment vertical="center"/>
    </xf>
    <xf numFmtId="0" fontId="19" fillId="0" borderId="14" xfId="16" applyFont="1" applyBorder="1" applyAlignment="1">
      <alignment horizontal="center" vertical="center"/>
    </xf>
    <xf numFmtId="3" fontId="21" fillId="0" borderId="7" xfId="0" applyNumberFormat="1" applyFont="1" applyBorder="1" applyAlignment="1">
      <alignment horizontal="right" vertical="center"/>
    </xf>
    <xf numFmtId="179" fontId="19" fillId="0" borderId="11" xfId="13" applyNumberFormat="1" applyFont="1" applyBorder="1" applyAlignment="1" applyProtection="1">
      <alignment vertical="center"/>
    </xf>
    <xf numFmtId="0" fontId="1" fillId="0" borderId="0" xfId="0" applyFont="1" applyAlignment="1">
      <alignment horizontal="center" vertical="center" textRotation="255"/>
    </xf>
    <xf numFmtId="0" fontId="22" fillId="0" borderId="0" xfId="0" applyFont="1" applyAlignment="1">
      <alignment horizontal="center" vertical="center"/>
    </xf>
    <xf numFmtId="3" fontId="19" fillId="0" borderId="7" xfId="0" applyNumberFormat="1" applyFont="1" applyBorder="1" applyAlignment="1">
      <alignment horizontal="right" vertical="center"/>
    </xf>
    <xf numFmtId="180" fontId="22" fillId="0" borderId="0" xfId="0" applyNumberFormat="1" applyFont="1" applyAlignment="1">
      <alignment vertical="center"/>
    </xf>
    <xf numFmtId="0" fontId="19" fillId="0" borderId="15" xfId="0" applyFont="1" applyBorder="1" applyAlignment="1">
      <alignment vertical="center"/>
    </xf>
    <xf numFmtId="3" fontId="22" fillId="0" borderId="0" xfId="0" applyNumberFormat="1" applyFont="1" applyAlignment="1">
      <alignment horizontal="right" vertical="center"/>
    </xf>
    <xf numFmtId="3" fontId="19" fillId="0" borderId="11" xfId="0" applyNumberFormat="1" applyFont="1" applyBorder="1" applyAlignment="1">
      <alignment horizontal="right" vertical="center"/>
    </xf>
    <xf numFmtId="176" fontId="21" fillId="0" borderId="12" xfId="17" applyFont="1" applyBorder="1" applyAlignment="1" applyProtection="1">
      <alignment horizontal="right" vertical="center"/>
    </xf>
    <xf numFmtId="0" fontId="19" fillId="0" borderId="14" xfId="0" applyFont="1" applyBorder="1" applyAlignment="1">
      <alignment horizontal="center" vertical="center"/>
    </xf>
    <xf numFmtId="0" fontId="22" fillId="0" borderId="5" xfId="0" applyFont="1" applyBorder="1" applyAlignment="1">
      <alignment horizontal="center" vertical="center"/>
    </xf>
    <xf numFmtId="176" fontId="22" fillId="0" borderId="12" xfId="17" applyFont="1" applyBorder="1" applyAlignment="1" applyProtection="1">
      <alignment horizontal="right" vertical="center"/>
    </xf>
    <xf numFmtId="0" fontId="3" fillId="0" borderId="0" xfId="0" applyFont="1" applyAlignment="1">
      <alignment horizontal="left" vertical="center"/>
    </xf>
    <xf numFmtId="0" fontId="19" fillId="0" borderId="16" xfId="0" applyFont="1" applyBorder="1" applyAlignment="1">
      <alignment vertical="center"/>
    </xf>
    <xf numFmtId="0" fontId="19" fillId="0" borderId="16" xfId="15" applyFont="1" applyBorder="1" applyAlignment="1">
      <alignment vertical="center"/>
    </xf>
    <xf numFmtId="0" fontId="19" fillId="0" borderId="0" xfId="15" applyFont="1" applyAlignment="1">
      <alignment horizontal="right" vertical="center"/>
    </xf>
    <xf numFmtId="3" fontId="3" fillId="0" borderId="0" xfId="18" applyNumberFormat="1" applyFont="1" applyBorder="1" applyAlignment="1" applyProtection="1">
      <alignment horizontal="right" vertical="center"/>
    </xf>
    <xf numFmtId="0" fontId="19" fillId="0" borderId="0" xfId="0" applyFont="1" applyAlignment="1">
      <alignment horizontal="right" vertical="center"/>
    </xf>
    <xf numFmtId="0" fontId="19" fillId="0" borderId="0" xfId="15" applyFont="1" applyAlignment="1">
      <alignment vertical="center"/>
    </xf>
    <xf numFmtId="0" fontId="2" fillId="0" borderId="0" xfId="19" applyFont="1" applyAlignment="1">
      <alignment vertical="center"/>
    </xf>
    <xf numFmtId="0" fontId="1" fillId="0" borderId="0" xfId="19" applyFont="1"/>
    <xf numFmtId="0" fontId="3" fillId="0" borderId="0" xfId="19" applyFont="1" applyAlignment="1">
      <alignment horizontal="right"/>
    </xf>
    <xf numFmtId="0" fontId="1" fillId="0" borderId="0" xfId="19" applyFont="1" applyAlignment="1">
      <alignment vertical="center"/>
    </xf>
    <xf numFmtId="0" fontId="3" fillId="0" borderId="0" xfId="19" applyFont="1" applyAlignment="1">
      <alignment horizontal="right" vertical="center"/>
    </xf>
    <xf numFmtId="0" fontId="4" fillId="0" borderId="1" xfId="19" applyFont="1" applyBorder="1" applyAlignment="1">
      <alignment horizontal="right" vertical="center"/>
    </xf>
    <xf numFmtId="0" fontId="4" fillId="0" borderId="0" xfId="19" applyFont="1" applyAlignment="1">
      <alignment horizontal="center" vertical="center"/>
    </xf>
    <xf numFmtId="0" fontId="4" fillId="0" borderId="0" xfId="19" applyFont="1" applyAlignment="1">
      <alignment vertical="center"/>
    </xf>
    <xf numFmtId="0" fontId="4" fillId="0" borderId="4" xfId="19" applyFont="1" applyBorder="1" applyAlignment="1">
      <alignment vertical="center"/>
    </xf>
    <xf numFmtId="0" fontId="4" fillId="0" borderId="17" xfId="19" applyFont="1" applyBorder="1" applyAlignment="1">
      <alignment horizontal="center" vertical="center"/>
    </xf>
    <xf numFmtId="0" fontId="4" fillId="0" borderId="6" xfId="19" applyFont="1" applyBorder="1" applyAlignment="1">
      <alignment horizontal="center" vertical="center"/>
    </xf>
    <xf numFmtId="0" fontId="4" fillId="0" borderId="7" xfId="19" applyFont="1" applyBorder="1" applyAlignment="1">
      <alignment horizontal="center" vertical="center"/>
    </xf>
    <xf numFmtId="177" fontId="4" fillId="0" borderId="7" xfId="19" applyNumberFormat="1" applyFont="1" applyBorder="1" applyAlignment="1">
      <alignment vertical="center"/>
    </xf>
    <xf numFmtId="177" fontId="4" fillId="0" borderId="0" xfId="19" applyNumberFormat="1" applyFont="1" applyAlignment="1">
      <alignment vertical="center"/>
    </xf>
    <xf numFmtId="0" fontId="7" fillId="0" borderId="0" xfId="19" applyFont="1" applyAlignment="1">
      <alignment vertical="center"/>
    </xf>
    <xf numFmtId="177" fontId="6" fillId="0" borderId="7" xfId="19" applyNumberFormat="1" applyFont="1" applyBorder="1" applyAlignment="1">
      <alignment vertical="center"/>
    </xf>
    <xf numFmtId="0" fontId="7" fillId="0" borderId="5" xfId="19" applyFont="1" applyBorder="1" applyAlignment="1">
      <alignment horizontal="center" vertical="center"/>
    </xf>
    <xf numFmtId="177" fontId="7" fillId="0" borderId="0" xfId="19" applyNumberFormat="1" applyFont="1" applyAlignment="1">
      <alignment vertical="center"/>
    </xf>
    <xf numFmtId="0" fontId="7" fillId="0" borderId="0" xfId="19" applyFont="1" applyAlignment="1">
      <alignment horizontal="center" vertical="center"/>
    </xf>
    <xf numFmtId="0" fontId="3" fillId="0" borderId="0" xfId="19" applyFont="1" applyAlignment="1">
      <alignment vertical="center"/>
    </xf>
    <xf numFmtId="0" fontId="19" fillId="0" borderId="0" xfId="19" applyFont="1" applyAlignment="1">
      <alignment vertical="center"/>
    </xf>
    <xf numFmtId="0" fontId="1" fillId="0" borderId="0" xfId="0" applyFont="1" applyAlignment="1">
      <alignment horizontal="left" vertical="center"/>
    </xf>
    <xf numFmtId="49" fontId="19" fillId="0" borderId="0" xfId="19" applyNumberFormat="1" applyFont="1" applyAlignment="1">
      <alignment vertical="center"/>
    </xf>
    <xf numFmtId="0" fontId="19" fillId="0" borderId="1" xfId="19" applyFont="1" applyBorder="1" applyAlignment="1">
      <alignment horizontal="right" vertical="center"/>
    </xf>
    <xf numFmtId="0" fontId="19" fillId="0" borderId="4" xfId="19" applyFont="1" applyBorder="1" applyAlignment="1">
      <alignment vertical="center"/>
    </xf>
    <xf numFmtId="0" fontId="19" fillId="0" borderId="6" xfId="19" applyFont="1" applyBorder="1" applyAlignment="1">
      <alignment horizontal="center" vertical="center"/>
    </xf>
    <xf numFmtId="0" fontId="19" fillId="0" borderId="17" xfId="19" applyFont="1" applyBorder="1" applyAlignment="1">
      <alignment horizontal="center" vertical="center"/>
    </xf>
    <xf numFmtId="0" fontId="19" fillId="0" borderId="18" xfId="19" applyFont="1" applyBorder="1" applyAlignment="1">
      <alignment horizontal="center" vertical="center"/>
    </xf>
    <xf numFmtId="0" fontId="19" fillId="0" borderId="0" xfId="0" applyFont="1"/>
    <xf numFmtId="178" fontId="7" fillId="0" borderId="0" xfId="19" applyNumberFormat="1" applyFont="1" applyAlignment="1">
      <alignment vertical="center"/>
    </xf>
    <xf numFmtId="0" fontId="4" fillId="0" borderId="0" xfId="19" applyFont="1" applyAlignment="1">
      <alignment horizontal="right" vertical="center"/>
    </xf>
    <xf numFmtId="0" fontId="19" fillId="0" borderId="4" xfId="19" applyFont="1" applyBorder="1" applyAlignment="1">
      <alignment vertical="top"/>
    </xf>
    <xf numFmtId="177" fontId="4" fillId="0" borderId="7" xfId="13" applyNumberFormat="1" applyFont="1" applyBorder="1" applyAlignment="1" applyProtection="1">
      <alignment horizontal="right" vertical="center"/>
    </xf>
    <xf numFmtId="177" fontId="4" fillId="0" borderId="7" xfId="19" applyNumberFormat="1" applyFont="1" applyBorder="1" applyAlignment="1">
      <alignment horizontal="right" vertical="center"/>
    </xf>
    <xf numFmtId="177" fontId="6" fillId="0" borderId="7" xfId="13" applyNumberFormat="1" applyFont="1" applyBorder="1" applyAlignment="1" applyProtection="1">
      <alignment horizontal="right" vertical="center"/>
    </xf>
    <xf numFmtId="177" fontId="6" fillId="0" borderId="7" xfId="19" applyNumberFormat="1" applyFont="1" applyBorder="1" applyAlignment="1">
      <alignment horizontal="right" vertical="center"/>
    </xf>
    <xf numFmtId="177" fontId="1" fillId="0" borderId="0" xfId="19" applyNumberFormat="1" applyFont="1" applyAlignment="1">
      <alignment vertical="center"/>
    </xf>
    <xf numFmtId="0" fontId="4" fillId="0" borderId="1" xfId="0" applyFont="1" applyBorder="1" applyAlignment="1">
      <alignment horizontal="right" vertical="center"/>
    </xf>
    <xf numFmtId="0" fontId="4" fillId="0" borderId="3" xfId="0" applyFont="1" applyBorder="1" applyAlignment="1">
      <alignment horizontal="center" vertical="center"/>
    </xf>
    <xf numFmtId="0" fontId="4" fillId="0" borderId="2" xfId="20" applyFont="1" applyBorder="1" applyAlignment="1">
      <alignment horizontal="center" vertical="center"/>
    </xf>
    <xf numFmtId="0" fontId="4" fillId="0" borderId="5" xfId="0" applyFont="1" applyBorder="1" applyAlignment="1">
      <alignment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7" fillId="0" borderId="5" xfId="0" applyFont="1" applyBorder="1" applyAlignment="1">
      <alignment horizontal="center" vertical="center"/>
    </xf>
    <xf numFmtId="0" fontId="3" fillId="0" borderId="0" xfId="0" applyFont="1" applyAlignment="1">
      <alignment vertical="center"/>
    </xf>
    <xf numFmtId="0" fontId="2" fillId="0" borderId="0" xfId="10" applyFont="1" applyAlignment="1">
      <alignment vertical="center"/>
    </xf>
    <xf numFmtId="0" fontId="19" fillId="0" borderId="8" xfId="10" applyFont="1" applyBorder="1" applyAlignment="1">
      <alignment horizontal="right" vertical="center"/>
    </xf>
    <xf numFmtId="0" fontId="4" fillId="0" borderId="8" xfId="10" applyFont="1" applyBorder="1" applyAlignment="1">
      <alignment horizontal="center" wrapText="1"/>
    </xf>
    <xf numFmtId="0" fontId="4" fillId="0" borderId="0" xfId="10" applyFont="1"/>
    <xf numFmtId="0" fontId="23" fillId="0" borderId="0" xfId="10" applyFont="1"/>
    <xf numFmtId="0" fontId="19" fillId="0" borderId="5" xfId="10" applyFont="1" applyBorder="1"/>
    <xf numFmtId="0" fontId="4" fillId="0" borderId="5" xfId="0" applyFont="1" applyBorder="1" applyAlignment="1">
      <alignment vertical="top"/>
    </xf>
    <xf numFmtId="0" fontId="4" fillId="0" borderId="7" xfId="10" applyFont="1" applyBorder="1" applyAlignment="1">
      <alignment horizontal="center" vertical="center"/>
    </xf>
    <xf numFmtId="178" fontId="4" fillId="0" borderId="7" xfId="10" applyNumberFormat="1" applyFont="1" applyBorder="1" applyAlignment="1">
      <alignment vertical="center"/>
    </xf>
    <xf numFmtId="176" fontId="4" fillId="0" borderId="0" xfId="10" applyNumberFormat="1" applyFont="1"/>
    <xf numFmtId="178" fontId="23" fillId="0" borderId="0" xfId="10" applyNumberFormat="1" applyFont="1"/>
    <xf numFmtId="178" fontId="6" fillId="0" borderId="7" xfId="10" applyNumberFormat="1" applyFont="1" applyBorder="1" applyAlignment="1">
      <alignment vertical="center"/>
    </xf>
    <xf numFmtId="0" fontId="7" fillId="0" borderId="7" xfId="10" applyFont="1" applyBorder="1" applyAlignment="1">
      <alignment horizontal="center" vertical="center"/>
    </xf>
    <xf numFmtId="178" fontId="7" fillId="0" borderId="7" xfId="10" applyNumberFormat="1" applyFont="1" applyBorder="1" applyAlignment="1">
      <alignment vertical="center"/>
    </xf>
    <xf numFmtId="178" fontId="7" fillId="0" borderId="7" xfId="13" applyNumberFormat="1" applyFont="1" applyBorder="1" applyAlignment="1" applyProtection="1">
      <alignment vertical="center"/>
    </xf>
    <xf numFmtId="0" fontId="7" fillId="0" borderId="7" xfId="10" applyFont="1" applyBorder="1" applyAlignment="1">
      <alignment horizontal="left" vertical="center"/>
    </xf>
    <xf numFmtId="0" fontId="4" fillId="0" borderId="7" xfId="10" applyFont="1" applyBorder="1" applyAlignment="1">
      <alignment horizontal="distributed" vertical="center"/>
    </xf>
    <xf numFmtId="181" fontId="4" fillId="0" borderId="0" xfId="10" applyNumberFormat="1" applyFont="1"/>
    <xf numFmtId="181" fontId="4" fillId="0" borderId="7" xfId="13" applyNumberFormat="1" applyFont="1" applyBorder="1" applyAlignment="1" applyProtection="1">
      <alignment vertical="center"/>
    </xf>
    <xf numFmtId="178" fontId="24" fillId="0" borderId="0" xfId="21" applyNumberFormat="1" applyFont="1" applyAlignment="1">
      <alignment vertical="center"/>
    </xf>
    <xf numFmtId="178" fontId="4" fillId="0" borderId="0" xfId="13" applyNumberFormat="1" applyFont="1" applyBorder="1" applyAlignment="1" applyProtection="1">
      <alignment vertical="center"/>
    </xf>
    <xf numFmtId="181" fontId="4" fillId="0" borderId="7" xfId="10" applyNumberFormat="1" applyFont="1" applyBorder="1" applyAlignment="1">
      <alignment vertical="center"/>
    </xf>
    <xf numFmtId="0" fontId="4" fillId="0" borderId="5" xfId="10" applyFont="1" applyBorder="1" applyAlignment="1">
      <alignment horizontal="distributed" vertical="center"/>
    </xf>
    <xf numFmtId="181" fontId="4" fillId="0" borderId="5" xfId="10" applyNumberFormat="1" applyFont="1" applyBorder="1" applyAlignment="1">
      <alignment vertical="center"/>
    </xf>
    <xf numFmtId="181" fontId="4" fillId="0" borderId="5" xfId="13" applyNumberFormat="1" applyFont="1" applyBorder="1" applyAlignment="1" applyProtection="1">
      <alignment vertical="center"/>
    </xf>
    <xf numFmtId="178" fontId="4" fillId="0" borderId="5" xfId="13" applyNumberFormat="1" applyFont="1" applyBorder="1" applyAlignment="1" applyProtection="1">
      <alignment vertical="center"/>
    </xf>
    <xf numFmtId="178" fontId="4" fillId="0" borderId="0" xfId="10" applyNumberFormat="1" applyFont="1"/>
    <xf numFmtId="178" fontId="3" fillId="0" borderId="0" xfId="10" applyNumberFormat="1" applyFont="1"/>
    <xf numFmtId="0" fontId="1" fillId="0" borderId="0" xfId="0" applyFont="1" applyAlignment="1">
      <alignment horizontal="right" vertical="center"/>
    </xf>
    <xf numFmtId="0" fontId="3" fillId="0" borderId="0" xfId="10" applyFont="1" applyAlignment="1">
      <alignment horizontal="right"/>
    </xf>
    <xf numFmtId="0" fontId="2" fillId="0" borderId="0" xfId="0" applyFont="1"/>
    <xf numFmtId="0" fontId="19" fillId="0" borderId="8" xfId="0" applyFont="1" applyBorder="1" applyAlignment="1">
      <alignment horizontal="right" vertical="center"/>
    </xf>
    <xf numFmtId="0" fontId="19" fillId="0" borderId="5" xfId="0" applyFont="1" applyBorder="1"/>
    <xf numFmtId="0" fontId="19" fillId="0" borderId="6" xfId="22" applyFont="1" applyBorder="1" applyAlignment="1">
      <alignment horizontal="center" vertical="center"/>
    </xf>
    <xf numFmtId="0" fontId="26" fillId="0" borderId="6" xfId="22" applyFont="1" applyBorder="1" applyAlignment="1">
      <alignment horizontal="center" vertical="center" wrapText="1"/>
    </xf>
    <xf numFmtId="0" fontId="26" fillId="0" borderId="19" xfId="22" applyFont="1" applyBorder="1" applyAlignment="1">
      <alignment horizontal="center" vertical="center" wrapText="1"/>
    </xf>
    <xf numFmtId="0" fontId="19" fillId="0" borderId="6" xfId="0" applyFont="1" applyBorder="1" applyAlignment="1">
      <alignment horizontal="center" vertical="center"/>
    </xf>
    <xf numFmtId="0" fontId="26" fillId="0" borderId="6" xfId="0" applyFont="1" applyBorder="1" applyAlignment="1">
      <alignment horizontal="center" vertical="center" wrapText="1"/>
    </xf>
    <xf numFmtId="0" fontId="26" fillId="0" borderId="17" xfId="0" applyFont="1" applyBorder="1" applyAlignment="1">
      <alignment horizontal="center" vertical="center"/>
    </xf>
    <xf numFmtId="0" fontId="26" fillId="0" borderId="7" xfId="23" applyFont="1" applyBorder="1" applyAlignment="1">
      <alignment horizontal="center" vertical="center"/>
    </xf>
    <xf numFmtId="3" fontId="19" fillId="0" borderId="7" xfId="23" applyNumberFormat="1" applyFont="1" applyBorder="1" applyAlignment="1">
      <alignment vertical="center"/>
    </xf>
    <xf numFmtId="3" fontId="19" fillId="0" borderId="7" xfId="23" applyNumberFormat="1" applyFont="1" applyBorder="1" applyAlignment="1">
      <alignment horizontal="right" vertical="center"/>
    </xf>
    <xf numFmtId="0" fontId="19" fillId="0" borderId="0" xfId="23" applyFont="1" applyAlignment="1">
      <alignment vertical="center"/>
    </xf>
    <xf numFmtId="0" fontId="19" fillId="0" borderId="7" xfId="23" applyFont="1" applyBorder="1" applyAlignment="1">
      <alignment horizontal="center" vertical="center"/>
    </xf>
    <xf numFmtId="3" fontId="21" fillId="0" borderId="7" xfId="23" applyNumberFormat="1" applyFont="1" applyBorder="1" applyAlignment="1">
      <alignment vertical="center"/>
    </xf>
    <xf numFmtId="3" fontId="21" fillId="0" borderId="7" xfId="23" applyNumberFormat="1" applyFont="1" applyBorder="1" applyAlignment="1">
      <alignment horizontal="right" vertical="center"/>
    </xf>
    <xf numFmtId="0" fontId="22" fillId="0" borderId="5" xfId="23" applyFont="1" applyBorder="1" applyAlignment="1">
      <alignment horizontal="center" vertical="center"/>
    </xf>
    <xf numFmtId="3" fontId="22" fillId="0" borderId="5" xfId="23" applyNumberFormat="1" applyFont="1" applyBorder="1" applyAlignment="1">
      <alignment vertical="center"/>
    </xf>
    <xf numFmtId="3" fontId="22" fillId="0" borderId="5" xfId="23" applyNumberFormat="1" applyFont="1" applyBorder="1" applyAlignment="1">
      <alignment horizontal="right" vertical="center"/>
    </xf>
    <xf numFmtId="3" fontId="22" fillId="0" borderId="0" xfId="23" applyNumberFormat="1" applyFont="1" applyAlignment="1">
      <alignment vertical="center"/>
    </xf>
    <xf numFmtId="0" fontId="22" fillId="0" borderId="0" xfId="23" applyFont="1" applyAlignment="1">
      <alignment vertical="center"/>
    </xf>
    <xf numFmtId="0" fontId="3" fillId="0" borderId="0" xfId="24" applyFont="1" applyAlignment="1">
      <alignment vertical="center"/>
    </xf>
    <xf numFmtId="0" fontId="3" fillId="0" borderId="0" xfId="22" applyFont="1" applyAlignment="1">
      <alignment horizontal="right" vertical="center"/>
    </xf>
    <xf numFmtId="0" fontId="3" fillId="0" borderId="0" xfId="0" applyFont="1" applyAlignment="1">
      <alignment horizontal="right"/>
    </xf>
    <xf numFmtId="3" fontId="1" fillId="0" borderId="0" xfId="0" applyNumberFormat="1" applyFont="1"/>
    <xf numFmtId="177" fontId="1" fillId="0" borderId="0" xfId="0" applyNumberFormat="1" applyFont="1"/>
    <xf numFmtId="0" fontId="2" fillId="0" borderId="0" xfId="25" applyFont="1" applyAlignment="1">
      <alignment vertical="center"/>
    </xf>
    <xf numFmtId="0" fontId="2" fillId="0" borderId="0" xfId="25" applyFont="1"/>
    <xf numFmtId="0" fontId="2" fillId="0" borderId="20" xfId="25" applyFont="1" applyBorder="1" applyAlignment="1">
      <alignment vertical="center"/>
    </xf>
    <xf numFmtId="0" fontId="4" fillId="0" borderId="8" xfId="26" applyFont="1" applyBorder="1" applyAlignment="1">
      <alignment horizontal="right" vertical="center"/>
    </xf>
    <xf numFmtId="0" fontId="7" fillId="0" borderId="0" xfId="26" applyFont="1" applyAlignment="1">
      <alignment vertical="center"/>
    </xf>
    <xf numFmtId="0" fontId="4" fillId="0" borderId="5" xfId="26" applyFont="1" applyBorder="1" applyAlignment="1">
      <alignment vertical="center"/>
    </xf>
    <xf numFmtId="0" fontId="4" fillId="0" borderId="7" xfId="25" applyFont="1" applyBorder="1" applyAlignment="1">
      <alignment horizontal="center" vertical="center"/>
    </xf>
    <xf numFmtId="177" fontId="4" fillId="0" borderId="7" xfId="27" applyNumberFormat="1" applyFont="1" applyBorder="1" applyAlignment="1">
      <alignment vertical="center"/>
    </xf>
    <xf numFmtId="182" fontId="4" fillId="0" borderId="7" xfId="27" applyNumberFormat="1" applyFont="1" applyBorder="1" applyAlignment="1">
      <alignment vertical="center"/>
    </xf>
    <xf numFmtId="0" fontId="7" fillId="0" borderId="0" xfId="25" applyFont="1" applyAlignment="1">
      <alignment vertical="center"/>
    </xf>
    <xf numFmtId="177" fontId="6" fillId="0" borderId="7" xfId="27" applyNumberFormat="1" applyFont="1" applyBorder="1" applyAlignment="1">
      <alignment vertical="center"/>
    </xf>
    <xf numFmtId="182" fontId="6" fillId="0" borderId="7" xfId="27" applyNumberFormat="1" applyFont="1" applyBorder="1" applyAlignment="1">
      <alignment vertical="center"/>
    </xf>
    <xf numFmtId="0" fontId="7" fillId="0" borderId="5" xfId="25" applyFont="1" applyBorder="1" applyAlignment="1">
      <alignment horizontal="center" vertical="center"/>
    </xf>
    <xf numFmtId="177" fontId="7" fillId="0" borderId="5" xfId="27" applyNumberFormat="1" applyFont="1" applyBorder="1" applyAlignment="1">
      <alignment vertical="center"/>
    </xf>
    <xf numFmtId="182" fontId="7" fillId="0" borderId="5" xfId="27" applyNumberFormat="1" applyFont="1" applyBorder="1" applyAlignment="1">
      <alignment vertical="center"/>
    </xf>
    <xf numFmtId="0" fontId="15" fillId="0" borderId="0" xfId="9" applyFont="1" applyAlignment="1">
      <alignment vertical="center"/>
    </xf>
    <xf numFmtId="0" fontId="3" fillId="0" borderId="0" xfId="25" applyFont="1" applyAlignment="1">
      <alignment vertical="center"/>
    </xf>
    <xf numFmtId="0" fontId="3" fillId="0" borderId="0" xfId="25" applyFont="1" applyAlignment="1">
      <alignment horizontal="right" vertical="center"/>
    </xf>
    <xf numFmtId="0" fontId="1" fillId="0" borderId="0" xfId="25" applyFont="1" applyAlignment="1">
      <alignment vertical="center"/>
    </xf>
    <xf numFmtId="0" fontId="3" fillId="0" borderId="0" xfId="28" applyFont="1" applyAlignment="1">
      <alignment vertical="center"/>
    </xf>
    <xf numFmtId="0" fontId="18" fillId="0" borderId="0" xfId="25" applyFont="1" applyAlignment="1">
      <alignment horizontal="right" vertical="center"/>
    </xf>
    <xf numFmtId="0" fontId="27" fillId="0" borderId="0" xfId="25" applyFont="1" applyAlignment="1">
      <alignment vertical="center"/>
    </xf>
    <xf numFmtId="0" fontId="2" fillId="0" borderId="0" xfId="22" applyFont="1" applyAlignment="1">
      <alignment vertical="center"/>
    </xf>
    <xf numFmtId="0" fontId="1" fillId="0" borderId="0" xfId="22" applyFont="1"/>
    <xf numFmtId="0" fontId="1" fillId="0" borderId="0" xfId="22" applyFont="1" applyAlignment="1">
      <alignment vertical="center"/>
    </xf>
    <xf numFmtId="0" fontId="4" fillId="0" borderId="1" xfId="22" applyFont="1" applyBorder="1" applyAlignment="1">
      <alignment horizontal="right" vertical="center"/>
    </xf>
    <xf numFmtId="0" fontId="4" fillId="0" borderId="5" xfId="22" applyFont="1" applyBorder="1" applyAlignment="1">
      <alignment horizontal="left" vertical="center"/>
    </xf>
    <xf numFmtId="0" fontId="4" fillId="0" borderId="5" xfId="22" applyFont="1" applyBorder="1" applyAlignment="1">
      <alignment horizontal="center" vertical="center"/>
    </xf>
    <xf numFmtId="0" fontId="4" fillId="0" borderId="6" xfId="22" applyFont="1" applyBorder="1" applyAlignment="1">
      <alignment horizontal="center" vertical="center"/>
    </xf>
    <xf numFmtId="0" fontId="4" fillId="0" borderId="7" xfId="22" applyFont="1" applyBorder="1" applyAlignment="1">
      <alignment horizontal="center" vertical="center"/>
    </xf>
    <xf numFmtId="178" fontId="4" fillId="0" borderId="7" xfId="22" applyNumberFormat="1" applyFont="1" applyBorder="1" applyAlignment="1">
      <alignment vertical="center"/>
    </xf>
    <xf numFmtId="183" fontId="4" fillId="0" borderId="7" xfId="22" applyNumberFormat="1" applyFont="1" applyBorder="1" applyAlignment="1">
      <alignment vertical="center"/>
    </xf>
    <xf numFmtId="177" fontId="4" fillId="0" borderId="7" xfId="22" applyNumberFormat="1" applyFont="1" applyBorder="1" applyAlignment="1">
      <alignment horizontal="right" vertical="center"/>
    </xf>
    <xf numFmtId="0" fontId="4" fillId="0" borderId="0" xfId="23" applyFont="1"/>
    <xf numFmtId="178" fontId="6" fillId="0" borderId="7" xfId="22" applyNumberFormat="1" applyFont="1" applyBorder="1" applyAlignment="1">
      <alignment vertical="center"/>
    </xf>
    <xf numFmtId="183" fontId="6" fillId="0" borderId="7" xfId="22" applyNumberFormat="1" applyFont="1" applyBorder="1" applyAlignment="1">
      <alignment vertical="center"/>
    </xf>
    <xf numFmtId="180" fontId="6" fillId="0" borderId="7" xfId="22" applyNumberFormat="1" applyFont="1" applyBorder="1" applyAlignment="1">
      <alignment horizontal="right" vertical="center"/>
    </xf>
    <xf numFmtId="0" fontId="28" fillId="0" borderId="5" xfId="22" applyFont="1" applyBorder="1" applyAlignment="1">
      <alignment horizontal="center" vertical="center"/>
    </xf>
    <xf numFmtId="178" fontId="28" fillId="0" borderId="5" xfId="22" applyNumberFormat="1" applyFont="1" applyBorder="1" applyAlignment="1">
      <alignment vertical="center"/>
    </xf>
    <xf numFmtId="183" fontId="28" fillId="0" borderId="5" xfId="22" applyNumberFormat="1" applyFont="1" applyBorder="1" applyAlignment="1">
      <alignment vertical="center"/>
    </xf>
    <xf numFmtId="178" fontId="4" fillId="0" borderId="0" xfId="23" applyNumberFormat="1" applyFont="1"/>
    <xf numFmtId="0" fontId="22" fillId="0" borderId="0" xfId="22" applyFont="1" applyAlignment="1">
      <alignment horizontal="center" vertical="center"/>
    </xf>
    <xf numFmtId="3" fontId="22" fillId="0" borderId="0" xfId="22" applyNumberFormat="1" applyFont="1" applyAlignment="1">
      <alignment vertical="center"/>
    </xf>
    <xf numFmtId="0" fontId="22" fillId="0" borderId="0" xfId="22" applyFont="1" applyAlignment="1">
      <alignment vertical="center"/>
    </xf>
    <xf numFmtId="3" fontId="19" fillId="0" borderId="0" xfId="22" applyNumberFormat="1" applyFont="1" applyAlignment="1">
      <alignment vertical="center"/>
    </xf>
    <xf numFmtId="0" fontId="4" fillId="0" borderId="1" xfId="29" applyFont="1" applyBorder="1" applyAlignment="1">
      <alignment horizontal="right" vertical="center"/>
    </xf>
    <xf numFmtId="0" fontId="4" fillId="0" borderId="5" xfId="29" applyFont="1" applyBorder="1" applyAlignment="1">
      <alignment horizontal="left" vertical="center"/>
    </xf>
    <xf numFmtId="0" fontId="4" fillId="0" borderId="6" xfId="29" applyFont="1" applyBorder="1" applyAlignment="1">
      <alignment horizontal="center" vertical="center"/>
    </xf>
    <xf numFmtId="0" fontId="4" fillId="0" borderId="6" xfId="29" applyFont="1" applyBorder="1" applyAlignment="1">
      <alignment horizontal="center" vertical="center" wrapText="1"/>
    </xf>
    <xf numFmtId="0" fontId="4" fillId="0" borderId="19" xfId="29" applyFont="1" applyBorder="1" applyAlignment="1">
      <alignment horizontal="center" vertical="center" shrinkToFit="1"/>
    </xf>
    <xf numFmtId="0" fontId="4" fillId="0" borderId="18" xfId="29" applyFont="1" applyBorder="1" applyAlignment="1">
      <alignment horizontal="center" vertical="center"/>
    </xf>
    <xf numFmtId="178" fontId="4" fillId="0" borderId="7" xfId="29" applyNumberFormat="1" applyFont="1" applyBorder="1" applyAlignment="1">
      <alignment vertical="center"/>
    </xf>
    <xf numFmtId="178" fontId="4" fillId="0" borderId="11" xfId="29" applyNumberFormat="1" applyFont="1" applyBorder="1" applyAlignment="1">
      <alignment vertical="center"/>
    </xf>
    <xf numFmtId="178" fontId="6" fillId="0" borderId="7" xfId="29" applyNumberFormat="1" applyFont="1" applyBorder="1" applyAlignment="1">
      <alignment vertical="center"/>
    </xf>
    <xf numFmtId="178" fontId="6" fillId="0" borderId="11" xfId="29" applyNumberFormat="1" applyFont="1" applyBorder="1" applyAlignment="1">
      <alignment vertical="center"/>
    </xf>
    <xf numFmtId="178" fontId="28" fillId="0" borderId="5" xfId="29" applyNumberFormat="1" applyFont="1" applyBorder="1" applyAlignment="1">
      <alignment vertical="center"/>
    </xf>
    <xf numFmtId="178" fontId="28" fillId="0" borderId="4" xfId="29" applyNumberFormat="1" applyFont="1" applyBorder="1" applyAlignment="1">
      <alignment vertical="center"/>
    </xf>
    <xf numFmtId="0" fontId="4" fillId="0" borderId="8" xfId="24" applyFont="1" applyBorder="1" applyAlignment="1">
      <alignment horizontal="right" vertical="center"/>
    </xf>
    <xf numFmtId="0" fontId="4" fillId="0" borderId="5" xfId="24" applyFont="1" applyBorder="1" applyAlignment="1">
      <alignment horizontal="left"/>
    </xf>
    <xf numFmtId="0" fontId="4" fillId="0" borderId="6" xfId="22" applyFont="1" applyBorder="1" applyAlignment="1">
      <alignment horizontal="center" vertical="center" wrapText="1"/>
    </xf>
    <xf numFmtId="0" fontId="4" fillId="0" borderId="6" xfId="22" applyFont="1" applyBorder="1" applyAlignment="1">
      <alignment horizontal="center" vertical="center" shrinkToFit="1"/>
    </xf>
    <xf numFmtId="176" fontId="4" fillId="0" borderId="7" xfId="22" applyNumberFormat="1" applyFont="1" applyBorder="1" applyAlignment="1">
      <alignment horizontal="right" vertical="center"/>
    </xf>
    <xf numFmtId="176" fontId="28" fillId="0" borderId="5" xfId="22" applyNumberFormat="1" applyFont="1" applyBorder="1" applyAlignment="1">
      <alignment horizontal="right" vertical="center"/>
    </xf>
    <xf numFmtId="177" fontId="28" fillId="0" borderId="5" xfId="13" applyNumberFormat="1" applyFont="1" applyBorder="1" applyAlignment="1" applyProtection="1">
      <alignment horizontal="right" vertical="center"/>
    </xf>
    <xf numFmtId="0" fontId="7" fillId="0" borderId="0" xfId="9" applyFont="1" applyAlignment="1">
      <alignment horizontal="left" vertical="center"/>
    </xf>
    <xf numFmtId="0" fontId="19" fillId="0" borderId="8" xfId="9" applyFont="1" applyBorder="1" applyAlignment="1">
      <alignment horizontal="right" vertical="center"/>
    </xf>
    <xf numFmtId="0" fontId="22" fillId="0" borderId="0" xfId="9" applyFont="1" applyAlignment="1">
      <alignment vertical="center"/>
    </xf>
    <xf numFmtId="0" fontId="19" fillId="0" borderId="5" xfId="9" applyFont="1" applyBorder="1" applyAlignment="1">
      <alignment vertical="center"/>
    </xf>
    <xf numFmtId="0" fontId="4" fillId="0" borderId="6" xfId="9" applyFont="1" applyBorder="1" applyAlignment="1">
      <alignment horizontal="center" vertical="center"/>
    </xf>
    <xf numFmtId="0" fontId="4" fillId="0" borderId="18" xfId="9" applyFont="1" applyBorder="1" applyAlignment="1">
      <alignment horizontal="center" vertical="center"/>
    </xf>
    <xf numFmtId="0" fontId="4" fillId="0" borderId="19" xfId="9" applyFont="1" applyBorder="1" applyAlignment="1">
      <alignment horizontal="center" vertical="center"/>
    </xf>
    <xf numFmtId="178" fontId="4" fillId="0" borderId="7" xfId="9" applyNumberFormat="1" applyFont="1" applyBorder="1" applyAlignment="1">
      <alignment vertical="center"/>
    </xf>
    <xf numFmtId="178" fontId="6" fillId="0" borderId="7" xfId="9" applyNumberFormat="1" applyFont="1" applyBorder="1" applyAlignment="1">
      <alignment vertical="center"/>
    </xf>
    <xf numFmtId="178" fontId="7" fillId="0" borderId="5" xfId="9" applyNumberFormat="1" applyFont="1" applyBorder="1" applyAlignment="1">
      <alignment vertical="center"/>
    </xf>
    <xf numFmtId="0" fontId="29" fillId="0" borderId="0" xfId="9" applyFont="1" applyAlignment="1">
      <alignment vertical="center"/>
    </xf>
    <xf numFmtId="0" fontId="3" fillId="0" borderId="0" xfId="27" applyFont="1" applyAlignment="1">
      <alignment horizontal="right" vertical="center"/>
    </xf>
    <xf numFmtId="0" fontId="27" fillId="0" borderId="0" xfId="9" applyFont="1" applyAlignment="1">
      <alignment vertical="top"/>
    </xf>
    <xf numFmtId="0" fontId="27" fillId="0" borderId="0" xfId="9" applyFont="1" applyAlignment="1">
      <alignment horizontal="left" vertical="top"/>
    </xf>
    <xf numFmtId="0" fontId="2" fillId="0" borderId="0" xfId="26" applyFont="1" applyAlignment="1">
      <alignment vertical="center"/>
    </xf>
    <xf numFmtId="0" fontId="2" fillId="0" borderId="20" xfId="26" applyFont="1" applyBorder="1" applyAlignment="1">
      <alignment vertical="center"/>
    </xf>
    <xf numFmtId="0" fontId="1" fillId="0" borderId="0" xfId="26" applyFont="1" applyAlignment="1">
      <alignment vertical="center"/>
    </xf>
    <xf numFmtId="0" fontId="4" fillId="0" borderId="0" xfId="26" applyFont="1" applyAlignment="1">
      <alignment vertical="center"/>
    </xf>
    <xf numFmtId="0" fontId="4" fillId="0" borderId="7" xfId="26" applyFont="1" applyBorder="1" applyAlignment="1">
      <alignment horizontal="center" vertical="center"/>
    </xf>
    <xf numFmtId="184" fontId="4" fillId="0" borderId="7" xfId="13" applyNumberFormat="1" applyFont="1" applyBorder="1" applyAlignment="1" applyProtection="1">
      <alignment horizontal="right" vertical="center"/>
    </xf>
    <xf numFmtId="184" fontId="6" fillId="0" borderId="7" xfId="13" applyNumberFormat="1" applyFont="1" applyBorder="1" applyAlignment="1" applyProtection="1">
      <alignment horizontal="right" vertical="center"/>
    </xf>
    <xf numFmtId="0" fontId="7" fillId="0" borderId="5" xfId="26" applyFont="1" applyBorder="1" applyAlignment="1">
      <alignment horizontal="center" vertical="center"/>
    </xf>
    <xf numFmtId="184" fontId="7" fillId="0" borderId="5" xfId="13" applyNumberFormat="1" applyFont="1" applyBorder="1" applyAlignment="1" applyProtection="1">
      <alignment horizontal="right" vertical="center"/>
    </xf>
    <xf numFmtId="0" fontId="3" fillId="0" borderId="0" xfId="9" applyFont="1" applyAlignment="1">
      <alignment vertical="center"/>
    </xf>
    <xf numFmtId="0" fontId="19" fillId="0" borderId="0" xfId="9" applyFont="1" applyAlignment="1">
      <alignment vertical="center"/>
    </xf>
    <xf numFmtId="0" fontId="3" fillId="0" borderId="0" xfId="26" applyFont="1" applyAlignment="1">
      <alignment vertical="center"/>
    </xf>
    <xf numFmtId="0" fontId="3" fillId="0" borderId="0" xfId="9" applyFont="1" applyAlignment="1">
      <alignment horizontal="right" vertical="center"/>
    </xf>
    <xf numFmtId="0" fontId="3" fillId="0" borderId="0" xfId="9" applyFont="1" applyAlignment="1">
      <alignment horizontal="left" vertical="center"/>
    </xf>
    <xf numFmtId="0" fontId="3" fillId="0" borderId="0" xfId="9" applyFont="1" applyAlignment="1">
      <alignment horizontal="left" vertical="top"/>
    </xf>
    <xf numFmtId="0" fontId="1" fillId="0" borderId="0" xfId="26" applyFont="1"/>
    <xf numFmtId="0" fontId="2" fillId="0" borderId="0" xfId="28" applyFont="1" applyAlignment="1">
      <alignment vertical="center"/>
    </xf>
    <xf numFmtId="0" fontId="2" fillId="0" borderId="0" xfId="28" applyFont="1"/>
    <xf numFmtId="0" fontId="7" fillId="0" borderId="0" xfId="28" applyFont="1" applyAlignment="1">
      <alignment vertical="center"/>
    </xf>
    <xf numFmtId="0" fontId="2" fillId="0" borderId="20" xfId="28" applyFont="1" applyBorder="1" applyAlignment="1">
      <alignment vertical="center"/>
    </xf>
    <xf numFmtId="0" fontId="4" fillId="0" borderId="8" xfId="27" applyFont="1" applyBorder="1" applyAlignment="1">
      <alignment horizontal="right" vertical="center"/>
    </xf>
    <xf numFmtId="0" fontId="7" fillId="0" borderId="0" xfId="27" applyFont="1" applyAlignment="1">
      <alignment vertical="center"/>
    </xf>
    <xf numFmtId="0" fontId="4" fillId="0" borderId="5" xfId="27" applyFont="1" applyBorder="1" applyAlignment="1">
      <alignment vertical="center"/>
    </xf>
    <xf numFmtId="0" fontId="4" fillId="0" borderId="7" xfId="27" applyFont="1" applyBorder="1" applyAlignment="1">
      <alignment horizontal="center" vertical="center"/>
    </xf>
    <xf numFmtId="0" fontId="7" fillId="0" borderId="5" xfId="27" applyFont="1" applyBorder="1" applyAlignment="1">
      <alignment horizontal="center" vertical="center"/>
    </xf>
    <xf numFmtId="0" fontId="27" fillId="0" borderId="0" xfId="27" applyFont="1" applyAlignment="1">
      <alignment vertical="center"/>
    </xf>
    <xf numFmtId="49" fontId="3" fillId="0" borderId="0" xfId="7" applyFont="1" applyAlignment="1">
      <alignment horizontal="right" vertical="center"/>
    </xf>
    <xf numFmtId="0" fontId="2" fillId="0" borderId="0" xfId="27" applyFont="1" applyAlignment="1">
      <alignment vertical="center"/>
    </xf>
    <xf numFmtId="3" fontId="2" fillId="0" borderId="0" xfId="27" applyNumberFormat="1" applyFont="1" applyAlignment="1">
      <alignment vertical="center"/>
    </xf>
    <xf numFmtId="176" fontId="2" fillId="0" borderId="0" xfId="27" applyNumberFormat="1" applyFont="1" applyAlignment="1">
      <alignment vertical="center"/>
    </xf>
    <xf numFmtId="178" fontId="2" fillId="0" borderId="0" xfId="28" applyNumberFormat="1" applyFont="1" applyAlignment="1">
      <alignment vertical="center"/>
    </xf>
    <xf numFmtId="177" fontId="2" fillId="0" borderId="0" xfId="27" applyNumberFormat="1" applyFont="1" applyAlignment="1">
      <alignment vertical="center"/>
    </xf>
    <xf numFmtId="178" fontId="2" fillId="0" borderId="0" xfId="27" applyNumberFormat="1" applyFont="1" applyAlignment="1">
      <alignment vertical="center"/>
    </xf>
    <xf numFmtId="0" fontId="2" fillId="0" borderId="0" xfId="27" applyFont="1"/>
    <xf numFmtId="0" fontId="17" fillId="0" borderId="0" xfId="30" applyFont="1"/>
    <xf numFmtId="0" fontId="2" fillId="0" borderId="0" xfId="30" applyFont="1" applyAlignment="1">
      <alignment vertical="center"/>
    </xf>
    <xf numFmtId="0" fontId="7" fillId="0" borderId="20" xfId="30" applyFont="1" applyBorder="1" applyAlignment="1">
      <alignment vertical="center"/>
    </xf>
    <xf numFmtId="0" fontId="19" fillId="0" borderId="20" xfId="30" applyFont="1" applyBorder="1" applyAlignment="1">
      <alignment vertical="center"/>
    </xf>
    <xf numFmtId="0" fontId="19" fillId="0" borderId="0" xfId="30" applyFont="1" applyAlignment="1">
      <alignment vertical="center"/>
    </xf>
    <xf numFmtId="0" fontId="17" fillId="0" borderId="0" xfId="30" applyFont="1" applyAlignment="1">
      <alignment vertical="center"/>
    </xf>
    <xf numFmtId="0" fontId="4" fillId="0" borderId="8" xfId="30" applyFont="1" applyBorder="1" applyAlignment="1">
      <alignment horizontal="right" vertical="center"/>
    </xf>
    <xf numFmtId="0" fontId="4" fillId="0" borderId="0" xfId="30" applyFont="1" applyAlignment="1">
      <alignment vertical="center"/>
    </xf>
    <xf numFmtId="0" fontId="23" fillId="0" borderId="0" xfId="30" applyFont="1"/>
    <xf numFmtId="0" fontId="4" fillId="0" borderId="5" xfId="30" applyFont="1" applyBorder="1" applyAlignment="1">
      <alignment horizontal="left" vertical="center"/>
    </xf>
    <xf numFmtId="0" fontId="4" fillId="0" borderId="6" xfId="30" applyFont="1" applyBorder="1" applyAlignment="1">
      <alignment horizontal="center" vertical="center"/>
    </xf>
    <xf numFmtId="0" fontId="4" fillId="0" borderId="7" xfId="30" applyFont="1" applyBorder="1" applyAlignment="1">
      <alignment horizontal="center" vertical="center"/>
    </xf>
    <xf numFmtId="178" fontId="4" fillId="0" borderId="7" xfId="30" applyNumberFormat="1" applyFont="1" applyBorder="1" applyAlignment="1">
      <alignment vertical="center"/>
    </xf>
    <xf numFmtId="178" fontId="4" fillId="0" borderId="7" xfId="30" applyNumberFormat="1" applyFont="1" applyBorder="1" applyAlignment="1">
      <alignment horizontal="right" vertical="center"/>
    </xf>
    <xf numFmtId="180" fontId="6" fillId="0" borderId="7" xfId="30" applyNumberFormat="1" applyFont="1" applyBorder="1" applyAlignment="1">
      <alignment horizontal="right" vertical="center"/>
    </xf>
    <xf numFmtId="0" fontId="7" fillId="0" borderId="5" xfId="30" applyFont="1" applyBorder="1" applyAlignment="1">
      <alignment horizontal="center" vertical="center"/>
    </xf>
    <xf numFmtId="0" fontId="3" fillId="0" borderId="0" xfId="30" applyFont="1" applyAlignment="1">
      <alignment horizontal="left" vertical="center"/>
    </xf>
    <xf numFmtId="0" fontId="3" fillId="0" borderId="0" xfId="30" applyFont="1" applyAlignment="1">
      <alignment vertical="center"/>
    </xf>
    <xf numFmtId="0" fontId="3" fillId="0" borderId="0" xfId="30" applyFont="1" applyAlignment="1">
      <alignment horizontal="right" vertical="center"/>
    </xf>
    <xf numFmtId="0" fontId="30" fillId="0" borderId="0" xfId="30" applyFont="1" applyAlignment="1">
      <alignment horizontal="right"/>
    </xf>
    <xf numFmtId="0" fontId="2" fillId="0" borderId="0" xfId="8" applyFont="1" applyAlignment="1">
      <alignment vertical="center"/>
    </xf>
    <xf numFmtId="0" fontId="2" fillId="0" borderId="0" xfId="8" applyFont="1"/>
    <xf numFmtId="0" fontId="31" fillId="0" borderId="0" xfId="0" applyFont="1"/>
    <xf numFmtId="0" fontId="1" fillId="0" borderId="0" xfId="8" applyFont="1" applyAlignment="1">
      <alignment vertical="center"/>
    </xf>
    <xf numFmtId="0" fontId="31" fillId="0" borderId="0" xfId="0" applyFont="1" applyAlignment="1">
      <alignment vertical="center"/>
    </xf>
    <xf numFmtId="0" fontId="19" fillId="0" borderId="8" xfId="8" applyFont="1" applyBorder="1" applyAlignment="1">
      <alignment horizontal="right" vertical="center"/>
    </xf>
    <xf numFmtId="0" fontId="4" fillId="0" borderId="0" xfId="8" applyFont="1" applyAlignment="1">
      <alignment vertical="center"/>
    </xf>
    <xf numFmtId="0" fontId="24" fillId="0" borderId="0" xfId="0" applyFont="1" applyAlignment="1">
      <alignment vertical="center"/>
    </xf>
    <xf numFmtId="0" fontId="19" fillId="0" borderId="5" xfId="8" applyFont="1" applyBorder="1"/>
    <xf numFmtId="0" fontId="32" fillId="0" borderId="7" xfId="8" applyFont="1" applyBorder="1" applyAlignment="1">
      <alignment horizontal="center" vertical="center"/>
    </xf>
    <xf numFmtId="177" fontId="4" fillId="0" borderId="7" xfId="8" applyNumberFormat="1" applyFont="1" applyBorder="1" applyAlignment="1">
      <alignment vertical="center"/>
    </xf>
    <xf numFmtId="184" fontId="4" fillId="0" borderId="7" xfId="8" applyNumberFormat="1" applyFont="1" applyBorder="1" applyAlignment="1">
      <alignment vertical="center"/>
    </xf>
    <xf numFmtId="0" fontId="24" fillId="0" borderId="0" xfId="31" applyFont="1" applyAlignment="1">
      <alignment vertical="center"/>
    </xf>
    <xf numFmtId="0" fontId="4" fillId="0" borderId="7" xfId="8" applyFont="1" applyBorder="1" applyAlignment="1">
      <alignment horizontal="center" vertical="center"/>
    </xf>
    <xf numFmtId="0" fontId="4" fillId="0" borderId="0" xfId="31" applyFont="1" applyAlignment="1">
      <alignment vertical="center"/>
    </xf>
    <xf numFmtId="0" fontId="7" fillId="0" borderId="7" xfId="8" applyFont="1" applyBorder="1" applyAlignment="1">
      <alignment horizontal="center" vertical="center"/>
    </xf>
    <xf numFmtId="178" fontId="7" fillId="0" borderId="7" xfId="8" applyNumberFormat="1" applyFont="1" applyBorder="1" applyAlignment="1">
      <alignment vertical="center"/>
    </xf>
    <xf numFmtId="177" fontId="7" fillId="0" borderId="7" xfId="8" applyNumberFormat="1" applyFont="1" applyBorder="1" applyAlignment="1">
      <alignment vertical="center"/>
    </xf>
    <xf numFmtId="184" fontId="7" fillId="0" borderId="7" xfId="8" applyNumberFormat="1" applyFont="1" applyBorder="1" applyAlignment="1">
      <alignment vertical="center"/>
    </xf>
    <xf numFmtId="0" fontId="7" fillId="0" borderId="7" xfId="8" applyFont="1" applyBorder="1" applyAlignment="1">
      <alignment horizontal="left" vertical="center"/>
    </xf>
    <xf numFmtId="178" fontId="4" fillId="0" borderId="7" xfId="8" applyNumberFormat="1" applyFont="1" applyBorder="1" applyAlignment="1">
      <alignment vertical="center"/>
    </xf>
    <xf numFmtId="178" fontId="4" fillId="0" borderId="0" xfId="8" applyNumberFormat="1" applyFont="1" applyAlignment="1">
      <alignment vertical="center"/>
    </xf>
    <xf numFmtId="178" fontId="24" fillId="0" borderId="0" xfId="31" applyNumberFormat="1" applyFont="1" applyAlignment="1">
      <alignment vertical="center"/>
    </xf>
    <xf numFmtId="185" fontId="4" fillId="0" borderId="7" xfId="6" applyNumberFormat="1" applyFont="1" applyBorder="1" applyAlignment="1">
      <alignment vertical="center"/>
    </xf>
    <xf numFmtId="0" fontId="4" fillId="0" borderId="5" xfId="8" applyFont="1" applyBorder="1" applyAlignment="1">
      <alignment horizontal="center" vertical="center"/>
    </xf>
    <xf numFmtId="178" fontId="4" fillId="0" borderId="5" xfId="8" applyNumberFormat="1" applyFont="1" applyBorder="1" applyAlignment="1">
      <alignment vertical="center"/>
    </xf>
    <xf numFmtId="178" fontId="4" fillId="0" borderId="10" xfId="8" applyNumberFormat="1" applyFont="1" applyBorder="1" applyAlignment="1">
      <alignment vertical="center"/>
    </xf>
    <xf numFmtId="184" fontId="4" fillId="0" borderId="5" xfId="8" applyNumberFormat="1" applyFont="1" applyBorder="1" applyAlignment="1">
      <alignment vertical="center"/>
    </xf>
    <xf numFmtId="0" fontId="3" fillId="0" borderId="0" xfId="8" applyFont="1" applyAlignment="1">
      <alignment vertical="center"/>
    </xf>
    <xf numFmtId="178" fontId="1" fillId="0" borderId="0" xfId="8" applyNumberFormat="1" applyFont="1" applyAlignment="1">
      <alignment vertical="center"/>
    </xf>
    <xf numFmtId="0" fontId="3" fillId="0" borderId="0" xfId="8" applyFont="1" applyAlignment="1">
      <alignment horizontal="right" vertical="center"/>
    </xf>
    <xf numFmtId="0" fontId="2" fillId="0" borderId="0" xfId="32" applyFont="1" applyAlignment="1">
      <alignment horizontal="left" vertical="center"/>
    </xf>
    <xf numFmtId="0" fontId="19" fillId="0" borderId="0" xfId="32" applyFont="1"/>
    <xf numFmtId="0" fontId="3" fillId="0" borderId="0" xfId="32" applyFont="1" applyAlignment="1">
      <alignment horizontal="right"/>
    </xf>
    <xf numFmtId="0" fontId="19" fillId="0" borderId="0" xfId="32" applyFont="1" applyAlignment="1">
      <alignment vertical="center"/>
    </xf>
    <xf numFmtId="0" fontId="3" fillId="0" borderId="0" xfId="32" applyFont="1" applyAlignment="1">
      <alignment horizontal="right" vertical="center"/>
    </xf>
    <xf numFmtId="0" fontId="4" fillId="0" borderId="8" xfId="32" applyFont="1" applyBorder="1" applyAlignment="1">
      <alignment horizontal="right" vertical="center"/>
    </xf>
    <xf numFmtId="0" fontId="4" fillId="0" borderId="0" xfId="32" applyFont="1" applyAlignment="1">
      <alignment vertical="center"/>
    </xf>
    <xf numFmtId="0" fontId="4" fillId="0" borderId="5" xfId="32" applyFont="1" applyBorder="1" applyAlignment="1">
      <alignment vertical="center"/>
    </xf>
    <xf numFmtId="0" fontId="4" fillId="0" borderId="7" xfId="32" applyFont="1" applyBorder="1" applyAlignment="1">
      <alignment horizontal="center" vertical="center"/>
    </xf>
    <xf numFmtId="178" fontId="4" fillId="0" borderId="7" xfId="32" applyNumberFormat="1" applyFont="1" applyBorder="1" applyAlignment="1">
      <alignment horizontal="right" vertical="center"/>
    </xf>
    <xf numFmtId="177" fontId="4" fillId="0" borderId="7" xfId="32" applyNumberFormat="1" applyFont="1" applyBorder="1" applyAlignment="1">
      <alignment horizontal="right" vertical="center"/>
    </xf>
    <xf numFmtId="178" fontId="6" fillId="0" borderId="7" xfId="32" applyNumberFormat="1" applyFont="1" applyBorder="1" applyAlignment="1">
      <alignment horizontal="right" vertical="center"/>
    </xf>
    <xf numFmtId="0" fontId="7" fillId="0" borderId="5" xfId="32" applyFont="1" applyBorder="1" applyAlignment="1">
      <alignment horizontal="center" vertical="center"/>
    </xf>
    <xf numFmtId="178" fontId="7" fillId="0" borderId="5" xfId="32" applyNumberFormat="1" applyFont="1" applyBorder="1" applyAlignment="1">
      <alignment horizontal="right" vertical="center"/>
    </xf>
    <xf numFmtId="0" fontId="3" fillId="0" borderId="16" xfId="32" applyFont="1" applyBorder="1" applyAlignment="1">
      <alignment vertical="center"/>
    </xf>
    <xf numFmtId="0" fontId="3" fillId="0" borderId="0" xfId="32" applyFont="1" applyAlignment="1">
      <alignment vertical="center"/>
    </xf>
    <xf numFmtId="0" fontId="2" fillId="0" borderId="0" xfId="33" applyFont="1" applyAlignment="1">
      <alignment vertical="center"/>
    </xf>
    <xf numFmtId="0" fontId="2" fillId="0" borderId="0" xfId="33" applyFont="1"/>
    <xf numFmtId="0" fontId="1" fillId="0" borderId="0" xfId="33" applyFont="1"/>
    <xf numFmtId="0" fontId="1" fillId="0" borderId="0" xfId="33" applyFont="1" applyAlignment="1">
      <alignment vertical="center"/>
    </xf>
    <xf numFmtId="0" fontId="4" fillId="0" borderId="8" xfId="33" applyFont="1" applyBorder="1" applyAlignment="1">
      <alignment horizontal="right" vertical="center"/>
    </xf>
    <xf numFmtId="0" fontId="4" fillId="0" borderId="9" xfId="33" applyFont="1" applyBorder="1" applyAlignment="1">
      <alignment horizontal="right" vertical="center"/>
    </xf>
    <xf numFmtId="0" fontId="4" fillId="0" borderId="0" xfId="33" applyFont="1" applyAlignment="1">
      <alignment vertical="center"/>
    </xf>
    <xf numFmtId="0" fontId="4" fillId="0" borderId="7" xfId="33" applyFont="1" applyBorder="1" applyAlignment="1">
      <alignment vertical="center"/>
    </xf>
    <xf numFmtId="0" fontId="4" fillId="0" borderId="0" xfId="33" applyFont="1" applyAlignment="1">
      <alignment horizontal="center" vertical="center"/>
    </xf>
    <xf numFmtId="0" fontId="4" fillId="0" borderId="5" xfId="33" applyFont="1" applyBorder="1" applyAlignment="1">
      <alignment vertical="center" shrinkToFit="1"/>
    </xf>
    <xf numFmtId="0" fontId="4" fillId="0" borderId="5" xfId="33" applyFont="1" applyBorder="1" applyAlignment="1">
      <alignment horizontal="right" vertical="center" shrinkToFit="1"/>
    </xf>
    <xf numFmtId="0" fontId="4" fillId="0" borderId="6" xfId="33" applyFont="1" applyBorder="1" applyAlignment="1">
      <alignment horizontal="center" vertical="center" shrinkToFit="1"/>
    </xf>
    <xf numFmtId="0" fontId="4" fillId="0" borderId="0" xfId="33" applyFont="1" applyAlignment="1">
      <alignment vertical="center" shrinkToFit="1"/>
    </xf>
    <xf numFmtId="178" fontId="4" fillId="0" borderId="0" xfId="33" applyNumberFormat="1" applyFont="1" applyAlignment="1">
      <alignment vertical="center" shrinkToFit="1"/>
    </xf>
    <xf numFmtId="0" fontId="4" fillId="0" borderId="7" xfId="33" applyFont="1" applyBorder="1" applyAlignment="1">
      <alignment horizontal="center" vertical="center"/>
    </xf>
    <xf numFmtId="178" fontId="4" fillId="0" borderId="7" xfId="33" applyNumberFormat="1" applyFont="1" applyBorder="1" applyAlignment="1">
      <alignment horizontal="right" vertical="center"/>
    </xf>
    <xf numFmtId="178" fontId="4" fillId="0" borderId="7" xfId="33" applyNumberFormat="1" applyFont="1" applyBorder="1" applyAlignment="1">
      <alignment vertical="center"/>
    </xf>
    <xf numFmtId="3" fontId="7" fillId="0" borderId="0" xfId="33" applyNumberFormat="1" applyFont="1" applyAlignment="1">
      <alignment vertical="center"/>
    </xf>
    <xf numFmtId="0" fontId="7" fillId="0" borderId="0" xfId="33" applyFont="1" applyAlignment="1">
      <alignment vertical="center"/>
    </xf>
    <xf numFmtId="180" fontId="6" fillId="0" borderId="7" xfId="33" applyNumberFormat="1" applyFont="1" applyBorder="1" applyAlignment="1">
      <alignment horizontal="right" vertical="center"/>
    </xf>
    <xf numFmtId="0" fontId="7" fillId="0" borderId="5" xfId="33" applyFont="1" applyBorder="1" applyAlignment="1">
      <alignment horizontal="center" vertical="center"/>
    </xf>
    <xf numFmtId="180" fontId="7" fillId="0" borderId="5" xfId="33" applyNumberFormat="1" applyFont="1" applyBorder="1" applyAlignment="1">
      <alignment horizontal="right" vertical="center"/>
    </xf>
    <xf numFmtId="0" fontId="3" fillId="0" borderId="0" xfId="33" applyFont="1" applyAlignment="1">
      <alignment vertical="center"/>
    </xf>
    <xf numFmtId="0" fontId="3" fillId="0" borderId="0" xfId="33" applyFont="1" applyAlignment="1">
      <alignment horizontal="right" vertical="center"/>
    </xf>
    <xf numFmtId="0" fontId="19" fillId="0" borderId="0" xfId="33" applyFont="1" applyAlignment="1">
      <alignment vertical="center"/>
    </xf>
    <xf numFmtId="0" fontId="3" fillId="0" borderId="0" xfId="34" applyFont="1" applyAlignment="1">
      <alignment horizontal="right" vertical="center"/>
    </xf>
    <xf numFmtId="0" fontId="3" fillId="0" borderId="0" xfId="34" applyFont="1" applyAlignment="1">
      <alignment horizontal="left" vertical="center"/>
    </xf>
    <xf numFmtId="178" fontId="3" fillId="0" borderId="0" xfId="33" applyNumberFormat="1" applyFont="1" applyAlignment="1">
      <alignment vertical="center"/>
    </xf>
    <xf numFmtId="178" fontId="1" fillId="0" borderId="0" xfId="33" applyNumberFormat="1" applyFont="1" applyAlignment="1">
      <alignment vertical="center"/>
    </xf>
    <xf numFmtId="3" fontId="2" fillId="0" borderId="0" xfId="8" applyNumberFormat="1" applyFont="1" applyAlignment="1">
      <alignment vertical="center"/>
    </xf>
    <xf numFmtId="3" fontId="2" fillId="0" borderId="0" xfId="8" applyNumberFormat="1" applyFont="1"/>
    <xf numFmtId="3" fontId="1" fillId="0" borderId="0" xfId="8" applyNumberFormat="1" applyFont="1"/>
    <xf numFmtId="3" fontId="1" fillId="0" borderId="0" xfId="8" applyNumberFormat="1" applyFont="1" applyAlignment="1">
      <alignment vertical="center"/>
    </xf>
    <xf numFmtId="3" fontId="4" fillId="0" borderId="0" xfId="8" applyNumberFormat="1" applyFont="1" applyAlignment="1">
      <alignment vertical="center"/>
    </xf>
    <xf numFmtId="3" fontId="4" fillId="0" borderId="5" xfId="8" applyNumberFormat="1" applyFont="1" applyBorder="1"/>
    <xf numFmtId="3" fontId="4" fillId="0" borderId="0" xfId="8" applyNumberFormat="1" applyFont="1"/>
    <xf numFmtId="177" fontId="4" fillId="0" borderId="7" xfId="8" applyNumberFormat="1" applyFont="1" applyBorder="1" applyAlignment="1">
      <alignment horizontal="right" vertical="center"/>
    </xf>
    <xf numFmtId="177" fontId="4" fillId="0" borderId="5" xfId="8" applyNumberFormat="1" applyFont="1" applyBorder="1" applyAlignment="1">
      <alignment horizontal="right" vertical="center"/>
    </xf>
    <xf numFmtId="177" fontId="4" fillId="0" borderId="5" xfId="8" applyNumberFormat="1" applyFont="1" applyBorder="1" applyAlignment="1">
      <alignment vertical="center"/>
    </xf>
    <xf numFmtId="3" fontId="3" fillId="0" borderId="0" xfId="8" applyNumberFormat="1" applyFont="1" applyAlignment="1">
      <alignment vertical="center"/>
    </xf>
    <xf numFmtId="3" fontId="3" fillId="0" borderId="0" xfId="8" applyNumberFormat="1" applyFont="1" applyAlignment="1">
      <alignment horizontal="right" vertical="center"/>
    </xf>
    <xf numFmtId="0" fontId="2" fillId="0" borderId="20" xfId="8" applyFont="1" applyBorder="1" applyAlignment="1">
      <alignment vertical="center"/>
    </xf>
    <xf numFmtId="0" fontId="1" fillId="0" borderId="20" xfId="8" applyFont="1" applyBorder="1" applyAlignment="1">
      <alignment vertical="center"/>
    </xf>
    <xf numFmtId="0" fontId="4" fillId="0" borderId="8" xfId="8" applyFont="1" applyBorder="1" applyAlignment="1">
      <alignment horizontal="center"/>
    </xf>
    <xf numFmtId="0" fontId="4" fillId="0" borderId="21" xfId="8" applyFont="1" applyBorder="1" applyAlignment="1">
      <alignment horizontal="center"/>
    </xf>
    <xf numFmtId="0" fontId="4" fillId="0" borderId="1" xfId="8" applyFont="1" applyBorder="1" applyAlignment="1">
      <alignment horizontal="left"/>
    </xf>
    <xf numFmtId="0" fontId="4" fillId="0" borderId="9" xfId="8" applyFont="1" applyBorder="1" applyAlignment="1">
      <alignment horizontal="center"/>
    </xf>
    <xf numFmtId="0" fontId="4" fillId="0" borderId="5" xfId="8" applyFont="1" applyBorder="1" applyAlignment="1">
      <alignment horizontal="right" vertical="top"/>
    </xf>
    <xf numFmtId="0" fontId="4" fillId="0" borderId="13" xfId="8" applyFont="1" applyBorder="1" applyAlignment="1">
      <alignment horizontal="right" vertical="top"/>
    </xf>
    <xf numFmtId="0" fontId="4" fillId="0" borderId="4" xfId="8" applyFont="1" applyBorder="1" applyAlignment="1">
      <alignment horizontal="right" vertical="top"/>
    </xf>
    <xf numFmtId="0" fontId="4" fillId="0" borderId="10" xfId="8" applyFont="1" applyBorder="1" applyAlignment="1">
      <alignment horizontal="left" vertical="top"/>
    </xf>
    <xf numFmtId="177" fontId="4" fillId="0" borderId="0" xfId="13" applyNumberFormat="1" applyFont="1" applyBorder="1" applyAlignment="1" applyProtection="1">
      <alignment horizontal="right" vertical="center"/>
    </xf>
    <xf numFmtId="177" fontId="4" fillId="0" borderId="11" xfId="13" applyNumberFormat="1" applyFont="1" applyBorder="1" applyAlignment="1" applyProtection="1">
      <alignment horizontal="right" vertical="center"/>
    </xf>
    <xf numFmtId="177" fontId="4" fillId="0" borderId="12" xfId="13" applyNumberFormat="1" applyFont="1" applyBorder="1" applyAlignment="1" applyProtection="1">
      <alignment horizontal="right" vertical="center"/>
    </xf>
    <xf numFmtId="177" fontId="6" fillId="0" borderId="7" xfId="13" applyNumberFormat="1" applyFont="1" applyBorder="1" applyAlignment="1" applyProtection="1">
      <alignment horizontal="left" vertical="center"/>
    </xf>
    <xf numFmtId="177" fontId="6" fillId="0" borderId="11" xfId="13" applyNumberFormat="1" applyFont="1" applyBorder="1" applyAlignment="1" applyProtection="1">
      <alignment horizontal="left" vertical="center"/>
    </xf>
    <xf numFmtId="177" fontId="6" fillId="0" borderId="12" xfId="13" applyNumberFormat="1" applyFont="1" applyBorder="1" applyAlignment="1" applyProtection="1">
      <alignment horizontal="left" vertical="center"/>
    </xf>
    <xf numFmtId="177" fontId="7" fillId="0" borderId="7" xfId="13" applyNumberFormat="1" applyFont="1" applyBorder="1" applyAlignment="1" applyProtection="1">
      <alignment horizontal="left" vertical="center"/>
    </xf>
    <xf numFmtId="177" fontId="7" fillId="0" borderId="11" xfId="13" applyNumberFormat="1" applyFont="1" applyBorder="1" applyAlignment="1" applyProtection="1">
      <alignment horizontal="left" vertical="center"/>
    </xf>
    <xf numFmtId="177" fontId="7" fillId="0" borderId="12" xfId="13" applyNumberFormat="1" applyFont="1" applyBorder="1" applyAlignment="1" applyProtection="1">
      <alignment horizontal="left" vertical="center"/>
    </xf>
    <xf numFmtId="177" fontId="4" fillId="0" borderId="0" xfId="0" applyNumberFormat="1" applyFont="1"/>
    <xf numFmtId="177" fontId="7" fillId="0" borderId="7" xfId="13" applyNumberFormat="1" applyFont="1" applyBorder="1" applyAlignment="1" applyProtection="1">
      <alignment horizontal="right" vertical="center"/>
    </xf>
    <xf numFmtId="177" fontId="7" fillId="0" borderId="0" xfId="13" applyNumberFormat="1" applyFont="1" applyBorder="1" applyAlignment="1" applyProtection="1">
      <alignment horizontal="right" vertical="center"/>
    </xf>
    <xf numFmtId="177" fontId="7" fillId="0" borderId="11" xfId="13" applyNumberFormat="1" applyFont="1" applyBorder="1" applyAlignment="1" applyProtection="1">
      <alignment horizontal="right" vertical="center"/>
    </xf>
    <xf numFmtId="177" fontId="7" fillId="0" borderId="12" xfId="13" applyNumberFormat="1" applyFont="1" applyBorder="1" applyAlignment="1" applyProtection="1">
      <alignment horizontal="right" vertical="center"/>
    </xf>
    <xf numFmtId="177" fontId="4" fillId="0" borderId="5" xfId="13" applyNumberFormat="1" applyFont="1" applyBorder="1" applyAlignment="1" applyProtection="1">
      <alignment horizontal="right" vertical="center"/>
    </xf>
    <xf numFmtId="177" fontId="4" fillId="0" borderId="13" xfId="13" applyNumberFormat="1" applyFont="1" applyBorder="1" applyAlignment="1" applyProtection="1">
      <alignment horizontal="right" vertical="center"/>
    </xf>
    <xf numFmtId="177" fontId="4" fillId="0" borderId="4" xfId="13" applyNumberFormat="1" applyFont="1" applyBorder="1" applyAlignment="1" applyProtection="1">
      <alignment horizontal="right" vertical="center"/>
    </xf>
    <xf numFmtId="177" fontId="4" fillId="0" borderId="10" xfId="13" applyNumberFormat="1" applyFont="1" applyBorder="1" applyAlignment="1" applyProtection="1">
      <alignment horizontal="right" vertical="center"/>
    </xf>
    <xf numFmtId="0" fontId="4" fillId="0" borderId="15" xfId="8" applyFont="1" applyBorder="1"/>
    <xf numFmtId="176" fontId="4" fillId="0" borderId="15" xfId="13" applyFont="1" applyBorder="1" applyAlignment="1" applyProtection="1">
      <alignment vertical="center"/>
    </xf>
    <xf numFmtId="176" fontId="4" fillId="0" borderId="0" xfId="13" applyFont="1" applyBorder="1" applyAlignment="1" applyProtection="1">
      <alignment vertical="center"/>
    </xf>
    <xf numFmtId="0" fontId="4" fillId="0" borderId="1" xfId="8" applyFont="1" applyBorder="1" applyAlignment="1">
      <alignment horizontal="center"/>
    </xf>
    <xf numFmtId="0" fontId="4" fillId="0" borderId="12" xfId="8" applyFont="1" applyBorder="1" applyAlignment="1">
      <alignment horizontal="center"/>
    </xf>
    <xf numFmtId="0" fontId="4" fillId="0" borderId="5" xfId="8" applyFont="1" applyBorder="1" applyAlignment="1">
      <alignment horizontal="left" vertical="top"/>
    </xf>
    <xf numFmtId="0" fontId="4" fillId="0" borderId="10" xfId="8" applyFont="1" applyBorder="1" applyAlignment="1">
      <alignment horizontal="right" vertical="top"/>
    </xf>
    <xf numFmtId="0" fontId="4" fillId="0" borderId="12" xfId="8" applyFont="1" applyBorder="1" applyAlignment="1">
      <alignment vertical="center"/>
    </xf>
    <xf numFmtId="177" fontId="4" fillId="0" borderId="0" xfId="8" applyNumberFormat="1" applyFont="1" applyAlignment="1">
      <alignment horizontal="right" vertical="center"/>
    </xf>
    <xf numFmtId="177" fontId="4" fillId="0" borderId="12" xfId="8" applyNumberFormat="1" applyFont="1" applyBorder="1" applyAlignment="1">
      <alignment horizontal="right" vertical="center"/>
    </xf>
    <xf numFmtId="177" fontId="4" fillId="0" borderId="13" xfId="8" applyNumberFormat="1" applyFont="1" applyBorder="1" applyAlignment="1">
      <alignment horizontal="right" vertical="center"/>
    </xf>
    <xf numFmtId="177" fontId="4" fillId="0" borderId="10" xfId="8" applyNumberFormat="1" applyFont="1" applyBorder="1" applyAlignment="1">
      <alignment horizontal="right" vertical="center"/>
    </xf>
    <xf numFmtId="0" fontId="3" fillId="0" borderId="0" xfId="12" applyFont="1" applyAlignment="1">
      <alignment vertical="center"/>
    </xf>
    <xf numFmtId="177" fontId="1" fillId="0" borderId="0" xfId="8" applyNumberFormat="1" applyFont="1" applyAlignment="1">
      <alignment vertical="center"/>
    </xf>
    <xf numFmtId="0" fontId="4" fillId="0" borderId="8" xfId="8" applyFont="1" applyBorder="1" applyAlignment="1">
      <alignment horizontal="right" vertical="center"/>
    </xf>
    <xf numFmtId="0" fontId="4" fillId="0" borderId="5" xfId="8" applyFont="1" applyBorder="1" applyAlignment="1">
      <alignment vertical="center"/>
    </xf>
    <xf numFmtId="178" fontId="4" fillId="0" borderId="7" xfId="8" applyNumberFormat="1" applyFont="1" applyBorder="1" applyAlignment="1">
      <alignment horizontal="right" vertical="center"/>
    </xf>
    <xf numFmtId="178" fontId="6" fillId="0" borderId="7" xfId="8" applyNumberFormat="1" applyFont="1" applyBorder="1" applyAlignment="1">
      <alignment horizontal="right" vertical="center"/>
    </xf>
    <xf numFmtId="0" fontId="7" fillId="0" borderId="5" xfId="8" applyFont="1" applyBorder="1" applyAlignment="1">
      <alignment horizontal="center" vertical="center"/>
    </xf>
    <xf numFmtId="178" fontId="7" fillId="0" borderId="5" xfId="8" applyNumberFormat="1" applyFont="1" applyBorder="1" applyAlignment="1">
      <alignment horizontal="right" vertical="center"/>
    </xf>
    <xf numFmtId="0" fontId="19" fillId="0" borderId="8" xfId="8" applyFont="1" applyBorder="1" applyAlignment="1">
      <alignment horizontal="center" vertical="center"/>
    </xf>
    <xf numFmtId="0" fontId="19" fillId="0" borderId="0" xfId="8" applyFont="1"/>
    <xf numFmtId="0" fontId="19" fillId="0" borderId="7" xfId="8" applyFont="1" applyBorder="1" applyAlignment="1">
      <alignment horizontal="right" vertical="center"/>
    </xf>
    <xf numFmtId="0" fontId="19" fillId="0" borderId="7" xfId="8" applyFont="1" applyBorder="1" applyAlignment="1">
      <alignment horizontal="center" vertical="center"/>
    </xf>
    <xf numFmtId="0" fontId="19" fillId="0" borderId="5" xfId="8" applyFont="1" applyBorder="1" applyAlignment="1">
      <alignment vertical="center"/>
    </xf>
    <xf numFmtId="0" fontId="19" fillId="0" borderId="5" xfId="8" applyFont="1" applyBorder="1" applyAlignment="1">
      <alignment horizontal="right" vertical="top"/>
    </xf>
    <xf numFmtId="0" fontId="19" fillId="0" borderId="10" xfId="8" applyFont="1" applyBorder="1" applyAlignment="1">
      <alignment horizontal="right" vertical="top"/>
    </xf>
    <xf numFmtId="177" fontId="4" fillId="0" borderId="7" xfId="13" applyNumberFormat="1" applyFont="1" applyBorder="1" applyAlignment="1" applyProtection="1">
      <alignment vertical="center" shrinkToFit="1"/>
    </xf>
    <xf numFmtId="177" fontId="6" fillId="0" borderId="7" xfId="13" applyNumberFormat="1" applyFont="1" applyBorder="1" applyAlignment="1" applyProtection="1">
      <alignment vertical="center" shrinkToFit="1"/>
    </xf>
    <xf numFmtId="0" fontId="7" fillId="0" borderId="11" xfId="8" applyFont="1" applyBorder="1" applyAlignment="1">
      <alignment horizontal="center" vertical="center"/>
    </xf>
    <xf numFmtId="177" fontId="7" fillId="0" borderId="7" xfId="13" applyNumberFormat="1" applyFont="1" applyBorder="1" applyAlignment="1" applyProtection="1">
      <alignment vertical="center" shrinkToFit="1"/>
    </xf>
    <xf numFmtId="177" fontId="7" fillId="0" borderId="12" xfId="13" applyNumberFormat="1" applyFont="1" applyBorder="1" applyAlignment="1" applyProtection="1">
      <alignment vertical="center" shrinkToFit="1"/>
    </xf>
    <xf numFmtId="177" fontId="7" fillId="0" borderId="11" xfId="13" applyNumberFormat="1" applyFont="1" applyBorder="1" applyAlignment="1" applyProtection="1">
      <alignment vertical="center" shrinkToFit="1"/>
    </xf>
    <xf numFmtId="0" fontId="22" fillId="0" borderId="7" xfId="8" applyFont="1" applyBorder="1" applyAlignment="1">
      <alignment horizontal="center" vertical="center"/>
    </xf>
    <xf numFmtId="178" fontId="7" fillId="0" borderId="7" xfId="13" applyNumberFormat="1" applyFont="1" applyBorder="1" applyAlignment="1" applyProtection="1">
      <alignment vertical="center" shrinkToFit="1"/>
    </xf>
    <xf numFmtId="0" fontId="19" fillId="0" borderId="7" xfId="8" applyFont="1" applyBorder="1" applyAlignment="1">
      <alignment horizontal="distributed" vertical="center"/>
    </xf>
    <xf numFmtId="177" fontId="4" fillId="0" borderId="11" xfId="13" applyNumberFormat="1" applyFont="1" applyBorder="1" applyAlignment="1" applyProtection="1">
      <alignment vertical="center" shrinkToFit="1"/>
    </xf>
    <xf numFmtId="177" fontId="4" fillId="0" borderId="7" xfId="13" applyNumberFormat="1" applyFont="1" applyBorder="1" applyAlignment="1" applyProtection="1">
      <alignment horizontal="right" vertical="center" shrinkToFit="1"/>
    </xf>
    <xf numFmtId="0" fontId="19" fillId="0" borderId="5" xfId="8" applyFont="1" applyBorder="1" applyAlignment="1">
      <alignment horizontal="distributed" vertical="center"/>
    </xf>
    <xf numFmtId="177" fontId="4" fillId="0" borderId="5" xfId="13" applyNumberFormat="1" applyFont="1" applyBorder="1" applyAlignment="1" applyProtection="1">
      <alignment vertical="center" shrinkToFit="1"/>
    </xf>
    <xf numFmtId="177" fontId="4" fillId="0" borderId="0" xfId="8" applyNumberFormat="1" applyFont="1"/>
    <xf numFmtId="177" fontId="1" fillId="0" borderId="0" xfId="8" applyNumberFormat="1" applyFont="1"/>
    <xf numFmtId="0" fontId="19" fillId="0" borderId="0" xfId="8" applyFont="1" applyAlignment="1">
      <alignment vertical="center"/>
    </xf>
    <xf numFmtId="186" fontId="1" fillId="0" borderId="0" xfId="8" applyNumberFormat="1" applyFont="1" applyAlignment="1">
      <alignment vertical="center"/>
    </xf>
    <xf numFmtId="176" fontId="1" fillId="0" borderId="0" xfId="8" applyNumberFormat="1" applyFont="1" applyAlignment="1">
      <alignment vertical="center"/>
    </xf>
    <xf numFmtId="0" fontId="4" fillId="0" borderId="5" xfId="6" applyNumberFormat="1" applyFont="1" applyBorder="1" applyAlignment="1" applyProtection="1">
      <alignment horizontal="right" vertical="center" shrinkToFit="1"/>
    </xf>
    <xf numFmtId="176" fontId="4" fillId="0" borderId="5" xfId="13" applyFont="1" applyBorder="1" applyAlignment="1" applyProtection="1">
      <alignment vertical="center" shrinkToFit="1"/>
    </xf>
    <xf numFmtId="0" fontId="4" fillId="0" borderId="5" xfId="6" applyNumberFormat="1" applyFont="1" applyFill="1" applyBorder="1" applyAlignment="1" applyProtection="1">
      <alignment horizontal="right" vertical="center" shrinkToFit="1"/>
    </xf>
    <xf numFmtId="0" fontId="4" fillId="0" borderId="5" xfId="8" applyFont="1" applyBorder="1" applyAlignment="1">
      <alignment horizontal="center" vertical="center" shrinkToFit="1"/>
    </xf>
    <xf numFmtId="0" fontId="4" fillId="0" borderId="7" xfId="6" applyNumberFormat="1" applyFont="1" applyBorder="1" applyAlignment="1" applyProtection="1">
      <alignment horizontal="right" vertical="center" shrinkToFit="1"/>
    </xf>
    <xf numFmtId="176" fontId="4" fillId="0" borderId="7" xfId="13" applyFont="1" applyBorder="1" applyAlignment="1" applyProtection="1">
      <alignment vertical="center" shrinkToFit="1"/>
    </xf>
    <xf numFmtId="0" fontId="4" fillId="0" borderId="7" xfId="6" applyNumberFormat="1" applyFont="1" applyFill="1" applyBorder="1" applyAlignment="1" applyProtection="1">
      <alignment horizontal="right" vertical="center" shrinkToFit="1"/>
    </xf>
    <xf numFmtId="49" fontId="4" fillId="0" borderId="7" xfId="6" applyNumberFormat="1" applyFont="1" applyFill="1" applyBorder="1" applyAlignment="1" applyProtection="1">
      <alignment horizontal="right" vertical="center" shrinkToFit="1"/>
    </xf>
    <xf numFmtId="0" fontId="4" fillId="0" borderId="7" xfId="8" applyFont="1" applyBorder="1" applyAlignment="1">
      <alignment horizontal="center" vertical="center" shrinkToFit="1"/>
    </xf>
    <xf numFmtId="176" fontId="4" fillId="0" borderId="0" xfId="13" applyFont="1" applyBorder="1" applyAlignment="1" applyProtection="1">
      <alignment vertical="center" shrinkToFit="1"/>
    </xf>
    <xf numFmtId="0" fontId="7" fillId="0" borderId="7" xfId="8" applyFont="1" applyBorder="1" applyAlignment="1">
      <alignment vertical="center" shrinkToFit="1"/>
    </xf>
    <xf numFmtId="176" fontId="7" fillId="0" borderId="7" xfId="13" applyFont="1" applyBorder="1" applyAlignment="1" applyProtection="1">
      <alignment vertical="center" shrinkToFit="1"/>
    </xf>
    <xf numFmtId="178" fontId="7" fillId="0" borderId="7" xfId="8" applyNumberFormat="1" applyFont="1" applyBorder="1" applyAlignment="1">
      <alignment vertical="center" shrinkToFit="1"/>
    </xf>
    <xf numFmtId="0" fontId="7" fillId="0" borderId="7" xfId="6" applyNumberFormat="1" applyFont="1" applyBorder="1" applyAlignment="1" applyProtection="1">
      <alignment horizontal="right" vertical="center" shrinkToFit="1"/>
    </xf>
    <xf numFmtId="0" fontId="33" fillId="0" borderId="7" xfId="8" applyFont="1" applyBorder="1" applyAlignment="1">
      <alignment horizontal="center" vertical="center"/>
    </xf>
    <xf numFmtId="187" fontId="6" fillId="0" borderId="7" xfId="13" applyNumberFormat="1" applyFont="1" applyBorder="1" applyAlignment="1" applyProtection="1">
      <alignment vertical="center" shrinkToFit="1"/>
    </xf>
    <xf numFmtId="176" fontId="6" fillId="0" borderId="7" xfId="13" applyFont="1" applyBorder="1" applyAlignment="1" applyProtection="1">
      <alignment vertical="center" shrinkToFit="1"/>
    </xf>
    <xf numFmtId="178" fontId="6" fillId="0" borderId="7" xfId="8" applyNumberFormat="1" applyFont="1" applyBorder="1" applyAlignment="1">
      <alignment vertical="center" shrinkToFit="1"/>
    </xf>
    <xf numFmtId="0" fontId="34" fillId="0" borderId="7" xfId="8" applyFont="1" applyBorder="1" applyAlignment="1">
      <alignment horizontal="center" vertical="center"/>
    </xf>
    <xf numFmtId="187" fontId="4" fillId="0" borderId="7" xfId="13" applyNumberFormat="1" applyFont="1" applyBorder="1" applyAlignment="1" applyProtection="1">
      <alignment vertical="center" shrinkToFit="1"/>
    </xf>
    <xf numFmtId="178" fontId="4" fillId="0" borderId="7" xfId="8" applyNumberFormat="1" applyFont="1" applyBorder="1" applyAlignment="1">
      <alignment vertical="center" shrinkToFit="1"/>
    </xf>
    <xf numFmtId="0" fontId="3" fillId="0" borderId="10" xfId="8" applyFont="1" applyBorder="1" applyAlignment="1">
      <alignment horizontal="right" vertical="top"/>
    </xf>
    <xf numFmtId="0" fontId="19" fillId="0" borderId="5" xfId="8" applyFont="1" applyBorder="1" applyAlignment="1">
      <alignment horizontal="center" vertical="top"/>
    </xf>
    <xf numFmtId="0" fontId="3" fillId="0" borderId="13" xfId="8" applyFont="1" applyBorder="1" applyAlignment="1">
      <alignment horizontal="right" vertical="top"/>
    </xf>
    <xf numFmtId="0" fontId="19" fillId="0" borderId="14" xfId="8" applyFont="1" applyBorder="1" applyAlignment="1">
      <alignment horizontal="center"/>
    </xf>
    <xf numFmtId="0" fontId="3" fillId="0" borderId="8" xfId="8" applyFont="1" applyBorder="1" applyAlignment="1">
      <alignment horizontal="right" vertical="center"/>
    </xf>
    <xf numFmtId="0" fontId="3" fillId="0" borderId="5" xfId="8" applyFont="1" applyBorder="1" applyAlignment="1">
      <alignment wrapText="1"/>
    </xf>
    <xf numFmtId="0" fontId="19" fillId="0" borderId="6" xfId="8" applyFont="1" applyBorder="1" applyAlignment="1">
      <alignment horizontal="center" vertical="center" wrapText="1"/>
    </xf>
    <xf numFmtId="186" fontId="19" fillId="0" borderId="0" xfId="8" applyNumberFormat="1" applyFont="1" applyAlignment="1">
      <alignment vertical="center"/>
    </xf>
    <xf numFmtId="187" fontId="7" fillId="0" borderId="7" xfId="13" applyNumberFormat="1" applyFont="1" applyBorder="1" applyAlignment="1" applyProtection="1">
      <alignment vertical="center" shrinkToFit="1"/>
    </xf>
    <xf numFmtId="3" fontId="7" fillId="0" borderId="7" xfId="8" applyNumberFormat="1" applyFont="1" applyBorder="1" applyAlignment="1">
      <alignment vertical="center" shrinkToFit="1"/>
    </xf>
    <xf numFmtId="3" fontId="7" fillId="0" borderId="0" xfId="8" applyNumberFormat="1" applyFont="1" applyAlignment="1">
      <alignment vertical="center" shrinkToFit="1"/>
    </xf>
    <xf numFmtId="188" fontId="7" fillId="0" borderId="7" xfId="18" applyNumberFormat="1" applyFont="1" applyBorder="1" applyAlignment="1" applyProtection="1">
      <alignment vertical="center" shrinkToFit="1"/>
    </xf>
    <xf numFmtId="176" fontId="4" fillId="0" borderId="7" xfId="13" applyFont="1" applyBorder="1" applyAlignment="1" applyProtection="1">
      <alignment horizontal="right" vertical="center" shrinkToFit="1"/>
    </xf>
    <xf numFmtId="0" fontId="4" fillId="0" borderId="7" xfId="18" applyNumberFormat="1" applyFont="1" applyBorder="1" applyAlignment="1" applyProtection="1">
      <alignment horizontal="right" vertical="center" shrinkToFit="1"/>
    </xf>
    <xf numFmtId="49" fontId="4" fillId="0" borderId="7" xfId="18" applyNumberFormat="1" applyFont="1" applyBorder="1" applyAlignment="1" applyProtection="1">
      <alignment horizontal="right" vertical="center" shrinkToFit="1"/>
    </xf>
    <xf numFmtId="176" fontId="4" fillId="0" borderId="12" xfId="13" applyFont="1" applyBorder="1" applyAlignment="1" applyProtection="1">
      <alignment vertical="center" shrinkToFit="1"/>
    </xf>
    <xf numFmtId="185" fontId="4" fillId="0" borderId="0" xfId="18" applyNumberFormat="1" applyFont="1" applyBorder="1" applyAlignment="1" applyProtection="1">
      <alignment vertical="center" shrinkToFit="1"/>
    </xf>
    <xf numFmtId="187" fontId="1" fillId="0" borderId="0" xfId="8" applyNumberFormat="1" applyFont="1" applyAlignment="1">
      <alignment vertical="center"/>
    </xf>
    <xf numFmtId="0" fontId="4" fillId="0" borderId="5" xfId="18" applyNumberFormat="1" applyFont="1" applyBorder="1" applyAlignment="1" applyProtection="1">
      <alignment horizontal="right" vertical="center" shrinkToFit="1"/>
    </xf>
    <xf numFmtId="176" fontId="4" fillId="0" borderId="10" xfId="13" applyFont="1" applyBorder="1" applyAlignment="1" applyProtection="1">
      <alignment vertical="center" shrinkToFit="1"/>
    </xf>
    <xf numFmtId="49" fontId="4" fillId="0" borderId="5" xfId="18" applyNumberFormat="1" applyFont="1" applyBorder="1" applyAlignment="1" applyProtection="1">
      <alignment horizontal="right" vertical="center" shrinkToFit="1"/>
    </xf>
    <xf numFmtId="187" fontId="4" fillId="0" borderId="5" xfId="13" applyNumberFormat="1" applyFont="1" applyBorder="1" applyAlignment="1" applyProtection="1">
      <alignment vertical="center" shrinkToFit="1"/>
    </xf>
    <xf numFmtId="176" fontId="3" fillId="0" borderId="0" xfId="8" applyNumberFormat="1" applyFont="1" applyAlignment="1">
      <alignment vertical="center"/>
    </xf>
    <xf numFmtId="0" fontId="25" fillId="0" borderId="0" xfId="8" applyFont="1" applyAlignment="1">
      <alignment vertical="center"/>
    </xf>
    <xf numFmtId="189" fontId="25" fillId="0" borderId="0" xfId="8" applyNumberFormat="1" applyFont="1" applyAlignment="1">
      <alignment vertical="center"/>
    </xf>
    <xf numFmtId="49" fontId="1" fillId="0" borderId="0" xfId="7" applyFont="1"/>
    <xf numFmtId="49" fontId="1" fillId="0" borderId="0" xfId="7" applyFont="1" applyAlignment="1">
      <alignment vertical="center"/>
    </xf>
    <xf numFmtId="49" fontId="4" fillId="0" borderId="0" xfId="7" applyFont="1"/>
    <xf numFmtId="49" fontId="4" fillId="0" borderId="5" xfId="7" applyFont="1" applyBorder="1" applyAlignment="1">
      <alignment vertical="center"/>
    </xf>
    <xf numFmtId="49" fontId="4" fillId="0" borderId="0" xfId="7" applyFont="1" applyAlignment="1">
      <alignment vertical="center"/>
    </xf>
    <xf numFmtId="178" fontId="4" fillId="0" borderId="7" xfId="7" applyNumberFormat="1" applyFont="1" applyBorder="1" applyAlignment="1">
      <alignment vertical="center"/>
    </xf>
    <xf numFmtId="49" fontId="7" fillId="0" borderId="0" xfId="7" applyFont="1" applyAlignment="1">
      <alignment vertical="center"/>
    </xf>
    <xf numFmtId="178" fontId="6" fillId="0" borderId="7" xfId="7" applyNumberFormat="1" applyFont="1" applyBorder="1" applyAlignment="1">
      <alignment vertical="center"/>
    </xf>
    <xf numFmtId="178" fontId="7" fillId="0" borderId="5" xfId="7" applyNumberFormat="1" applyFont="1" applyBorder="1" applyAlignment="1">
      <alignment vertical="center"/>
    </xf>
    <xf numFmtId="0" fontId="35" fillId="0" borderId="17" xfId="0" applyFont="1" applyBorder="1" applyAlignment="1">
      <alignment vertical="center"/>
    </xf>
    <xf numFmtId="0" fontId="1" fillId="0" borderId="18" xfId="0" applyFont="1" applyBorder="1" applyAlignment="1">
      <alignment vertical="center"/>
    </xf>
    <xf numFmtId="176" fontId="1" fillId="0" borderId="18" xfId="13" applyFont="1" applyBorder="1" applyAlignment="1" applyProtection="1">
      <alignment vertical="center"/>
    </xf>
    <xf numFmtId="0" fontId="1" fillId="0" borderId="19" xfId="0" applyFont="1" applyBorder="1"/>
    <xf numFmtId="0" fontId="36" fillId="0" borderId="0" xfId="0" applyFont="1" applyAlignment="1">
      <alignment vertical="center"/>
    </xf>
    <xf numFmtId="176" fontId="1" fillId="0" borderId="0" xfId="13" applyFont="1" applyBorder="1" applyAlignment="1" applyProtection="1">
      <alignment vertical="center"/>
    </xf>
    <xf numFmtId="0" fontId="2" fillId="0" borderId="20" xfId="0" applyFont="1" applyBorder="1" applyAlignment="1">
      <alignment vertical="center"/>
    </xf>
    <xf numFmtId="0" fontId="1" fillId="0" borderId="20" xfId="0" applyFont="1" applyBorder="1" applyAlignment="1">
      <alignment vertical="center"/>
    </xf>
    <xf numFmtId="0" fontId="19" fillId="0" borderId="5" xfId="0" applyFont="1" applyBorder="1" applyAlignment="1">
      <alignment vertical="center"/>
    </xf>
    <xf numFmtId="0" fontId="4" fillId="0" borderId="10" xfId="0" applyFont="1" applyBorder="1" applyAlignment="1">
      <alignment horizontal="center" vertical="center"/>
    </xf>
    <xf numFmtId="3" fontId="4" fillId="0" borderId="6" xfId="0" applyNumberFormat="1" applyFont="1" applyBorder="1" applyAlignment="1">
      <alignment horizontal="center" vertical="center"/>
    </xf>
    <xf numFmtId="0" fontId="4" fillId="0" borderId="6" xfId="0" applyFont="1" applyBorder="1" applyAlignment="1">
      <alignment horizontal="center" vertical="center"/>
    </xf>
    <xf numFmtId="3" fontId="19" fillId="0" borderId="6" xfId="0" applyNumberFormat="1" applyFont="1" applyBorder="1" applyAlignment="1">
      <alignment horizontal="center" vertical="center"/>
    </xf>
    <xf numFmtId="0" fontId="4" fillId="0" borderId="19" xfId="0" applyFont="1" applyBorder="1" applyAlignment="1">
      <alignment horizontal="center" vertical="center"/>
    </xf>
    <xf numFmtId="0" fontId="37" fillId="0" borderId="7" xfId="0" applyFont="1" applyBorder="1" applyAlignment="1">
      <alignment horizontal="center" vertical="center"/>
    </xf>
    <xf numFmtId="177" fontId="4" fillId="0" borderId="7" xfId="0" applyNumberFormat="1" applyFont="1" applyBorder="1" applyAlignment="1">
      <alignment vertical="center" shrinkToFit="1"/>
    </xf>
    <xf numFmtId="177" fontId="4" fillId="0" borderId="7" xfId="0" applyNumberFormat="1" applyFont="1" applyBorder="1" applyAlignment="1">
      <alignment horizontal="right" vertical="center" shrinkToFit="1"/>
    </xf>
    <xf numFmtId="3" fontId="4" fillId="0" borderId="0" xfId="0" applyNumberFormat="1" applyFont="1"/>
    <xf numFmtId="0" fontId="34" fillId="0" borderId="7" xfId="0" applyFont="1" applyBorder="1" applyAlignment="1">
      <alignment horizontal="center" vertical="center"/>
    </xf>
    <xf numFmtId="177" fontId="6" fillId="0" borderId="7" xfId="13" applyNumberFormat="1" applyFont="1" applyBorder="1" applyAlignment="1" applyProtection="1">
      <alignment horizontal="right" vertical="center" shrinkToFit="1"/>
    </xf>
    <xf numFmtId="177" fontId="6" fillId="0" borderId="7" xfId="0" applyNumberFormat="1" applyFont="1" applyBorder="1" applyAlignment="1">
      <alignment vertical="center" shrinkToFit="1"/>
    </xf>
    <xf numFmtId="177" fontId="6" fillId="0" borderId="7" xfId="0" applyNumberFormat="1" applyFont="1" applyBorder="1" applyAlignment="1">
      <alignment horizontal="right" vertical="center" shrinkToFit="1"/>
    </xf>
    <xf numFmtId="0" fontId="33" fillId="0" borderId="5" xfId="0" applyFont="1" applyBorder="1" applyAlignment="1">
      <alignment horizontal="center" vertical="center"/>
    </xf>
    <xf numFmtId="177" fontId="7" fillId="0" borderId="5" xfId="13" applyNumberFormat="1" applyFont="1" applyBorder="1" applyAlignment="1" applyProtection="1">
      <alignment horizontal="right" vertical="center" shrinkToFit="1"/>
    </xf>
    <xf numFmtId="177" fontId="7" fillId="0" borderId="5" xfId="0" applyNumberFormat="1" applyFont="1" applyBorder="1" applyAlignment="1">
      <alignment vertical="center" shrinkToFit="1"/>
    </xf>
    <xf numFmtId="177" fontId="7" fillId="0" borderId="5" xfId="0" applyNumberFormat="1" applyFont="1" applyBorder="1" applyAlignment="1">
      <alignment horizontal="right" vertical="center" shrinkToFit="1"/>
    </xf>
    <xf numFmtId="177" fontId="7" fillId="0" borderId="5" xfId="13" applyNumberFormat="1" applyFont="1" applyBorder="1" applyAlignment="1" applyProtection="1">
      <alignment vertical="center" shrinkToFit="1"/>
    </xf>
    <xf numFmtId="0" fontId="3" fillId="0" borderId="0" xfId="0" applyFont="1" applyAlignment="1">
      <alignment horizontal="center" vertical="center"/>
    </xf>
    <xf numFmtId="0" fontId="2" fillId="0" borderId="0" xfId="35" applyFont="1" applyAlignment="1">
      <alignment vertical="center"/>
    </xf>
    <xf numFmtId="0" fontId="1" fillId="0" borderId="0" xfId="35" applyFont="1"/>
    <xf numFmtId="0" fontId="2" fillId="0" borderId="0" xfId="35" applyFont="1"/>
    <xf numFmtId="0" fontId="4" fillId="0" borderId="1" xfId="35" applyFont="1" applyBorder="1" applyAlignment="1">
      <alignment horizontal="right" vertical="center"/>
    </xf>
    <xf numFmtId="0" fontId="4" fillId="0" borderId="0" xfId="35" applyFont="1"/>
    <xf numFmtId="0" fontId="4" fillId="0" borderId="4" xfId="35" applyFont="1" applyBorder="1" applyAlignment="1">
      <alignment vertical="top"/>
    </xf>
    <xf numFmtId="0" fontId="4" fillId="0" borderId="0" xfId="35" applyFont="1" applyAlignment="1">
      <alignment vertical="top"/>
    </xf>
    <xf numFmtId="0" fontId="11" fillId="0" borderId="7" xfId="35" applyFont="1" applyBorder="1" applyAlignment="1">
      <alignment horizontal="center" vertical="center"/>
    </xf>
    <xf numFmtId="178" fontId="11" fillId="0" borderId="7" xfId="13" applyNumberFormat="1" applyFont="1" applyBorder="1" applyAlignment="1" applyProtection="1">
      <alignment vertical="center"/>
    </xf>
    <xf numFmtId="178" fontId="11" fillId="0" borderId="7" xfId="35" applyNumberFormat="1" applyFont="1" applyBorder="1" applyAlignment="1">
      <alignment vertical="center"/>
    </xf>
    <xf numFmtId="190" fontId="11" fillId="0" borderId="7" xfId="35" applyNumberFormat="1" applyFont="1" applyBorder="1" applyAlignment="1">
      <alignment horizontal="right" vertical="center"/>
    </xf>
    <xf numFmtId="0" fontId="7" fillId="0" borderId="0" xfId="35" applyFont="1"/>
    <xf numFmtId="178" fontId="12" fillId="0" borderId="7" xfId="13" applyNumberFormat="1" applyFont="1" applyBorder="1" applyAlignment="1" applyProtection="1">
      <alignment vertical="center"/>
    </xf>
    <xf numFmtId="178" fontId="12" fillId="0" borderId="7" xfId="35" applyNumberFormat="1" applyFont="1" applyBorder="1" applyAlignment="1">
      <alignment vertical="center"/>
    </xf>
    <xf numFmtId="190" fontId="12" fillId="0" borderId="7" xfId="35" applyNumberFormat="1" applyFont="1" applyBorder="1" applyAlignment="1">
      <alignment horizontal="right" vertical="center"/>
    </xf>
    <xf numFmtId="0" fontId="13" fillId="0" borderId="0" xfId="35" applyFont="1"/>
    <xf numFmtId="0" fontId="13" fillId="0" borderId="5" xfId="35" applyFont="1" applyBorder="1" applyAlignment="1">
      <alignment horizontal="center" vertical="center"/>
    </xf>
    <xf numFmtId="178" fontId="13" fillId="0" borderId="5" xfId="13" applyNumberFormat="1" applyFont="1" applyBorder="1" applyAlignment="1" applyProtection="1">
      <alignment vertical="center"/>
    </xf>
    <xf numFmtId="178" fontId="13" fillId="0" borderId="5" xfId="35" applyNumberFormat="1" applyFont="1" applyBorder="1" applyAlignment="1">
      <alignment vertical="center"/>
    </xf>
    <xf numFmtId="190" fontId="13" fillId="0" borderId="5" xfId="35" applyNumberFormat="1" applyFont="1" applyBorder="1" applyAlignment="1">
      <alignment horizontal="right" vertical="center"/>
    </xf>
    <xf numFmtId="0" fontId="3" fillId="0" borderId="0" xfId="35" applyFont="1"/>
    <xf numFmtId="0" fontId="15" fillId="0" borderId="0" xfId="35" applyFont="1"/>
    <xf numFmtId="0" fontId="15" fillId="0" borderId="0" xfId="35" applyFont="1" applyAlignment="1">
      <alignment horizontal="right"/>
    </xf>
    <xf numFmtId="0" fontId="14" fillId="0" borderId="0" xfId="35" applyFont="1"/>
    <xf numFmtId="0" fontId="15" fillId="0" borderId="0" xfId="36" applyFont="1" applyAlignment="1">
      <alignment horizontal="right" vertical="center"/>
    </xf>
    <xf numFmtId="178" fontId="1" fillId="0" borderId="0" xfId="35" applyNumberFormat="1" applyFont="1"/>
    <xf numFmtId="0" fontId="7" fillId="0" borderId="20" xfId="0" applyFont="1" applyBorder="1" applyAlignment="1">
      <alignment vertical="center"/>
    </xf>
    <xf numFmtId="0" fontId="30" fillId="0" borderId="20" xfId="0" applyFont="1" applyBorder="1" applyAlignment="1">
      <alignment vertical="center"/>
    </xf>
    <xf numFmtId="0" fontId="30" fillId="0" borderId="0" xfId="0" applyFont="1" applyAlignment="1">
      <alignment vertical="center"/>
    </xf>
    <xf numFmtId="0" fontId="4" fillId="0" borderId="8" xfId="0" applyFont="1" applyBorder="1" applyAlignment="1">
      <alignment horizontal="right" vertical="center"/>
    </xf>
    <xf numFmtId="0" fontId="23" fillId="0" borderId="0" xfId="0" applyFont="1" applyAlignment="1">
      <alignment vertical="center"/>
    </xf>
    <xf numFmtId="177" fontId="4" fillId="0" borderId="7" xfId="0" applyNumberFormat="1" applyFont="1" applyBorder="1" applyAlignment="1">
      <alignment vertical="center"/>
    </xf>
    <xf numFmtId="0" fontId="7" fillId="0" borderId="0" xfId="0" applyFont="1" applyAlignment="1">
      <alignment vertical="center"/>
    </xf>
    <xf numFmtId="0" fontId="30" fillId="0" borderId="0" xfId="0" applyFont="1" applyAlignment="1">
      <alignment horizontal="center" vertical="center"/>
    </xf>
    <xf numFmtId="0" fontId="17" fillId="0" borderId="0" xfId="0" applyFont="1" applyAlignment="1">
      <alignment vertical="center"/>
    </xf>
    <xf numFmtId="0" fontId="19" fillId="0" borderId="20" xfId="0" applyFont="1" applyBorder="1" applyAlignment="1">
      <alignment vertical="center"/>
    </xf>
    <xf numFmtId="0" fontId="4" fillId="0" borderId="5" xfId="0" applyFont="1" applyBorder="1" applyAlignment="1">
      <alignment horizontal="left" vertical="center"/>
    </xf>
    <xf numFmtId="0" fontId="4" fillId="0" borderId="17" xfId="0" applyFont="1" applyBorder="1" applyAlignment="1">
      <alignment horizontal="center" vertical="center"/>
    </xf>
    <xf numFmtId="178" fontId="4" fillId="0" borderId="7" xfId="0" applyNumberFormat="1" applyFont="1" applyBorder="1" applyAlignment="1">
      <alignment horizontal="right" vertical="center"/>
    </xf>
    <xf numFmtId="178" fontId="4" fillId="0" borderId="7" xfId="0" applyNumberFormat="1" applyFont="1" applyBorder="1" applyAlignment="1">
      <alignment vertical="center"/>
    </xf>
    <xf numFmtId="178" fontId="7" fillId="0" borderId="0" xfId="0" applyNumberFormat="1" applyFont="1" applyAlignment="1">
      <alignment vertical="center"/>
    </xf>
    <xf numFmtId="178" fontId="3" fillId="0" borderId="0" xfId="0" applyNumberFormat="1" applyFont="1" applyAlignment="1">
      <alignment horizontal="right" vertical="center"/>
    </xf>
    <xf numFmtId="3" fontId="3" fillId="0" borderId="0" xfId="0" applyNumberFormat="1" applyFont="1" applyAlignment="1">
      <alignment horizontal="right" vertical="center"/>
    </xf>
    <xf numFmtId="0" fontId="4" fillId="0" borderId="0" xfId="0" applyFont="1" applyAlignment="1">
      <alignment vertical="center"/>
    </xf>
    <xf numFmtId="178" fontId="23" fillId="0" borderId="0" xfId="0" applyNumberFormat="1" applyFont="1" applyAlignment="1">
      <alignment vertical="center"/>
    </xf>
    <xf numFmtId="178" fontId="4" fillId="0" borderId="0" xfId="0" applyNumberFormat="1" applyFont="1" applyAlignment="1">
      <alignment vertical="center"/>
    </xf>
    <xf numFmtId="0" fontId="30" fillId="0" borderId="16" xfId="0" applyFont="1" applyBorder="1" applyAlignment="1">
      <alignment vertical="center"/>
    </xf>
    <xf numFmtId="178" fontId="30" fillId="0" borderId="0" xfId="0" applyNumberFormat="1" applyFont="1" applyAlignment="1">
      <alignment vertical="center"/>
    </xf>
    <xf numFmtId="0" fontId="30" fillId="0" borderId="0" xfId="0" applyFont="1"/>
    <xf numFmtId="0" fontId="23" fillId="0" borderId="0" xfId="0" applyFont="1"/>
    <xf numFmtId="178" fontId="30" fillId="0" borderId="0" xfId="0" applyNumberFormat="1" applyFont="1"/>
    <xf numFmtId="0" fontId="3" fillId="0" borderId="0" xfId="37" applyFont="1" applyAlignment="1">
      <alignment vertical="center"/>
    </xf>
    <xf numFmtId="3" fontId="22" fillId="0" borderId="0" xfId="0" applyNumberFormat="1" applyFont="1"/>
    <xf numFmtId="0" fontId="38" fillId="0" borderId="0" xfId="0" applyFont="1"/>
    <xf numFmtId="0" fontId="2" fillId="0" borderId="0" xfId="37" applyFont="1" applyAlignment="1">
      <alignment vertical="center"/>
    </xf>
    <xf numFmtId="3" fontId="1" fillId="0" borderId="0" xfId="37" applyNumberFormat="1" applyFont="1"/>
    <xf numFmtId="0" fontId="1" fillId="0" borderId="0" xfId="37" applyFont="1"/>
    <xf numFmtId="0" fontId="2" fillId="0" borderId="20" xfId="37" applyFont="1" applyBorder="1" applyAlignment="1">
      <alignment vertical="center"/>
    </xf>
    <xf numFmtId="3" fontId="1" fillId="0" borderId="20" xfId="37" applyNumberFormat="1" applyFont="1" applyBorder="1" applyAlignment="1">
      <alignment vertical="center"/>
    </xf>
    <xf numFmtId="0" fontId="1" fillId="0" borderId="0" xfId="37" applyFont="1" applyAlignment="1">
      <alignment vertical="center"/>
    </xf>
    <xf numFmtId="0" fontId="4" fillId="0" borderId="8" xfId="37" applyFont="1" applyBorder="1" applyAlignment="1">
      <alignment horizontal="right" vertical="center"/>
    </xf>
    <xf numFmtId="0" fontId="4" fillId="0" borderId="0" xfId="37" applyFont="1" applyAlignment="1">
      <alignment vertical="center"/>
    </xf>
    <xf numFmtId="0" fontId="4" fillId="0" borderId="5" xfId="37" applyFont="1" applyBorder="1" applyAlignment="1">
      <alignment vertical="center"/>
    </xf>
    <xf numFmtId="3" fontId="4" fillId="0" borderId="6" xfId="37" applyNumberFormat="1" applyFont="1" applyBorder="1" applyAlignment="1">
      <alignment horizontal="center" vertical="center"/>
    </xf>
    <xf numFmtId="0" fontId="4" fillId="0" borderId="7" xfId="37" applyFont="1" applyBorder="1" applyAlignment="1">
      <alignment horizontal="center" vertical="center"/>
    </xf>
    <xf numFmtId="177" fontId="4" fillId="0" borderId="7" xfId="38" applyNumberFormat="1" applyFont="1" applyBorder="1" applyAlignment="1" applyProtection="1">
      <alignment vertical="center"/>
    </xf>
    <xf numFmtId="177" fontId="4" fillId="0" borderId="12" xfId="38" applyNumberFormat="1" applyFont="1" applyBorder="1" applyAlignment="1" applyProtection="1">
      <alignment vertical="center"/>
    </xf>
    <xf numFmtId="0" fontId="7" fillId="0" borderId="5" xfId="37" applyFont="1" applyBorder="1" applyAlignment="1">
      <alignment horizontal="center" vertical="center"/>
    </xf>
    <xf numFmtId="177" fontId="7" fillId="0" borderId="5" xfId="38" applyNumberFormat="1" applyFont="1" applyBorder="1" applyAlignment="1" applyProtection="1">
      <alignment vertical="center"/>
    </xf>
    <xf numFmtId="177" fontId="7" fillId="0" borderId="10" xfId="38" applyNumberFormat="1" applyFont="1" applyBorder="1" applyAlignment="1" applyProtection="1">
      <alignment vertical="center"/>
    </xf>
    <xf numFmtId="0" fontId="7" fillId="0" borderId="0" xfId="37" applyFont="1" applyAlignment="1">
      <alignment vertical="center"/>
    </xf>
    <xf numFmtId="3" fontId="3" fillId="0" borderId="0" xfId="37" applyNumberFormat="1" applyFont="1" applyAlignment="1">
      <alignment vertical="center"/>
    </xf>
    <xf numFmtId="0" fontId="3" fillId="0" borderId="0" xfId="37" applyFont="1" applyAlignment="1">
      <alignment horizontal="right" vertical="center"/>
    </xf>
    <xf numFmtId="3" fontId="1" fillId="0" borderId="0" xfId="37" applyNumberFormat="1" applyFont="1" applyAlignment="1">
      <alignment vertical="center"/>
    </xf>
    <xf numFmtId="3" fontId="1" fillId="0" borderId="0" xfId="37" applyNumberFormat="1" applyFont="1" applyAlignment="1">
      <alignment vertical="center" wrapText="1"/>
    </xf>
    <xf numFmtId="177" fontId="1" fillId="0" borderId="0" xfId="37" applyNumberFormat="1" applyFont="1" applyAlignment="1">
      <alignment vertical="center"/>
    </xf>
    <xf numFmtId="3" fontId="19" fillId="0" borderId="0" xfId="37" applyNumberFormat="1" applyFont="1" applyAlignment="1">
      <alignment horizontal="center" vertical="center"/>
    </xf>
    <xf numFmtId="0" fontId="19" fillId="0" borderId="0" xfId="37" applyFont="1" applyAlignment="1">
      <alignment horizontal="center" vertical="center"/>
    </xf>
    <xf numFmtId="178" fontId="19" fillId="0" borderId="0" xfId="37" applyNumberFormat="1" applyFont="1" applyAlignment="1">
      <alignment vertical="center"/>
    </xf>
    <xf numFmtId="0" fontId="22" fillId="0" borderId="0" xfId="37" applyFont="1" applyAlignment="1">
      <alignment horizontal="center" vertical="center"/>
    </xf>
    <xf numFmtId="178" fontId="22" fillId="0" borderId="0" xfId="37" applyNumberFormat="1" applyFont="1" applyAlignment="1">
      <alignment vertical="center"/>
    </xf>
    <xf numFmtId="0" fontId="2" fillId="0" borderId="0" xfId="39" applyFont="1" applyAlignment="1" applyProtection="1">
      <alignment vertical="center"/>
      <protection locked="0"/>
    </xf>
    <xf numFmtId="0" fontId="2" fillId="0" borderId="0" xfId="39" applyFont="1" applyProtection="1">
      <protection locked="0"/>
    </xf>
    <xf numFmtId="0" fontId="1" fillId="0" borderId="0" xfId="39" applyFont="1" applyProtection="1">
      <protection locked="0"/>
    </xf>
    <xf numFmtId="0" fontId="1" fillId="0" borderId="0" xfId="39" applyFont="1"/>
    <xf numFmtId="0" fontId="17" fillId="0" borderId="0" xfId="39" applyFont="1"/>
    <xf numFmtId="0" fontId="1" fillId="0" borderId="0" xfId="39" applyFont="1" applyAlignment="1" applyProtection="1">
      <alignment vertical="center"/>
      <protection locked="0"/>
    </xf>
    <xf numFmtId="0" fontId="1" fillId="0" borderId="0" xfId="39" applyFont="1" applyAlignment="1">
      <alignment vertical="center"/>
    </xf>
    <xf numFmtId="0" fontId="17" fillId="0" borderId="0" xfId="39" applyFont="1" applyAlignment="1">
      <alignment vertical="center"/>
    </xf>
    <xf numFmtId="0" fontId="4" fillId="0" borderId="8" xfId="39" applyFont="1" applyBorder="1" applyAlignment="1" applyProtection="1">
      <alignment horizontal="right"/>
      <protection locked="0"/>
    </xf>
    <xf numFmtId="0" fontId="4" fillId="0" borderId="0" xfId="41" applyFont="1" applyAlignment="1">
      <alignment horizontal="center" vertical="center"/>
    </xf>
    <xf numFmtId="0" fontId="4" fillId="0" borderId="7" xfId="39" applyFont="1" applyBorder="1" applyAlignment="1" applyProtection="1">
      <alignment horizontal="right" vertical="center"/>
      <protection locked="0"/>
    </xf>
    <xf numFmtId="0" fontId="4" fillId="0" borderId="0" xfId="42" applyFont="1" applyAlignment="1" applyProtection="1">
      <alignment horizontal="center" vertical="center"/>
      <protection locked="0"/>
    </xf>
    <xf numFmtId="0" fontId="4" fillId="0" borderId="5" xfId="39" applyFont="1" applyBorder="1" applyAlignment="1" applyProtection="1">
      <alignment vertical="center"/>
      <protection locked="0"/>
    </xf>
    <xf numFmtId="0" fontId="4" fillId="0" borderId="6" xfId="40" applyFont="1" applyBorder="1" applyAlignment="1">
      <alignment horizontal="center" vertical="center"/>
    </xf>
    <xf numFmtId="0" fontId="4" fillId="0" borderId="6" xfId="39" applyFont="1" applyBorder="1" applyAlignment="1" applyProtection="1">
      <alignment horizontal="center" vertical="center"/>
      <protection locked="0"/>
    </xf>
    <xf numFmtId="0" fontId="4" fillId="0" borderId="13" xfId="39" applyFont="1" applyBorder="1" applyAlignment="1" applyProtection="1">
      <alignment horizontal="center" vertical="center"/>
      <protection locked="0"/>
    </xf>
    <xf numFmtId="0" fontId="4" fillId="0" borderId="7" xfId="39" applyFont="1" applyBorder="1" applyAlignment="1" applyProtection="1">
      <alignment horizontal="center" vertical="center"/>
      <protection locked="0"/>
    </xf>
    <xf numFmtId="177" fontId="4" fillId="0" borderId="7" xfId="40" applyNumberFormat="1" applyFont="1" applyBorder="1" applyAlignment="1">
      <alignment horizontal="right" vertical="center"/>
    </xf>
    <xf numFmtId="177" fontId="4" fillId="0" borderId="7" xfId="39" applyNumberFormat="1" applyFont="1" applyBorder="1" applyAlignment="1" applyProtection="1">
      <alignment horizontal="right" vertical="center"/>
      <protection locked="0"/>
    </xf>
    <xf numFmtId="177" fontId="4" fillId="0" borderId="7" xfId="13" applyNumberFormat="1" applyFont="1" applyBorder="1" applyAlignment="1" applyProtection="1">
      <alignment horizontal="right" vertical="center"/>
      <protection locked="0"/>
    </xf>
    <xf numFmtId="177" fontId="4" fillId="0" borderId="7" xfId="13" applyNumberFormat="1" applyFont="1" applyBorder="1" applyAlignment="1" applyProtection="1">
      <alignment vertical="center"/>
      <protection locked="0"/>
    </xf>
    <xf numFmtId="177" fontId="4" fillId="0" borderId="12" xfId="13" applyNumberFormat="1" applyFont="1" applyBorder="1" applyAlignment="1" applyProtection="1">
      <alignment vertical="center"/>
      <protection locked="0"/>
    </xf>
    <xf numFmtId="0" fontId="4" fillId="0" borderId="0" xfId="41" applyFont="1" applyAlignment="1">
      <alignment horizontal="right" vertical="center"/>
    </xf>
    <xf numFmtId="177" fontId="6" fillId="0" borderId="7" xfId="17" applyNumberFormat="1" applyFont="1" applyBorder="1" applyAlignment="1" applyProtection="1">
      <alignment horizontal="right" vertical="center"/>
    </xf>
    <xf numFmtId="177" fontId="6" fillId="0" borderId="7" xfId="17" applyNumberFormat="1" applyFont="1" applyBorder="1" applyAlignment="1" applyProtection="1">
      <alignment horizontal="right" vertical="center"/>
      <protection locked="0"/>
    </xf>
    <xf numFmtId="177" fontId="6" fillId="0" borderId="7" xfId="13" applyNumberFormat="1" applyFont="1" applyBorder="1" applyAlignment="1" applyProtection="1">
      <alignment vertical="center"/>
      <protection locked="0"/>
    </xf>
    <xf numFmtId="177" fontId="6" fillId="0" borderId="12" xfId="13" applyNumberFormat="1" applyFont="1" applyBorder="1" applyAlignment="1" applyProtection="1">
      <alignment vertical="center"/>
      <protection locked="0"/>
    </xf>
    <xf numFmtId="0" fontId="7" fillId="0" borderId="5" xfId="39" applyFont="1" applyBorder="1" applyAlignment="1" applyProtection="1">
      <alignment horizontal="center" vertical="center"/>
      <protection locked="0"/>
    </xf>
    <xf numFmtId="177" fontId="28" fillId="0" borderId="5" xfId="17" applyNumberFormat="1" applyFont="1" applyBorder="1" applyAlignment="1" applyProtection="1">
      <alignment horizontal="right" vertical="center"/>
    </xf>
    <xf numFmtId="177" fontId="28" fillId="0" borderId="5" xfId="17" applyNumberFormat="1" applyFont="1" applyBorder="1" applyAlignment="1" applyProtection="1">
      <alignment horizontal="right" vertical="center"/>
      <protection locked="0"/>
    </xf>
    <xf numFmtId="177" fontId="28" fillId="0" borderId="5" xfId="13" applyNumberFormat="1" applyFont="1" applyBorder="1" applyAlignment="1" applyProtection="1">
      <alignment vertical="center"/>
      <protection locked="0"/>
    </xf>
    <xf numFmtId="177" fontId="28" fillId="0" borderId="10" xfId="13" applyNumberFormat="1" applyFont="1" applyBorder="1" applyAlignment="1" applyProtection="1">
      <alignment vertical="center"/>
      <protection locked="0"/>
    </xf>
    <xf numFmtId="0" fontId="3" fillId="0" borderId="0" xfId="34" applyFont="1" applyAlignment="1">
      <alignment vertical="center"/>
    </xf>
    <xf numFmtId="0" fontId="30" fillId="0" borderId="0" xfId="39" applyFont="1" applyAlignment="1">
      <alignment vertical="center"/>
    </xf>
    <xf numFmtId="0" fontId="39" fillId="0" borderId="0" xfId="39" applyFont="1" applyAlignment="1">
      <alignment vertical="center"/>
    </xf>
    <xf numFmtId="0" fontId="3" fillId="0" borderId="0" xfId="39" applyFont="1" applyAlignment="1">
      <alignment horizontal="right" vertical="center"/>
    </xf>
    <xf numFmtId="0" fontId="40" fillId="0" borderId="0" xfId="39" applyFont="1" applyAlignment="1">
      <alignment horizontal="right" vertical="center"/>
    </xf>
    <xf numFmtId="0" fontId="3" fillId="0" borderId="0" xfId="39" applyFont="1" applyAlignment="1">
      <alignment vertical="center"/>
    </xf>
    <xf numFmtId="0" fontId="2" fillId="0" borderId="0" xfId="43" applyFont="1">
      <alignment vertical="center"/>
    </xf>
    <xf numFmtId="0" fontId="1" fillId="0" borderId="0" xfId="43" applyFont="1">
      <alignment vertical="center"/>
    </xf>
    <xf numFmtId="0" fontId="4" fillId="0" borderId="8" xfId="43" applyFont="1" applyBorder="1" applyAlignment="1">
      <alignment horizontal="right"/>
    </xf>
    <xf numFmtId="0" fontId="4" fillId="0" borderId="0" xfId="43" applyFont="1">
      <alignment vertical="center"/>
    </xf>
    <xf numFmtId="0" fontId="4" fillId="0" borderId="5" xfId="43" applyFont="1" applyBorder="1">
      <alignment vertical="center"/>
    </xf>
    <xf numFmtId="0" fontId="4" fillId="0" borderId="7" xfId="43" applyFont="1" applyBorder="1" applyAlignment="1">
      <alignment horizontal="center" vertical="center"/>
    </xf>
    <xf numFmtId="178" fontId="4" fillId="0" borderId="11" xfId="43" applyNumberFormat="1" applyFont="1" applyBorder="1">
      <alignment vertical="center"/>
    </xf>
    <xf numFmtId="184" fontId="4" fillId="0" borderId="11" xfId="43" applyNumberFormat="1" applyFont="1" applyBorder="1">
      <alignment vertical="center"/>
    </xf>
    <xf numFmtId="178" fontId="4" fillId="0" borderId="7" xfId="43" applyNumberFormat="1" applyFont="1" applyBorder="1">
      <alignment vertical="center"/>
    </xf>
    <xf numFmtId="178" fontId="4" fillId="0" borderId="0" xfId="43" applyNumberFormat="1" applyFont="1">
      <alignment vertical="center"/>
    </xf>
    <xf numFmtId="178" fontId="6" fillId="0" borderId="11" xfId="43" applyNumberFormat="1" applyFont="1" applyBorder="1">
      <alignment vertical="center"/>
    </xf>
    <xf numFmtId="184" fontId="6" fillId="0" borderId="11" xfId="43" applyNumberFormat="1" applyFont="1" applyBorder="1">
      <alignment vertical="center"/>
    </xf>
    <xf numFmtId="178" fontId="6" fillId="0" borderId="7" xfId="43" applyNumberFormat="1" applyFont="1" applyBorder="1">
      <alignment vertical="center"/>
    </xf>
    <xf numFmtId="178" fontId="6" fillId="0" borderId="0" xfId="43" applyNumberFormat="1" applyFont="1">
      <alignment vertical="center"/>
    </xf>
    <xf numFmtId="0" fontId="7" fillId="0" borderId="5" xfId="43" applyFont="1" applyBorder="1" applyAlignment="1">
      <alignment horizontal="center" vertical="center"/>
    </xf>
    <xf numFmtId="178" fontId="7" fillId="0" borderId="4" xfId="43" applyNumberFormat="1" applyFont="1" applyBorder="1">
      <alignment vertical="center"/>
    </xf>
    <xf numFmtId="184" fontId="7" fillId="0" borderId="4" xfId="43" applyNumberFormat="1" applyFont="1" applyBorder="1">
      <alignment vertical="center"/>
    </xf>
    <xf numFmtId="178" fontId="7" fillId="0" borderId="5" xfId="43" applyNumberFormat="1" applyFont="1" applyBorder="1">
      <alignment vertical="center"/>
    </xf>
    <xf numFmtId="178" fontId="7" fillId="0" borderId="13" xfId="43" applyNumberFormat="1" applyFont="1" applyBorder="1">
      <alignment vertical="center"/>
    </xf>
    <xf numFmtId="0" fontId="3" fillId="0" borderId="16" xfId="43" applyFont="1" applyBorder="1">
      <alignment vertical="center"/>
    </xf>
    <xf numFmtId="0" fontId="1" fillId="0" borderId="16" xfId="43" applyFont="1" applyBorder="1">
      <alignment vertical="center"/>
    </xf>
    <xf numFmtId="0" fontId="3" fillId="0" borderId="0" xfId="43" applyFont="1" applyAlignment="1">
      <alignment horizontal="right" vertical="center"/>
    </xf>
    <xf numFmtId="0" fontId="1" fillId="0" borderId="0" xfId="2" applyFont="1"/>
    <xf numFmtId="0" fontId="1" fillId="0" borderId="0" xfId="2" applyFont="1" applyAlignment="1">
      <alignment vertical="center"/>
    </xf>
    <xf numFmtId="0" fontId="4" fillId="0" borderId="1" xfId="2" applyFont="1" applyBorder="1" applyAlignment="1">
      <alignment horizontal="right" vertical="center"/>
    </xf>
    <xf numFmtId="0" fontId="4" fillId="0" borderId="0" xfId="2" applyFont="1" applyAlignment="1">
      <alignment vertical="center"/>
    </xf>
    <xf numFmtId="0" fontId="4" fillId="0" borderId="4" xfId="2" applyFont="1" applyBorder="1" applyAlignment="1">
      <alignment vertical="center"/>
    </xf>
    <xf numFmtId="0" fontId="4" fillId="0" borderId="17" xfId="2" applyFont="1" applyBorder="1" applyAlignment="1">
      <alignment horizontal="center" vertical="center"/>
    </xf>
    <xf numFmtId="0" fontId="4" fillId="0" borderId="6" xfId="2" applyFont="1" applyBorder="1" applyAlignment="1">
      <alignment horizontal="center" vertical="center"/>
    </xf>
    <xf numFmtId="0" fontId="4" fillId="0" borderId="18" xfId="2" applyFont="1" applyBorder="1" applyAlignment="1">
      <alignment horizontal="center" vertical="center"/>
    </xf>
    <xf numFmtId="0" fontId="4" fillId="0" borderId="7" xfId="2" applyFont="1" applyBorder="1" applyAlignment="1">
      <alignment horizontal="center" vertical="center"/>
    </xf>
    <xf numFmtId="178" fontId="4" fillId="0" borderId="7" xfId="2" applyNumberFormat="1" applyFont="1" applyBorder="1" applyAlignment="1">
      <alignment vertical="center"/>
    </xf>
    <xf numFmtId="178" fontId="4" fillId="0" borderId="11" xfId="2" applyNumberFormat="1" applyFont="1" applyBorder="1" applyAlignment="1">
      <alignment vertical="center"/>
    </xf>
    <xf numFmtId="186" fontId="4" fillId="0" borderId="7" xfId="2" applyNumberFormat="1" applyFont="1" applyBorder="1" applyAlignment="1">
      <alignment horizontal="right" vertical="center"/>
    </xf>
    <xf numFmtId="0" fontId="7" fillId="0" borderId="0" xfId="2" applyFont="1" applyAlignment="1">
      <alignment vertical="center"/>
    </xf>
    <xf numFmtId="178" fontId="6" fillId="0" borderId="12" xfId="2" applyNumberFormat="1" applyFont="1" applyBorder="1" applyAlignment="1">
      <alignment vertical="center"/>
    </xf>
    <xf numFmtId="178" fontId="6" fillId="0" borderId="7" xfId="2" applyNumberFormat="1" applyFont="1" applyBorder="1" applyAlignment="1">
      <alignment vertical="center"/>
    </xf>
    <xf numFmtId="178" fontId="6" fillId="0" borderId="11" xfId="2" applyNumberFormat="1" applyFont="1" applyBorder="1" applyAlignment="1">
      <alignment vertical="center"/>
    </xf>
    <xf numFmtId="186" fontId="6" fillId="0" borderId="7" xfId="2" applyNumberFormat="1" applyFont="1" applyBorder="1" applyAlignment="1">
      <alignment horizontal="right" vertical="center"/>
    </xf>
    <xf numFmtId="0" fontId="7" fillId="0" borderId="5" xfId="2" applyFont="1" applyBorder="1" applyAlignment="1">
      <alignment horizontal="center" vertical="center"/>
    </xf>
    <xf numFmtId="0" fontId="3" fillId="0" borderId="0" xfId="2" applyFont="1" applyAlignment="1">
      <alignment vertical="center"/>
    </xf>
    <xf numFmtId="0" fontId="3" fillId="0" borderId="0" xfId="2" applyFont="1" applyAlignment="1">
      <alignment horizontal="right" vertical="center"/>
    </xf>
    <xf numFmtId="0" fontId="19" fillId="0" borderId="0" xfId="2" applyFont="1" applyAlignment="1">
      <alignment vertical="center"/>
    </xf>
    <xf numFmtId="178" fontId="19" fillId="0" borderId="0" xfId="2" applyNumberFormat="1" applyFont="1" applyAlignment="1">
      <alignment vertical="center"/>
    </xf>
    <xf numFmtId="0" fontId="19" fillId="0" borderId="0" xfId="2" applyFont="1" applyAlignment="1">
      <alignment horizontal="center" vertical="center"/>
    </xf>
    <xf numFmtId="177" fontId="7" fillId="0" borderId="5" xfId="13" applyNumberFormat="1" applyFont="1" applyBorder="1" applyAlignment="1" applyProtection="1">
      <alignment horizontal="right" vertical="center"/>
    </xf>
    <xf numFmtId="177" fontId="7" fillId="0" borderId="5" xfId="19" applyNumberFormat="1" applyFont="1" applyBorder="1" applyAlignment="1">
      <alignment vertical="center"/>
    </xf>
    <xf numFmtId="177" fontId="7" fillId="0" borderId="5" xfId="19" applyNumberFormat="1" applyFont="1" applyBorder="1" applyAlignment="1">
      <alignment horizontal="right" vertical="center"/>
    </xf>
    <xf numFmtId="3" fontId="22" fillId="0" borderId="7" xfId="0" applyNumberFormat="1" applyFont="1" applyBorder="1" applyAlignment="1">
      <alignment vertical="center"/>
    </xf>
    <xf numFmtId="176" fontId="19" fillId="0" borderId="7" xfId="13" applyFont="1" applyBorder="1" applyAlignment="1" applyProtection="1">
      <alignment vertical="center"/>
    </xf>
    <xf numFmtId="176" fontId="19" fillId="0" borderId="11" xfId="13" applyFont="1" applyBorder="1" applyAlignment="1" applyProtection="1">
      <alignment vertical="center"/>
    </xf>
    <xf numFmtId="176" fontId="19" fillId="0" borderId="5" xfId="13" applyFont="1" applyBorder="1" applyAlignment="1" applyProtection="1">
      <alignment vertical="center"/>
    </xf>
    <xf numFmtId="3" fontId="19" fillId="0" borderId="5" xfId="0" applyNumberFormat="1" applyFont="1" applyBorder="1" applyAlignment="1">
      <alignment vertical="center"/>
    </xf>
    <xf numFmtId="179" fontId="19" fillId="0" borderId="5" xfId="13" applyNumberFormat="1" applyFont="1" applyBorder="1" applyAlignment="1" applyProtection="1">
      <alignment vertical="center"/>
    </xf>
    <xf numFmtId="176" fontId="19" fillId="0" borderId="4" xfId="13" applyFont="1" applyBorder="1" applyAlignment="1" applyProtection="1">
      <alignment vertical="center"/>
    </xf>
    <xf numFmtId="176" fontId="22" fillId="0" borderId="5" xfId="17" applyFont="1" applyBorder="1" applyAlignment="1" applyProtection="1">
      <alignment vertical="center"/>
    </xf>
    <xf numFmtId="176" fontId="22" fillId="0" borderId="5" xfId="17" applyFont="1" applyBorder="1" applyAlignment="1" applyProtection="1">
      <alignment horizontal="right" vertical="center"/>
    </xf>
    <xf numFmtId="3" fontId="22" fillId="0" borderId="4" xfId="0" applyNumberFormat="1" applyFont="1" applyBorder="1" applyAlignment="1">
      <alignment vertical="center"/>
    </xf>
    <xf numFmtId="179" fontId="22" fillId="0" borderId="5" xfId="13" applyNumberFormat="1" applyFont="1" applyBorder="1" applyAlignment="1" applyProtection="1">
      <alignment vertical="center"/>
    </xf>
    <xf numFmtId="176" fontId="22" fillId="0" borderId="13" xfId="17" applyFont="1" applyBorder="1" applyAlignment="1" applyProtection="1">
      <alignment horizontal="right" vertical="center"/>
    </xf>
    <xf numFmtId="176" fontId="22" fillId="0" borderId="4" xfId="17" applyFont="1" applyBorder="1" applyAlignment="1" applyProtection="1">
      <alignment horizontal="right" vertical="center"/>
    </xf>
    <xf numFmtId="180" fontId="22" fillId="0" borderId="11" xfId="0" applyNumberFormat="1" applyFont="1" applyBorder="1" applyAlignment="1">
      <alignment vertical="center"/>
    </xf>
    <xf numFmtId="3" fontId="22" fillId="0" borderId="7" xfId="0" applyNumberFormat="1" applyFont="1" applyBorder="1" applyAlignment="1">
      <alignment horizontal="right" vertical="center"/>
    </xf>
    <xf numFmtId="176" fontId="19" fillId="0" borderId="7" xfId="13" applyFont="1" applyBorder="1" applyAlignment="1" applyProtection="1">
      <alignment horizontal="right" vertical="center"/>
    </xf>
    <xf numFmtId="176" fontId="19" fillId="0" borderId="5" xfId="13" applyFont="1" applyBorder="1" applyAlignment="1" applyProtection="1">
      <alignment horizontal="right" vertical="center"/>
    </xf>
    <xf numFmtId="3" fontId="21" fillId="0" borderId="5" xfId="0" applyNumberFormat="1" applyFont="1" applyBorder="1" applyAlignment="1">
      <alignment horizontal="right" vertical="center"/>
    </xf>
    <xf numFmtId="3" fontId="22" fillId="0" borderId="5" xfId="0" applyNumberFormat="1" applyFont="1" applyBorder="1" applyAlignment="1">
      <alignment vertical="center"/>
    </xf>
    <xf numFmtId="3" fontId="19" fillId="0" borderId="5" xfId="0" applyNumberFormat="1" applyFont="1" applyBorder="1" applyAlignment="1">
      <alignment horizontal="right" vertical="center"/>
    </xf>
    <xf numFmtId="3" fontId="19" fillId="0" borderId="4" xfId="0" applyNumberFormat="1" applyFont="1" applyBorder="1" applyAlignment="1">
      <alignment vertical="center"/>
    </xf>
    <xf numFmtId="3" fontId="22" fillId="0" borderId="5" xfId="0" applyNumberFormat="1" applyFont="1" applyBorder="1" applyAlignment="1">
      <alignment horizontal="right" vertical="center"/>
    </xf>
    <xf numFmtId="178" fontId="7" fillId="0" borderId="5" xfId="2" applyNumberFormat="1" applyFont="1" applyBorder="1" applyAlignment="1">
      <alignment vertical="center"/>
    </xf>
    <xf numFmtId="178" fontId="7" fillId="0" borderId="4" xfId="2" applyNumberFormat="1" applyFont="1" applyBorder="1" applyAlignment="1">
      <alignment vertical="center"/>
    </xf>
    <xf numFmtId="186" fontId="7" fillId="0" borderId="5" xfId="2" applyNumberFormat="1" applyFont="1" applyBorder="1" applyAlignment="1">
      <alignment horizontal="right" vertical="center"/>
    </xf>
    <xf numFmtId="0" fontId="3" fillId="0" borderId="0" xfId="5" applyFont="1" applyAlignment="1">
      <alignment vertical="center"/>
    </xf>
    <xf numFmtId="178" fontId="40" fillId="0" borderId="0" xfId="10" applyNumberFormat="1" applyFont="1" applyAlignment="1">
      <alignment horizontal="right"/>
    </xf>
    <xf numFmtId="178" fontId="3" fillId="0" borderId="0" xfId="10" applyNumberFormat="1" applyFont="1" applyAlignment="1">
      <alignment horizontal="right" vertical="center"/>
    </xf>
    <xf numFmtId="0" fontId="17" fillId="0" borderId="0" xfId="10" applyFont="1" applyAlignment="1">
      <alignment horizontal="right"/>
    </xf>
    <xf numFmtId="181" fontId="17" fillId="0" borderId="0" xfId="10" applyNumberFormat="1" applyFont="1"/>
    <xf numFmtId="178" fontId="1" fillId="0" borderId="0" xfId="10" applyNumberFormat="1" applyFont="1" applyAlignment="1">
      <alignment horizontal="right" vertical="center"/>
    </xf>
    <xf numFmtId="177" fontId="7" fillId="0" borderId="5" xfId="0" applyNumberFormat="1" applyFont="1" applyBorder="1" applyAlignment="1">
      <alignment vertical="center"/>
    </xf>
    <xf numFmtId="178" fontId="7" fillId="0" borderId="5" xfId="0" applyNumberFormat="1" applyFont="1" applyBorder="1" applyAlignment="1">
      <alignment horizontal="right" vertical="center"/>
    </xf>
    <xf numFmtId="178" fontId="7" fillId="0" borderId="5" xfId="0" applyNumberFormat="1" applyFont="1" applyBorder="1" applyAlignment="1">
      <alignment vertical="center"/>
    </xf>
    <xf numFmtId="177" fontId="11" fillId="0" borderId="7" xfId="0" applyNumberFormat="1" applyFont="1" applyBorder="1" applyAlignment="1">
      <alignment horizontal="right" vertical="center"/>
    </xf>
    <xf numFmtId="0" fontId="11" fillId="0" borderId="7" xfId="0" applyFont="1" applyBorder="1" applyAlignment="1">
      <alignment horizontal="center" vertical="center"/>
    </xf>
    <xf numFmtId="178" fontId="11" fillId="0" borderId="7" xfId="44" applyNumberFormat="1" applyFont="1" applyBorder="1" applyAlignment="1" applyProtection="1">
      <alignment horizontal="right" vertical="center"/>
    </xf>
    <xf numFmtId="178" fontId="11" fillId="0" borderId="7" xfId="0" applyNumberFormat="1" applyFont="1" applyBorder="1" applyAlignment="1">
      <alignment horizontal="right" vertical="center"/>
    </xf>
    <xf numFmtId="0" fontId="13" fillId="0" borderId="5" xfId="0" applyFont="1" applyBorder="1" applyAlignment="1">
      <alignment horizontal="center" vertical="center"/>
    </xf>
    <xf numFmtId="177" fontId="13" fillId="0" borderId="5" xfId="0" applyNumberFormat="1" applyFont="1" applyBorder="1" applyAlignment="1">
      <alignment horizontal="right" vertical="center"/>
    </xf>
    <xf numFmtId="177" fontId="4" fillId="0" borderId="7" xfId="1" applyNumberFormat="1" applyFont="1" applyBorder="1" applyAlignment="1" applyProtection="1">
      <alignment vertical="center" shrinkToFit="1"/>
    </xf>
    <xf numFmtId="177" fontId="4" fillId="0" borderId="7" xfId="1" applyNumberFormat="1" applyFont="1" applyBorder="1" applyAlignment="1" applyProtection="1">
      <alignment horizontal="right" vertical="center" shrinkToFit="1"/>
    </xf>
    <xf numFmtId="177" fontId="6" fillId="0" borderId="7" xfId="1" applyNumberFormat="1" applyFont="1" applyBorder="1" applyAlignment="1" applyProtection="1">
      <alignment vertical="center" shrinkToFit="1"/>
    </xf>
    <xf numFmtId="177" fontId="6" fillId="0" borderId="7" xfId="1" applyNumberFormat="1" applyFont="1" applyBorder="1" applyAlignment="1" applyProtection="1">
      <alignment horizontal="right" vertical="center" shrinkToFit="1"/>
    </xf>
    <xf numFmtId="177" fontId="7" fillId="0" borderId="5" xfId="1" applyNumberFormat="1" applyFont="1" applyBorder="1" applyAlignment="1" applyProtection="1">
      <alignment vertical="center" shrinkToFit="1"/>
    </xf>
    <xf numFmtId="177" fontId="7" fillId="0" borderId="5" xfId="1" applyNumberFormat="1" applyFont="1" applyBorder="1" applyAlignment="1" applyProtection="1">
      <alignment horizontal="right" vertical="center" shrinkToFit="1"/>
    </xf>
    <xf numFmtId="180" fontId="7" fillId="0" borderId="5" xfId="30" applyNumberFormat="1" applyFont="1" applyBorder="1" applyAlignment="1">
      <alignment horizontal="right" vertical="center"/>
    </xf>
    <xf numFmtId="180" fontId="28" fillId="0" borderId="5" xfId="22" applyNumberFormat="1" applyFont="1" applyBorder="1" applyAlignment="1">
      <alignment horizontal="right" vertical="center"/>
    </xf>
    <xf numFmtId="49" fontId="4" fillId="0" borderId="8" xfId="7" applyFont="1" applyBorder="1" applyAlignment="1">
      <alignment horizontal="right" vertical="center"/>
    </xf>
    <xf numFmtId="0" fontId="4" fillId="0" borderId="2" xfId="0" applyFont="1" applyBorder="1" applyAlignment="1">
      <alignment horizontal="center" vertical="center"/>
    </xf>
    <xf numFmtId="3" fontId="4" fillId="0" borderId="2" xfId="0" applyNumberFormat="1" applyFont="1" applyBorder="1" applyAlignment="1">
      <alignment horizontal="center" vertical="center"/>
    </xf>
    <xf numFmtId="0" fontId="19" fillId="0" borderId="8" xfId="19" applyFont="1" applyBorder="1" applyAlignment="1">
      <alignment horizontal="center" vertical="center"/>
    </xf>
    <xf numFmtId="0" fontId="19" fillId="0" borderId="2" xfId="19" applyFont="1" applyBorder="1" applyAlignment="1">
      <alignment horizontal="center" vertical="center"/>
    </xf>
    <xf numFmtId="0" fontId="4" fillId="0" borderId="2" xfId="19" applyFont="1" applyBorder="1" applyAlignment="1">
      <alignment horizontal="center" vertical="center"/>
    </xf>
    <xf numFmtId="0" fontId="3" fillId="0" borderId="0" xfId="0" applyFont="1" applyAlignment="1">
      <alignment horizontal="left" vertical="center"/>
    </xf>
    <xf numFmtId="0" fontId="19" fillId="0" borderId="6" xfId="15" applyFont="1" applyBorder="1" applyAlignment="1">
      <alignment horizontal="center" vertical="center" textRotation="255"/>
    </xf>
    <xf numFmtId="3" fontId="3" fillId="0" borderId="0" xfId="18" applyNumberFormat="1" applyFont="1" applyBorder="1" applyAlignment="1" applyProtection="1">
      <alignment horizontal="left" vertical="center"/>
    </xf>
    <xf numFmtId="0" fontId="19" fillId="0" borderId="0" xfId="0" applyFont="1" applyAlignment="1">
      <alignment horizontal="center" vertical="center" wrapText="1"/>
    </xf>
    <xf numFmtId="0" fontId="19" fillId="0" borderId="0" xfId="0" applyFont="1" applyAlignment="1">
      <alignment horizontal="center" vertical="center"/>
    </xf>
    <xf numFmtId="0" fontId="19" fillId="0" borderId="6" xfId="15" applyFont="1" applyBorder="1" applyAlignment="1">
      <alignment horizontal="center" vertical="distributed" textRotation="255" wrapText="1"/>
    </xf>
    <xf numFmtId="0" fontId="3" fillId="0" borderId="0" xfId="0" applyFont="1" applyAlignment="1">
      <alignment horizontal="center" vertical="center" wrapText="1"/>
    </xf>
    <xf numFmtId="0" fontId="19" fillId="0" borderId="5" xfId="15" applyFont="1" applyBorder="1" applyAlignment="1">
      <alignment horizontal="center" vertical="center" textRotation="255"/>
    </xf>
    <xf numFmtId="0" fontId="19" fillId="0" borderId="2" xfId="0" applyFont="1" applyBorder="1" applyAlignment="1">
      <alignment horizontal="center" vertical="center"/>
    </xf>
    <xf numFmtId="0" fontId="19" fillId="0" borderId="2" xfId="0" applyFont="1" applyBorder="1" applyAlignment="1">
      <alignment horizontal="center" vertical="center" wrapText="1"/>
    </xf>
    <xf numFmtId="0" fontId="19" fillId="0" borderId="3" xfId="0" applyFont="1" applyBorder="1" applyAlignment="1">
      <alignment horizontal="center" vertical="center"/>
    </xf>
    <xf numFmtId="0" fontId="19" fillId="0" borderId="3" xfId="0" applyFont="1" applyBorder="1" applyAlignment="1">
      <alignment horizontal="center" vertical="center" wrapText="1"/>
    </xf>
    <xf numFmtId="0" fontId="3" fillId="0" borderId="20" xfId="2" applyFont="1" applyBorder="1" applyAlignment="1">
      <alignment horizontal="right" vertical="center"/>
    </xf>
    <xf numFmtId="0" fontId="4" fillId="0" borderId="2" xfId="2" applyFont="1" applyBorder="1" applyAlignment="1">
      <alignment horizontal="center" vertical="center"/>
    </xf>
    <xf numFmtId="0" fontId="4" fillId="0" borderId="2" xfId="3" applyFont="1" applyBorder="1" applyAlignment="1">
      <alignment horizontal="center" vertical="center"/>
    </xf>
    <xf numFmtId="0" fontId="4" fillId="0" borderId="3" xfId="3" applyFont="1" applyBorder="1" applyAlignment="1">
      <alignment horizontal="center"/>
    </xf>
    <xf numFmtId="0" fontId="4" fillId="0" borderId="2" xfId="3" applyFont="1" applyBorder="1" applyAlignment="1">
      <alignment horizontal="center"/>
    </xf>
    <xf numFmtId="0" fontId="4" fillId="0" borderId="2" xfId="35" applyFont="1" applyBorder="1" applyAlignment="1">
      <alignment horizontal="distributed" vertical="center"/>
    </xf>
    <xf numFmtId="0" fontId="4" fillId="0" borderId="2" xfId="35" applyFont="1" applyBorder="1" applyAlignment="1">
      <alignment horizontal="distributed" vertical="center" wrapText="1"/>
    </xf>
    <xf numFmtId="0" fontId="4" fillId="0" borderId="2" xfId="10" applyFont="1" applyBorder="1" applyAlignment="1">
      <alignment horizontal="center" vertical="center" wrapText="1"/>
    </xf>
    <xf numFmtId="0" fontId="4" fillId="0" borderId="2" xfId="30" applyFont="1" applyBorder="1" applyAlignment="1">
      <alignment horizontal="center" vertical="center"/>
    </xf>
    <xf numFmtId="0" fontId="4" fillId="0" borderId="3" xfId="0" applyFont="1" applyBorder="1" applyAlignment="1">
      <alignment horizontal="center" vertical="center"/>
    </xf>
    <xf numFmtId="3" fontId="4" fillId="0" borderId="22" xfId="37" applyNumberFormat="1" applyFont="1" applyBorder="1" applyAlignment="1">
      <alignment horizontal="center" vertical="center"/>
    </xf>
    <xf numFmtId="3" fontId="4" fillId="0" borderId="2" xfId="37" applyNumberFormat="1" applyFont="1" applyBorder="1" applyAlignment="1">
      <alignment horizontal="center" vertical="center"/>
    </xf>
    <xf numFmtId="0" fontId="4" fillId="0" borderId="2" xfId="27" applyFont="1" applyBorder="1" applyAlignment="1">
      <alignment horizontal="center" vertical="center"/>
    </xf>
    <xf numFmtId="0" fontId="4" fillId="0" borderId="2" xfId="27" applyFont="1" applyBorder="1" applyAlignment="1">
      <alignment horizontal="center" vertical="center" wrapText="1"/>
    </xf>
    <xf numFmtId="0" fontId="4" fillId="0" borderId="2" xfId="26" applyFont="1" applyBorder="1" applyAlignment="1">
      <alignment horizontal="center" vertical="center"/>
    </xf>
    <xf numFmtId="0" fontId="4" fillId="0" borderId="2" xfId="9" applyFont="1" applyBorder="1" applyAlignment="1">
      <alignment horizontal="center" vertical="center"/>
    </xf>
    <xf numFmtId="49" fontId="4" fillId="0" borderId="2" xfId="7" applyFont="1" applyBorder="1" applyAlignment="1">
      <alignment horizontal="center" vertical="center"/>
    </xf>
    <xf numFmtId="0" fontId="4" fillId="0" borderId="2" xfId="22" applyFont="1" applyBorder="1" applyAlignment="1">
      <alignment horizontal="center" vertical="center"/>
    </xf>
    <xf numFmtId="0" fontId="4" fillId="0" borderId="9" xfId="22" applyFont="1" applyBorder="1" applyAlignment="1">
      <alignment horizontal="center" vertical="center"/>
    </xf>
    <xf numFmtId="0" fontId="4" fillId="0" borderId="2" xfId="29" applyFont="1" applyBorder="1" applyAlignment="1">
      <alignment horizontal="center" vertical="center"/>
    </xf>
    <xf numFmtId="0" fontId="4" fillId="0" borderId="2" xfId="24" applyFont="1" applyBorder="1" applyAlignment="1">
      <alignment horizontal="center" vertical="center"/>
    </xf>
    <xf numFmtId="0" fontId="19" fillId="0" borderId="2" xfId="0" applyFont="1" applyBorder="1" applyAlignment="1">
      <alignment horizontal="center" vertical="distributed" wrapText="1"/>
    </xf>
    <xf numFmtId="0" fontId="1" fillId="0" borderId="0" xfId="0" applyFont="1" applyAlignment="1">
      <alignment horizontal="center"/>
    </xf>
    <xf numFmtId="0" fontId="4" fillId="0" borderId="2" xfId="40" applyFont="1" applyBorder="1" applyAlignment="1">
      <alignment horizontal="center" vertical="center"/>
    </xf>
    <xf numFmtId="0" fontId="4" fillId="0" borderId="2" xfId="39" applyFont="1" applyBorder="1" applyAlignment="1" applyProtection="1">
      <alignment horizontal="center" vertical="center"/>
      <protection locked="0"/>
    </xf>
    <xf numFmtId="0" fontId="4" fillId="0" borderId="2" xfId="39" applyFont="1" applyBorder="1" applyAlignment="1" applyProtection="1">
      <alignment horizontal="center" vertical="center" wrapText="1"/>
      <protection locked="0"/>
    </xf>
    <xf numFmtId="0" fontId="4" fillId="0" borderId="3" xfId="43" applyFont="1" applyBorder="1" applyAlignment="1">
      <alignment horizontal="center" vertical="center"/>
    </xf>
    <xf numFmtId="0" fontId="4" fillId="0" borderId="2" xfId="43" applyFont="1" applyBorder="1" applyAlignment="1">
      <alignment horizontal="center" vertical="center"/>
    </xf>
    <xf numFmtId="0" fontId="4" fillId="0" borderId="2" xfId="8" applyFont="1" applyBorder="1" applyAlignment="1">
      <alignment horizontal="center" vertical="center"/>
    </xf>
    <xf numFmtId="0" fontId="4" fillId="0" borderId="2" xfId="8" applyFont="1" applyBorder="1" applyAlignment="1">
      <alignment horizontal="center" vertical="center" shrinkToFit="1"/>
    </xf>
    <xf numFmtId="0" fontId="19" fillId="0" borderId="2" xfId="8" applyFont="1" applyBorder="1" applyAlignment="1">
      <alignment horizontal="center" vertical="center"/>
    </xf>
    <xf numFmtId="0" fontId="19" fillId="0" borderId="22" xfId="8" applyFont="1" applyBorder="1" applyAlignment="1">
      <alignment horizontal="center" vertical="center"/>
    </xf>
    <xf numFmtId="0" fontId="3" fillId="0" borderId="5" xfId="8" applyFont="1" applyBorder="1" applyAlignment="1">
      <alignment horizontal="left" wrapText="1"/>
    </xf>
    <xf numFmtId="0" fontId="19" fillId="0" borderId="8" xfId="8" applyFont="1" applyBorder="1" applyAlignment="1">
      <alignment horizontal="center" vertical="center"/>
    </xf>
    <xf numFmtId="0" fontId="19" fillId="0" borderId="8" xfId="8" applyFont="1" applyBorder="1" applyAlignment="1">
      <alignment horizontal="center" vertical="center" wrapText="1"/>
    </xf>
    <xf numFmtId="0" fontId="19" fillId="0" borderId="14" xfId="8" applyFont="1" applyBorder="1" applyAlignment="1">
      <alignment horizontal="center" vertical="center"/>
    </xf>
    <xf numFmtId="0" fontId="19" fillId="0" borderId="14" xfId="8" applyFont="1" applyBorder="1" applyAlignment="1">
      <alignment horizontal="center" vertical="center" wrapText="1"/>
    </xf>
    <xf numFmtId="0" fontId="4" fillId="0" borderId="2" xfId="8" applyFont="1" applyBorder="1" applyAlignment="1">
      <alignment horizontal="center" vertical="center" wrapText="1"/>
    </xf>
    <xf numFmtId="3" fontId="4" fillId="0" borderId="2" xfId="8" applyNumberFormat="1" applyFont="1" applyBorder="1" applyAlignment="1">
      <alignment horizontal="center" vertical="center"/>
    </xf>
    <xf numFmtId="0" fontId="4" fillId="0" borderId="8" xfId="33" applyFont="1" applyBorder="1" applyAlignment="1">
      <alignment horizontal="center" vertical="center"/>
    </xf>
    <xf numFmtId="0" fontId="4" fillId="0" borderId="6" xfId="33" applyFont="1" applyBorder="1" applyAlignment="1">
      <alignment horizontal="center" vertical="center"/>
    </xf>
    <xf numFmtId="0" fontId="4" fillId="0" borderId="2" xfId="32" applyFont="1" applyBorder="1" applyAlignment="1">
      <alignment horizontal="center" vertical="center"/>
    </xf>
    <xf numFmtId="0" fontId="4" fillId="0" borderId="2" xfId="0" applyFont="1" applyBorder="1" applyAlignment="1">
      <alignment horizontal="distributed" vertical="center"/>
    </xf>
    <xf numFmtId="0" fontId="4" fillId="0" borderId="2" xfId="0" applyFont="1" applyBorder="1" applyAlignment="1">
      <alignment horizontal="center" vertical="center" wrapText="1"/>
    </xf>
    <xf numFmtId="0" fontId="4" fillId="0" borderId="2" xfId="0" applyFont="1" applyBorder="1" applyAlignment="1">
      <alignment horizontal="distributed" vertical="center" wrapText="1"/>
    </xf>
  </cellXfs>
  <cellStyles count="45">
    <cellStyle name="Excel Built-in Comma [0]" xfId="17" xr:uid="{873656FF-2A74-4B61-B521-F8E0005C0BAF}"/>
    <cellStyle name="パーセント" xfId="6" builtinId="5"/>
    <cellStyle name="パーセント 2" xfId="18" xr:uid="{0DF94E87-CCB7-48C6-A536-2367D3965D11}"/>
    <cellStyle name="桁区切り 2" xfId="1" xr:uid="{00000000-0005-0000-0000-000006000000}"/>
    <cellStyle name="桁区切り 2 2 2" xfId="13" xr:uid="{BA8ACD84-97D4-4935-A7FB-72853EC4C6F7}"/>
    <cellStyle name="桁区切り 2 2 2 2" xfId="44" xr:uid="{2F7CA92B-0985-4709-9D9A-C24A743F0E3B}"/>
    <cellStyle name="桁区切り 3" xfId="38" xr:uid="{EB15B725-1B33-457A-8DB5-6248129E8FAD}"/>
    <cellStyle name="標準" xfId="0" builtinId="0"/>
    <cellStyle name="標準 4" xfId="4" xr:uid="{0ECFF55E-AD73-48A9-8DAF-0360A631B9DA}"/>
    <cellStyle name="標準_11-38" xfId="12" xr:uid="{800FE5AD-E376-436F-8CE0-2306EE3E2A28}"/>
    <cellStyle name="標準_11-39_文化課" xfId="32" xr:uid="{D6D4209E-C099-4252-9244-2D03B506F758}"/>
    <cellStyle name="標準_169" xfId="14" xr:uid="{8B966E4A-83CE-46BF-9411-B09ABD294CE6}"/>
    <cellStyle name="標準_16生涯学習振興公社" xfId="30" xr:uid="{D05603D2-EDC4-4D45-9331-FB550A98FA4B}"/>
    <cellStyle name="標準_17-1016" xfId="10" xr:uid="{2415BD7A-E4D1-4AF4-A67A-001E9E5F8C6C}"/>
    <cellStyle name="標準_１７１－１" xfId="37" xr:uid="{42FF4D6A-C121-47F5-AF92-D88C5F7DBA2F}"/>
    <cellStyle name="標準_１７１－２" xfId="28" xr:uid="{098BAF56-4F82-4E1D-B11E-EEB2BF3425AA}"/>
    <cellStyle name="標準_１７１－３" xfId="27" xr:uid="{BC5CB99F-48FF-4CFB-B86F-7509024B6283}"/>
    <cellStyle name="標準_17-1525" xfId="31" xr:uid="{B4B71CA7-1865-4A4B-822C-8652C5C21BEF}"/>
    <cellStyle name="標準_172-1" xfId="26" xr:uid="{3CB18535-B1CB-4F46-9C8F-5ADBE303B244}"/>
    <cellStyle name="標準_１７２－２" xfId="25" xr:uid="{0741F30C-473B-464C-98D7-00C3D7E1F603}"/>
    <cellStyle name="標準_17-2535" xfId="8" xr:uid="{60BD6776-9B6D-4E45-9F6C-379A0D4880FF}"/>
    <cellStyle name="標準_17-28(1)" xfId="22" xr:uid="{19B4EBD6-364B-4C48-AB20-59BD8BC54476}"/>
    <cellStyle name="標準_17-28(1)_17-1617" xfId="29" xr:uid="{7A8BA80D-DF8C-432D-A339-58397FC3B456}"/>
    <cellStyle name="標準_17-28(2)" xfId="24" xr:uid="{2B384B5C-5F6C-4573-94B0-EACA345C4DC2}"/>
    <cellStyle name="標準_17-29(3)" xfId="41" xr:uid="{A5966B19-E1B2-461B-AEFE-BC1400ABD864}"/>
    <cellStyle name="標準_17-29(4)" xfId="40" xr:uid="{73A93DB4-DCE3-4A9D-A118-F50F35F5214F}"/>
    <cellStyle name="標準_17-40_1" xfId="34" xr:uid="{62001807-AEFA-458D-AA2F-810CABF299ED}"/>
    <cellStyle name="標準_17-41" xfId="33" xr:uid="{71C7A80D-8431-4FFE-99DD-DA2603F3FCD3}"/>
    <cellStyle name="標準_17生涯学習振興公社(提出用)" xfId="21" xr:uid="{0ADEE9D4-0371-4FB0-B824-44A462EF7F00}"/>
    <cellStyle name="標準_21年数字で見る足立" xfId="23" xr:uid="{5EB5BEF5-C11E-4D97-92CC-6C091AF78030}"/>
    <cellStyle name="標準_385-13" xfId="11" xr:uid="{AD893DAB-1DD7-4B65-8274-EC874203AF0B}"/>
    <cellStyle name="標準_ｐ-165" xfId="15" xr:uid="{A96DE013-443B-4D35-8C83-D65E8D54D7D1}"/>
    <cellStyle name="標準_ｐ-165_17-10" xfId="2" xr:uid="{00000000-0005-0000-0000-000007000000}"/>
    <cellStyle name="標準_ｐ-165_17-10_17-0230" xfId="19" xr:uid="{7FF11546-3DF1-44BF-BDF6-497A83505444}"/>
    <cellStyle name="標準_ｐ-165_17-10_17-0230_17-0206" xfId="16" xr:uid="{381E8BE4-8489-448B-BF12-AC19F3432C0C}"/>
    <cellStyle name="標準_ｐ-165_17-10_17-06_17-7（修正済）(1)" xfId="3" xr:uid="{00000000-0005-0000-0000-000008000000}"/>
    <cellStyle name="標準_ｐ-166" xfId="9" xr:uid="{11F916CA-1587-4A7C-8213-A7E0501CB788}"/>
    <cellStyle name="標準_ｐ-166_障がい福祉課2" xfId="35" xr:uid="{BE7000AD-9DE9-46C6-BE29-D281106AEE55}"/>
    <cellStyle name="標準_ｐ-166_数字で見る足立17-0230（住区推進課差替6.17）" xfId="20" xr:uid="{67EB73B7-2965-4DCB-8CAD-B5EE37C30031}"/>
    <cellStyle name="標準_p-175-1_17(p145-p156)" xfId="39" xr:uid="{CA881292-AA4D-4022-BFED-960A3F6D4C82}"/>
    <cellStyle name="標準_p-175-2_17(p145-p156)" xfId="42" xr:uid="{34B0FFF3-435E-4A12-A8C9-53DD779CF495}"/>
    <cellStyle name="標準_Ｐ１８０" xfId="7" xr:uid="{7FB2A3C7-1640-4C11-8816-4B2025F2871B}"/>
    <cellStyle name="標準_数字で見る足立人口(1)" xfId="36" xr:uid="{6CBCBFE5-88BC-40AE-95AA-984DB6FBD29F}"/>
    <cellStyle name="標準_届出証明2" xfId="5" xr:uid="{31EB5A2D-B20C-4063-B6EC-6191E0D55CD2}"/>
    <cellStyle name="標準_表3【放課後こども課】" xfId="43" xr:uid="{D2208762-3C89-4319-89D6-452D37DFB8C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drawing1.xml><?xml version="1.0" encoding="utf-8"?>
<xdr:wsDr xmlns:xdr="http://schemas.openxmlformats.org/drawingml/2006/spreadsheetDrawing" xmlns:a="http://schemas.openxmlformats.org/drawingml/2006/main">
  <xdr:twoCellAnchor>
    <xdr:from>
      <xdr:col>0</xdr:col>
      <xdr:colOff>9360</xdr:colOff>
      <xdr:row>4</xdr:row>
      <xdr:rowOff>28440</xdr:rowOff>
    </xdr:from>
    <xdr:to>
      <xdr:col>1</xdr:col>
      <xdr:colOff>5385</xdr:colOff>
      <xdr:row>5</xdr:row>
      <xdr:rowOff>209520</xdr:rowOff>
    </xdr:to>
    <xdr:sp macro="" textlink="">
      <xdr:nvSpPr>
        <xdr:cNvPr id="2" name="Line 1">
          <a:extLst>
            <a:ext uri="{FF2B5EF4-FFF2-40B4-BE49-F238E27FC236}">
              <a16:creationId xmlns:a16="http://schemas.microsoft.com/office/drawing/2014/main" id="{F6D91939-848C-48FA-A889-2E1C070BC0B0}"/>
            </a:ext>
          </a:extLst>
        </xdr:cNvPr>
        <xdr:cNvSpPr/>
      </xdr:nvSpPr>
      <xdr:spPr>
        <a:xfrm>
          <a:off x="9360" y="2057265"/>
          <a:ext cx="558000" cy="39063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9360</xdr:colOff>
      <xdr:row>2</xdr:row>
      <xdr:rowOff>18720</xdr:rowOff>
    </xdr:from>
    <xdr:to>
      <xdr:col>1</xdr:col>
      <xdr:colOff>2385</xdr:colOff>
      <xdr:row>3</xdr:row>
      <xdr:rowOff>245715</xdr:rowOff>
    </xdr:to>
    <xdr:sp macro="" textlink="">
      <xdr:nvSpPr>
        <xdr:cNvPr id="2" name="Line 1">
          <a:extLst>
            <a:ext uri="{FF2B5EF4-FFF2-40B4-BE49-F238E27FC236}">
              <a16:creationId xmlns:a16="http://schemas.microsoft.com/office/drawing/2014/main" id="{41CB2170-23C0-4FFA-B236-E08E2286119F}"/>
            </a:ext>
          </a:extLst>
        </xdr:cNvPr>
        <xdr:cNvSpPr/>
      </xdr:nvSpPr>
      <xdr:spPr>
        <a:xfrm>
          <a:off x="9360" y="847395"/>
          <a:ext cx="936000" cy="474645"/>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9360</xdr:colOff>
      <xdr:row>3</xdr:row>
      <xdr:rowOff>18720</xdr:rowOff>
    </xdr:from>
    <xdr:to>
      <xdr:col>1</xdr:col>
      <xdr:colOff>24135</xdr:colOff>
      <xdr:row>5</xdr:row>
      <xdr:rowOff>240</xdr:rowOff>
    </xdr:to>
    <xdr:sp macro="" textlink="">
      <xdr:nvSpPr>
        <xdr:cNvPr id="2" name="Line 1">
          <a:extLst>
            <a:ext uri="{FF2B5EF4-FFF2-40B4-BE49-F238E27FC236}">
              <a16:creationId xmlns:a16="http://schemas.microsoft.com/office/drawing/2014/main" id="{9F431622-8BD3-448A-B7A5-D696153638D8}"/>
            </a:ext>
          </a:extLst>
        </xdr:cNvPr>
        <xdr:cNvSpPr/>
      </xdr:nvSpPr>
      <xdr:spPr>
        <a:xfrm>
          <a:off x="9360" y="866445"/>
          <a:ext cx="2196000" cy="32442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9360</xdr:colOff>
      <xdr:row>1</xdr:row>
      <xdr:rowOff>37800</xdr:rowOff>
    </xdr:from>
    <xdr:to>
      <xdr:col>1</xdr:col>
      <xdr:colOff>8835</xdr:colOff>
      <xdr:row>2</xdr:row>
      <xdr:rowOff>190440</xdr:rowOff>
    </xdr:to>
    <xdr:sp macro="" textlink="">
      <xdr:nvSpPr>
        <xdr:cNvPr id="2" name="Line 1">
          <a:extLst>
            <a:ext uri="{FF2B5EF4-FFF2-40B4-BE49-F238E27FC236}">
              <a16:creationId xmlns:a16="http://schemas.microsoft.com/office/drawing/2014/main" id="{C6B54ADE-0880-47B3-A046-192A5A79BDAE}"/>
            </a:ext>
          </a:extLst>
        </xdr:cNvPr>
        <xdr:cNvSpPr/>
      </xdr:nvSpPr>
      <xdr:spPr>
        <a:xfrm>
          <a:off x="9360" y="742650"/>
          <a:ext cx="1152000" cy="34314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9360</xdr:colOff>
      <xdr:row>1</xdr:row>
      <xdr:rowOff>37800</xdr:rowOff>
    </xdr:from>
    <xdr:to>
      <xdr:col>1</xdr:col>
      <xdr:colOff>8835</xdr:colOff>
      <xdr:row>2</xdr:row>
      <xdr:rowOff>190440</xdr:rowOff>
    </xdr:to>
    <xdr:sp macro="" textlink="">
      <xdr:nvSpPr>
        <xdr:cNvPr id="2" name="Line 1">
          <a:extLst>
            <a:ext uri="{FF2B5EF4-FFF2-40B4-BE49-F238E27FC236}">
              <a16:creationId xmlns:a16="http://schemas.microsoft.com/office/drawing/2014/main" id="{55113F0B-C189-4F5A-8886-8D4D10C54FDC}"/>
            </a:ext>
          </a:extLst>
        </xdr:cNvPr>
        <xdr:cNvSpPr/>
      </xdr:nvSpPr>
      <xdr:spPr>
        <a:xfrm>
          <a:off x="9360" y="742650"/>
          <a:ext cx="1152000" cy="34314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9360</xdr:colOff>
      <xdr:row>1</xdr:row>
      <xdr:rowOff>18720</xdr:rowOff>
    </xdr:from>
    <xdr:to>
      <xdr:col>1</xdr:col>
      <xdr:colOff>8835</xdr:colOff>
      <xdr:row>2</xdr:row>
      <xdr:rowOff>190440</xdr:rowOff>
    </xdr:to>
    <xdr:sp macro="" textlink="">
      <xdr:nvSpPr>
        <xdr:cNvPr id="2" name="Line 1">
          <a:extLst>
            <a:ext uri="{FF2B5EF4-FFF2-40B4-BE49-F238E27FC236}">
              <a16:creationId xmlns:a16="http://schemas.microsoft.com/office/drawing/2014/main" id="{3FB9E99C-10A0-481B-B936-8B2D46207705}"/>
            </a:ext>
          </a:extLst>
        </xdr:cNvPr>
        <xdr:cNvSpPr/>
      </xdr:nvSpPr>
      <xdr:spPr>
        <a:xfrm>
          <a:off x="9360" y="723570"/>
          <a:ext cx="1152000" cy="36222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1</xdr:row>
      <xdr:rowOff>0</xdr:rowOff>
    </xdr:from>
    <xdr:to>
      <xdr:col>1</xdr:col>
      <xdr:colOff>9360</xdr:colOff>
      <xdr:row>2</xdr:row>
      <xdr:rowOff>190440</xdr:rowOff>
    </xdr:to>
    <xdr:sp macro="" textlink="">
      <xdr:nvSpPr>
        <xdr:cNvPr id="2" name="Line 1">
          <a:extLst>
            <a:ext uri="{FF2B5EF4-FFF2-40B4-BE49-F238E27FC236}">
              <a16:creationId xmlns:a16="http://schemas.microsoft.com/office/drawing/2014/main" id="{537BE065-9E38-4BB2-B3E2-6A3AB27D2172}"/>
            </a:ext>
          </a:extLst>
        </xdr:cNvPr>
        <xdr:cNvSpPr/>
      </xdr:nvSpPr>
      <xdr:spPr>
        <a:xfrm>
          <a:off x="0" y="704850"/>
          <a:ext cx="1161885" cy="38094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2</xdr:row>
      <xdr:rowOff>0</xdr:rowOff>
    </xdr:from>
    <xdr:to>
      <xdr:col>1</xdr:col>
      <xdr:colOff>3525</xdr:colOff>
      <xdr:row>3</xdr:row>
      <xdr:rowOff>180720</xdr:rowOff>
    </xdr:to>
    <xdr:sp macro="" textlink="">
      <xdr:nvSpPr>
        <xdr:cNvPr id="2" name="Line 1">
          <a:extLst>
            <a:ext uri="{FF2B5EF4-FFF2-40B4-BE49-F238E27FC236}">
              <a16:creationId xmlns:a16="http://schemas.microsoft.com/office/drawing/2014/main" id="{65EA4D3B-E731-4402-8669-07339A6044A5}"/>
            </a:ext>
          </a:extLst>
        </xdr:cNvPr>
        <xdr:cNvSpPr/>
      </xdr:nvSpPr>
      <xdr:spPr>
        <a:xfrm>
          <a:off x="0" y="828675"/>
          <a:ext cx="756000" cy="37122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9360</xdr:colOff>
      <xdr:row>3</xdr:row>
      <xdr:rowOff>9360</xdr:rowOff>
    </xdr:from>
    <xdr:to>
      <xdr:col>0</xdr:col>
      <xdr:colOff>1341360</xdr:colOff>
      <xdr:row>5</xdr:row>
      <xdr:rowOff>0</xdr:rowOff>
    </xdr:to>
    <xdr:sp macro="" textlink="">
      <xdr:nvSpPr>
        <xdr:cNvPr id="2" name="Line 1">
          <a:extLst>
            <a:ext uri="{FF2B5EF4-FFF2-40B4-BE49-F238E27FC236}">
              <a16:creationId xmlns:a16="http://schemas.microsoft.com/office/drawing/2014/main" id="{7879C911-B285-47FD-8BCA-53D73DED03BD}"/>
            </a:ext>
          </a:extLst>
        </xdr:cNvPr>
        <xdr:cNvSpPr/>
      </xdr:nvSpPr>
      <xdr:spPr>
        <a:xfrm>
          <a:off x="9360" y="828510"/>
          <a:ext cx="1332000" cy="44784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9360</xdr:colOff>
      <xdr:row>1</xdr:row>
      <xdr:rowOff>9360</xdr:rowOff>
    </xdr:from>
    <xdr:to>
      <xdr:col>1</xdr:col>
      <xdr:colOff>19935</xdr:colOff>
      <xdr:row>2</xdr:row>
      <xdr:rowOff>207555</xdr:rowOff>
    </xdr:to>
    <xdr:sp macro="" textlink="">
      <xdr:nvSpPr>
        <xdr:cNvPr id="2" name="Line 1">
          <a:extLst>
            <a:ext uri="{FF2B5EF4-FFF2-40B4-BE49-F238E27FC236}">
              <a16:creationId xmlns:a16="http://schemas.microsoft.com/office/drawing/2014/main" id="{A5C80E91-7E77-4697-9FB8-C435372CEA9B}"/>
            </a:ext>
          </a:extLst>
        </xdr:cNvPr>
        <xdr:cNvSpPr/>
      </xdr:nvSpPr>
      <xdr:spPr>
        <a:xfrm>
          <a:off x="9360" y="885660"/>
          <a:ext cx="2268000" cy="407745"/>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1</xdr:row>
      <xdr:rowOff>9360</xdr:rowOff>
    </xdr:from>
    <xdr:to>
      <xdr:col>1</xdr:col>
      <xdr:colOff>22725</xdr:colOff>
      <xdr:row>3</xdr:row>
      <xdr:rowOff>0</xdr:rowOff>
    </xdr:to>
    <xdr:sp macro="" textlink="">
      <xdr:nvSpPr>
        <xdr:cNvPr id="2" name="Line 1">
          <a:extLst>
            <a:ext uri="{FF2B5EF4-FFF2-40B4-BE49-F238E27FC236}">
              <a16:creationId xmlns:a16="http://schemas.microsoft.com/office/drawing/2014/main" id="{4FFDEAEE-B2F4-4D70-BB76-8701DEC82B4F}"/>
            </a:ext>
          </a:extLst>
        </xdr:cNvPr>
        <xdr:cNvSpPr/>
      </xdr:nvSpPr>
      <xdr:spPr>
        <a:xfrm>
          <a:off x="0" y="885660"/>
          <a:ext cx="1080000" cy="44784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9360</xdr:colOff>
      <xdr:row>2</xdr:row>
      <xdr:rowOff>9360</xdr:rowOff>
    </xdr:from>
    <xdr:to>
      <xdr:col>0</xdr:col>
      <xdr:colOff>2169360</xdr:colOff>
      <xdr:row>4</xdr:row>
      <xdr:rowOff>165</xdr:rowOff>
    </xdr:to>
    <xdr:sp macro="" textlink="">
      <xdr:nvSpPr>
        <xdr:cNvPr id="2" name="Line 1">
          <a:extLst>
            <a:ext uri="{FF2B5EF4-FFF2-40B4-BE49-F238E27FC236}">
              <a16:creationId xmlns:a16="http://schemas.microsoft.com/office/drawing/2014/main" id="{E29674F9-B7F1-4393-8F60-6EE24745AA92}"/>
            </a:ext>
          </a:extLst>
        </xdr:cNvPr>
        <xdr:cNvSpPr/>
      </xdr:nvSpPr>
      <xdr:spPr>
        <a:xfrm>
          <a:off x="9360" y="838035"/>
          <a:ext cx="2160000" cy="428955"/>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2</xdr:row>
      <xdr:rowOff>18720</xdr:rowOff>
    </xdr:from>
    <xdr:to>
      <xdr:col>0</xdr:col>
      <xdr:colOff>1332000</xdr:colOff>
      <xdr:row>3</xdr:row>
      <xdr:rowOff>209520</xdr:rowOff>
    </xdr:to>
    <xdr:sp macro="" textlink="">
      <xdr:nvSpPr>
        <xdr:cNvPr id="2" name="Line 1">
          <a:extLst>
            <a:ext uri="{FF2B5EF4-FFF2-40B4-BE49-F238E27FC236}">
              <a16:creationId xmlns:a16="http://schemas.microsoft.com/office/drawing/2014/main" id="{272D6DAA-317B-4903-A9BB-735187E97A92}"/>
            </a:ext>
          </a:extLst>
        </xdr:cNvPr>
        <xdr:cNvSpPr/>
      </xdr:nvSpPr>
      <xdr:spPr>
        <a:xfrm>
          <a:off x="0" y="847395"/>
          <a:ext cx="1332000" cy="40035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9360</xdr:colOff>
      <xdr:row>2</xdr:row>
      <xdr:rowOff>18720</xdr:rowOff>
    </xdr:from>
    <xdr:to>
      <xdr:col>1</xdr:col>
      <xdr:colOff>9360</xdr:colOff>
      <xdr:row>3</xdr:row>
      <xdr:rowOff>217440</xdr:rowOff>
    </xdr:to>
    <xdr:sp macro="" textlink="">
      <xdr:nvSpPr>
        <xdr:cNvPr id="2" name="Line 1">
          <a:extLst>
            <a:ext uri="{FF2B5EF4-FFF2-40B4-BE49-F238E27FC236}">
              <a16:creationId xmlns:a16="http://schemas.microsoft.com/office/drawing/2014/main" id="{83B96CB9-2FE4-4D5F-AC33-40960E7A216B}"/>
            </a:ext>
          </a:extLst>
        </xdr:cNvPr>
        <xdr:cNvSpPr/>
      </xdr:nvSpPr>
      <xdr:spPr>
        <a:xfrm>
          <a:off x="9360" y="675945"/>
          <a:ext cx="2057400" cy="398745"/>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9360</xdr:colOff>
      <xdr:row>2</xdr:row>
      <xdr:rowOff>9360</xdr:rowOff>
    </xdr:from>
    <xdr:to>
      <xdr:col>1</xdr:col>
      <xdr:colOff>8685</xdr:colOff>
      <xdr:row>4</xdr:row>
      <xdr:rowOff>165</xdr:rowOff>
    </xdr:to>
    <xdr:sp macro="" textlink="">
      <xdr:nvSpPr>
        <xdr:cNvPr id="2" name="Line 1">
          <a:extLst>
            <a:ext uri="{FF2B5EF4-FFF2-40B4-BE49-F238E27FC236}">
              <a16:creationId xmlns:a16="http://schemas.microsoft.com/office/drawing/2014/main" id="{C4A79575-CCA9-4B6C-859B-490AF7CD7C82}"/>
            </a:ext>
          </a:extLst>
        </xdr:cNvPr>
        <xdr:cNvSpPr/>
      </xdr:nvSpPr>
      <xdr:spPr>
        <a:xfrm>
          <a:off x="9360" y="838035"/>
          <a:ext cx="828000" cy="428955"/>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3644</xdr:colOff>
      <xdr:row>8</xdr:row>
      <xdr:rowOff>9360</xdr:rowOff>
    </xdr:from>
    <xdr:to>
      <xdr:col>1</xdr:col>
      <xdr:colOff>2969</xdr:colOff>
      <xdr:row>10</xdr:row>
      <xdr:rowOff>0</xdr:rowOff>
    </xdr:to>
    <xdr:sp macro="" textlink="">
      <xdr:nvSpPr>
        <xdr:cNvPr id="3" name="Line 1">
          <a:extLst>
            <a:ext uri="{FF2B5EF4-FFF2-40B4-BE49-F238E27FC236}">
              <a16:creationId xmlns:a16="http://schemas.microsoft.com/office/drawing/2014/main" id="{785FDF65-3D3A-4ACA-8B06-43E16C305E0B}"/>
            </a:ext>
          </a:extLst>
        </xdr:cNvPr>
        <xdr:cNvSpPr/>
      </xdr:nvSpPr>
      <xdr:spPr>
        <a:xfrm>
          <a:off x="3644" y="2238210"/>
          <a:ext cx="828000" cy="42879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9360</xdr:colOff>
      <xdr:row>13</xdr:row>
      <xdr:rowOff>218910</xdr:rowOff>
    </xdr:from>
    <xdr:to>
      <xdr:col>1</xdr:col>
      <xdr:colOff>8685</xdr:colOff>
      <xdr:row>15</xdr:row>
      <xdr:rowOff>217170</xdr:rowOff>
    </xdr:to>
    <xdr:sp macro="" textlink="">
      <xdr:nvSpPr>
        <xdr:cNvPr id="4" name="Line 1">
          <a:extLst>
            <a:ext uri="{FF2B5EF4-FFF2-40B4-BE49-F238E27FC236}">
              <a16:creationId xmlns:a16="http://schemas.microsoft.com/office/drawing/2014/main" id="{22A6C9B2-8477-46CC-B265-6B4AE09D4EB6}"/>
            </a:ext>
          </a:extLst>
        </xdr:cNvPr>
        <xdr:cNvSpPr/>
      </xdr:nvSpPr>
      <xdr:spPr>
        <a:xfrm>
          <a:off x="9360" y="3628860"/>
          <a:ext cx="828000" cy="43641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9360</xdr:colOff>
      <xdr:row>2</xdr:row>
      <xdr:rowOff>9360</xdr:rowOff>
    </xdr:from>
    <xdr:to>
      <xdr:col>1</xdr:col>
      <xdr:colOff>6435</xdr:colOff>
      <xdr:row>3</xdr:row>
      <xdr:rowOff>380880</xdr:rowOff>
    </xdr:to>
    <xdr:sp macro="" textlink="">
      <xdr:nvSpPr>
        <xdr:cNvPr id="2" name="Line 1">
          <a:extLst>
            <a:ext uri="{FF2B5EF4-FFF2-40B4-BE49-F238E27FC236}">
              <a16:creationId xmlns:a16="http://schemas.microsoft.com/office/drawing/2014/main" id="{7D4D6547-212F-4874-97EF-22CECE9FA89A}"/>
            </a:ext>
          </a:extLst>
        </xdr:cNvPr>
        <xdr:cNvSpPr/>
      </xdr:nvSpPr>
      <xdr:spPr>
        <a:xfrm>
          <a:off x="9360" y="838035"/>
          <a:ext cx="540000" cy="590595"/>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9360</xdr:colOff>
      <xdr:row>2</xdr:row>
      <xdr:rowOff>9360</xdr:rowOff>
    </xdr:from>
    <xdr:to>
      <xdr:col>1</xdr:col>
      <xdr:colOff>4485</xdr:colOff>
      <xdr:row>4</xdr:row>
      <xdr:rowOff>171360</xdr:rowOff>
    </xdr:to>
    <xdr:sp macro="" textlink="">
      <xdr:nvSpPr>
        <xdr:cNvPr id="2" name="Line 1">
          <a:extLst>
            <a:ext uri="{FF2B5EF4-FFF2-40B4-BE49-F238E27FC236}">
              <a16:creationId xmlns:a16="http://schemas.microsoft.com/office/drawing/2014/main" id="{CE011736-C10F-4AA8-B15B-8115340BFB10}"/>
            </a:ext>
          </a:extLst>
        </xdr:cNvPr>
        <xdr:cNvSpPr/>
      </xdr:nvSpPr>
      <xdr:spPr>
        <a:xfrm>
          <a:off x="9360" y="876135"/>
          <a:ext cx="900000" cy="52395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2</xdr:row>
      <xdr:rowOff>0</xdr:rowOff>
    </xdr:from>
    <xdr:to>
      <xdr:col>1</xdr:col>
      <xdr:colOff>3675</xdr:colOff>
      <xdr:row>3</xdr:row>
      <xdr:rowOff>169395</xdr:rowOff>
    </xdr:to>
    <xdr:sp macro="" textlink="">
      <xdr:nvSpPr>
        <xdr:cNvPr id="2" name="Line 1">
          <a:extLst>
            <a:ext uri="{FF2B5EF4-FFF2-40B4-BE49-F238E27FC236}">
              <a16:creationId xmlns:a16="http://schemas.microsoft.com/office/drawing/2014/main" id="{12D2D467-F4E1-439C-A112-8B7AEA17E338}"/>
            </a:ext>
          </a:extLst>
        </xdr:cNvPr>
        <xdr:cNvSpPr/>
      </xdr:nvSpPr>
      <xdr:spPr>
        <a:xfrm flipH="1" flipV="1">
          <a:off x="0" y="828675"/>
          <a:ext cx="1080000" cy="340845"/>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9360</xdr:colOff>
      <xdr:row>2</xdr:row>
      <xdr:rowOff>9360</xdr:rowOff>
    </xdr:from>
    <xdr:to>
      <xdr:col>1</xdr:col>
      <xdr:colOff>6735</xdr:colOff>
      <xdr:row>3</xdr:row>
      <xdr:rowOff>188475</xdr:rowOff>
    </xdr:to>
    <xdr:sp macro="" textlink="">
      <xdr:nvSpPr>
        <xdr:cNvPr id="2" name="Line 1">
          <a:extLst>
            <a:ext uri="{FF2B5EF4-FFF2-40B4-BE49-F238E27FC236}">
              <a16:creationId xmlns:a16="http://schemas.microsoft.com/office/drawing/2014/main" id="{FDBE820E-A77D-45D0-A07D-16C1A0284444}"/>
            </a:ext>
          </a:extLst>
        </xdr:cNvPr>
        <xdr:cNvSpPr/>
      </xdr:nvSpPr>
      <xdr:spPr>
        <a:xfrm>
          <a:off x="9360" y="838035"/>
          <a:ext cx="1188000" cy="369615"/>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9360</xdr:colOff>
      <xdr:row>2</xdr:row>
      <xdr:rowOff>18720</xdr:rowOff>
    </xdr:from>
    <xdr:to>
      <xdr:col>1</xdr:col>
      <xdr:colOff>10935</xdr:colOff>
      <xdr:row>3</xdr:row>
      <xdr:rowOff>390240</xdr:rowOff>
    </xdr:to>
    <xdr:sp macro="" textlink="">
      <xdr:nvSpPr>
        <xdr:cNvPr id="2" name="Line 1">
          <a:extLst>
            <a:ext uri="{FF2B5EF4-FFF2-40B4-BE49-F238E27FC236}">
              <a16:creationId xmlns:a16="http://schemas.microsoft.com/office/drawing/2014/main" id="{0A1BD887-52FF-4558-BBA1-17B925A81B2F}"/>
            </a:ext>
          </a:extLst>
        </xdr:cNvPr>
        <xdr:cNvSpPr/>
      </xdr:nvSpPr>
      <xdr:spPr>
        <a:xfrm>
          <a:off x="9360" y="847395"/>
          <a:ext cx="1116000" cy="60012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9360</xdr:colOff>
      <xdr:row>2</xdr:row>
      <xdr:rowOff>9360</xdr:rowOff>
    </xdr:from>
    <xdr:to>
      <xdr:col>1</xdr:col>
      <xdr:colOff>8760</xdr:colOff>
      <xdr:row>5</xdr:row>
      <xdr:rowOff>165</xdr:rowOff>
    </xdr:to>
    <xdr:sp macro="" textlink="">
      <xdr:nvSpPr>
        <xdr:cNvPr id="2" name="Line 1">
          <a:extLst>
            <a:ext uri="{FF2B5EF4-FFF2-40B4-BE49-F238E27FC236}">
              <a16:creationId xmlns:a16="http://schemas.microsoft.com/office/drawing/2014/main" id="{FBE4C666-1B7F-4194-B2EF-0E2EAC41B681}"/>
            </a:ext>
          </a:extLst>
        </xdr:cNvPr>
        <xdr:cNvSpPr/>
      </xdr:nvSpPr>
      <xdr:spPr>
        <a:xfrm>
          <a:off x="9360" y="666585"/>
          <a:ext cx="990000" cy="64803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9360</xdr:colOff>
      <xdr:row>2</xdr:row>
      <xdr:rowOff>18720</xdr:rowOff>
    </xdr:from>
    <xdr:to>
      <xdr:col>1</xdr:col>
      <xdr:colOff>8835</xdr:colOff>
      <xdr:row>6</xdr:row>
      <xdr:rowOff>165</xdr:rowOff>
    </xdr:to>
    <xdr:sp macro="" textlink="">
      <xdr:nvSpPr>
        <xdr:cNvPr id="2" name="Line 1">
          <a:extLst>
            <a:ext uri="{FF2B5EF4-FFF2-40B4-BE49-F238E27FC236}">
              <a16:creationId xmlns:a16="http://schemas.microsoft.com/office/drawing/2014/main" id="{1AAFF01F-4A03-43F7-A210-F81C2EEE7F84}"/>
            </a:ext>
          </a:extLst>
        </xdr:cNvPr>
        <xdr:cNvSpPr/>
      </xdr:nvSpPr>
      <xdr:spPr>
        <a:xfrm>
          <a:off x="9360" y="847395"/>
          <a:ext cx="1152000" cy="857745"/>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18720</xdr:rowOff>
    </xdr:from>
    <xdr:to>
      <xdr:col>1</xdr:col>
      <xdr:colOff>18525</xdr:colOff>
      <xdr:row>3</xdr:row>
      <xdr:rowOff>209520</xdr:rowOff>
    </xdr:to>
    <xdr:sp macro="" textlink="">
      <xdr:nvSpPr>
        <xdr:cNvPr id="2" name="Line 1">
          <a:extLst>
            <a:ext uri="{FF2B5EF4-FFF2-40B4-BE49-F238E27FC236}">
              <a16:creationId xmlns:a16="http://schemas.microsoft.com/office/drawing/2014/main" id="{154E7295-7E5D-463F-9BB3-9961E0FE1C75}"/>
            </a:ext>
          </a:extLst>
        </xdr:cNvPr>
        <xdr:cNvSpPr/>
      </xdr:nvSpPr>
      <xdr:spPr>
        <a:xfrm>
          <a:off x="0" y="847395"/>
          <a:ext cx="1152000" cy="40035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0</xdr:colOff>
      <xdr:row>9</xdr:row>
      <xdr:rowOff>18720</xdr:rowOff>
    </xdr:from>
    <xdr:to>
      <xdr:col>1</xdr:col>
      <xdr:colOff>18525</xdr:colOff>
      <xdr:row>10</xdr:row>
      <xdr:rowOff>209520</xdr:rowOff>
    </xdr:to>
    <xdr:sp macro="" textlink="">
      <xdr:nvSpPr>
        <xdr:cNvPr id="3" name="Line 1">
          <a:extLst>
            <a:ext uri="{FF2B5EF4-FFF2-40B4-BE49-F238E27FC236}">
              <a16:creationId xmlns:a16="http://schemas.microsoft.com/office/drawing/2014/main" id="{ED86C6A6-F5C2-41FA-93E1-D2A8377EB187}"/>
            </a:ext>
          </a:extLst>
        </xdr:cNvPr>
        <xdr:cNvSpPr/>
      </xdr:nvSpPr>
      <xdr:spPr>
        <a:xfrm>
          <a:off x="0" y="2257095"/>
          <a:ext cx="1152000" cy="40035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9360</xdr:colOff>
      <xdr:row>2</xdr:row>
      <xdr:rowOff>18720</xdr:rowOff>
    </xdr:from>
    <xdr:to>
      <xdr:col>1</xdr:col>
      <xdr:colOff>9360</xdr:colOff>
      <xdr:row>3</xdr:row>
      <xdr:rowOff>209520</xdr:rowOff>
    </xdr:to>
    <xdr:sp macro="" textlink="">
      <xdr:nvSpPr>
        <xdr:cNvPr id="2" name="Line 1">
          <a:extLst>
            <a:ext uri="{FF2B5EF4-FFF2-40B4-BE49-F238E27FC236}">
              <a16:creationId xmlns:a16="http://schemas.microsoft.com/office/drawing/2014/main" id="{AE3D9E15-B796-4873-8B40-CFC814448C15}"/>
            </a:ext>
          </a:extLst>
        </xdr:cNvPr>
        <xdr:cNvSpPr/>
      </xdr:nvSpPr>
      <xdr:spPr>
        <a:xfrm>
          <a:off x="9360" y="847395"/>
          <a:ext cx="962025" cy="40035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31.xml><?xml version="1.0" encoding="utf-8"?>
<xdr:wsDr xmlns:xdr="http://schemas.openxmlformats.org/drawingml/2006/spreadsheetDrawing" xmlns:a="http://schemas.openxmlformats.org/drawingml/2006/main">
  <xdr:twoCellAnchor>
    <xdr:from>
      <xdr:col>0</xdr:col>
      <xdr:colOff>9360</xdr:colOff>
      <xdr:row>11</xdr:row>
      <xdr:rowOff>18720</xdr:rowOff>
    </xdr:from>
    <xdr:to>
      <xdr:col>1</xdr:col>
      <xdr:colOff>9360</xdr:colOff>
      <xdr:row>12</xdr:row>
      <xdr:rowOff>238320</xdr:rowOff>
    </xdr:to>
    <xdr:sp macro="" textlink="">
      <xdr:nvSpPr>
        <xdr:cNvPr id="2" name="Line 1">
          <a:extLst>
            <a:ext uri="{FF2B5EF4-FFF2-40B4-BE49-F238E27FC236}">
              <a16:creationId xmlns:a16="http://schemas.microsoft.com/office/drawing/2014/main" id="{3624EFD3-AACC-42D9-B0A3-47B53C359E30}"/>
            </a:ext>
          </a:extLst>
        </xdr:cNvPr>
        <xdr:cNvSpPr/>
      </xdr:nvSpPr>
      <xdr:spPr>
        <a:xfrm>
          <a:off x="9360" y="2761920"/>
          <a:ext cx="923925" cy="438675"/>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9360</xdr:colOff>
      <xdr:row>2</xdr:row>
      <xdr:rowOff>18720</xdr:rowOff>
    </xdr:from>
    <xdr:to>
      <xdr:col>1</xdr:col>
      <xdr:colOff>9360</xdr:colOff>
      <xdr:row>3</xdr:row>
      <xdr:rowOff>247680</xdr:rowOff>
    </xdr:to>
    <xdr:sp macro="" textlink="">
      <xdr:nvSpPr>
        <xdr:cNvPr id="3" name="Line 1">
          <a:extLst>
            <a:ext uri="{FF2B5EF4-FFF2-40B4-BE49-F238E27FC236}">
              <a16:creationId xmlns:a16="http://schemas.microsoft.com/office/drawing/2014/main" id="{127E49CA-1992-465D-83B1-777B404D12F8}"/>
            </a:ext>
          </a:extLst>
        </xdr:cNvPr>
        <xdr:cNvSpPr/>
      </xdr:nvSpPr>
      <xdr:spPr>
        <a:xfrm>
          <a:off x="9360" y="875970"/>
          <a:ext cx="923925" cy="448035"/>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32.xml><?xml version="1.0" encoding="utf-8"?>
<xdr:wsDr xmlns:xdr="http://schemas.openxmlformats.org/drawingml/2006/spreadsheetDrawing" xmlns:a="http://schemas.openxmlformats.org/drawingml/2006/main">
  <xdr:twoCellAnchor>
    <xdr:from>
      <xdr:col>0</xdr:col>
      <xdr:colOff>9360</xdr:colOff>
      <xdr:row>2</xdr:row>
      <xdr:rowOff>18720</xdr:rowOff>
    </xdr:from>
    <xdr:to>
      <xdr:col>1</xdr:col>
      <xdr:colOff>9360</xdr:colOff>
      <xdr:row>3</xdr:row>
      <xdr:rowOff>202680</xdr:rowOff>
    </xdr:to>
    <xdr:sp macro="" textlink="">
      <xdr:nvSpPr>
        <xdr:cNvPr id="2" name="Line 1">
          <a:extLst>
            <a:ext uri="{FF2B5EF4-FFF2-40B4-BE49-F238E27FC236}">
              <a16:creationId xmlns:a16="http://schemas.microsoft.com/office/drawing/2014/main" id="{C188A42F-9653-46D5-9AA3-171FEAB82274}"/>
            </a:ext>
          </a:extLst>
        </xdr:cNvPr>
        <xdr:cNvSpPr/>
      </xdr:nvSpPr>
      <xdr:spPr>
        <a:xfrm>
          <a:off x="9360" y="847395"/>
          <a:ext cx="1152525" cy="383985"/>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33.xml><?xml version="1.0" encoding="utf-8"?>
<xdr:wsDr xmlns:xdr="http://schemas.openxmlformats.org/drawingml/2006/spreadsheetDrawing" xmlns:a="http://schemas.openxmlformats.org/drawingml/2006/main">
  <xdr:twoCellAnchor>
    <xdr:from>
      <xdr:col>0</xdr:col>
      <xdr:colOff>9360</xdr:colOff>
      <xdr:row>2</xdr:row>
      <xdr:rowOff>18720</xdr:rowOff>
    </xdr:from>
    <xdr:to>
      <xdr:col>0</xdr:col>
      <xdr:colOff>693360</xdr:colOff>
      <xdr:row>5</xdr:row>
      <xdr:rowOff>165</xdr:rowOff>
    </xdr:to>
    <xdr:sp macro="" textlink="">
      <xdr:nvSpPr>
        <xdr:cNvPr id="2" name="Line 1">
          <a:extLst>
            <a:ext uri="{FF2B5EF4-FFF2-40B4-BE49-F238E27FC236}">
              <a16:creationId xmlns:a16="http://schemas.microsoft.com/office/drawing/2014/main" id="{47537BE3-B3DD-4D4B-AF1C-2A597AF9B571}"/>
            </a:ext>
          </a:extLst>
        </xdr:cNvPr>
        <xdr:cNvSpPr/>
      </xdr:nvSpPr>
      <xdr:spPr>
        <a:xfrm>
          <a:off x="9360" y="675945"/>
          <a:ext cx="684000" cy="63867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9360</xdr:colOff>
      <xdr:row>2</xdr:row>
      <xdr:rowOff>18720</xdr:rowOff>
    </xdr:from>
    <xdr:to>
      <xdr:col>1</xdr:col>
      <xdr:colOff>5085</xdr:colOff>
      <xdr:row>4</xdr:row>
      <xdr:rowOff>165</xdr:rowOff>
    </xdr:to>
    <xdr:sp macro="" textlink="">
      <xdr:nvSpPr>
        <xdr:cNvPr id="2" name="Line 1">
          <a:extLst>
            <a:ext uri="{FF2B5EF4-FFF2-40B4-BE49-F238E27FC236}">
              <a16:creationId xmlns:a16="http://schemas.microsoft.com/office/drawing/2014/main" id="{AD763E5C-7F70-4A38-B0DE-FB72D6D6E3C6}"/>
            </a:ext>
          </a:extLst>
        </xdr:cNvPr>
        <xdr:cNvSpPr/>
      </xdr:nvSpPr>
      <xdr:spPr>
        <a:xfrm>
          <a:off x="9360" y="847395"/>
          <a:ext cx="2196000" cy="419595"/>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35.xml><?xml version="1.0" encoding="utf-8"?>
<xdr:wsDr xmlns:xdr="http://schemas.openxmlformats.org/drawingml/2006/spreadsheetDrawing" xmlns:a="http://schemas.openxmlformats.org/drawingml/2006/main">
  <xdr:twoCellAnchor>
    <xdr:from>
      <xdr:col>0</xdr:col>
      <xdr:colOff>0</xdr:colOff>
      <xdr:row>2</xdr:row>
      <xdr:rowOff>9360</xdr:rowOff>
    </xdr:from>
    <xdr:to>
      <xdr:col>1</xdr:col>
      <xdr:colOff>7620</xdr:colOff>
      <xdr:row>4</xdr:row>
      <xdr:rowOff>7620</xdr:rowOff>
    </xdr:to>
    <xdr:sp macro="" textlink="">
      <xdr:nvSpPr>
        <xdr:cNvPr id="2" name="Line 1">
          <a:extLst>
            <a:ext uri="{FF2B5EF4-FFF2-40B4-BE49-F238E27FC236}">
              <a16:creationId xmlns:a16="http://schemas.microsoft.com/office/drawing/2014/main" id="{1814F525-DB38-4D6A-A25F-3A719BAD8563}"/>
            </a:ext>
          </a:extLst>
        </xdr:cNvPr>
        <xdr:cNvSpPr/>
      </xdr:nvSpPr>
      <xdr:spPr>
        <a:xfrm>
          <a:off x="0" y="838035"/>
          <a:ext cx="2207895" cy="34116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36.xml><?xml version="1.0" encoding="utf-8"?>
<xdr:wsDr xmlns:xdr="http://schemas.openxmlformats.org/drawingml/2006/spreadsheetDrawing" xmlns:a="http://schemas.openxmlformats.org/drawingml/2006/main">
  <xdr:twoCellAnchor>
    <xdr:from>
      <xdr:col>0</xdr:col>
      <xdr:colOff>9525</xdr:colOff>
      <xdr:row>2</xdr:row>
      <xdr:rowOff>19050</xdr:rowOff>
    </xdr:from>
    <xdr:to>
      <xdr:col>0</xdr:col>
      <xdr:colOff>962025</xdr:colOff>
      <xdr:row>4</xdr:row>
      <xdr:rowOff>0</xdr:rowOff>
    </xdr:to>
    <xdr:sp macro="" textlink="">
      <xdr:nvSpPr>
        <xdr:cNvPr id="2" name="Line 1">
          <a:extLst>
            <a:ext uri="{FF2B5EF4-FFF2-40B4-BE49-F238E27FC236}">
              <a16:creationId xmlns:a16="http://schemas.microsoft.com/office/drawing/2014/main" id="{3727B23F-5144-4BD7-B930-AF67ED564B7A}"/>
            </a:ext>
          </a:extLst>
        </xdr:cNvPr>
        <xdr:cNvSpPr>
          <a:spLocks noChangeShapeType="1"/>
        </xdr:cNvSpPr>
      </xdr:nvSpPr>
      <xdr:spPr bwMode="auto">
        <a:xfrm>
          <a:off x="9525" y="333375"/>
          <a:ext cx="933450" cy="4000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9360</xdr:colOff>
      <xdr:row>2</xdr:row>
      <xdr:rowOff>9360</xdr:rowOff>
    </xdr:from>
    <xdr:to>
      <xdr:col>1</xdr:col>
      <xdr:colOff>3510</xdr:colOff>
      <xdr:row>3</xdr:row>
      <xdr:rowOff>209520</xdr:rowOff>
    </xdr:to>
    <xdr:sp macro="" textlink="">
      <xdr:nvSpPr>
        <xdr:cNvPr id="2" name="Line 1">
          <a:extLst>
            <a:ext uri="{FF2B5EF4-FFF2-40B4-BE49-F238E27FC236}">
              <a16:creationId xmlns:a16="http://schemas.microsoft.com/office/drawing/2014/main" id="{96092A6E-DFAC-4BBF-BB42-216011DAD0FE}"/>
            </a:ext>
          </a:extLst>
        </xdr:cNvPr>
        <xdr:cNvSpPr/>
      </xdr:nvSpPr>
      <xdr:spPr>
        <a:xfrm>
          <a:off x="9360" y="838035"/>
          <a:ext cx="1080000" cy="40971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9360</xdr:colOff>
      <xdr:row>2</xdr:row>
      <xdr:rowOff>18720</xdr:rowOff>
    </xdr:from>
    <xdr:to>
      <xdr:col>2</xdr:col>
      <xdr:colOff>9360</xdr:colOff>
      <xdr:row>3</xdr:row>
      <xdr:rowOff>190800</xdr:rowOff>
    </xdr:to>
    <xdr:sp macro="" textlink="">
      <xdr:nvSpPr>
        <xdr:cNvPr id="2" name="Line 1">
          <a:extLst>
            <a:ext uri="{FF2B5EF4-FFF2-40B4-BE49-F238E27FC236}">
              <a16:creationId xmlns:a16="http://schemas.microsoft.com/office/drawing/2014/main" id="{E22BE7D4-EF8C-4111-8690-9EB231D26099}"/>
            </a:ext>
          </a:extLst>
        </xdr:cNvPr>
        <xdr:cNvSpPr/>
      </xdr:nvSpPr>
      <xdr:spPr>
        <a:xfrm>
          <a:off x="9360" y="675945"/>
          <a:ext cx="819150" cy="36258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9360</xdr:colOff>
      <xdr:row>19</xdr:row>
      <xdr:rowOff>18720</xdr:rowOff>
    </xdr:from>
    <xdr:to>
      <xdr:col>2</xdr:col>
      <xdr:colOff>9360</xdr:colOff>
      <xdr:row>20</xdr:row>
      <xdr:rowOff>190440</xdr:rowOff>
    </xdr:to>
    <xdr:sp macro="" textlink="">
      <xdr:nvSpPr>
        <xdr:cNvPr id="3" name="Line 1">
          <a:extLst>
            <a:ext uri="{FF2B5EF4-FFF2-40B4-BE49-F238E27FC236}">
              <a16:creationId xmlns:a16="http://schemas.microsoft.com/office/drawing/2014/main" id="{80DA4809-6802-424D-9EE5-0B8E4FD679D3}"/>
            </a:ext>
          </a:extLst>
        </xdr:cNvPr>
        <xdr:cNvSpPr/>
      </xdr:nvSpPr>
      <xdr:spPr>
        <a:xfrm>
          <a:off x="9360" y="3876345"/>
          <a:ext cx="819150" cy="36222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9360</xdr:colOff>
      <xdr:row>36</xdr:row>
      <xdr:rowOff>18720</xdr:rowOff>
    </xdr:from>
    <xdr:to>
      <xdr:col>2</xdr:col>
      <xdr:colOff>9360</xdr:colOff>
      <xdr:row>37</xdr:row>
      <xdr:rowOff>190440</xdr:rowOff>
    </xdr:to>
    <xdr:sp macro="" textlink="">
      <xdr:nvSpPr>
        <xdr:cNvPr id="4" name="Line 1">
          <a:extLst>
            <a:ext uri="{FF2B5EF4-FFF2-40B4-BE49-F238E27FC236}">
              <a16:creationId xmlns:a16="http://schemas.microsoft.com/office/drawing/2014/main" id="{8CD31A50-EF0B-4CF7-8FC2-5BDF7C803848}"/>
            </a:ext>
          </a:extLst>
        </xdr:cNvPr>
        <xdr:cNvSpPr/>
      </xdr:nvSpPr>
      <xdr:spPr>
        <a:xfrm>
          <a:off x="9360" y="7076745"/>
          <a:ext cx="819150" cy="36222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9360</xdr:colOff>
      <xdr:row>54</xdr:row>
      <xdr:rowOff>18720</xdr:rowOff>
    </xdr:from>
    <xdr:to>
      <xdr:col>2</xdr:col>
      <xdr:colOff>9360</xdr:colOff>
      <xdr:row>55</xdr:row>
      <xdr:rowOff>190800</xdr:rowOff>
    </xdr:to>
    <xdr:sp macro="" textlink="">
      <xdr:nvSpPr>
        <xdr:cNvPr id="5" name="Line 1">
          <a:extLst>
            <a:ext uri="{FF2B5EF4-FFF2-40B4-BE49-F238E27FC236}">
              <a16:creationId xmlns:a16="http://schemas.microsoft.com/office/drawing/2014/main" id="{163AA70E-8C63-4AB5-AA03-5E91A26D8AE2}"/>
            </a:ext>
          </a:extLst>
        </xdr:cNvPr>
        <xdr:cNvSpPr/>
      </xdr:nvSpPr>
      <xdr:spPr>
        <a:xfrm>
          <a:off x="9360" y="10353345"/>
          <a:ext cx="819150" cy="36258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9360</xdr:colOff>
      <xdr:row>71</xdr:row>
      <xdr:rowOff>18720</xdr:rowOff>
    </xdr:from>
    <xdr:to>
      <xdr:col>2</xdr:col>
      <xdr:colOff>9360</xdr:colOff>
      <xdr:row>72</xdr:row>
      <xdr:rowOff>190800</xdr:rowOff>
    </xdr:to>
    <xdr:sp macro="" textlink="">
      <xdr:nvSpPr>
        <xdr:cNvPr id="6" name="Line 1">
          <a:extLst>
            <a:ext uri="{FF2B5EF4-FFF2-40B4-BE49-F238E27FC236}">
              <a16:creationId xmlns:a16="http://schemas.microsoft.com/office/drawing/2014/main" id="{F279FF79-2DA8-4B8A-A138-D693707E3486}"/>
            </a:ext>
          </a:extLst>
        </xdr:cNvPr>
        <xdr:cNvSpPr/>
      </xdr:nvSpPr>
      <xdr:spPr>
        <a:xfrm>
          <a:off x="9360" y="13429920"/>
          <a:ext cx="819150" cy="36258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0</xdr:col>
      <xdr:colOff>9360</xdr:colOff>
      <xdr:row>88</xdr:row>
      <xdr:rowOff>18720</xdr:rowOff>
    </xdr:from>
    <xdr:to>
      <xdr:col>2</xdr:col>
      <xdr:colOff>9360</xdr:colOff>
      <xdr:row>89</xdr:row>
      <xdr:rowOff>190800</xdr:rowOff>
    </xdr:to>
    <xdr:sp macro="" textlink="">
      <xdr:nvSpPr>
        <xdr:cNvPr id="7" name="Line 1">
          <a:extLst>
            <a:ext uri="{FF2B5EF4-FFF2-40B4-BE49-F238E27FC236}">
              <a16:creationId xmlns:a16="http://schemas.microsoft.com/office/drawing/2014/main" id="{E31CD39C-E1BA-41B3-A950-FE0A050A85E3}"/>
            </a:ext>
          </a:extLst>
        </xdr:cNvPr>
        <xdr:cNvSpPr/>
      </xdr:nvSpPr>
      <xdr:spPr>
        <a:xfrm>
          <a:off x="9360" y="16506495"/>
          <a:ext cx="819150" cy="36258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4</xdr:col>
      <xdr:colOff>25200</xdr:colOff>
      <xdr:row>87</xdr:row>
      <xdr:rowOff>19080</xdr:rowOff>
    </xdr:from>
    <xdr:to>
      <xdr:col>13</xdr:col>
      <xdr:colOff>75363</xdr:colOff>
      <xdr:row>107</xdr:row>
      <xdr:rowOff>152280</xdr:rowOff>
    </xdr:to>
    <xdr:sp macro="" textlink="">
      <xdr:nvSpPr>
        <xdr:cNvPr id="8" name="CustomShape 1">
          <a:extLst>
            <a:ext uri="{FF2B5EF4-FFF2-40B4-BE49-F238E27FC236}">
              <a16:creationId xmlns:a16="http://schemas.microsoft.com/office/drawing/2014/main" id="{16B03710-4E0F-4431-AE40-E3FBF671DAF3}"/>
            </a:ext>
          </a:extLst>
        </xdr:cNvPr>
        <xdr:cNvSpPr/>
      </xdr:nvSpPr>
      <xdr:spPr>
        <a:xfrm>
          <a:off x="2063550" y="16363980"/>
          <a:ext cx="4879338" cy="3695550"/>
        </a:xfrm>
        <a:prstGeom prst="rect">
          <a:avLst/>
        </a:prstGeom>
        <a:noFill/>
        <a:ln w="9360">
          <a:noFill/>
        </a:ln>
      </xdr:spPr>
      <xdr:style>
        <a:lnRef idx="0">
          <a:scrgbClr r="0" g="0" b="0"/>
        </a:lnRef>
        <a:fillRef idx="0">
          <a:scrgbClr r="0" g="0" b="0"/>
        </a:fillRef>
        <a:effectRef idx="0">
          <a:scrgbClr r="0" g="0" b="0"/>
        </a:effectRef>
        <a:fontRef idx="minor"/>
      </xdr:style>
      <xdr:txBody>
        <a:bodyPr lIns="90000" tIns="45000" rIns="90000" bIns="45000">
          <a:noAutofit/>
        </a:bodyPr>
        <a:lstStyle/>
        <a:p>
          <a:pPr>
            <a:lnSpc>
              <a:spcPct val="100000"/>
            </a:lnSpc>
          </a:pPr>
          <a:r>
            <a:rPr lang="en-US" sz="800" b="1" strike="noStrike" spc="-1">
              <a:solidFill>
                <a:srgbClr val="000000"/>
              </a:solidFill>
              <a:latin typeface="ＭＳ 明朝"/>
              <a:ea typeface="ＭＳ 明朝"/>
            </a:rPr>
            <a:t>(注１)悠々館は平成２２年４月１日より老人館の愛称として使用。</a:t>
          </a:r>
          <a:endParaRPr lang="en-US" sz="800" b="0" strike="noStrike" spc="-1">
            <a:latin typeface="Times New Roman"/>
          </a:endParaRPr>
        </a:p>
        <a:p>
          <a:pPr>
            <a:lnSpc>
              <a:spcPct val="100000"/>
            </a:lnSpc>
          </a:pPr>
          <a:r>
            <a:rPr lang="en-US" sz="800" b="1" strike="noStrike" spc="-1">
              <a:solidFill>
                <a:srgbClr val="000000"/>
              </a:solidFill>
              <a:latin typeface="ＭＳ 明朝"/>
              <a:ea typeface="ＭＳ 明朝"/>
            </a:rPr>
            <a:t>(注２)長門分館は、平成２４年４月１日より中川地域集会所から長門住区センター分館と</a:t>
          </a:r>
          <a:endParaRPr lang="en-US" sz="800" b="0" strike="noStrike" spc="-1">
            <a:latin typeface="Times New Roman"/>
          </a:endParaRPr>
        </a:p>
        <a:p>
          <a:pPr>
            <a:lnSpc>
              <a:spcPct val="100000"/>
            </a:lnSpc>
          </a:pPr>
          <a:r>
            <a:rPr lang="en-US" sz="800" b="1" strike="noStrike" spc="-1">
              <a:solidFill>
                <a:srgbClr val="000000"/>
              </a:solidFill>
              <a:latin typeface="ＭＳ 明朝"/>
              <a:ea typeface="ＭＳ 明朝"/>
            </a:rPr>
            <a:t>      なった。</a:t>
          </a:r>
          <a:endParaRPr lang="en-US" sz="800" b="0" strike="noStrike" spc="-1">
            <a:latin typeface="Times New Roman"/>
          </a:endParaRPr>
        </a:p>
        <a:p>
          <a:pPr>
            <a:lnSpc>
              <a:spcPct val="100000"/>
            </a:lnSpc>
          </a:pPr>
          <a:r>
            <a:rPr lang="en-US" sz="800" b="1" strike="noStrike" spc="-1">
              <a:solidFill>
                <a:srgbClr val="000000"/>
              </a:solidFill>
              <a:latin typeface="ＭＳ 明朝"/>
              <a:ea typeface="ＭＳ 明朝"/>
            </a:rPr>
            <a:t>(注３)渕江分館は、平成２６年４月１日より区立西保木間児童館から渕江住区センター分</a:t>
          </a:r>
          <a:endParaRPr lang="en-US" sz="800" b="0" strike="noStrike" spc="-1">
            <a:latin typeface="Times New Roman"/>
          </a:endParaRPr>
        </a:p>
        <a:p>
          <a:pPr>
            <a:lnSpc>
              <a:spcPct val="100000"/>
            </a:lnSpc>
          </a:pPr>
          <a:r>
            <a:rPr lang="en-US" sz="800" b="1" strike="noStrike" spc="-1">
              <a:solidFill>
                <a:srgbClr val="000000"/>
              </a:solidFill>
              <a:latin typeface="ＭＳ 明朝"/>
              <a:ea typeface="ＭＳ 明朝"/>
            </a:rPr>
            <a:t>      館となった。</a:t>
          </a:r>
          <a:endParaRPr lang="en-US" sz="800" b="0" strike="noStrike" spc="-1">
            <a:latin typeface="Times New Roman"/>
          </a:endParaRPr>
        </a:p>
        <a:p>
          <a:pPr>
            <a:lnSpc>
              <a:spcPct val="100000"/>
            </a:lnSpc>
          </a:pPr>
          <a:r>
            <a:rPr lang="en-US" sz="800" b="1" strike="noStrike" spc="-1">
              <a:solidFill>
                <a:srgbClr val="000000"/>
              </a:solidFill>
              <a:latin typeface="ＭＳ 明朝"/>
              <a:ea typeface="ＭＳ 明朝"/>
            </a:rPr>
            <a:t>(注４)東伊興分館は、平成２８年４月１日より東伊興生活館から東伊興住区センター分館</a:t>
          </a:r>
          <a:endParaRPr lang="en-US" sz="800" b="0" strike="noStrike" spc="-1">
            <a:latin typeface="Times New Roman"/>
          </a:endParaRPr>
        </a:p>
        <a:p>
          <a:pPr>
            <a:lnSpc>
              <a:spcPct val="100000"/>
            </a:lnSpc>
          </a:pPr>
          <a:r>
            <a:rPr lang="en-US" sz="800" b="1" strike="noStrike" spc="-1">
              <a:solidFill>
                <a:srgbClr val="000000"/>
              </a:solidFill>
              <a:latin typeface="ＭＳ 明朝"/>
              <a:ea typeface="ＭＳ 明朝"/>
            </a:rPr>
            <a:t>      となった。</a:t>
          </a:r>
          <a:endParaRPr lang="en-US" sz="800" b="0" strike="noStrike" spc="-1">
            <a:latin typeface="Times New Roman"/>
          </a:endParaRPr>
        </a:p>
        <a:p>
          <a:pPr>
            <a:lnSpc>
              <a:spcPct val="100000"/>
            </a:lnSpc>
          </a:pPr>
          <a:r>
            <a:rPr lang="en-US" sz="800" b="1" strike="noStrike" spc="-1">
              <a:solidFill>
                <a:srgbClr val="000000"/>
              </a:solidFill>
              <a:latin typeface="ＭＳ 明朝"/>
              <a:ea typeface="ＭＳ 明朝"/>
            </a:rPr>
            <a:t>(注</a:t>
          </a:r>
          <a:r>
            <a:rPr lang="ja-JP" altLang="en-US" sz="800" b="1" strike="noStrike" spc="-1">
              <a:solidFill>
                <a:srgbClr val="000000"/>
              </a:solidFill>
              <a:latin typeface="ＭＳ 明朝"/>
              <a:ea typeface="ＭＳ 明朝"/>
            </a:rPr>
            <a:t>５</a:t>
          </a:r>
          <a:r>
            <a:rPr lang="en-US" sz="800" b="1" strike="noStrike" spc="-1">
              <a:solidFill>
                <a:srgbClr val="000000"/>
              </a:solidFill>
              <a:latin typeface="ＭＳ 明朝"/>
              <a:ea typeface="ＭＳ 明朝"/>
            </a:rPr>
            <a:t>)興本住区センターは、改修工事のため、令和３年５月から令和４年１月まで休館。</a:t>
          </a:r>
          <a:endParaRPr lang="en-US" sz="800" b="0" strike="noStrike" spc="-1">
            <a:latin typeface="Times New Roman"/>
          </a:endParaRPr>
        </a:p>
        <a:p>
          <a:pPr>
            <a:lnSpc>
              <a:spcPct val="100000"/>
            </a:lnSpc>
          </a:pPr>
          <a:r>
            <a:rPr lang="en-US" sz="800" b="1" strike="noStrike" spc="-1">
              <a:solidFill>
                <a:srgbClr val="000000"/>
              </a:solidFill>
              <a:latin typeface="ＭＳ 明朝"/>
              <a:ea typeface="ＭＳ 明朝"/>
            </a:rPr>
            <a:t>(注</a:t>
          </a:r>
          <a:r>
            <a:rPr lang="ja-JP" altLang="en-US" sz="800" b="1" strike="noStrike" spc="-1">
              <a:solidFill>
                <a:srgbClr val="000000"/>
              </a:solidFill>
              <a:latin typeface="ＭＳ 明朝"/>
              <a:ea typeface="ＭＳ 明朝"/>
            </a:rPr>
            <a:t>６</a:t>
          </a:r>
          <a:r>
            <a:rPr lang="en-US" sz="800" b="1" strike="noStrike" spc="-1">
              <a:solidFill>
                <a:srgbClr val="000000"/>
              </a:solidFill>
              <a:latin typeface="ＭＳ 明朝"/>
              <a:ea typeface="ＭＳ 明朝"/>
            </a:rPr>
            <a:t>)島根住区センターは、改修工事のため、令和５年１月から令和６年３月まで休館。</a:t>
          </a:r>
          <a:endParaRPr lang="en-US" sz="800" b="0" strike="noStrike" spc="-1">
            <a:latin typeface="Times New Roman"/>
          </a:endParaRPr>
        </a:p>
        <a:p>
          <a:pPr>
            <a:lnSpc>
              <a:spcPct val="100000"/>
            </a:lnSpc>
          </a:pPr>
          <a:r>
            <a:rPr lang="en-US" sz="800" b="1" strike="noStrike" spc="-1">
              <a:solidFill>
                <a:srgbClr val="000000"/>
              </a:solidFill>
              <a:latin typeface="ＭＳ 明朝"/>
              <a:ea typeface="ＭＳ 明朝"/>
            </a:rPr>
            <a:t>(注</a:t>
          </a:r>
          <a:r>
            <a:rPr lang="ja-JP" altLang="en-US" sz="800" b="1" strike="noStrike" spc="-1">
              <a:solidFill>
                <a:srgbClr val="000000"/>
              </a:solidFill>
              <a:latin typeface="ＭＳ 明朝"/>
              <a:ea typeface="ＭＳ 明朝"/>
            </a:rPr>
            <a:t>７</a:t>
          </a:r>
          <a:r>
            <a:rPr lang="en-US" sz="800" b="1" strike="noStrike" spc="-1">
              <a:solidFill>
                <a:srgbClr val="000000"/>
              </a:solidFill>
              <a:latin typeface="ＭＳ 明朝"/>
              <a:ea typeface="ＭＳ 明朝"/>
            </a:rPr>
            <a:t>)大谷田住区センターは、改修工事のため、令和５年７月から令和７年３月まで</a:t>
          </a:r>
          <a:endParaRPr lang="en-US" sz="800" b="0" strike="noStrike" spc="-1">
            <a:latin typeface="Times New Roman"/>
          </a:endParaRPr>
        </a:p>
        <a:p>
          <a:pPr>
            <a:lnSpc>
              <a:spcPct val="100000"/>
            </a:lnSpc>
          </a:pPr>
          <a:r>
            <a:rPr lang="en-US" sz="800" b="1" strike="noStrike" spc="-1">
              <a:solidFill>
                <a:srgbClr val="000000"/>
              </a:solidFill>
              <a:latin typeface="ＭＳ 明朝"/>
              <a:ea typeface="ＭＳ 明朝"/>
            </a:rPr>
            <a:t>　　　休館。</a:t>
          </a:r>
          <a:endParaRPr lang="en-US" sz="800" b="0" strike="noStrike" spc="-1">
            <a:latin typeface="Times New Roman"/>
          </a:endParaRPr>
        </a:p>
        <a:p>
          <a:pPr>
            <a:lnSpc>
              <a:spcPct val="100000"/>
            </a:lnSpc>
          </a:pPr>
          <a:r>
            <a:rPr lang="en-US" sz="800" b="1" strike="noStrike" spc="-1">
              <a:solidFill>
                <a:srgbClr val="000000"/>
              </a:solidFill>
              <a:latin typeface="ＭＳ 明朝"/>
              <a:ea typeface="ＭＳ 明朝"/>
            </a:rPr>
            <a:t>(注</a:t>
          </a:r>
          <a:r>
            <a:rPr lang="ja-JP" altLang="en-US" sz="800" b="1" strike="noStrike" spc="-1">
              <a:solidFill>
                <a:srgbClr val="000000"/>
              </a:solidFill>
              <a:latin typeface="ＭＳ 明朝"/>
              <a:ea typeface="ＭＳ 明朝"/>
            </a:rPr>
            <a:t>８</a:t>
          </a:r>
          <a:r>
            <a:rPr lang="en-US" sz="800" b="1" strike="noStrike" spc="-1">
              <a:solidFill>
                <a:srgbClr val="000000"/>
              </a:solidFill>
              <a:latin typeface="ＭＳ 明朝"/>
              <a:ea typeface="ＭＳ 明朝"/>
            </a:rPr>
            <a:t>)栗原北住区センターは、改修工事のため、令和５年９月から令和６年３月まで休館。</a:t>
          </a:r>
          <a:endParaRPr lang="en-US" sz="800" b="0" strike="noStrike" spc="-1">
            <a:latin typeface="Times New Roman"/>
          </a:endParaRPr>
        </a:p>
        <a:p>
          <a:pPr>
            <a:lnSpc>
              <a:spcPct val="100000"/>
            </a:lnSpc>
          </a:pPr>
          <a:r>
            <a:rPr lang="en-US" sz="800" b="1" strike="noStrike" spc="-1">
              <a:solidFill>
                <a:srgbClr val="000000"/>
              </a:solidFill>
              <a:latin typeface="ＭＳ 明朝"/>
              <a:ea typeface="ＭＳ 明朝"/>
            </a:rPr>
            <a:t>(注</a:t>
          </a:r>
          <a:r>
            <a:rPr lang="ja-JP" altLang="en-US" sz="800" b="1" strike="noStrike" spc="-1">
              <a:solidFill>
                <a:srgbClr val="000000"/>
              </a:solidFill>
              <a:latin typeface="ＭＳ 明朝"/>
              <a:ea typeface="ＭＳ 明朝"/>
            </a:rPr>
            <a:t>９</a:t>
          </a:r>
          <a:r>
            <a:rPr lang="en-US" sz="800" b="1" strike="noStrike" spc="-1">
              <a:solidFill>
                <a:srgbClr val="000000"/>
              </a:solidFill>
              <a:latin typeface="ＭＳ 明朝"/>
              <a:ea typeface="ＭＳ 明朝"/>
            </a:rPr>
            <a:t>)中央本町住区センターは、改修工事のため、令和５年９月から令和７年３月まで　　　　</a:t>
          </a:r>
          <a:endParaRPr lang="en-US" sz="800" b="0" strike="noStrike" spc="-1">
            <a:latin typeface="Times New Roman"/>
          </a:endParaRPr>
        </a:p>
        <a:p>
          <a:pPr>
            <a:lnSpc>
              <a:spcPct val="100000"/>
            </a:lnSpc>
          </a:pPr>
          <a:r>
            <a:rPr lang="en-US" sz="800" b="1" strike="noStrike" spc="-1">
              <a:solidFill>
                <a:srgbClr val="000000"/>
              </a:solidFill>
              <a:latin typeface="ＭＳ 明朝"/>
              <a:ea typeface="ＭＳ 明朝"/>
            </a:rPr>
            <a:t>　　　休館。</a:t>
          </a:r>
          <a:endParaRPr lang="en-US" sz="800" b="0" strike="noStrike" spc="-1">
            <a:latin typeface="Times New Roman"/>
          </a:endParaRPr>
        </a:p>
        <a:p>
          <a:pPr>
            <a:lnSpc>
              <a:spcPct val="100000"/>
            </a:lnSpc>
          </a:pPr>
          <a:r>
            <a:rPr lang="en-US" sz="800" b="1" strike="noStrike" spc="-1">
              <a:solidFill>
                <a:srgbClr val="000000"/>
              </a:solidFill>
              <a:latin typeface="ＭＳ 明朝"/>
              <a:ea typeface="ＭＳ 明朝"/>
            </a:rPr>
            <a:t>(注１</a:t>
          </a:r>
          <a:r>
            <a:rPr lang="ja-JP" altLang="en-US" sz="800" b="1" strike="noStrike" spc="-1">
              <a:solidFill>
                <a:srgbClr val="000000"/>
              </a:solidFill>
              <a:latin typeface="ＭＳ 明朝"/>
              <a:ea typeface="ＭＳ 明朝"/>
            </a:rPr>
            <a:t>０</a:t>
          </a:r>
          <a:r>
            <a:rPr lang="en-US" sz="800" b="1" strike="noStrike" spc="-1">
              <a:solidFill>
                <a:srgbClr val="000000"/>
              </a:solidFill>
              <a:latin typeface="ＭＳ 明朝"/>
              <a:ea typeface="ＭＳ 明朝"/>
            </a:rPr>
            <a:t>)西新井住区センターは、令和５年１１月６日に足立区西新井１－4－１７に移転。</a:t>
          </a:r>
          <a:endParaRPr lang="en-US" sz="800" b="0" strike="noStrike" spc="-1">
            <a:latin typeface="Times New Roman"/>
          </a:endParaRPr>
        </a:p>
        <a:p>
          <a:pPr>
            <a:lnSpc>
              <a:spcPct val="100000"/>
            </a:lnSpc>
          </a:pPr>
          <a:endParaRPr lang="en-US" sz="800" b="0" strike="noStrike" spc="-1">
            <a:latin typeface="Times New Roman"/>
          </a:endParaRPr>
        </a:p>
        <a:p>
          <a:pPr>
            <a:lnSpc>
              <a:spcPct val="100000"/>
            </a:lnSpc>
          </a:pPr>
          <a:endParaRPr lang="en-US" sz="800" b="0" strike="noStrike" spc="-1">
            <a:latin typeface="Times New Roman"/>
          </a:endParaRPr>
        </a:p>
        <a:p>
          <a:pPr>
            <a:lnSpc>
              <a:spcPct val="100000"/>
            </a:lnSpc>
          </a:pPr>
          <a:endParaRPr lang="en-US" sz="800" b="0" strike="noStrike" spc="-1">
            <a:latin typeface="Times New Roman"/>
          </a:endParaRPr>
        </a:p>
        <a:p>
          <a:pPr>
            <a:lnSpc>
              <a:spcPts val="901"/>
            </a:lnSpc>
          </a:pPr>
          <a:endParaRPr lang="en-US" sz="800" b="0" strike="noStrike" spc="-1">
            <a:latin typeface="Times New Roman"/>
          </a:endParaRPr>
        </a:p>
        <a:p>
          <a:pPr>
            <a:lnSpc>
              <a:spcPts val="901"/>
            </a:lnSpc>
          </a:pPr>
          <a:endParaRPr lang="en-US" sz="800" b="0" strike="noStrike" spc="-1">
            <a:latin typeface="Times New Roman"/>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9360</xdr:colOff>
      <xdr:row>2</xdr:row>
      <xdr:rowOff>9360</xdr:rowOff>
    </xdr:from>
    <xdr:to>
      <xdr:col>0</xdr:col>
      <xdr:colOff>729360</xdr:colOff>
      <xdr:row>3</xdr:row>
      <xdr:rowOff>190440</xdr:rowOff>
    </xdr:to>
    <xdr:sp macro="" textlink="">
      <xdr:nvSpPr>
        <xdr:cNvPr id="2" name="Line 1">
          <a:extLst>
            <a:ext uri="{FF2B5EF4-FFF2-40B4-BE49-F238E27FC236}">
              <a16:creationId xmlns:a16="http://schemas.microsoft.com/office/drawing/2014/main" id="{CF727FA4-16A5-433B-8D23-696D5811B01E}"/>
            </a:ext>
          </a:extLst>
        </xdr:cNvPr>
        <xdr:cNvSpPr/>
      </xdr:nvSpPr>
      <xdr:spPr>
        <a:xfrm>
          <a:off x="9360" y="866610"/>
          <a:ext cx="720000" cy="37158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9360</xdr:colOff>
      <xdr:row>0</xdr:row>
      <xdr:rowOff>0</xdr:rowOff>
    </xdr:from>
    <xdr:to>
      <xdr:col>0</xdr:col>
      <xdr:colOff>619560</xdr:colOff>
      <xdr:row>0</xdr:row>
      <xdr:rowOff>0</xdr:rowOff>
    </xdr:to>
    <xdr:sp macro="" textlink="">
      <xdr:nvSpPr>
        <xdr:cNvPr id="2" name="Line 1">
          <a:extLst>
            <a:ext uri="{FF2B5EF4-FFF2-40B4-BE49-F238E27FC236}">
              <a16:creationId xmlns:a16="http://schemas.microsoft.com/office/drawing/2014/main" id="{00000000-0008-0000-0000-000002000000}"/>
            </a:ext>
          </a:extLst>
        </xdr:cNvPr>
        <xdr:cNvSpPr/>
      </xdr:nvSpPr>
      <xdr:spPr>
        <a:xfrm>
          <a:off x="9360" y="342720"/>
          <a:ext cx="610200" cy="0"/>
        </a:xfrm>
        <a:prstGeom prst="line">
          <a:avLst/>
        </a:prstGeom>
        <a:ln>
          <a:noFill/>
        </a:ln>
      </xdr:spPr>
      <xdr:style>
        <a:lnRef idx="0">
          <a:scrgbClr r="0" g="0" b="0"/>
        </a:lnRef>
        <a:fillRef idx="0">
          <a:scrgbClr r="0" g="0" b="0"/>
        </a:fillRef>
        <a:effectRef idx="0">
          <a:scrgbClr r="0" g="0" b="0"/>
        </a:effectRef>
        <a:fontRef idx="minor"/>
      </xdr:style>
    </xdr:sp>
    <xdr:clientData/>
  </xdr:twoCellAnchor>
  <xdr:twoCellAnchor>
    <xdr:from>
      <xdr:col>0</xdr:col>
      <xdr:colOff>9360</xdr:colOff>
      <xdr:row>2</xdr:row>
      <xdr:rowOff>9360</xdr:rowOff>
    </xdr:from>
    <xdr:to>
      <xdr:col>0</xdr:col>
      <xdr:colOff>675360</xdr:colOff>
      <xdr:row>4</xdr:row>
      <xdr:rowOff>300</xdr:rowOff>
    </xdr:to>
    <xdr:sp macro="" textlink="">
      <xdr:nvSpPr>
        <xdr:cNvPr id="3" name="Line 1">
          <a:extLst>
            <a:ext uri="{FF2B5EF4-FFF2-40B4-BE49-F238E27FC236}">
              <a16:creationId xmlns:a16="http://schemas.microsoft.com/office/drawing/2014/main" id="{00000000-0008-0000-0000-000003000000}"/>
            </a:ext>
          </a:extLst>
        </xdr:cNvPr>
        <xdr:cNvSpPr/>
      </xdr:nvSpPr>
      <xdr:spPr>
        <a:xfrm>
          <a:off x="9360" y="666585"/>
          <a:ext cx="666000" cy="37194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9360</xdr:colOff>
      <xdr:row>2</xdr:row>
      <xdr:rowOff>28440</xdr:rowOff>
    </xdr:from>
    <xdr:to>
      <xdr:col>1</xdr:col>
      <xdr:colOff>8685</xdr:colOff>
      <xdr:row>4</xdr:row>
      <xdr:rowOff>270</xdr:rowOff>
    </xdr:to>
    <xdr:sp macro="" textlink="">
      <xdr:nvSpPr>
        <xdr:cNvPr id="2" name="Line 1">
          <a:extLst>
            <a:ext uri="{FF2B5EF4-FFF2-40B4-BE49-F238E27FC236}">
              <a16:creationId xmlns:a16="http://schemas.microsoft.com/office/drawing/2014/main" id="{C2334480-0EC4-4B92-A374-6EFB0EE7938C}"/>
            </a:ext>
          </a:extLst>
        </xdr:cNvPr>
        <xdr:cNvSpPr/>
      </xdr:nvSpPr>
      <xdr:spPr>
        <a:xfrm>
          <a:off x="9360" y="857115"/>
          <a:ext cx="828000" cy="409980"/>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18720</xdr:colOff>
      <xdr:row>2</xdr:row>
      <xdr:rowOff>28440</xdr:rowOff>
    </xdr:from>
    <xdr:to>
      <xdr:col>1</xdr:col>
      <xdr:colOff>11745</xdr:colOff>
      <xdr:row>3</xdr:row>
      <xdr:rowOff>207555</xdr:rowOff>
    </xdr:to>
    <xdr:sp macro="" textlink="">
      <xdr:nvSpPr>
        <xdr:cNvPr id="2" name="Line 1">
          <a:extLst>
            <a:ext uri="{FF2B5EF4-FFF2-40B4-BE49-F238E27FC236}">
              <a16:creationId xmlns:a16="http://schemas.microsoft.com/office/drawing/2014/main" id="{C44D39CD-FFEE-43D2-BF65-D4A51D6E9E6B}"/>
            </a:ext>
          </a:extLst>
        </xdr:cNvPr>
        <xdr:cNvSpPr/>
      </xdr:nvSpPr>
      <xdr:spPr>
        <a:xfrm>
          <a:off x="18720" y="857115"/>
          <a:ext cx="936000" cy="388665"/>
        </a:xfrm>
        <a:prstGeom prst="line">
          <a:avLst/>
        </a:prstGeom>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9165F-7AF0-4706-9DE6-24E4130DD4E9}">
  <dimension ref="A1:AMK13"/>
  <sheetViews>
    <sheetView tabSelected="1" zoomScaleNormal="100" zoomScaleSheetLayoutView="145" zoomScalePageLayoutView="110" workbookViewId="0"/>
  </sheetViews>
  <sheetFormatPr defaultRowHeight="13.2"/>
  <cols>
    <col min="1" max="1" width="7.33203125" style="1" customWidth="1"/>
    <col min="2" max="10" width="7.21875" style="1" customWidth="1"/>
    <col min="11" max="11" width="7.109375" style="1" customWidth="1"/>
    <col min="12" max="12" width="7.21875" style="1" customWidth="1"/>
    <col min="13" max="1025" width="9" style="1" customWidth="1"/>
  </cols>
  <sheetData>
    <row r="1" spans="1:14" ht="79.5" customHeight="1">
      <c r="A1" s="570" t="s">
        <v>331</v>
      </c>
      <c r="B1" s="571"/>
      <c r="C1" s="571"/>
      <c r="D1" s="571"/>
      <c r="E1" s="571"/>
      <c r="F1" s="571"/>
      <c r="G1" s="571"/>
      <c r="H1" s="571"/>
      <c r="I1" s="571"/>
      <c r="J1" s="571"/>
      <c r="K1" s="572"/>
      <c r="L1" s="573"/>
    </row>
    <row r="2" spans="1:14" ht="15" customHeight="1">
      <c r="A2" s="574"/>
      <c r="B2" s="64"/>
      <c r="C2" s="64"/>
      <c r="D2" s="64"/>
      <c r="E2" s="64"/>
      <c r="F2" s="64"/>
      <c r="G2" s="64"/>
      <c r="H2" s="64"/>
      <c r="I2" s="64"/>
      <c r="J2" s="64"/>
      <c r="K2" s="575"/>
    </row>
    <row r="3" spans="1:14" ht="15" customHeight="1">
      <c r="A3" s="2" t="s">
        <v>332</v>
      </c>
    </row>
    <row r="4" spans="1:14" ht="9.9" customHeight="1" thickBot="1">
      <c r="A4" s="576"/>
      <c r="B4" s="577"/>
      <c r="C4" s="577"/>
      <c r="D4" s="577"/>
      <c r="E4" s="577"/>
      <c r="F4" s="577"/>
      <c r="G4" s="577"/>
      <c r="H4" s="577"/>
      <c r="I4" s="577"/>
      <c r="J4" s="577"/>
      <c r="K4" s="577"/>
      <c r="L4" s="577"/>
    </row>
    <row r="5" spans="1:14" s="9" customFormat="1" ht="16.5" customHeight="1" thickTop="1" thickBot="1">
      <c r="A5" s="197" t="s">
        <v>1</v>
      </c>
      <c r="B5" s="814" t="s">
        <v>41</v>
      </c>
      <c r="C5" s="814" t="s">
        <v>333</v>
      </c>
      <c r="D5" s="814"/>
      <c r="E5" s="814"/>
      <c r="F5" s="815" t="s">
        <v>334</v>
      </c>
      <c r="G5" s="815"/>
      <c r="H5" s="815"/>
      <c r="I5" s="815"/>
      <c r="J5" s="815"/>
      <c r="K5" s="815"/>
      <c r="L5" s="815"/>
    </row>
    <row r="6" spans="1:14" s="9" customFormat="1" ht="16.5" customHeight="1" thickTop="1">
      <c r="A6" s="578" t="s">
        <v>32</v>
      </c>
      <c r="B6" s="814"/>
      <c r="C6" s="162" t="s">
        <v>180</v>
      </c>
      <c r="D6" s="579" t="s">
        <v>335</v>
      </c>
      <c r="E6" s="162" t="s">
        <v>336</v>
      </c>
      <c r="F6" s="580" t="s">
        <v>337</v>
      </c>
      <c r="G6" s="581" t="s">
        <v>338</v>
      </c>
      <c r="H6" s="582" t="s">
        <v>339</v>
      </c>
      <c r="I6" s="580" t="s">
        <v>340</v>
      </c>
      <c r="J6" s="582" t="s">
        <v>341</v>
      </c>
      <c r="K6" s="202" t="s">
        <v>342</v>
      </c>
      <c r="L6" s="583" t="s">
        <v>336</v>
      </c>
    </row>
    <row r="7" spans="1:14" s="9" customFormat="1" ht="18" customHeight="1">
      <c r="A7" s="584" t="s">
        <v>14</v>
      </c>
      <c r="B7" s="507">
        <v>1263</v>
      </c>
      <c r="C7" s="507">
        <v>165</v>
      </c>
      <c r="D7" s="507">
        <v>174</v>
      </c>
      <c r="E7" s="507">
        <v>924</v>
      </c>
      <c r="F7" s="507">
        <v>245</v>
      </c>
      <c r="G7" s="585">
        <v>135</v>
      </c>
      <c r="H7" s="507" t="s">
        <v>80</v>
      </c>
      <c r="I7" s="507">
        <v>85</v>
      </c>
      <c r="J7" s="507">
        <v>692</v>
      </c>
      <c r="K7" s="586">
        <v>0</v>
      </c>
      <c r="L7" s="497">
        <v>106</v>
      </c>
      <c r="N7" s="587"/>
    </row>
    <row r="8" spans="1:14" s="9" customFormat="1" ht="18" customHeight="1">
      <c r="A8" s="588">
        <v>5</v>
      </c>
      <c r="B8" s="589">
        <v>4503</v>
      </c>
      <c r="C8" s="589">
        <v>1104</v>
      </c>
      <c r="D8" s="589">
        <v>710</v>
      </c>
      <c r="E8" s="589">
        <v>2689</v>
      </c>
      <c r="F8" s="589">
        <v>588</v>
      </c>
      <c r="G8" s="590">
        <v>757</v>
      </c>
      <c r="H8" s="589" t="s">
        <v>80</v>
      </c>
      <c r="I8" s="589">
        <v>523</v>
      </c>
      <c r="J8" s="589">
        <v>1926</v>
      </c>
      <c r="K8" s="591" t="s">
        <v>80</v>
      </c>
      <c r="L8" s="498">
        <v>709</v>
      </c>
      <c r="N8" s="587"/>
    </row>
    <row r="9" spans="1:14" s="9" customFormat="1" ht="18" customHeight="1">
      <c r="A9" s="592">
        <v>6</v>
      </c>
      <c r="B9" s="593">
        <v>5397</v>
      </c>
      <c r="C9" s="593">
        <v>1412</v>
      </c>
      <c r="D9" s="593">
        <v>973</v>
      </c>
      <c r="E9" s="593">
        <v>3012</v>
      </c>
      <c r="F9" s="593">
        <v>647</v>
      </c>
      <c r="G9" s="594">
        <v>1216</v>
      </c>
      <c r="H9" s="593" t="s">
        <v>101</v>
      </c>
      <c r="I9" s="593">
        <v>462</v>
      </c>
      <c r="J9" s="593">
        <v>2035</v>
      </c>
      <c r="K9" s="595" t="s">
        <v>101</v>
      </c>
      <c r="L9" s="596">
        <v>1037</v>
      </c>
      <c r="N9" s="587"/>
    </row>
    <row r="10" spans="1:14" ht="12" customHeight="1">
      <c r="A10" s="165" t="s">
        <v>343</v>
      </c>
      <c r="B10" s="67"/>
      <c r="C10" s="67"/>
      <c r="D10" s="67"/>
      <c r="E10" s="597"/>
      <c r="F10" s="597"/>
      <c r="G10" s="597"/>
      <c r="H10" s="597"/>
      <c r="I10" s="597"/>
      <c r="J10" s="597"/>
      <c r="K10" s="597"/>
      <c r="L10" s="22" t="s">
        <v>344</v>
      </c>
    </row>
    <row r="11" spans="1:14" ht="12" customHeight="1">
      <c r="A11" s="67"/>
      <c r="B11" s="67"/>
      <c r="C11" s="67"/>
      <c r="D11" s="67"/>
      <c r="E11" s="67"/>
      <c r="F11" s="67"/>
      <c r="G11" s="67"/>
      <c r="H11" s="67"/>
      <c r="I11" s="67"/>
      <c r="J11" s="67"/>
      <c r="K11" s="67"/>
      <c r="L11" s="22" t="s">
        <v>345</v>
      </c>
    </row>
    <row r="13" spans="1:14">
      <c r="B13" s="221"/>
      <c r="E13" s="220"/>
      <c r="F13" s="221"/>
    </row>
  </sheetData>
  <mergeCells count="3">
    <mergeCell ref="B5:B6"/>
    <mergeCell ref="C5:E5"/>
    <mergeCell ref="F5:L5"/>
  </mergeCells>
  <phoneticPr fontId="10"/>
  <printOptions horizontalCentered="1"/>
  <pageMargins left="0.74803149606299213" right="0.74803149606299213" top="0.74803149606299213" bottom="0.74803149606299213" header="0.51181102362204722" footer="0.51181102362204722"/>
  <pageSetup paperSize="9" firstPageNumber="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14DD8-2462-45EF-A641-78429AAB2E73}">
  <dimension ref="A1:AMK27"/>
  <sheetViews>
    <sheetView zoomScaleNormal="100" zoomScaleSheetLayoutView="100" workbookViewId="0"/>
  </sheetViews>
  <sheetFormatPr defaultRowHeight="13.2"/>
  <cols>
    <col min="1" max="6" width="12.33203125" style="43" customWidth="1"/>
    <col min="7" max="7" width="12.77734375" style="43" customWidth="1"/>
    <col min="8" max="1025" width="9" style="43" customWidth="1"/>
  </cols>
  <sheetData>
    <row r="1" spans="1:16" ht="15" customHeight="1">
      <c r="A1" s="166" t="s">
        <v>124</v>
      </c>
    </row>
    <row r="2" spans="1:16" ht="9.9" customHeight="1" thickBot="1">
      <c r="A2" s="166"/>
    </row>
    <row r="3" spans="1:16" s="170" customFormat="1" ht="20.100000000000001" customHeight="1" thickTop="1" thickBot="1">
      <c r="A3" s="167" t="s">
        <v>125</v>
      </c>
      <c r="B3" s="168" t="s">
        <v>17</v>
      </c>
      <c r="C3" s="168" t="s">
        <v>126</v>
      </c>
      <c r="D3" s="168" t="s">
        <v>127</v>
      </c>
      <c r="E3" s="168" t="s">
        <v>19</v>
      </c>
      <c r="F3" s="168" t="s">
        <v>33</v>
      </c>
      <c r="G3" s="838" t="s">
        <v>128</v>
      </c>
      <c r="H3" s="169"/>
      <c r="I3" s="169"/>
      <c r="J3" s="169"/>
    </row>
    <row r="4" spans="1:16" s="170" customFormat="1" ht="20.100000000000001" customHeight="1" thickTop="1">
      <c r="A4" s="171" t="s">
        <v>32</v>
      </c>
      <c r="B4" s="172" t="s">
        <v>129</v>
      </c>
      <c r="C4" s="172" t="s">
        <v>129</v>
      </c>
      <c r="D4" s="172" t="s">
        <v>129</v>
      </c>
      <c r="E4" s="172" t="s">
        <v>129</v>
      </c>
      <c r="F4" s="172" t="s">
        <v>130</v>
      </c>
      <c r="G4" s="838"/>
    </row>
    <row r="5" spans="1:16" s="170" customFormat="1" ht="16.5" customHeight="1">
      <c r="A5" s="173" t="s">
        <v>14</v>
      </c>
      <c r="B5" s="174">
        <v>579480</v>
      </c>
      <c r="C5" s="56">
        <v>147953</v>
      </c>
      <c r="D5" s="56">
        <v>124201</v>
      </c>
      <c r="E5" s="56">
        <v>307326</v>
      </c>
      <c r="F5" s="56">
        <v>52.230769230769198</v>
      </c>
      <c r="G5" s="56">
        <v>349</v>
      </c>
      <c r="H5" s="175"/>
      <c r="I5" s="176"/>
      <c r="J5" s="176"/>
      <c r="K5" s="176"/>
      <c r="L5" s="176"/>
      <c r="M5" s="176"/>
      <c r="N5" s="176"/>
      <c r="O5" s="176"/>
      <c r="P5" s="176"/>
    </row>
    <row r="6" spans="1:16" s="170" customFormat="1" ht="16.5" customHeight="1">
      <c r="A6" s="173">
        <v>5</v>
      </c>
      <c r="B6" s="177">
        <v>585467</v>
      </c>
      <c r="C6" s="177">
        <v>144257</v>
      </c>
      <c r="D6" s="177">
        <v>132175</v>
      </c>
      <c r="E6" s="177">
        <v>309035</v>
      </c>
      <c r="F6" s="54">
        <v>53</v>
      </c>
      <c r="G6" s="54">
        <v>318</v>
      </c>
      <c r="H6" s="175"/>
      <c r="I6" s="176"/>
      <c r="J6" s="176"/>
      <c r="K6" s="176"/>
      <c r="L6" s="176"/>
      <c r="M6" s="176"/>
      <c r="N6" s="176"/>
      <c r="O6" s="176"/>
      <c r="P6" s="176"/>
    </row>
    <row r="7" spans="1:16" s="170" customFormat="1" ht="16.5" customHeight="1">
      <c r="A7" s="178">
        <v>6</v>
      </c>
      <c r="B7" s="179">
        <v>611122</v>
      </c>
      <c r="C7" s="179">
        <v>140069</v>
      </c>
      <c r="D7" s="179">
        <v>140447</v>
      </c>
      <c r="E7" s="179">
        <v>330606</v>
      </c>
      <c r="F7" s="180">
        <v>54</v>
      </c>
      <c r="G7" s="180">
        <v>321</v>
      </c>
      <c r="H7" s="175"/>
      <c r="I7" s="176"/>
      <c r="J7" s="176"/>
      <c r="K7" s="176"/>
      <c r="L7" s="176"/>
      <c r="M7" s="176"/>
      <c r="N7" s="176"/>
      <c r="O7" s="176"/>
      <c r="P7" s="176"/>
    </row>
    <row r="8" spans="1:16" s="170" customFormat="1" ht="7.5" customHeight="1">
      <c r="A8" s="181"/>
      <c r="B8" s="174"/>
      <c r="C8" s="180"/>
      <c r="D8" s="180"/>
      <c r="E8" s="180"/>
      <c r="F8" s="180"/>
      <c r="G8" s="180"/>
      <c r="H8" s="169"/>
    </row>
    <row r="9" spans="1:16" s="170" customFormat="1" ht="16.5" customHeight="1">
      <c r="A9" s="182" t="s">
        <v>418</v>
      </c>
      <c r="B9" s="183">
        <v>46550</v>
      </c>
      <c r="C9" s="184">
        <v>19906</v>
      </c>
      <c r="D9" s="184">
        <v>7733</v>
      </c>
      <c r="E9" s="184">
        <v>18911</v>
      </c>
      <c r="F9" s="56">
        <v>58</v>
      </c>
      <c r="G9" s="56">
        <v>21</v>
      </c>
      <c r="H9" s="175"/>
      <c r="I9" s="185"/>
      <c r="J9" s="186"/>
    </row>
    <row r="10" spans="1:16" s="170" customFormat="1" ht="16.5" customHeight="1">
      <c r="A10" s="182" t="s">
        <v>419</v>
      </c>
      <c r="B10" s="187">
        <v>104715</v>
      </c>
      <c r="C10" s="184">
        <v>18762</v>
      </c>
      <c r="D10" s="184">
        <v>38948</v>
      </c>
      <c r="E10" s="184">
        <v>47005</v>
      </c>
      <c r="F10" s="56">
        <v>65</v>
      </c>
      <c r="G10" s="56">
        <v>47</v>
      </c>
      <c r="H10" s="175"/>
      <c r="I10" s="185"/>
      <c r="J10" s="186"/>
    </row>
    <row r="11" spans="1:16" s="170" customFormat="1" ht="16.5" customHeight="1">
      <c r="A11" s="182" t="s">
        <v>131</v>
      </c>
      <c r="B11" s="183">
        <v>44367</v>
      </c>
      <c r="C11" s="184">
        <v>10764</v>
      </c>
      <c r="D11" s="184">
        <v>3629</v>
      </c>
      <c r="E11" s="184">
        <v>29974</v>
      </c>
      <c r="F11" s="56">
        <v>54</v>
      </c>
      <c r="G11" s="56">
        <v>18</v>
      </c>
      <c r="H11" s="175"/>
      <c r="I11" s="185"/>
      <c r="J11" s="186"/>
    </row>
    <row r="12" spans="1:16" s="170" customFormat="1" ht="16.5" customHeight="1">
      <c r="A12" s="182" t="s">
        <v>132</v>
      </c>
      <c r="B12" s="183">
        <v>35027</v>
      </c>
      <c r="C12" s="184">
        <v>6571</v>
      </c>
      <c r="D12" s="184">
        <v>3669</v>
      </c>
      <c r="E12" s="184">
        <v>24787</v>
      </c>
      <c r="F12" s="56">
        <v>56</v>
      </c>
      <c r="G12" s="56">
        <v>19</v>
      </c>
      <c r="H12" s="175"/>
      <c r="I12" s="185"/>
      <c r="J12" s="186"/>
    </row>
    <row r="13" spans="1:16" s="170" customFormat="1" ht="16.5" customHeight="1">
      <c r="A13" s="182" t="s">
        <v>133</v>
      </c>
      <c r="B13" s="183">
        <v>38281</v>
      </c>
      <c r="C13" s="184">
        <v>8338</v>
      </c>
      <c r="D13" s="184">
        <v>5614</v>
      </c>
      <c r="E13" s="184">
        <v>24329</v>
      </c>
      <c r="F13" s="56">
        <v>54</v>
      </c>
      <c r="G13" s="56">
        <v>19</v>
      </c>
      <c r="H13" s="175"/>
      <c r="I13" s="185"/>
      <c r="J13" s="186"/>
    </row>
    <row r="14" spans="1:16" s="170" customFormat="1" ht="16.5" customHeight="1">
      <c r="A14" s="182" t="s">
        <v>134</v>
      </c>
      <c r="B14" s="183">
        <v>36731</v>
      </c>
      <c r="C14" s="187">
        <v>3004</v>
      </c>
      <c r="D14" s="184">
        <v>11015</v>
      </c>
      <c r="E14" s="184">
        <v>22712</v>
      </c>
      <c r="F14" s="56">
        <v>56</v>
      </c>
      <c r="G14" s="56">
        <v>11</v>
      </c>
      <c r="H14" s="175"/>
      <c r="I14" s="185"/>
      <c r="J14" s="186"/>
    </row>
    <row r="15" spans="1:16" s="170" customFormat="1" ht="16.5" customHeight="1">
      <c r="A15" s="182" t="s">
        <v>135</v>
      </c>
      <c r="B15" s="183">
        <v>23151</v>
      </c>
      <c r="C15" s="184">
        <v>6286</v>
      </c>
      <c r="D15" s="184">
        <v>5746</v>
      </c>
      <c r="E15" s="184">
        <v>11119</v>
      </c>
      <c r="F15" s="56">
        <v>34</v>
      </c>
      <c r="G15" s="56">
        <v>15</v>
      </c>
      <c r="H15" s="175"/>
      <c r="I15" s="185"/>
      <c r="J15" s="186"/>
    </row>
    <row r="16" spans="1:16" s="170" customFormat="1" ht="16.5" customHeight="1">
      <c r="A16" s="182" t="s">
        <v>136</v>
      </c>
      <c r="B16" s="187">
        <v>120247</v>
      </c>
      <c r="C16" s="184">
        <v>13663</v>
      </c>
      <c r="D16" s="184">
        <v>36243</v>
      </c>
      <c r="E16" s="184">
        <v>70341</v>
      </c>
      <c r="F16" s="56">
        <v>72</v>
      </c>
      <c r="G16" s="56">
        <v>44</v>
      </c>
      <c r="H16" s="175"/>
      <c r="I16" s="185"/>
      <c r="J16" s="186"/>
    </row>
    <row r="17" spans="1:11" s="170" customFormat="1" ht="16.5" customHeight="1">
      <c r="A17" s="182" t="s">
        <v>137</v>
      </c>
      <c r="B17" s="187">
        <v>1159</v>
      </c>
      <c r="C17" s="184">
        <v>68</v>
      </c>
      <c r="D17" s="184">
        <v>21</v>
      </c>
      <c r="E17" s="184">
        <v>1070</v>
      </c>
      <c r="F17" s="56">
        <v>56</v>
      </c>
      <c r="G17" s="56">
        <v>28</v>
      </c>
      <c r="H17" s="175"/>
      <c r="I17" s="185"/>
      <c r="J17" s="186"/>
    </row>
    <row r="18" spans="1:11" s="170" customFormat="1" ht="16.5" customHeight="1">
      <c r="A18" s="182" t="s">
        <v>138</v>
      </c>
      <c r="B18" s="187">
        <v>43183</v>
      </c>
      <c r="C18" s="184">
        <v>15749</v>
      </c>
      <c r="D18" s="184">
        <v>8208</v>
      </c>
      <c r="E18" s="184">
        <v>19226</v>
      </c>
      <c r="F18" s="56">
        <v>45</v>
      </c>
      <c r="G18" s="56">
        <v>21</v>
      </c>
      <c r="H18" s="175"/>
      <c r="I18" s="185"/>
      <c r="J18" s="186"/>
    </row>
    <row r="19" spans="1:11" s="170" customFormat="1" ht="16.5" customHeight="1">
      <c r="A19" s="182" t="s">
        <v>139</v>
      </c>
      <c r="B19" s="187">
        <v>36033</v>
      </c>
      <c r="C19" s="184">
        <v>11299</v>
      </c>
      <c r="D19" s="184">
        <v>3962</v>
      </c>
      <c r="E19" s="184">
        <v>20772</v>
      </c>
      <c r="F19" s="56">
        <v>60</v>
      </c>
      <c r="G19" s="56">
        <v>30</v>
      </c>
      <c r="H19" s="175"/>
      <c r="I19" s="185"/>
      <c r="J19" s="186"/>
    </row>
    <row r="20" spans="1:11" s="170" customFormat="1" ht="16.5" customHeight="1">
      <c r="A20" s="182" t="s">
        <v>140</v>
      </c>
      <c r="B20" s="187">
        <v>44528</v>
      </c>
      <c r="C20" s="184">
        <v>12963</v>
      </c>
      <c r="D20" s="184">
        <v>6586</v>
      </c>
      <c r="E20" s="184">
        <v>24979</v>
      </c>
      <c r="F20" s="56">
        <v>43</v>
      </c>
      <c r="G20" s="56">
        <v>23</v>
      </c>
      <c r="H20" s="175"/>
      <c r="I20" s="185"/>
      <c r="J20" s="186"/>
    </row>
    <row r="21" spans="1:11" s="170" customFormat="1" ht="16.5" customHeight="1">
      <c r="A21" s="188" t="s">
        <v>141</v>
      </c>
      <c r="B21" s="189">
        <v>37150</v>
      </c>
      <c r="C21" s="190">
        <v>12696</v>
      </c>
      <c r="D21" s="190">
        <v>9073</v>
      </c>
      <c r="E21" s="190">
        <v>15381</v>
      </c>
      <c r="F21" s="191">
        <v>58</v>
      </c>
      <c r="G21" s="191">
        <v>25</v>
      </c>
      <c r="H21" s="175"/>
      <c r="I21" s="185"/>
      <c r="J21" s="186"/>
    </row>
    <row r="22" spans="1:11" ht="12.9" customHeight="1">
      <c r="A22" s="50" t="s">
        <v>28</v>
      </c>
      <c r="B22" s="169"/>
      <c r="C22" s="192"/>
      <c r="D22" s="193"/>
      <c r="F22" s="169"/>
      <c r="G22" s="791"/>
      <c r="H22" s="169"/>
      <c r="J22" s="44"/>
    </row>
    <row r="23" spans="1:11" ht="12.9" customHeight="1">
      <c r="B23" s="192"/>
      <c r="D23" s="192"/>
      <c r="E23" s="192"/>
      <c r="G23" s="792" t="s">
        <v>142</v>
      </c>
      <c r="H23" s="194"/>
      <c r="I23" s="194"/>
      <c r="J23" s="194"/>
      <c r="K23" s="194"/>
    </row>
    <row r="24" spans="1:11" ht="12" customHeight="1">
      <c r="A24" s="793"/>
      <c r="B24" s="794"/>
      <c r="C24" s="794"/>
      <c r="D24" s="794"/>
      <c r="E24" s="794"/>
      <c r="G24" s="795"/>
    </row>
    <row r="25" spans="1:11" ht="12" customHeight="1">
      <c r="G25" s="195" t="s">
        <v>143</v>
      </c>
    </row>
    <row r="26" spans="1:11" ht="12" customHeight="1">
      <c r="B26" s="44">
        <f>SUM(B9:B21)</f>
        <v>611122</v>
      </c>
      <c r="C26" s="44">
        <f t="shared" ref="C26:G26" si="0">SUM(C9:C21)</f>
        <v>140069</v>
      </c>
      <c r="D26" s="44">
        <f t="shared" si="0"/>
        <v>140447</v>
      </c>
      <c r="E26" s="44">
        <f t="shared" si="0"/>
        <v>330606</v>
      </c>
      <c r="F26" s="44"/>
      <c r="G26" s="44">
        <f t="shared" si="0"/>
        <v>321</v>
      </c>
    </row>
    <row r="27" spans="1:11" ht="12" customHeight="1">
      <c r="G27" s="195"/>
    </row>
  </sheetData>
  <mergeCells count="1">
    <mergeCell ref="G3:G4"/>
  </mergeCells>
  <phoneticPr fontId="10"/>
  <pageMargins left="0.78740157480314965" right="0.78740157480314965" top="0.98425196850393704" bottom="0.98425196850393704" header="0.51181102362204722" footer="0.51181102362204722"/>
  <pageSetup paperSize="9" firstPageNumber="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8B64C-4A9C-42B0-8277-AB8C9346BECE}">
  <dimension ref="A1:AMK15"/>
  <sheetViews>
    <sheetView zoomScaleNormal="100" zoomScaleSheetLayoutView="100" workbookViewId="0"/>
  </sheetViews>
  <sheetFormatPr defaultRowHeight="13.2"/>
  <cols>
    <col min="1" max="1" width="28.88671875" style="334" customWidth="1"/>
    <col min="2" max="3" width="29.109375" style="334" customWidth="1"/>
    <col min="4" max="5" width="19.33203125" style="334" customWidth="1"/>
    <col min="6" max="1025" width="9" style="334" customWidth="1"/>
  </cols>
  <sheetData>
    <row r="1" spans="1:5" ht="15" customHeight="1">
      <c r="A1" s="335" t="s">
        <v>191</v>
      </c>
    </row>
    <row r="2" spans="1:5" ht="9.9" customHeight="1">
      <c r="A2" s="335"/>
    </row>
    <row r="3" spans="1:5" s="339" customFormat="1" ht="15" customHeight="1" thickBot="1">
      <c r="A3" s="336" t="s">
        <v>192</v>
      </c>
      <c r="B3" s="337"/>
      <c r="C3" s="337"/>
      <c r="D3" s="338"/>
    </row>
    <row r="4" spans="1:5" s="342" customFormat="1" ht="15" customHeight="1" thickTop="1">
      <c r="A4" s="340" t="s">
        <v>193</v>
      </c>
      <c r="B4" s="839" t="s">
        <v>194</v>
      </c>
      <c r="C4" s="839"/>
      <c r="D4" s="341"/>
    </row>
    <row r="5" spans="1:5" s="342" customFormat="1" ht="12">
      <c r="A5" s="343" t="s">
        <v>195</v>
      </c>
      <c r="B5" s="344" t="s">
        <v>177</v>
      </c>
      <c r="C5" s="344" t="s">
        <v>196</v>
      </c>
      <c r="D5" s="341"/>
    </row>
    <row r="6" spans="1:5" s="342" customFormat="1" ht="20.100000000000001" customHeight="1">
      <c r="A6" s="345" t="s">
        <v>14</v>
      </c>
      <c r="B6" s="346">
        <v>111</v>
      </c>
      <c r="C6" s="347">
        <v>25</v>
      </c>
      <c r="D6" s="341"/>
    </row>
    <row r="7" spans="1:5" s="342" customFormat="1" ht="20.100000000000001" customHeight="1">
      <c r="A7" s="345">
        <v>5</v>
      </c>
      <c r="B7" s="348" t="s">
        <v>80</v>
      </c>
      <c r="C7" s="348" t="s">
        <v>80</v>
      </c>
      <c r="D7" s="341"/>
    </row>
    <row r="8" spans="1:5" s="342" customFormat="1" ht="20.100000000000001" customHeight="1">
      <c r="A8" s="349">
        <v>6</v>
      </c>
      <c r="B8" s="811" t="s">
        <v>80</v>
      </c>
      <c r="C8" s="811" t="s">
        <v>80</v>
      </c>
      <c r="D8" s="341"/>
    </row>
    <row r="9" spans="1:5" ht="12" customHeight="1">
      <c r="A9" s="36" t="s">
        <v>197</v>
      </c>
      <c r="B9" s="350" t="s">
        <v>198</v>
      </c>
      <c r="D9" s="351"/>
      <c r="E9" s="352"/>
    </row>
    <row r="10" spans="1:5">
      <c r="B10" s="350" t="s">
        <v>199</v>
      </c>
    </row>
    <row r="14" spans="1:5">
      <c r="C14" s="353"/>
    </row>
    <row r="15" spans="1:5">
      <c r="C15" s="353"/>
    </row>
  </sheetData>
  <mergeCells count="1">
    <mergeCell ref="B4:C4"/>
  </mergeCells>
  <phoneticPr fontId="10"/>
  <pageMargins left="0.78740157480314965" right="0.78740157480314965" top="0.98425196850393704" bottom="0.98425196850393704" header="0.51181102362204722" footer="0.51181102362204722"/>
  <pageSetup paperSize="9" firstPageNumber="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34616-562C-4C45-9C35-FA18BD07F5CF}">
  <dimension ref="A1:AMK14"/>
  <sheetViews>
    <sheetView zoomScaleNormal="100" zoomScaleSheetLayoutView="100" workbookViewId="0"/>
  </sheetViews>
  <sheetFormatPr defaultRowHeight="13.2"/>
  <cols>
    <col min="1" max="1" width="15.21875" style="632" customWidth="1"/>
    <col min="2" max="4" width="18" style="632" customWidth="1"/>
    <col min="5" max="5" width="17.88671875" style="632" customWidth="1"/>
    <col min="6" max="1025" width="9" style="632" customWidth="1"/>
  </cols>
  <sheetData>
    <row r="1" spans="1:6" s="626" customFormat="1" ht="15" customHeight="1" thickBot="1">
      <c r="A1" s="624" t="s">
        <v>353</v>
      </c>
      <c r="B1" s="625"/>
      <c r="C1" s="625"/>
      <c r="D1" s="625"/>
      <c r="E1" s="625"/>
    </row>
    <row r="2" spans="1:6" s="628" customFormat="1" ht="15" customHeight="1" thickTop="1" thickBot="1">
      <c r="A2" s="627" t="s">
        <v>193</v>
      </c>
      <c r="B2" s="814" t="s">
        <v>354</v>
      </c>
      <c r="C2" s="814" t="s">
        <v>355</v>
      </c>
      <c r="D2" s="814"/>
      <c r="E2" s="814"/>
    </row>
    <row r="3" spans="1:6" s="628" customFormat="1" ht="15" customHeight="1" thickTop="1">
      <c r="A3" s="161" t="s">
        <v>356</v>
      </c>
      <c r="B3" s="814"/>
      <c r="C3" s="581" t="s">
        <v>357</v>
      </c>
      <c r="D3" s="581" t="s">
        <v>358</v>
      </c>
      <c r="E3" s="581" t="s">
        <v>359</v>
      </c>
    </row>
    <row r="4" spans="1:6" s="630" customFormat="1" ht="18" customHeight="1">
      <c r="A4" s="163" t="s">
        <v>14</v>
      </c>
      <c r="B4" s="629">
        <v>13076</v>
      </c>
      <c r="C4" s="629">
        <v>504</v>
      </c>
      <c r="D4" s="629">
        <v>371</v>
      </c>
      <c r="E4" s="629">
        <v>569</v>
      </c>
    </row>
    <row r="5" spans="1:6" s="630" customFormat="1" ht="18" customHeight="1">
      <c r="A5" s="163">
        <v>5</v>
      </c>
      <c r="B5" s="629">
        <v>16207</v>
      </c>
      <c r="C5" s="629">
        <v>532</v>
      </c>
      <c r="D5" s="629">
        <v>470</v>
      </c>
      <c r="E5" s="629">
        <v>616</v>
      </c>
    </row>
    <row r="6" spans="1:6" s="630" customFormat="1" ht="18" customHeight="1">
      <c r="A6" s="164">
        <v>6</v>
      </c>
      <c r="B6" s="796">
        <v>18137</v>
      </c>
      <c r="C6" s="796">
        <v>531</v>
      </c>
      <c r="D6" s="796">
        <v>567</v>
      </c>
      <c r="E6" s="796">
        <v>576</v>
      </c>
    </row>
    <row r="7" spans="1:6" s="626" customFormat="1" ht="12" customHeight="1">
      <c r="E7" s="22"/>
    </row>
    <row r="8" spans="1:6" s="626" customFormat="1" ht="16.5" customHeight="1"/>
    <row r="9" spans="1:6" s="626" customFormat="1" ht="16.5" customHeight="1"/>
    <row r="10" spans="1:6" s="626" customFormat="1" ht="16.5" customHeight="1">
      <c r="C10" s="631"/>
      <c r="E10" s="64"/>
      <c r="F10" s="64"/>
    </row>
    <row r="11" spans="1:6" s="626" customFormat="1" ht="16.5" customHeight="1">
      <c r="E11" s="64"/>
      <c r="F11" s="64"/>
    </row>
    <row r="12" spans="1:6" ht="16.5" customHeight="1">
      <c r="E12" s="64"/>
      <c r="F12" s="64"/>
    </row>
    <row r="13" spans="1:6" ht="16.5" customHeight="1">
      <c r="E13" s="64"/>
      <c r="F13" s="64"/>
    </row>
    <row r="14" spans="1:6" ht="16.5" customHeight="1"/>
  </sheetData>
  <mergeCells count="2">
    <mergeCell ref="B2:B3"/>
    <mergeCell ref="C2:E2"/>
  </mergeCells>
  <phoneticPr fontId="10"/>
  <pageMargins left="0.78740157480314965" right="0.78740157480314965" top="0.59055118110236227" bottom="0.59055118110236227" header="0.51181102362204722" footer="0.51181102362204722"/>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2E90F-CF59-41BE-9D8D-208C9C50169E}">
  <dimension ref="A1:AMK17"/>
  <sheetViews>
    <sheetView zoomScaleNormal="100" zoomScaleSheetLayoutView="100" workbookViewId="0"/>
  </sheetViews>
  <sheetFormatPr defaultRowHeight="13.2"/>
  <cols>
    <col min="1" max="1" width="15.109375" style="632" customWidth="1"/>
    <col min="2" max="2" width="14.44140625" style="632" customWidth="1"/>
    <col min="3" max="6" width="14.33203125" style="632" customWidth="1"/>
    <col min="7" max="7" width="9.44140625" style="632" customWidth="1"/>
    <col min="8" max="1025" width="9" style="632" customWidth="1"/>
  </cols>
  <sheetData>
    <row r="1" spans="1:7" s="626" customFormat="1" ht="15" customHeight="1" thickBot="1">
      <c r="A1" s="624" t="s">
        <v>360</v>
      </c>
      <c r="B1" s="633"/>
      <c r="C1" s="633"/>
      <c r="D1" s="633"/>
      <c r="E1" s="633"/>
      <c r="F1" s="633"/>
    </row>
    <row r="2" spans="1:7" s="628" customFormat="1" ht="15" customHeight="1" thickTop="1" thickBot="1">
      <c r="A2" s="627" t="s">
        <v>1</v>
      </c>
      <c r="B2" s="814" t="s">
        <v>361</v>
      </c>
      <c r="C2" s="840" t="s">
        <v>362</v>
      </c>
      <c r="D2" s="840"/>
      <c r="E2" s="814" t="s">
        <v>18</v>
      </c>
      <c r="F2" s="814"/>
    </row>
    <row r="3" spans="1:7" s="628" customFormat="1" ht="15" customHeight="1" thickTop="1">
      <c r="A3" s="634" t="s">
        <v>32</v>
      </c>
      <c r="B3" s="814"/>
      <c r="C3" s="581" t="s">
        <v>363</v>
      </c>
      <c r="D3" s="581" t="s">
        <v>364</v>
      </c>
      <c r="E3" s="635" t="s">
        <v>363</v>
      </c>
      <c r="F3" s="581" t="s">
        <v>364</v>
      </c>
    </row>
    <row r="4" spans="1:7" s="630" customFormat="1" ht="18" customHeight="1">
      <c r="A4" s="163" t="s">
        <v>14</v>
      </c>
      <c r="B4" s="636">
        <v>210173</v>
      </c>
      <c r="C4" s="637">
        <v>105740</v>
      </c>
      <c r="D4" s="637">
        <v>85332</v>
      </c>
      <c r="E4" s="637">
        <v>8313</v>
      </c>
      <c r="F4" s="637">
        <v>10788</v>
      </c>
    </row>
    <row r="5" spans="1:7" s="630" customFormat="1" ht="18" customHeight="1">
      <c r="A5" s="163">
        <v>5</v>
      </c>
      <c r="B5" s="636">
        <v>236762</v>
      </c>
      <c r="C5" s="637">
        <v>117473</v>
      </c>
      <c r="D5" s="637">
        <v>92088</v>
      </c>
      <c r="E5" s="637">
        <v>12587</v>
      </c>
      <c r="F5" s="637">
        <v>14614</v>
      </c>
    </row>
    <row r="6" spans="1:7" s="630" customFormat="1" ht="18" customHeight="1">
      <c r="A6" s="164">
        <v>6</v>
      </c>
      <c r="B6" s="797">
        <f>SUM(C6:F6)</f>
        <v>255593</v>
      </c>
      <c r="C6" s="798">
        <v>133963</v>
      </c>
      <c r="D6" s="798">
        <v>103754</v>
      </c>
      <c r="E6" s="798">
        <v>9815</v>
      </c>
      <c r="F6" s="798">
        <v>8061</v>
      </c>
      <c r="G6" s="638"/>
    </row>
    <row r="7" spans="1:7" s="22" customFormat="1" ht="13.65" customHeight="1"/>
    <row r="8" spans="1:7" s="22" customFormat="1" ht="13.65" customHeight="1">
      <c r="B8" s="639"/>
      <c r="C8" s="640"/>
    </row>
    <row r="9" spans="1:7" s="22" customFormat="1" ht="13.65" customHeight="1"/>
    <row r="10" spans="1:7" s="22" customFormat="1" ht="13.65" customHeight="1"/>
    <row r="11" spans="1:7" s="165" customFormat="1" ht="13.65" customHeight="1"/>
    <row r="12" spans="1:7" s="67" customFormat="1" ht="13.65" customHeight="1"/>
    <row r="13" spans="1:7" s="67" customFormat="1" ht="13.65" customHeight="1"/>
    <row r="14" spans="1:7" s="64" customFormat="1" ht="13.65" customHeight="1"/>
    <row r="15" spans="1:7" s="64" customFormat="1" ht="13.65" customHeight="1"/>
    <row r="16" spans="1:7" s="64" customFormat="1" ht="13.65" customHeight="1"/>
    <row r="17" s="64" customFormat="1" ht="13.65" customHeight="1"/>
  </sheetData>
  <mergeCells count="3">
    <mergeCell ref="B2:B3"/>
    <mergeCell ref="C2:D2"/>
    <mergeCell ref="E2:F2"/>
  </mergeCells>
  <phoneticPr fontId="10"/>
  <pageMargins left="0.78740157480314965" right="0.78740157480314965" top="0.59055118110236227" bottom="0.59055118110236227" header="0.51181102362204722" footer="0.51181102362204722"/>
  <pageSetup paperSize="9" firstPageNumber="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7CE23-0353-4140-A1DA-6649004F9952}">
  <dimension ref="A1:AMK17"/>
  <sheetViews>
    <sheetView zoomScaleNormal="100" zoomScaleSheetLayoutView="100" workbookViewId="0"/>
  </sheetViews>
  <sheetFormatPr defaultRowHeight="13.2"/>
  <cols>
    <col min="1" max="1" width="15.109375" style="632" customWidth="1"/>
    <col min="2" max="5" width="18" style="632" customWidth="1"/>
    <col min="6" max="1025" width="9" style="632" customWidth="1"/>
  </cols>
  <sheetData>
    <row r="1" spans="1:7" s="626" customFormat="1" ht="15" customHeight="1" thickBot="1">
      <c r="A1" s="630" t="s">
        <v>365</v>
      </c>
      <c r="B1" s="67"/>
      <c r="C1" s="67"/>
      <c r="D1" s="67"/>
      <c r="E1" s="67"/>
      <c r="F1" s="67"/>
    </row>
    <row r="2" spans="1:7" s="628" customFormat="1" ht="15" customHeight="1" thickTop="1" thickBot="1">
      <c r="A2" s="627" t="s">
        <v>193</v>
      </c>
      <c r="B2" s="814" t="s">
        <v>366</v>
      </c>
      <c r="C2" s="814" t="s">
        <v>367</v>
      </c>
      <c r="D2" s="814" t="s">
        <v>368</v>
      </c>
      <c r="E2" s="814" t="s">
        <v>369</v>
      </c>
      <c r="F2" s="641"/>
    </row>
    <row r="3" spans="1:7" s="628" customFormat="1" ht="15" customHeight="1" thickTop="1">
      <c r="A3" s="634" t="s">
        <v>370</v>
      </c>
      <c r="B3" s="814"/>
      <c r="C3" s="814"/>
      <c r="D3" s="814"/>
      <c r="E3" s="814"/>
      <c r="F3" s="641"/>
    </row>
    <row r="4" spans="1:7" s="628" customFormat="1" ht="18" customHeight="1">
      <c r="A4" s="163" t="s">
        <v>14</v>
      </c>
      <c r="B4" s="636">
        <v>50502</v>
      </c>
      <c r="C4" s="637">
        <v>23217</v>
      </c>
      <c r="D4" s="637">
        <v>4213</v>
      </c>
      <c r="E4" s="637">
        <v>23072</v>
      </c>
      <c r="F4" s="641"/>
    </row>
    <row r="5" spans="1:7" s="628" customFormat="1" ht="18" customHeight="1">
      <c r="A5" s="163">
        <v>5</v>
      </c>
      <c r="B5" s="636">
        <v>46134</v>
      </c>
      <c r="C5" s="637">
        <v>21701</v>
      </c>
      <c r="D5" s="637">
        <v>3799</v>
      </c>
      <c r="E5" s="637">
        <v>20634</v>
      </c>
      <c r="F5" s="641"/>
      <c r="G5" s="642"/>
    </row>
    <row r="6" spans="1:7" s="628" customFormat="1" ht="18" customHeight="1">
      <c r="A6" s="164">
        <v>6</v>
      </c>
      <c r="B6" s="797">
        <v>48758</v>
      </c>
      <c r="C6" s="798">
        <v>22870</v>
      </c>
      <c r="D6" s="798">
        <v>3947</v>
      </c>
      <c r="E6" s="798">
        <v>21941</v>
      </c>
      <c r="F6" s="643"/>
      <c r="G6" s="642"/>
    </row>
    <row r="7" spans="1:7" s="626" customFormat="1" ht="16.5" customHeight="1">
      <c r="B7" s="644"/>
      <c r="F7" s="67"/>
    </row>
    <row r="8" spans="1:7" s="626" customFormat="1" ht="16.5" customHeight="1">
      <c r="B8" s="645"/>
      <c r="F8" s="67"/>
    </row>
    <row r="9" spans="1:7" s="626" customFormat="1" ht="16.5" customHeight="1"/>
    <row r="10" spans="1:7" s="626" customFormat="1" ht="16.5" customHeight="1"/>
    <row r="11" spans="1:7" s="626" customFormat="1" ht="16.5" customHeight="1"/>
    <row r="12" spans="1:7" s="626" customFormat="1" ht="16.5" customHeight="1"/>
    <row r="13" spans="1:7" s="626" customFormat="1" ht="16.5" customHeight="1"/>
    <row r="14" spans="1:7" ht="16.5" customHeight="1"/>
    <row r="15" spans="1:7" ht="16.5" customHeight="1"/>
    <row r="16" spans="1:7" ht="16.5" customHeight="1"/>
    <row r="17" ht="16.5" customHeight="1"/>
  </sheetData>
  <mergeCells count="4">
    <mergeCell ref="B2:B3"/>
    <mergeCell ref="C2:C3"/>
    <mergeCell ref="D2:D3"/>
    <mergeCell ref="E2:E3"/>
  </mergeCells>
  <phoneticPr fontId="10"/>
  <pageMargins left="0.78740157480314965" right="0.78740157480314965" top="0.59055118110236227" bottom="0.59055118110236227" header="0.51181102362204722" footer="0.51181102362204722"/>
  <pageSetup paperSize="9" firstPageNumber="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F5BBB-A032-4D01-AE83-DB13CEC4981B}">
  <dimension ref="A1:AMK16"/>
  <sheetViews>
    <sheetView zoomScaleNormal="100" zoomScaleSheetLayoutView="100" workbookViewId="0"/>
  </sheetViews>
  <sheetFormatPr defaultRowHeight="13.2"/>
  <cols>
    <col min="1" max="1" width="15.21875" style="1" customWidth="1"/>
    <col min="2" max="6" width="14.33203125" style="1" customWidth="1"/>
    <col min="7" max="1025" width="9" style="1" customWidth="1"/>
  </cols>
  <sheetData>
    <row r="1" spans="1:8" s="646" customFormat="1" ht="15" customHeight="1" thickBot="1">
      <c r="A1" s="624" t="s">
        <v>371</v>
      </c>
      <c r="B1" s="633"/>
      <c r="C1" s="633"/>
      <c r="D1" s="633"/>
      <c r="E1" s="633"/>
      <c r="F1" s="633"/>
    </row>
    <row r="2" spans="1:8" s="647" customFormat="1" ht="15" customHeight="1" thickTop="1" thickBot="1">
      <c r="A2" s="627" t="s">
        <v>193</v>
      </c>
      <c r="B2" s="814" t="s">
        <v>233</v>
      </c>
      <c r="C2" s="814" t="s">
        <v>372</v>
      </c>
      <c r="D2" s="814"/>
      <c r="E2" s="814"/>
      <c r="F2" s="814" t="s">
        <v>373</v>
      </c>
    </row>
    <row r="3" spans="1:8" s="647" customFormat="1" ht="15" customHeight="1" thickTop="1">
      <c r="A3" s="161" t="s">
        <v>356</v>
      </c>
      <c r="B3" s="814"/>
      <c r="C3" s="579" t="s">
        <v>367</v>
      </c>
      <c r="D3" s="581" t="s">
        <v>368</v>
      </c>
      <c r="E3" s="581" t="s">
        <v>369</v>
      </c>
      <c r="F3" s="814"/>
    </row>
    <row r="4" spans="1:8" s="646" customFormat="1" ht="18" customHeight="1">
      <c r="A4" s="163" t="s">
        <v>14</v>
      </c>
      <c r="B4" s="637">
        <v>122151</v>
      </c>
      <c r="C4" s="637">
        <v>22468</v>
      </c>
      <c r="D4" s="637">
        <v>6405</v>
      </c>
      <c r="E4" s="637">
        <v>22844</v>
      </c>
      <c r="F4" s="637">
        <v>70434</v>
      </c>
      <c r="H4" s="648"/>
    </row>
    <row r="5" spans="1:8" s="646" customFormat="1" ht="18" customHeight="1">
      <c r="A5" s="163">
        <v>5</v>
      </c>
      <c r="B5" s="637">
        <v>108932</v>
      </c>
      <c r="C5" s="637">
        <v>19850</v>
      </c>
      <c r="D5" s="637">
        <v>5979</v>
      </c>
      <c r="E5" s="637">
        <v>20293</v>
      </c>
      <c r="F5" s="637">
        <v>62810</v>
      </c>
      <c r="G5" s="648"/>
      <c r="H5" s="648"/>
    </row>
    <row r="6" spans="1:8" s="646" customFormat="1" ht="18" customHeight="1">
      <c r="A6" s="164">
        <v>6</v>
      </c>
      <c r="B6" s="798">
        <v>105034</v>
      </c>
      <c r="C6" s="798">
        <v>19880</v>
      </c>
      <c r="D6" s="798">
        <v>6154</v>
      </c>
      <c r="E6" s="798">
        <v>20247</v>
      </c>
      <c r="F6" s="798">
        <v>58753</v>
      </c>
      <c r="G6" s="648"/>
      <c r="H6" s="648"/>
    </row>
    <row r="7" spans="1:8" s="646" customFormat="1" ht="12.9" customHeight="1">
      <c r="A7" s="649" t="s">
        <v>420</v>
      </c>
      <c r="B7" s="650"/>
      <c r="C7" s="650"/>
      <c r="D7" s="650"/>
      <c r="E7" s="650"/>
      <c r="F7" s="650"/>
    </row>
    <row r="8" spans="1:8" s="651" customFormat="1" ht="16.5" customHeight="1">
      <c r="A8" s="21"/>
      <c r="D8" s="21"/>
      <c r="F8" s="219"/>
    </row>
    <row r="9" spans="1:8" s="646" customFormat="1" ht="16.5" customHeight="1">
      <c r="A9" s="626"/>
      <c r="B9" s="648"/>
    </row>
    <row r="10" spans="1:8" s="646" customFormat="1" ht="16.5" customHeight="1">
      <c r="B10" s="648"/>
    </row>
    <row r="11" spans="1:8" s="646" customFormat="1" ht="16.5" customHeight="1"/>
    <row r="12" spans="1:8" s="646" customFormat="1" ht="16.5" customHeight="1"/>
    <row r="13" spans="1:8" s="646" customFormat="1" ht="16.5" customHeight="1"/>
    <row r="14" spans="1:8" s="646" customFormat="1" ht="16.5" customHeight="1"/>
    <row r="15" spans="1:8" ht="16.5" customHeight="1"/>
    <row r="16" spans="1:8" ht="16.5" customHeight="1"/>
  </sheetData>
  <mergeCells count="3">
    <mergeCell ref="B2:B3"/>
    <mergeCell ref="C2:E2"/>
    <mergeCell ref="F2:F3"/>
  </mergeCells>
  <phoneticPr fontId="10"/>
  <pageMargins left="0.78740157480314965" right="0.78740157480314965" top="0.59055118110236227" bottom="0.59055118110236227" header="0.51181102362204722" footer="0.51181102362204722"/>
  <pageSetup paperSize="9" firstPageNumber="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8B9FD-3566-40BF-ACB9-A02E19083631}">
  <dimension ref="A1:AMK21"/>
  <sheetViews>
    <sheetView zoomScaleNormal="100" zoomScaleSheetLayoutView="100" workbookViewId="0"/>
  </sheetViews>
  <sheetFormatPr defaultRowHeight="13.2"/>
  <cols>
    <col min="1" max="1" width="9.88671875" style="654" customWidth="1"/>
    <col min="2" max="2" width="9.77734375" style="653" customWidth="1"/>
    <col min="3" max="9" width="9.6640625" style="653" customWidth="1"/>
    <col min="10" max="1025" width="9" style="654" customWidth="1"/>
  </cols>
  <sheetData>
    <row r="1" spans="1:9" ht="15" customHeight="1">
      <c r="A1" s="652" t="s">
        <v>374</v>
      </c>
    </row>
    <row r="2" spans="1:9" s="657" customFormat="1" ht="9.9" customHeight="1" thickBot="1">
      <c r="A2" s="655"/>
      <c r="B2" s="656"/>
      <c r="C2" s="656"/>
      <c r="D2" s="656"/>
      <c r="E2" s="656"/>
      <c r="F2" s="656"/>
      <c r="G2" s="656"/>
      <c r="H2" s="656"/>
      <c r="I2" s="656"/>
    </row>
    <row r="3" spans="1:9" s="659" customFormat="1" ht="15" customHeight="1" thickTop="1">
      <c r="A3" s="658" t="s">
        <v>1</v>
      </c>
      <c r="B3" s="841" t="s">
        <v>375</v>
      </c>
      <c r="C3" s="841"/>
      <c r="D3" s="841" t="s">
        <v>376</v>
      </c>
      <c r="E3" s="841"/>
      <c r="F3" s="842" t="s">
        <v>377</v>
      </c>
      <c r="G3" s="842"/>
      <c r="H3" s="841" t="s">
        <v>378</v>
      </c>
      <c r="I3" s="841"/>
    </row>
    <row r="4" spans="1:9" s="659" customFormat="1" ht="15" customHeight="1">
      <c r="A4" s="660" t="s">
        <v>32</v>
      </c>
      <c r="B4" s="661" t="s">
        <v>379</v>
      </c>
      <c r="C4" s="661" t="s">
        <v>380</v>
      </c>
      <c r="D4" s="661" t="s">
        <v>379</v>
      </c>
      <c r="E4" s="661" t="s">
        <v>380</v>
      </c>
      <c r="F4" s="661" t="s">
        <v>379</v>
      </c>
      <c r="G4" s="661" t="s">
        <v>380</v>
      </c>
      <c r="H4" s="661" t="s">
        <v>379</v>
      </c>
      <c r="I4" s="661" t="s">
        <v>380</v>
      </c>
    </row>
    <row r="5" spans="1:9" s="659" customFormat="1" ht="18" customHeight="1">
      <c r="A5" s="662" t="s">
        <v>14</v>
      </c>
      <c r="B5" s="663">
        <v>1522</v>
      </c>
      <c r="C5" s="663">
        <v>46834</v>
      </c>
      <c r="D5" s="663">
        <v>852</v>
      </c>
      <c r="E5" s="663">
        <v>19013</v>
      </c>
      <c r="F5" s="663">
        <v>631</v>
      </c>
      <c r="G5" s="663">
        <v>26801</v>
      </c>
      <c r="H5" s="663">
        <v>39</v>
      </c>
      <c r="I5" s="664">
        <v>1020</v>
      </c>
    </row>
    <row r="6" spans="1:9" s="659" customFormat="1" ht="18" customHeight="1">
      <c r="A6" s="662">
        <v>5</v>
      </c>
      <c r="B6" s="663">
        <v>1489</v>
      </c>
      <c r="C6" s="663">
        <v>47352</v>
      </c>
      <c r="D6" s="663">
        <v>863</v>
      </c>
      <c r="E6" s="663">
        <v>19852</v>
      </c>
      <c r="F6" s="663">
        <v>568</v>
      </c>
      <c r="G6" s="663">
        <v>24441</v>
      </c>
      <c r="H6" s="663">
        <v>58</v>
      </c>
      <c r="I6" s="664">
        <v>3059</v>
      </c>
    </row>
    <row r="7" spans="1:9" s="668" customFormat="1" ht="18" customHeight="1">
      <c r="A7" s="665">
        <v>6</v>
      </c>
      <c r="B7" s="666">
        <v>1573</v>
      </c>
      <c r="C7" s="666">
        <v>52951</v>
      </c>
      <c r="D7" s="666">
        <v>898</v>
      </c>
      <c r="E7" s="666">
        <v>20150</v>
      </c>
      <c r="F7" s="666">
        <v>639</v>
      </c>
      <c r="G7" s="666">
        <v>31230</v>
      </c>
      <c r="H7" s="666">
        <v>36</v>
      </c>
      <c r="I7" s="667">
        <v>1571</v>
      </c>
    </row>
    <row r="8" spans="1:9" s="657" customFormat="1" ht="13.5" customHeight="1">
      <c r="A8" s="649" t="s">
        <v>381</v>
      </c>
      <c r="B8" s="669"/>
      <c r="C8" s="669"/>
      <c r="D8" s="669"/>
      <c r="E8" s="669"/>
      <c r="F8" s="669"/>
      <c r="G8" s="669"/>
      <c r="H8" s="669"/>
      <c r="I8" s="670"/>
    </row>
    <row r="9" spans="1:9" s="657" customFormat="1">
      <c r="B9" s="671"/>
      <c r="C9" s="671"/>
      <c r="D9" s="671"/>
      <c r="E9" s="671"/>
      <c r="F9" s="671"/>
      <c r="G9" s="671"/>
      <c r="H9" s="672"/>
      <c r="I9" s="672"/>
    </row>
    <row r="10" spans="1:9" s="657" customFormat="1">
      <c r="B10" s="671"/>
      <c r="C10" s="671"/>
      <c r="D10" s="671"/>
      <c r="E10" s="671"/>
      <c r="F10" s="671"/>
      <c r="G10" s="671"/>
      <c r="H10" s="671"/>
      <c r="I10" s="671"/>
    </row>
    <row r="11" spans="1:9" s="657" customFormat="1" ht="13.5" customHeight="1">
      <c r="B11" s="671"/>
      <c r="C11" s="671"/>
      <c r="D11" s="671"/>
      <c r="E11" s="671"/>
      <c r="F11" s="673"/>
      <c r="G11" s="671"/>
      <c r="H11" s="671"/>
      <c r="I11" s="671"/>
    </row>
    <row r="12" spans="1:9" s="657" customFormat="1" ht="13.5" customHeight="1">
      <c r="B12" s="671"/>
      <c r="C12" s="671"/>
      <c r="D12" s="671"/>
      <c r="E12" s="671"/>
      <c r="F12" s="671"/>
      <c r="G12" s="671"/>
      <c r="H12" s="671"/>
      <c r="I12" s="671"/>
    </row>
    <row r="13" spans="1:9" s="657" customFormat="1" ht="13.5" customHeight="1">
      <c r="B13" s="671"/>
      <c r="C13" s="671"/>
      <c r="D13" s="671"/>
      <c r="E13" s="671"/>
      <c r="F13" s="671"/>
      <c r="G13" s="671"/>
      <c r="H13" s="671"/>
      <c r="I13" s="671"/>
    </row>
    <row r="14" spans="1:9" ht="13.5" customHeight="1">
      <c r="I14" s="654"/>
    </row>
    <row r="15" spans="1:9" ht="13.5" customHeight="1">
      <c r="B15" s="670"/>
      <c r="C15" s="674"/>
      <c r="D15" s="674"/>
      <c r="E15" s="674"/>
      <c r="F15" s="674"/>
      <c r="I15" s="654"/>
    </row>
    <row r="16" spans="1:9" ht="13.5" customHeight="1">
      <c r="B16" s="675"/>
      <c r="C16" s="676"/>
      <c r="D16" s="676"/>
      <c r="E16" s="676"/>
      <c r="F16" s="676"/>
      <c r="I16" s="654"/>
    </row>
    <row r="17" spans="2:9" ht="13.5" customHeight="1">
      <c r="B17" s="675"/>
      <c r="C17" s="676"/>
      <c r="D17" s="676"/>
      <c r="E17" s="676"/>
      <c r="F17" s="676"/>
      <c r="I17" s="654"/>
    </row>
    <row r="18" spans="2:9" ht="13.5" customHeight="1">
      <c r="B18" s="677"/>
      <c r="C18" s="678"/>
      <c r="D18" s="678"/>
      <c r="E18" s="678"/>
      <c r="F18" s="678"/>
      <c r="I18" s="654"/>
    </row>
    <row r="19" spans="2:9" ht="13.5" customHeight="1">
      <c r="I19" s="654"/>
    </row>
    <row r="20" spans="2:9" ht="13.5" customHeight="1">
      <c r="I20" s="654"/>
    </row>
    <row r="21" spans="2:9" ht="13.5" customHeight="1">
      <c r="I21" s="654"/>
    </row>
  </sheetData>
  <mergeCells count="4">
    <mergeCell ref="B3:C3"/>
    <mergeCell ref="D3:E3"/>
    <mergeCell ref="F3:G3"/>
    <mergeCell ref="H3:I3"/>
  </mergeCells>
  <phoneticPr fontId="10"/>
  <pageMargins left="0.78740157480314965" right="0.78740157480314965" top="0.74803149606299213" bottom="0.74803149606299213" header="0.51181102362204722" footer="0.51181102362204722"/>
  <pageSetup paperSize="9" firstPageNumber="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E9FB8-911E-4D19-BC4B-00E23938D210}">
  <dimension ref="A1:AMK20"/>
  <sheetViews>
    <sheetView zoomScaleNormal="100" zoomScaleSheetLayoutView="100" zoomScalePageLayoutView="98" workbookViewId="0">
      <selection activeCell="E30" sqref="E30"/>
    </sheetView>
  </sheetViews>
  <sheetFormatPr defaultRowHeight="13.2"/>
  <cols>
    <col min="1" max="1" width="17.6640625" style="333" customWidth="1"/>
    <col min="2" max="5" width="17.33203125" style="333" customWidth="1"/>
    <col min="6" max="1025" width="9" style="333" customWidth="1"/>
  </cols>
  <sheetData>
    <row r="1" spans="1:5" s="317" customFormat="1" ht="15" customHeight="1">
      <c r="A1" s="316" t="s">
        <v>186</v>
      </c>
    </row>
    <row r="2" spans="1:5" s="317" customFormat="1" ht="8.1" customHeight="1">
      <c r="A2" s="316"/>
    </row>
    <row r="3" spans="1:5" s="316" customFormat="1" ht="15" customHeight="1" thickBot="1">
      <c r="A3" s="318" t="s">
        <v>187</v>
      </c>
      <c r="B3" s="319"/>
      <c r="C3" s="319"/>
    </row>
    <row r="4" spans="1:5" s="321" customFormat="1" ht="18" customHeight="1" thickTop="1" thickBot="1">
      <c r="A4" s="320" t="s">
        <v>1</v>
      </c>
      <c r="B4" s="843" t="s">
        <v>107</v>
      </c>
      <c r="C4" s="843" t="s">
        <v>188</v>
      </c>
      <c r="D4" s="844" t="s">
        <v>189</v>
      </c>
      <c r="E4" s="843" t="s">
        <v>190</v>
      </c>
    </row>
    <row r="5" spans="1:5" s="321" customFormat="1" ht="18" customHeight="1" thickTop="1">
      <c r="A5" s="322" t="s">
        <v>32</v>
      </c>
      <c r="B5" s="843"/>
      <c r="C5" s="843"/>
      <c r="D5" s="843"/>
      <c r="E5" s="843"/>
    </row>
    <row r="6" spans="1:5" s="321" customFormat="1" ht="21.75" customHeight="1">
      <c r="A6" s="323" t="s">
        <v>14</v>
      </c>
      <c r="B6" s="229">
        <v>1004276</v>
      </c>
      <c r="C6" s="229">
        <v>853852</v>
      </c>
      <c r="D6" s="229">
        <v>73442</v>
      </c>
      <c r="E6" s="229">
        <v>76982</v>
      </c>
    </row>
    <row r="7" spans="1:5" s="321" customFormat="1" ht="21.9" customHeight="1">
      <c r="A7" s="323">
        <v>5</v>
      </c>
      <c r="B7" s="232">
        <v>1191547</v>
      </c>
      <c r="C7" s="232">
        <v>1021269</v>
      </c>
      <c r="D7" s="232">
        <v>80996</v>
      </c>
      <c r="E7" s="232">
        <v>89282</v>
      </c>
    </row>
    <row r="8" spans="1:5" s="321" customFormat="1" ht="21.9" customHeight="1">
      <c r="A8" s="324">
        <v>6</v>
      </c>
      <c r="B8" s="235">
        <v>1192999</v>
      </c>
      <c r="C8" s="235">
        <v>1016079</v>
      </c>
      <c r="D8" s="235">
        <v>83169</v>
      </c>
      <c r="E8" s="235">
        <v>93751</v>
      </c>
    </row>
    <row r="9" spans="1:5" s="325" customFormat="1" ht="13.5" customHeight="1">
      <c r="A9" s="309"/>
      <c r="E9" s="326" t="s">
        <v>24</v>
      </c>
    </row>
    <row r="10" spans="1:5" s="327" customFormat="1" ht="13.5" customHeight="1">
      <c r="B10" s="328"/>
      <c r="C10" s="329"/>
      <c r="D10" s="329"/>
      <c r="E10" s="329"/>
    </row>
    <row r="11" spans="1:5" s="327" customFormat="1" ht="13.5" customHeight="1">
      <c r="B11" s="330"/>
      <c r="C11" s="331"/>
    </row>
    <row r="12" spans="1:5" s="327" customFormat="1" ht="13.5" customHeight="1">
      <c r="B12" s="332"/>
    </row>
    <row r="13" spans="1:5" s="327" customFormat="1" ht="13.5" customHeight="1"/>
    <row r="14" spans="1:5" s="327" customFormat="1" ht="13.5" customHeight="1"/>
    <row r="15" spans="1:5" s="327" customFormat="1" ht="13.5" customHeight="1"/>
    <row r="16" spans="1:5" s="327" customFormat="1" ht="13.5" customHeight="1"/>
    <row r="17" s="327" customFormat="1" ht="13.5" customHeight="1"/>
    <row r="18" s="327" customFormat="1" ht="13.5" customHeight="1"/>
    <row r="19" s="327" customFormat="1" ht="13.5" customHeight="1"/>
    <row r="20" s="327" customFormat="1" ht="13.5" customHeight="1"/>
  </sheetData>
  <mergeCells count="4">
    <mergeCell ref="B4:B5"/>
    <mergeCell ref="C4:C5"/>
    <mergeCell ref="D4:D5"/>
    <mergeCell ref="E4:E5"/>
  </mergeCells>
  <phoneticPr fontId="10"/>
  <printOptions horizontalCentered="1"/>
  <pageMargins left="0.74803149606299213" right="0.74803149606299213" top="0.74803149606299213" bottom="0.74803149606299213" header="0.51181102362204722" footer="0.51181102362204722"/>
  <pageSetup paperSize="9" firstPageNumber="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ACA00-C308-4433-9ECB-ADA16984B363}">
  <dimension ref="A1:AMK16"/>
  <sheetViews>
    <sheetView zoomScaleNormal="100" zoomScaleSheetLayoutView="100" workbookViewId="0"/>
  </sheetViews>
  <sheetFormatPr defaultRowHeight="13.2"/>
  <cols>
    <col min="1" max="1" width="28.88671875" style="315" customWidth="1"/>
    <col min="2" max="3" width="29.109375" style="315" customWidth="1"/>
    <col min="4" max="5" width="10.6640625" style="315" customWidth="1"/>
    <col min="6" max="6" width="9.21875" style="315" customWidth="1"/>
    <col min="7" max="1025" width="9" style="315" customWidth="1"/>
  </cols>
  <sheetData>
    <row r="1" spans="1:9" s="302" customFormat="1" ht="15" customHeight="1" thickBot="1">
      <c r="A1" s="226" t="s">
        <v>184</v>
      </c>
      <c r="B1" s="300"/>
      <c r="C1" s="301"/>
      <c r="D1" s="300"/>
      <c r="E1" s="300"/>
    </row>
    <row r="2" spans="1:9" s="303" customFormat="1" ht="17.100000000000001" customHeight="1" thickTop="1" thickBot="1">
      <c r="A2" s="225" t="s">
        <v>1</v>
      </c>
      <c r="B2" s="845" t="s">
        <v>185</v>
      </c>
      <c r="C2" s="845" t="s">
        <v>160</v>
      </c>
    </row>
    <row r="3" spans="1:9" s="303" customFormat="1" ht="17.100000000000001" customHeight="1" thickTop="1">
      <c r="A3" s="227" t="s">
        <v>32</v>
      </c>
      <c r="B3" s="845"/>
      <c r="C3" s="845"/>
    </row>
    <row r="4" spans="1:9" s="226" customFormat="1" ht="20.100000000000001" customHeight="1">
      <c r="A4" s="304" t="s">
        <v>14</v>
      </c>
      <c r="B4" s="229">
        <v>36003</v>
      </c>
      <c r="C4" s="305">
        <v>45.8</v>
      </c>
    </row>
    <row r="5" spans="1:9" s="226" customFormat="1" ht="20.100000000000001" customHeight="1">
      <c r="A5" s="304">
        <v>5</v>
      </c>
      <c r="B5" s="232">
        <v>33376</v>
      </c>
      <c r="C5" s="306">
        <v>46.6</v>
      </c>
    </row>
    <row r="6" spans="1:9" s="226" customFormat="1" ht="20.100000000000001" customHeight="1">
      <c r="A6" s="307">
        <v>6</v>
      </c>
      <c r="B6" s="235">
        <v>33902</v>
      </c>
      <c r="C6" s="308">
        <v>49.8</v>
      </c>
    </row>
    <row r="7" spans="1:9" s="311" customFormat="1" ht="13.5" customHeight="1">
      <c r="A7" s="309"/>
      <c r="B7" s="310"/>
      <c r="D7" s="297"/>
      <c r="E7" s="297"/>
      <c r="F7" s="297"/>
      <c r="G7" s="309"/>
      <c r="H7" s="309"/>
    </row>
    <row r="8" spans="1:9" s="302" customFormat="1" ht="13.5" customHeight="1">
      <c r="A8" s="310"/>
      <c r="B8" s="310"/>
      <c r="C8" s="310"/>
      <c r="D8" s="310"/>
      <c r="E8" s="312"/>
      <c r="F8" s="313"/>
      <c r="G8" s="313"/>
      <c r="H8" s="313"/>
    </row>
    <row r="9" spans="1:9" s="302" customFormat="1" ht="13.5" customHeight="1">
      <c r="A9" s="310"/>
      <c r="B9" s="310"/>
      <c r="C9" s="310"/>
      <c r="D9" s="310"/>
      <c r="E9" s="312"/>
      <c r="F9" s="313"/>
      <c r="G9" s="313"/>
      <c r="H9" s="313"/>
    </row>
    <row r="10" spans="1:9" s="302" customFormat="1" ht="13.5" customHeight="1">
      <c r="A10" s="310"/>
      <c r="B10" s="310"/>
      <c r="C10" s="310"/>
      <c r="D10" s="310"/>
      <c r="E10" s="312"/>
      <c r="F10" s="313"/>
      <c r="G10" s="313"/>
      <c r="H10" s="313"/>
    </row>
    <row r="11" spans="1:9" s="302" customFormat="1" ht="13.5" customHeight="1">
      <c r="A11" s="310"/>
      <c r="B11" s="310"/>
      <c r="C11" s="313"/>
      <c r="D11" s="310"/>
      <c r="E11" s="312"/>
      <c r="F11" s="313"/>
      <c r="G11" s="313"/>
      <c r="H11" s="313"/>
    </row>
    <row r="12" spans="1:9" s="302" customFormat="1" ht="13.5" customHeight="1">
      <c r="A12" s="310"/>
      <c r="B12" s="310"/>
      <c r="C12" s="313"/>
      <c r="D12" s="310"/>
      <c r="E12" s="312"/>
      <c r="F12" s="313"/>
      <c r="G12" s="313"/>
      <c r="H12" s="313"/>
    </row>
    <row r="13" spans="1:9" s="302" customFormat="1" ht="13.5" customHeight="1">
      <c r="A13" s="310"/>
      <c r="B13" s="310"/>
      <c r="C13" s="314"/>
      <c r="D13" s="314"/>
      <c r="E13" s="314"/>
      <c r="F13" s="314"/>
      <c r="G13" s="314"/>
      <c r="H13" s="314"/>
      <c r="I13" s="314"/>
    </row>
    <row r="14" spans="1:9" s="302" customFormat="1" ht="13.5" customHeight="1"/>
    <row r="15" spans="1:9" s="302" customFormat="1" ht="13.5" customHeight="1"/>
    <row r="16" spans="1:9" s="302" customFormat="1" ht="13.5" customHeight="1"/>
  </sheetData>
  <mergeCells count="2">
    <mergeCell ref="B2:B3"/>
    <mergeCell ref="C2:C3"/>
  </mergeCells>
  <phoneticPr fontId="10"/>
  <printOptions horizontalCentered="1"/>
  <pageMargins left="0.74803149606299213" right="0.74803149606299213" top="0.74803149606299213" bottom="0.74803149606299213" header="0.51181102362204722" footer="0.51181102362204722"/>
  <pageSetup paperSize="9" firstPageNumber="0"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58107-6D96-4437-860E-5A43525AF4EE}">
  <dimension ref="A1:AMK67"/>
  <sheetViews>
    <sheetView zoomScaleNormal="100" zoomScaleSheetLayoutView="100" zoomScalePageLayoutView="85" workbookViewId="0"/>
  </sheetViews>
  <sheetFormatPr defaultRowHeight="13.2"/>
  <cols>
    <col min="1" max="1" width="14" style="63" customWidth="1"/>
    <col min="2" max="9" width="9.109375" style="63" customWidth="1"/>
    <col min="10" max="1025" width="9" style="63" customWidth="1"/>
  </cols>
  <sheetData>
    <row r="1" spans="1:10" ht="15" customHeight="1" thickBot="1">
      <c r="A1" s="286" t="s">
        <v>178</v>
      </c>
    </row>
    <row r="2" spans="1:10" s="288" customFormat="1" ht="18" customHeight="1" thickTop="1">
      <c r="A2" s="287" t="s">
        <v>1</v>
      </c>
      <c r="B2" s="846" t="s">
        <v>115</v>
      </c>
      <c r="C2" s="846"/>
      <c r="D2" s="846" t="s">
        <v>179</v>
      </c>
      <c r="E2" s="846"/>
      <c r="F2" s="846" t="s">
        <v>180</v>
      </c>
      <c r="G2" s="846"/>
      <c r="H2" s="846" t="s">
        <v>181</v>
      </c>
      <c r="I2" s="846"/>
    </row>
    <row r="3" spans="1:10" s="288" customFormat="1" ht="18" customHeight="1">
      <c r="A3" s="289" t="s">
        <v>32</v>
      </c>
      <c r="B3" s="290" t="s">
        <v>182</v>
      </c>
      <c r="C3" s="291" t="s">
        <v>183</v>
      </c>
      <c r="D3" s="290" t="s">
        <v>182</v>
      </c>
      <c r="E3" s="291" t="s">
        <v>183</v>
      </c>
      <c r="F3" s="290" t="s">
        <v>182</v>
      </c>
      <c r="G3" s="292" t="s">
        <v>183</v>
      </c>
      <c r="H3" s="290" t="s">
        <v>182</v>
      </c>
      <c r="I3" s="290" t="s">
        <v>183</v>
      </c>
    </row>
    <row r="4" spans="1:10" s="288" customFormat="1" ht="21.9" customHeight="1">
      <c r="A4" s="55" t="s">
        <v>14</v>
      </c>
      <c r="B4" s="293">
        <v>6034</v>
      </c>
      <c r="C4" s="293">
        <v>40979</v>
      </c>
      <c r="D4" s="293">
        <v>4557</v>
      </c>
      <c r="E4" s="293">
        <v>23920</v>
      </c>
      <c r="F4" s="293">
        <v>1064</v>
      </c>
      <c r="G4" s="293">
        <v>12229</v>
      </c>
      <c r="H4" s="293">
        <v>413</v>
      </c>
      <c r="I4" s="293">
        <v>4830</v>
      </c>
    </row>
    <row r="5" spans="1:10" s="288" customFormat="1" ht="21.9" customHeight="1">
      <c r="A5" s="55">
        <v>5</v>
      </c>
      <c r="B5" s="294">
        <v>7080</v>
      </c>
      <c r="C5" s="294">
        <v>55906</v>
      </c>
      <c r="D5" s="294">
        <v>5318</v>
      </c>
      <c r="E5" s="294">
        <v>37544</v>
      </c>
      <c r="F5" s="294">
        <v>1138</v>
      </c>
      <c r="G5" s="294">
        <v>12591</v>
      </c>
      <c r="H5" s="294">
        <v>624</v>
      </c>
      <c r="I5" s="294">
        <v>5771</v>
      </c>
    </row>
    <row r="6" spans="1:10" s="288" customFormat="1" ht="21.9" customHeight="1">
      <c r="A6" s="53">
        <v>6</v>
      </c>
      <c r="B6" s="295">
        <v>7058</v>
      </c>
      <c r="C6" s="295">
        <v>59849</v>
      </c>
      <c r="D6" s="295">
        <v>5175</v>
      </c>
      <c r="E6" s="295">
        <v>43869</v>
      </c>
      <c r="F6" s="295">
        <v>1423</v>
      </c>
      <c r="G6" s="295">
        <v>12090</v>
      </c>
      <c r="H6" s="295">
        <v>460</v>
      </c>
      <c r="I6" s="295">
        <v>3890</v>
      </c>
      <c r="J6" s="296"/>
    </row>
    <row r="7" spans="1:10" s="288" customFormat="1" ht="12" customHeight="1">
      <c r="A7" s="237" t="s">
        <v>161</v>
      </c>
      <c r="I7" s="297"/>
      <c r="J7" s="298"/>
    </row>
    <row r="8" spans="1:10" s="288" customFormat="1" ht="12" customHeight="1">
      <c r="I8" s="242"/>
      <c r="J8" s="299"/>
    </row>
    <row r="9" spans="1:10" s="288" customFormat="1" ht="12" customHeight="1">
      <c r="I9" s="242"/>
      <c r="J9" s="299"/>
    </row>
    <row r="10" spans="1:10" s="288" customFormat="1" ht="12" customHeight="1">
      <c r="I10" s="239"/>
      <c r="J10" s="299"/>
    </row>
    <row r="11" spans="1:10" s="288" customFormat="1" ht="12" customHeight="1">
      <c r="J11" s="299"/>
    </row>
    <row r="12" spans="1:10" s="288" customFormat="1" ht="12" customHeight="1">
      <c r="J12" s="299"/>
    </row>
    <row r="13" spans="1:10" s="288" customFormat="1" ht="12" customHeight="1">
      <c r="J13" s="299"/>
    </row>
    <row r="14" spans="1:10" s="288" customFormat="1" ht="13.5" customHeight="1">
      <c r="J14" s="299"/>
    </row>
    <row r="15" spans="1:10" s="288" customFormat="1" ht="13.5" customHeight="1"/>
    <row r="16" spans="1:10" s="288" customFormat="1" ht="13.5" customHeight="1"/>
    <row r="17" s="288" customFormat="1" ht="13.5" customHeight="1"/>
    <row r="18" s="288" customFormat="1" ht="13.5" customHeight="1"/>
    <row r="19" s="288" customFormat="1" ht="13.5" customHeight="1"/>
    <row r="20" s="288" customFormat="1" ht="13.5" customHeight="1"/>
    <row r="21" s="288" customFormat="1" ht="13.5" customHeight="1"/>
    <row r="22" s="288" customFormat="1" ht="13.5" customHeight="1"/>
    <row r="23" s="288" customFormat="1" ht="13.5" customHeight="1"/>
    <row r="24" s="288" customFormat="1" ht="13.5" customHeight="1"/>
    <row r="25" s="288" customFormat="1" ht="13.5" customHeight="1"/>
    <row r="26" s="288" customFormat="1" ht="13.5" customHeight="1"/>
    <row r="27" s="288" customFormat="1" ht="13.5" customHeight="1"/>
    <row r="28" s="288" customFormat="1" ht="13.5" customHeight="1"/>
    <row r="29" s="288" customFormat="1" ht="13.5" customHeight="1"/>
    <row r="30" s="288" customFormat="1" ht="13.5" customHeight="1"/>
    <row r="31" s="288" customFormat="1" ht="13.5" customHeight="1"/>
    <row r="32" s="288" customFormat="1" ht="13.5" customHeight="1"/>
    <row r="33" s="288" customFormat="1" ht="13.5" customHeight="1"/>
    <row r="34" s="288" customFormat="1" ht="13.5" customHeight="1"/>
    <row r="35" s="288" customFormat="1" ht="13.5" customHeight="1"/>
    <row r="36" s="288" customFormat="1" ht="13.5" customHeight="1"/>
    <row r="37" s="288" customFormat="1" ht="13.5" customHeight="1"/>
    <row r="38" s="288" customFormat="1" ht="13.5" customHeight="1"/>
    <row r="39" s="288" customFormat="1" ht="13.5" customHeight="1"/>
    <row r="40" s="288" customFormat="1" ht="13.5" customHeight="1"/>
    <row r="41" s="288" customFormat="1" ht="13.5" customHeight="1"/>
    <row r="42" s="288" customFormat="1" ht="13.5" customHeight="1"/>
    <row r="43" s="288" customFormat="1" ht="13.5" customHeight="1"/>
    <row r="44" s="288" customFormat="1" ht="13.5" customHeight="1"/>
    <row r="45" s="288" customFormat="1" ht="13.5" customHeight="1"/>
    <row r="46" s="288" customFormat="1" ht="13.5" customHeight="1"/>
    <row r="47" s="288" customFormat="1" ht="13.5" customHeight="1"/>
    <row r="48" s="288" customFormat="1" ht="13.5" customHeight="1"/>
    <row r="49" s="288" customFormat="1" ht="13.5" customHeight="1"/>
    <row r="50" s="288" customFormat="1" ht="13.5" customHeight="1"/>
    <row r="51" s="288" customFormat="1" ht="13.5" customHeight="1"/>
    <row r="52" s="288" customFormat="1" ht="13.5" customHeight="1"/>
    <row r="53" s="288" customFormat="1" ht="13.5" customHeight="1"/>
    <row r="54" s="288" customFormat="1" ht="13.5" customHeight="1"/>
    <row r="55" s="288" customFormat="1" ht="13.5" customHeight="1"/>
    <row r="56" s="288" customFormat="1" ht="13.5" customHeight="1"/>
    <row r="57" s="288" customFormat="1" ht="13.5" customHeight="1"/>
    <row r="58" s="288" customFormat="1" ht="13.5" customHeight="1"/>
    <row r="59" s="288" customFormat="1" ht="13.5" customHeight="1"/>
    <row r="60" s="288" customFormat="1" ht="13.5" customHeight="1"/>
    <row r="61" s="288" customFormat="1" ht="13.5" customHeight="1"/>
    <row r="62" s="288" customFormat="1" ht="13.5" customHeight="1"/>
    <row r="63" s="288" customFormat="1" ht="13.5" customHeight="1"/>
    <row r="64" s="288" customFormat="1" ht="13.5" customHeight="1"/>
    <row r="65" s="288" customFormat="1" ht="13.5" customHeight="1"/>
    <row r="66" s="288" customFormat="1" ht="13.5" customHeight="1"/>
    <row r="67" s="288" customFormat="1" ht="13.5" customHeight="1"/>
  </sheetData>
  <mergeCells count="4">
    <mergeCell ref="B2:C2"/>
    <mergeCell ref="D2:E2"/>
    <mergeCell ref="F2:G2"/>
    <mergeCell ref="H2:I2"/>
  </mergeCells>
  <phoneticPr fontId="10"/>
  <printOptions horizontalCentered="1"/>
  <pageMargins left="0.78740157480314965" right="0.78740157480314965" top="0.74803149606299213" bottom="0.74803149606299213" header="0.51181102362204722" footer="0.51181102362204722"/>
  <pageSetup paperSize="9" firstPageNumber="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A69B6-AB98-4216-8E6F-9A54713242D4}">
  <dimension ref="A1:AMK17"/>
  <sheetViews>
    <sheetView zoomScaleNormal="100" zoomScaleSheetLayoutView="130" zoomScalePageLayoutView="190" workbookViewId="0"/>
  </sheetViews>
  <sheetFormatPr defaultRowHeight="13.2"/>
  <cols>
    <col min="1" max="1" width="28.88671875" style="1" customWidth="1"/>
    <col min="2" max="3" width="29.109375" style="1" customWidth="1"/>
    <col min="4" max="4" width="17.6640625" style="1" customWidth="1"/>
    <col min="5" max="5" width="14.77734375" style="1" customWidth="1"/>
    <col min="6" max="6" width="12.21875" style="1" customWidth="1"/>
    <col min="7" max="7" width="11.77734375" style="1" customWidth="1"/>
    <col min="8" max="1025" width="9" style="1" customWidth="1"/>
  </cols>
  <sheetData>
    <row r="1" spans="1:5" ht="15" customHeight="1">
      <c r="A1" s="2" t="s">
        <v>118</v>
      </c>
    </row>
    <row r="2" spans="1:5" ht="9.9" customHeight="1" thickBot="1">
      <c r="A2" s="2"/>
      <c r="B2" s="64"/>
      <c r="C2" s="64"/>
      <c r="D2" s="64"/>
    </row>
    <row r="3" spans="1:5" ht="17.100000000000001" customHeight="1" thickTop="1">
      <c r="A3" s="158" t="s">
        <v>40</v>
      </c>
      <c r="B3" s="159" t="s">
        <v>119</v>
      </c>
      <c r="C3" s="160" t="s">
        <v>120</v>
      </c>
    </row>
    <row r="4" spans="1:5" ht="17.100000000000001" customHeight="1">
      <c r="A4" s="161" t="s">
        <v>32</v>
      </c>
      <c r="B4" s="162" t="s">
        <v>121</v>
      </c>
      <c r="C4" s="162" t="s">
        <v>109</v>
      </c>
    </row>
    <row r="5" spans="1:5" ht="18" customHeight="1">
      <c r="A5" s="163" t="s">
        <v>14</v>
      </c>
      <c r="B5" s="153">
        <v>4394</v>
      </c>
      <c r="C5" s="133">
        <v>0</v>
      </c>
    </row>
    <row r="6" spans="1:5" ht="18" customHeight="1">
      <c r="A6" s="163">
        <v>5</v>
      </c>
      <c r="B6" s="153">
        <v>5744</v>
      </c>
      <c r="C6" s="133">
        <v>5990</v>
      </c>
    </row>
    <row r="7" spans="1:5" ht="18" customHeight="1">
      <c r="A7" s="164">
        <v>6</v>
      </c>
      <c r="B7" s="762">
        <v>6289</v>
      </c>
      <c r="C7" s="763">
        <v>22266</v>
      </c>
    </row>
    <row r="8" spans="1:5" ht="12" customHeight="1">
      <c r="A8" s="165" t="s">
        <v>105</v>
      </c>
      <c r="B8" s="165"/>
      <c r="C8" s="22" t="s">
        <v>24</v>
      </c>
    </row>
    <row r="9" spans="1:5" ht="12" customHeight="1">
      <c r="B9" s="140" t="s">
        <v>122</v>
      </c>
      <c r="E9" s="64"/>
    </row>
    <row r="10" spans="1:5" ht="12" customHeight="1">
      <c r="A10" s="165" t="s">
        <v>27</v>
      </c>
      <c r="B10" s="140" t="s">
        <v>123</v>
      </c>
      <c r="E10" s="165"/>
    </row>
    <row r="11" spans="1:5">
      <c r="C11" s="22"/>
    </row>
    <row r="17" spans="4:4">
      <c r="D17" s="1" t="s">
        <v>27</v>
      </c>
    </row>
  </sheetData>
  <phoneticPr fontId="10"/>
  <pageMargins left="0.78740157480314965" right="0.78740157480314965" top="0.98425196850393704" bottom="0.98425196850393704" header="0.51181102362204722" footer="0.51181102362204722"/>
  <pageSetup paperSize="9" firstPageNumber="0"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9D650-B814-4FAE-9225-A8113A72EFE4}">
  <dimension ref="A1:AMK15"/>
  <sheetViews>
    <sheetView zoomScaleNormal="100" zoomScaleSheetLayoutView="100" workbookViewId="0"/>
  </sheetViews>
  <sheetFormatPr defaultRowHeight="13.2"/>
  <cols>
    <col min="1" max="1" width="17.6640625" style="223" customWidth="1"/>
    <col min="2" max="5" width="17.33203125" style="223" customWidth="1"/>
    <col min="6" max="1025" width="9" style="223" customWidth="1"/>
  </cols>
  <sheetData>
    <row r="1" spans="1:5" ht="15" customHeight="1">
      <c r="A1" s="222" t="s">
        <v>156</v>
      </c>
    </row>
    <row r="2" spans="1:5" s="222" customFormat="1" ht="9.9" customHeight="1" thickBot="1">
      <c r="A2" s="224"/>
      <c r="B2" s="224"/>
      <c r="C2" s="224"/>
      <c r="D2" s="224"/>
      <c r="E2" s="224"/>
    </row>
    <row r="3" spans="1:5" s="226" customFormat="1" ht="16.5" customHeight="1" thickTop="1" thickBot="1">
      <c r="A3" s="225" t="s">
        <v>1</v>
      </c>
      <c r="B3" s="845" t="s">
        <v>157</v>
      </c>
      <c r="C3" s="845" t="s">
        <v>158</v>
      </c>
      <c r="D3" s="845" t="s">
        <v>159</v>
      </c>
      <c r="E3" s="845" t="s">
        <v>160</v>
      </c>
    </row>
    <row r="4" spans="1:5" s="226" customFormat="1" ht="16.5" customHeight="1" thickTop="1">
      <c r="A4" s="227" t="s">
        <v>32</v>
      </c>
      <c r="B4" s="845"/>
      <c r="C4" s="845"/>
      <c r="D4" s="845"/>
      <c r="E4" s="845"/>
    </row>
    <row r="5" spans="1:5" s="231" customFormat="1" ht="18" customHeight="1">
      <c r="A5" s="228" t="s">
        <v>14</v>
      </c>
      <c r="B5" s="229">
        <v>94354</v>
      </c>
      <c r="C5" s="229">
        <v>22324</v>
      </c>
      <c r="D5" s="229">
        <v>72030</v>
      </c>
      <c r="E5" s="230">
        <v>89.3</v>
      </c>
    </row>
    <row r="6" spans="1:5" s="231" customFormat="1" ht="18" customHeight="1">
      <c r="A6" s="228">
        <v>5</v>
      </c>
      <c r="B6" s="232">
        <f>C6+D6</f>
        <v>113701</v>
      </c>
      <c r="C6" s="232">
        <v>26553</v>
      </c>
      <c r="D6" s="232">
        <v>87148</v>
      </c>
      <c r="E6" s="233">
        <v>91.01</v>
      </c>
    </row>
    <row r="7" spans="1:5" s="231" customFormat="1" ht="18" customHeight="1">
      <c r="A7" s="234">
        <v>6</v>
      </c>
      <c r="B7" s="235">
        <v>112298</v>
      </c>
      <c r="C7" s="235">
        <v>25645</v>
      </c>
      <c r="D7" s="235">
        <v>86653</v>
      </c>
      <c r="E7" s="236">
        <v>92.4</v>
      </c>
    </row>
    <row r="8" spans="1:5" s="238" customFormat="1" ht="13.5" customHeight="1">
      <c r="A8" s="237" t="s">
        <v>161</v>
      </c>
      <c r="E8" s="239"/>
    </row>
    <row r="9" spans="1:5" s="240" customFormat="1" ht="13.5" customHeight="1">
      <c r="A9" s="238"/>
      <c r="B9" s="238"/>
      <c r="D9" s="238"/>
      <c r="E9" s="239"/>
    </row>
    <row r="10" spans="1:5" s="240" customFormat="1" ht="13.5" customHeight="1">
      <c r="A10" s="238"/>
      <c r="B10" s="238"/>
      <c r="D10" s="241"/>
      <c r="E10" s="242"/>
    </row>
    <row r="11" spans="1:5" s="240" customFormat="1" ht="13.5" customHeight="1">
      <c r="A11" s="238"/>
      <c r="B11" s="238"/>
      <c r="C11" s="238"/>
      <c r="D11" s="238"/>
      <c r="E11" s="238"/>
    </row>
    <row r="12" spans="1:5" s="222" customFormat="1" ht="13.5" customHeight="1">
      <c r="C12" s="243"/>
    </row>
    <row r="13" spans="1:5" s="222" customFormat="1" ht="13.5" customHeight="1">
      <c r="C13" s="243"/>
    </row>
    <row r="14" spans="1:5" s="222" customFormat="1" ht="13.5" customHeight="1">
      <c r="C14" s="243"/>
    </row>
    <row r="15" spans="1:5" s="222" customFormat="1" ht="13.5" customHeight="1"/>
  </sheetData>
  <mergeCells count="4">
    <mergeCell ref="B3:B4"/>
    <mergeCell ref="C3:C4"/>
    <mergeCell ref="D3:D4"/>
    <mergeCell ref="E3:E4"/>
  </mergeCells>
  <phoneticPr fontId="10"/>
  <printOptions horizontalCentered="1"/>
  <pageMargins left="0.70833333333333304" right="0.70833333333333304" top="0.74791666666666701" bottom="0.74791666666666701" header="0.51180555555555496" footer="0.51180555555555496"/>
  <pageSetup paperSize="9" firstPageNumber="0" orientation="portrait" horizontalDpi="300" verticalDpi="3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0CBDE-4833-4BE3-AE84-712683766B55}">
  <dimension ref="A1:AMK11"/>
  <sheetViews>
    <sheetView zoomScaleNormal="100" zoomScaleSheetLayoutView="100" workbookViewId="0"/>
  </sheetViews>
  <sheetFormatPr defaultRowHeight="13.2"/>
  <cols>
    <col min="1" max="1" width="27.109375" style="25" customWidth="1"/>
    <col min="2" max="4" width="20" style="25" customWidth="1"/>
    <col min="5" max="5" width="9.44140625" style="25" customWidth="1"/>
    <col min="6" max="1025" width="9" style="25" customWidth="1"/>
  </cols>
  <sheetData>
    <row r="1" spans="1:5" ht="15" customHeight="1">
      <c r="A1" s="24" t="s">
        <v>16</v>
      </c>
    </row>
    <row r="2" spans="1:5" ht="9.9" customHeight="1" thickBot="1">
      <c r="A2" s="24"/>
    </row>
    <row r="3" spans="1:5" s="27" customFormat="1" ht="17.100000000000001" customHeight="1" thickTop="1" thickBot="1">
      <c r="A3" s="26" t="s">
        <v>1</v>
      </c>
      <c r="B3" s="847" t="s">
        <v>17</v>
      </c>
      <c r="C3" s="847" t="s">
        <v>18</v>
      </c>
      <c r="D3" s="847" t="s">
        <v>19</v>
      </c>
    </row>
    <row r="4" spans="1:5" s="27" customFormat="1" ht="17.100000000000001" customHeight="1" thickTop="1">
      <c r="A4" s="28" t="s">
        <v>20</v>
      </c>
      <c r="B4" s="847"/>
      <c r="C4" s="847"/>
      <c r="D4" s="847"/>
    </row>
    <row r="5" spans="1:5" s="27" customFormat="1" ht="20.100000000000001" customHeight="1">
      <c r="A5" s="29" t="s">
        <v>14</v>
      </c>
      <c r="B5" s="30">
        <v>2169</v>
      </c>
      <c r="C5" s="30">
        <v>360</v>
      </c>
      <c r="D5" s="30">
        <v>1809</v>
      </c>
      <c r="E5" s="31"/>
    </row>
    <row r="6" spans="1:5" s="27" customFormat="1" ht="20.100000000000001" customHeight="1">
      <c r="A6" s="32" t="s">
        <v>21</v>
      </c>
      <c r="B6" s="33">
        <v>47042</v>
      </c>
      <c r="C6" s="33">
        <v>5494</v>
      </c>
      <c r="D6" s="33">
        <v>41548</v>
      </c>
    </row>
    <row r="7" spans="1:5" s="27" customFormat="1" ht="20.100000000000001" customHeight="1">
      <c r="A7" s="34" t="s">
        <v>22</v>
      </c>
      <c r="B7" s="35">
        <v>99279</v>
      </c>
      <c r="C7" s="35">
        <v>17196</v>
      </c>
      <c r="D7" s="35">
        <v>82083</v>
      </c>
    </row>
    <row r="8" spans="1:5" ht="12" customHeight="1">
      <c r="A8" s="36" t="s">
        <v>23</v>
      </c>
      <c r="B8" s="37"/>
      <c r="C8" s="37"/>
      <c r="D8" s="38" t="s">
        <v>24</v>
      </c>
    </row>
    <row r="9" spans="1:5" ht="12" customHeight="1">
      <c r="A9" s="39"/>
      <c r="B9" s="37"/>
      <c r="C9" s="37"/>
      <c r="D9" s="40"/>
    </row>
    <row r="10" spans="1:5">
      <c r="A10" s="39" t="s">
        <v>25</v>
      </c>
      <c r="B10" s="37"/>
      <c r="C10" s="41"/>
      <c r="D10" s="40" t="s">
        <v>26</v>
      </c>
    </row>
    <row r="11" spans="1:5">
      <c r="A11" s="37"/>
      <c r="B11" s="37"/>
      <c r="C11" s="37" t="s">
        <v>27</v>
      </c>
      <c r="D11" s="37"/>
    </row>
  </sheetData>
  <mergeCells count="3">
    <mergeCell ref="B3:B4"/>
    <mergeCell ref="C3:C4"/>
    <mergeCell ref="D3:D4"/>
  </mergeCells>
  <phoneticPr fontId="10"/>
  <pageMargins left="0.78740157480314965" right="0.78740157480314965" top="0.98425196850393704" bottom="0.98425196850393704" header="0.51181102362204722" footer="0.51181102362204722"/>
  <pageSetup paperSize="9" firstPageNumber="0"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146FA-8075-4FBB-A027-13BE99824FBE}">
  <dimension ref="A1:AMK20"/>
  <sheetViews>
    <sheetView zoomScaleNormal="100" zoomScaleSheetLayoutView="100" workbookViewId="0"/>
  </sheetViews>
  <sheetFormatPr defaultRowHeight="13.2"/>
  <cols>
    <col min="1" max="8" width="10.88671875" style="1" customWidth="1"/>
    <col min="9" max="10" width="9.33203125" style="1" customWidth="1"/>
    <col min="11" max="12" width="6.109375" style="1" customWidth="1"/>
    <col min="13" max="13" width="7.44140625" style="1" customWidth="1"/>
    <col min="14" max="14" width="6.109375" style="1" customWidth="1"/>
    <col min="15" max="1025" width="9" style="1" customWidth="1"/>
  </cols>
  <sheetData>
    <row r="1" spans="1:14" ht="15" customHeight="1">
      <c r="A1" s="244" t="s">
        <v>162</v>
      </c>
      <c r="B1" s="245"/>
      <c r="C1" s="245"/>
      <c r="D1" s="245"/>
      <c r="E1" s="245"/>
      <c r="F1" s="245"/>
      <c r="G1" s="245"/>
      <c r="H1" s="245"/>
      <c r="I1" s="245"/>
      <c r="J1" s="245"/>
      <c r="K1" s="245"/>
      <c r="L1" s="245"/>
      <c r="M1" s="245"/>
    </row>
    <row r="2" spans="1:14" ht="10.199999999999999" customHeight="1" thickBot="1">
      <c r="A2" s="244"/>
      <c r="B2" s="246"/>
      <c r="C2" s="246"/>
      <c r="D2" s="246"/>
      <c r="E2" s="246"/>
      <c r="F2" s="246"/>
      <c r="G2" s="246"/>
      <c r="H2" s="246"/>
      <c r="I2" s="246"/>
      <c r="J2" s="246"/>
      <c r="K2" s="246"/>
      <c r="L2" s="246"/>
      <c r="M2" s="246"/>
    </row>
    <row r="3" spans="1:14" s="9" customFormat="1" ht="17.25" customHeight="1" thickTop="1">
      <c r="A3" s="247" t="s">
        <v>1</v>
      </c>
      <c r="B3" s="848" t="s">
        <v>163</v>
      </c>
      <c r="C3" s="848"/>
      <c r="D3" s="849" t="s">
        <v>164</v>
      </c>
      <c r="E3" s="849"/>
      <c r="F3" s="849"/>
      <c r="G3" s="849"/>
      <c r="H3" s="849"/>
    </row>
    <row r="4" spans="1:14" s="9" customFormat="1" ht="17.25" customHeight="1">
      <c r="A4" s="248" t="s">
        <v>165</v>
      </c>
      <c r="B4" s="249" t="s">
        <v>166</v>
      </c>
      <c r="C4" s="249" t="s">
        <v>167</v>
      </c>
      <c r="D4" s="250" t="s">
        <v>41</v>
      </c>
      <c r="E4" s="250" t="s">
        <v>168</v>
      </c>
      <c r="F4" s="250" t="s">
        <v>169</v>
      </c>
      <c r="G4" s="250" t="s">
        <v>170</v>
      </c>
      <c r="H4" s="250" t="s">
        <v>171</v>
      </c>
    </row>
    <row r="5" spans="1:14" s="255" customFormat="1" ht="20.100000000000001" customHeight="1">
      <c r="A5" s="251" t="s">
        <v>14</v>
      </c>
      <c r="B5" s="252">
        <v>103</v>
      </c>
      <c r="C5" s="253">
        <v>267.62</v>
      </c>
      <c r="D5" s="252">
        <v>52410</v>
      </c>
      <c r="E5" s="252">
        <v>32014</v>
      </c>
      <c r="F5" s="252">
        <v>16563</v>
      </c>
      <c r="G5" s="252">
        <v>3798</v>
      </c>
      <c r="H5" s="254">
        <v>35</v>
      </c>
    </row>
    <row r="6" spans="1:14" s="255" customFormat="1" ht="20.100000000000001" customHeight="1">
      <c r="A6" s="251">
        <v>5</v>
      </c>
      <c r="B6" s="256">
        <v>102</v>
      </c>
      <c r="C6" s="257">
        <v>276.16000000000003</v>
      </c>
      <c r="D6" s="256">
        <v>53989</v>
      </c>
      <c r="E6" s="256">
        <v>32750</v>
      </c>
      <c r="F6" s="256">
        <v>17134</v>
      </c>
      <c r="G6" s="256">
        <v>4105</v>
      </c>
      <c r="H6" s="258" t="s">
        <v>80</v>
      </c>
    </row>
    <row r="7" spans="1:14" s="255" customFormat="1" ht="20.100000000000001" customHeight="1">
      <c r="A7" s="259">
        <v>6</v>
      </c>
      <c r="B7" s="260">
        <v>102</v>
      </c>
      <c r="C7" s="261">
        <v>272.05</v>
      </c>
      <c r="D7" s="260">
        <v>53337</v>
      </c>
      <c r="E7" s="260">
        <v>32430</v>
      </c>
      <c r="F7" s="260">
        <v>16901</v>
      </c>
      <c r="G7" s="260">
        <v>4006</v>
      </c>
      <c r="H7" s="812" t="s">
        <v>80</v>
      </c>
      <c r="I7" s="262"/>
    </row>
    <row r="8" spans="1:14" ht="17.25" customHeight="1" thickBot="1">
      <c r="A8" s="263"/>
      <c r="B8" s="264"/>
      <c r="C8" s="265"/>
      <c r="D8" s="266"/>
      <c r="E8" s="264"/>
      <c r="F8" s="264"/>
      <c r="G8" s="264"/>
      <c r="H8" s="265"/>
      <c r="I8" s="266"/>
      <c r="J8" s="264"/>
      <c r="K8" s="264"/>
      <c r="L8" s="264"/>
      <c r="M8" s="264"/>
      <c r="N8" s="264"/>
    </row>
    <row r="9" spans="1:14" ht="17.25" customHeight="1" thickTop="1">
      <c r="A9" s="267" t="s">
        <v>1</v>
      </c>
      <c r="B9" s="850" t="s">
        <v>172</v>
      </c>
      <c r="C9" s="850"/>
      <c r="D9" s="850"/>
      <c r="E9" s="850"/>
      <c r="F9" s="850"/>
      <c r="G9" s="850"/>
      <c r="H9" s="850"/>
    </row>
    <row r="10" spans="1:14" ht="17.25" customHeight="1">
      <c r="A10" s="268" t="s">
        <v>165</v>
      </c>
      <c r="B10" s="269" t="s">
        <v>41</v>
      </c>
      <c r="C10" s="269" t="s">
        <v>173</v>
      </c>
      <c r="D10" s="269" t="s">
        <v>149</v>
      </c>
      <c r="E10" s="270" t="s">
        <v>150</v>
      </c>
      <c r="F10" s="271" t="s">
        <v>174</v>
      </c>
      <c r="G10" s="272" t="s">
        <v>175</v>
      </c>
      <c r="H10" s="269" t="s">
        <v>176</v>
      </c>
    </row>
    <row r="11" spans="1:14" ht="20.100000000000001" customHeight="1">
      <c r="A11" s="251" t="s">
        <v>14</v>
      </c>
      <c r="B11" s="273">
        <v>52410</v>
      </c>
      <c r="C11" s="273">
        <v>24875</v>
      </c>
      <c r="D11" s="273">
        <v>51</v>
      </c>
      <c r="E11" s="273">
        <v>829</v>
      </c>
      <c r="F11" s="273">
        <v>14672</v>
      </c>
      <c r="G11" s="274">
        <v>9937</v>
      </c>
      <c r="H11" s="273">
        <v>2046</v>
      </c>
    </row>
    <row r="12" spans="1:14" ht="20.100000000000001" customHeight="1">
      <c r="A12" s="251">
        <v>5</v>
      </c>
      <c r="B12" s="275">
        <v>53989</v>
      </c>
      <c r="C12" s="275">
        <v>25321</v>
      </c>
      <c r="D12" s="275">
        <v>55</v>
      </c>
      <c r="E12" s="275">
        <v>886</v>
      </c>
      <c r="F12" s="275">
        <v>14948</v>
      </c>
      <c r="G12" s="276">
        <v>10595</v>
      </c>
      <c r="H12" s="275">
        <v>2184</v>
      </c>
    </row>
    <row r="13" spans="1:14" ht="20.100000000000001" customHeight="1">
      <c r="A13" s="259">
        <v>6</v>
      </c>
      <c r="B13" s="277">
        <v>53337</v>
      </c>
      <c r="C13" s="277">
        <v>25548</v>
      </c>
      <c r="D13" s="277">
        <v>78</v>
      </c>
      <c r="E13" s="277">
        <v>894</v>
      </c>
      <c r="F13" s="277">
        <v>14514</v>
      </c>
      <c r="G13" s="278">
        <v>10130</v>
      </c>
      <c r="H13" s="277">
        <v>2173</v>
      </c>
    </row>
    <row r="14" spans="1:14" ht="17.25" customHeight="1" thickBot="1"/>
    <row r="15" spans="1:14" ht="17.25" customHeight="1" thickTop="1">
      <c r="A15" s="279" t="s">
        <v>1</v>
      </c>
      <c r="B15" s="851" t="s">
        <v>177</v>
      </c>
      <c r="C15" s="851"/>
      <c r="D15" s="851"/>
      <c r="E15" s="851"/>
      <c r="F15" s="851"/>
      <c r="G15" s="851"/>
      <c r="H15" s="851"/>
    </row>
    <row r="16" spans="1:14" ht="17.25" customHeight="1">
      <c r="A16" s="280" t="s">
        <v>32</v>
      </c>
      <c r="B16" s="250" t="s">
        <v>41</v>
      </c>
      <c r="C16" s="250" t="s">
        <v>173</v>
      </c>
      <c r="D16" s="250" t="s">
        <v>149</v>
      </c>
      <c r="E16" s="281" t="s">
        <v>150</v>
      </c>
      <c r="F16" s="282" t="s">
        <v>174</v>
      </c>
      <c r="G16" s="250" t="s">
        <v>175</v>
      </c>
      <c r="H16" s="250" t="s">
        <v>176</v>
      </c>
    </row>
    <row r="17" spans="1:8" ht="20.100000000000001" customHeight="1">
      <c r="A17" s="251" t="s">
        <v>14</v>
      </c>
      <c r="B17" s="283">
        <v>1293912</v>
      </c>
      <c r="C17" s="153">
        <v>799485</v>
      </c>
      <c r="D17" s="153">
        <v>1020</v>
      </c>
      <c r="E17" s="153">
        <v>14594</v>
      </c>
      <c r="F17" s="153">
        <v>251517</v>
      </c>
      <c r="G17" s="153">
        <v>194285</v>
      </c>
      <c r="H17" s="153">
        <v>33011</v>
      </c>
    </row>
    <row r="18" spans="1:8" ht="20.100000000000001" customHeight="1">
      <c r="A18" s="251">
        <v>5</v>
      </c>
      <c r="B18" s="283">
        <v>1250417</v>
      </c>
      <c r="C18" s="153">
        <v>782110</v>
      </c>
      <c r="D18" s="153">
        <v>814</v>
      </c>
      <c r="E18" s="153">
        <v>14531</v>
      </c>
      <c r="F18" s="153">
        <v>234815</v>
      </c>
      <c r="G18" s="153">
        <v>188559</v>
      </c>
      <c r="H18" s="153">
        <v>29588</v>
      </c>
    </row>
    <row r="19" spans="1:8" ht="20.100000000000001" customHeight="1">
      <c r="A19" s="259">
        <v>6</v>
      </c>
      <c r="B19" s="284">
        <v>1253012</v>
      </c>
      <c r="C19" s="285">
        <v>792790</v>
      </c>
      <c r="D19" s="285">
        <v>1438</v>
      </c>
      <c r="E19" s="285">
        <v>17183</v>
      </c>
      <c r="F19" s="285">
        <v>232354</v>
      </c>
      <c r="G19" s="285">
        <v>178828</v>
      </c>
      <c r="H19" s="285">
        <v>30419</v>
      </c>
    </row>
    <row r="20" spans="1:8" ht="13.2" customHeight="1">
      <c r="A20" s="217" t="s">
        <v>155</v>
      </c>
    </row>
  </sheetData>
  <mergeCells count="4">
    <mergeCell ref="B3:C3"/>
    <mergeCell ref="D3:H3"/>
    <mergeCell ref="B9:H9"/>
    <mergeCell ref="B15:H15"/>
  </mergeCells>
  <phoneticPr fontId="10"/>
  <pageMargins left="0.78740157480314965" right="0.78740157480314965" top="0.98425196850393704" bottom="0.98425196850393704" header="0.51181102362204722" footer="0.51181102362204722"/>
  <pageSetup paperSize="9" firstPageNumber="0"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DF0FC-72C3-45A9-81FA-426C88C62660}">
  <dimension ref="A1:AMK10"/>
  <sheetViews>
    <sheetView zoomScaleNormal="100" zoomScaleSheetLayoutView="145" zoomScalePageLayoutView="115" workbookViewId="0"/>
  </sheetViews>
  <sheetFormatPr defaultRowHeight="13.2"/>
  <cols>
    <col min="1" max="1" width="7.109375" style="1" customWidth="1"/>
    <col min="2" max="2" width="5.77734375" style="1" customWidth="1"/>
    <col min="3" max="5" width="4" style="1" customWidth="1"/>
    <col min="6" max="6" width="4.77734375" style="1" customWidth="1"/>
    <col min="7" max="8" width="3.88671875" style="1" customWidth="1"/>
    <col min="9" max="9" width="4.21875" style="1" customWidth="1"/>
    <col min="10" max="11" width="4" style="1" customWidth="1"/>
    <col min="12" max="12" width="4.88671875" style="1" customWidth="1"/>
    <col min="13" max="14" width="3.88671875" style="1" customWidth="1"/>
    <col min="15" max="17" width="4" style="1" customWidth="1"/>
    <col min="18" max="18" width="5.109375" style="1" customWidth="1"/>
    <col min="19" max="20" width="3.88671875" style="1" customWidth="1"/>
    <col min="21" max="1025" width="9" style="1" customWidth="1"/>
  </cols>
  <sheetData>
    <row r="1" spans="1:21" ht="15" customHeight="1">
      <c r="A1" s="2" t="s">
        <v>144</v>
      </c>
    </row>
    <row r="2" spans="1:21" ht="10.199999999999999" customHeight="1" thickBot="1">
      <c r="A2" s="196"/>
    </row>
    <row r="3" spans="1:21" s="67" customFormat="1" ht="17.25" customHeight="1" thickTop="1" thickBot="1">
      <c r="A3" s="197" t="s">
        <v>125</v>
      </c>
      <c r="B3" s="827" t="s">
        <v>115</v>
      </c>
      <c r="C3" s="852" t="s">
        <v>145</v>
      </c>
      <c r="D3" s="852"/>
      <c r="E3" s="852"/>
      <c r="F3" s="852"/>
      <c r="G3" s="852"/>
      <c r="H3" s="852"/>
      <c r="I3" s="852" t="s">
        <v>146</v>
      </c>
      <c r="J3" s="852"/>
      <c r="K3" s="852"/>
      <c r="L3" s="852"/>
      <c r="M3" s="852"/>
      <c r="N3" s="852"/>
      <c r="O3" s="852" t="s">
        <v>147</v>
      </c>
      <c r="P3" s="852"/>
      <c r="Q3" s="852"/>
      <c r="R3" s="852"/>
      <c r="S3" s="852"/>
      <c r="T3" s="852"/>
    </row>
    <row r="4" spans="1:21" s="149" customFormat="1" ht="30" customHeight="1" thickTop="1">
      <c r="A4" s="198" t="s">
        <v>32</v>
      </c>
      <c r="B4" s="827"/>
      <c r="C4" s="199" t="s">
        <v>148</v>
      </c>
      <c r="D4" s="200" t="s">
        <v>149</v>
      </c>
      <c r="E4" s="200" t="s">
        <v>150</v>
      </c>
      <c r="F4" s="201" t="s">
        <v>151</v>
      </c>
      <c r="G4" s="199" t="s">
        <v>152</v>
      </c>
      <c r="H4" s="200" t="s">
        <v>153</v>
      </c>
      <c r="I4" s="199" t="s">
        <v>148</v>
      </c>
      <c r="J4" s="200" t="s">
        <v>149</v>
      </c>
      <c r="K4" s="200" t="s">
        <v>150</v>
      </c>
      <c r="L4" s="201" t="s">
        <v>151</v>
      </c>
      <c r="M4" s="199" t="s">
        <v>152</v>
      </c>
      <c r="N4" s="200" t="s">
        <v>153</v>
      </c>
      <c r="O4" s="202" t="s">
        <v>148</v>
      </c>
      <c r="P4" s="200" t="s">
        <v>149</v>
      </c>
      <c r="Q4" s="203" t="s">
        <v>154</v>
      </c>
      <c r="R4" s="201" t="s">
        <v>151</v>
      </c>
      <c r="S4" s="204" t="s">
        <v>152</v>
      </c>
      <c r="T4" s="200" t="s">
        <v>153</v>
      </c>
    </row>
    <row r="5" spans="1:21" s="208" customFormat="1" ht="20.100000000000001" customHeight="1">
      <c r="A5" s="205" t="s">
        <v>14</v>
      </c>
      <c r="B5" s="206">
        <v>1356</v>
      </c>
      <c r="C5" s="206">
        <v>7</v>
      </c>
      <c r="D5" s="207" t="s">
        <v>80</v>
      </c>
      <c r="E5" s="206">
        <v>33</v>
      </c>
      <c r="F5" s="207" t="s">
        <v>80</v>
      </c>
      <c r="G5" s="207" t="s">
        <v>80</v>
      </c>
      <c r="H5" s="207">
        <v>7</v>
      </c>
      <c r="I5" s="206">
        <v>398</v>
      </c>
      <c r="J5" s="206">
        <v>6</v>
      </c>
      <c r="K5" s="207" t="s">
        <v>80</v>
      </c>
      <c r="L5" s="207">
        <v>479</v>
      </c>
      <c r="M5" s="207" t="s">
        <v>80</v>
      </c>
      <c r="N5" s="206">
        <v>49</v>
      </c>
      <c r="O5" s="207" t="s">
        <v>80</v>
      </c>
      <c r="P5" s="207" t="s">
        <v>80</v>
      </c>
      <c r="Q5" s="207" t="s">
        <v>80</v>
      </c>
      <c r="R5" s="207" t="s">
        <v>80</v>
      </c>
      <c r="S5" s="206">
        <v>377</v>
      </c>
      <c r="T5" s="207" t="s">
        <v>80</v>
      </c>
    </row>
    <row r="6" spans="1:21" s="208" customFormat="1" ht="20.100000000000001" customHeight="1">
      <c r="A6" s="209">
        <v>5</v>
      </c>
      <c r="B6" s="210">
        <v>1314</v>
      </c>
      <c r="C6" s="210">
        <v>3</v>
      </c>
      <c r="D6" s="211" t="s">
        <v>101</v>
      </c>
      <c r="E6" s="210">
        <v>31</v>
      </c>
      <c r="F6" s="211" t="s">
        <v>101</v>
      </c>
      <c r="G6" s="211" t="s">
        <v>101</v>
      </c>
      <c r="H6" s="211">
        <v>9</v>
      </c>
      <c r="I6" s="210">
        <v>397</v>
      </c>
      <c r="J6" s="210">
        <v>4</v>
      </c>
      <c r="K6" s="211" t="s">
        <v>80</v>
      </c>
      <c r="L6" s="211">
        <v>468</v>
      </c>
      <c r="M6" s="211" t="s">
        <v>80</v>
      </c>
      <c r="N6" s="210">
        <v>51</v>
      </c>
      <c r="O6" s="211" t="s">
        <v>80</v>
      </c>
      <c r="P6" s="211" t="s">
        <v>80</v>
      </c>
      <c r="Q6" s="211" t="s">
        <v>80</v>
      </c>
      <c r="R6" s="211" t="s">
        <v>80</v>
      </c>
      <c r="S6" s="210">
        <v>351</v>
      </c>
      <c r="T6" s="211" t="s">
        <v>80</v>
      </c>
    </row>
    <row r="7" spans="1:21" s="216" customFormat="1" ht="20.100000000000001" customHeight="1">
      <c r="A7" s="212">
        <v>6</v>
      </c>
      <c r="B7" s="213">
        <v>1298</v>
      </c>
      <c r="C7" s="213">
        <v>4</v>
      </c>
      <c r="D7" s="214" t="s">
        <v>101</v>
      </c>
      <c r="E7" s="213">
        <v>32</v>
      </c>
      <c r="F7" s="214" t="s">
        <v>101</v>
      </c>
      <c r="G7" s="214" t="s">
        <v>101</v>
      </c>
      <c r="H7" s="214">
        <v>9</v>
      </c>
      <c r="I7" s="213">
        <v>397</v>
      </c>
      <c r="J7" s="213">
        <v>5</v>
      </c>
      <c r="K7" s="214" t="s">
        <v>101</v>
      </c>
      <c r="L7" s="214">
        <v>463</v>
      </c>
      <c r="M7" s="214" t="s">
        <v>101</v>
      </c>
      <c r="N7" s="213">
        <v>51</v>
      </c>
      <c r="O7" s="214" t="s">
        <v>101</v>
      </c>
      <c r="P7" s="214" t="s">
        <v>101</v>
      </c>
      <c r="Q7" s="214" t="s">
        <v>101</v>
      </c>
      <c r="R7" s="214" t="s">
        <v>101</v>
      </c>
      <c r="S7" s="213">
        <v>337</v>
      </c>
      <c r="T7" s="214" t="s">
        <v>101</v>
      </c>
      <c r="U7" s="215"/>
    </row>
    <row r="8" spans="1:21" ht="13.2" customHeight="1">
      <c r="A8" s="217" t="s">
        <v>155</v>
      </c>
      <c r="S8" s="218"/>
      <c r="T8" s="219"/>
    </row>
    <row r="9" spans="1:21">
      <c r="I9" s="853"/>
      <c r="J9" s="853"/>
    </row>
    <row r="10" spans="1:21">
      <c r="A10" s="220"/>
      <c r="B10" s="221"/>
      <c r="H10" s="221"/>
      <c r="K10" s="149"/>
    </row>
  </sheetData>
  <mergeCells count="5">
    <mergeCell ref="B3:B4"/>
    <mergeCell ref="C3:H3"/>
    <mergeCell ref="I3:N3"/>
    <mergeCell ref="O3:T3"/>
    <mergeCell ref="I9:J9"/>
  </mergeCells>
  <phoneticPr fontId="10"/>
  <printOptions horizontalCentered="1"/>
  <pageMargins left="0.74803149606299213" right="0.74803149606299213" top="0.98425196850393704" bottom="0.98425196850393704" header="0.51181102362204722" footer="0.51181102362204722"/>
  <pageSetup paperSize="9" firstPageNumber="0"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73D68-C39C-4872-B3F3-3A859AD5802F}">
  <dimension ref="A1:H21"/>
  <sheetViews>
    <sheetView zoomScaleNormal="100" zoomScaleSheetLayoutView="115" zoomScalePageLayoutView="98" workbookViewId="0"/>
  </sheetViews>
  <sheetFormatPr defaultRowHeight="13.2"/>
  <cols>
    <col min="1" max="1" width="12.109375" style="686" customWidth="1"/>
    <col min="2" max="7" width="12.44140625" style="686" customWidth="1"/>
    <col min="8" max="8" width="5.33203125" style="686" customWidth="1"/>
    <col min="9" max="1025" width="8.6640625" customWidth="1"/>
  </cols>
  <sheetData>
    <row r="1" spans="1:8">
      <c r="A1" s="679" t="s">
        <v>382</v>
      </c>
      <c r="B1" s="680"/>
      <c r="C1" s="680"/>
      <c r="D1" s="681"/>
      <c r="E1" s="682"/>
      <c r="F1" s="681"/>
      <c r="G1" s="682"/>
      <c r="H1" s="683"/>
    </row>
    <row r="2" spans="1:8" ht="13.8" thickBot="1">
      <c r="A2" s="679"/>
      <c r="B2" s="679"/>
      <c r="C2" s="679"/>
      <c r="D2" s="684"/>
      <c r="E2" s="685"/>
      <c r="F2" s="684"/>
      <c r="G2" s="685"/>
    </row>
    <row r="3" spans="1:8" ht="14.25" customHeight="1" thickTop="1" thickBot="1">
      <c r="A3" s="687" t="s">
        <v>1</v>
      </c>
      <c r="B3" s="854" t="s">
        <v>383</v>
      </c>
      <c r="C3" s="854"/>
      <c r="D3" s="855" t="s">
        <v>384</v>
      </c>
      <c r="E3" s="855"/>
      <c r="F3" s="856" t="s">
        <v>385</v>
      </c>
      <c r="G3" s="856"/>
      <c r="H3" s="688"/>
    </row>
    <row r="4" spans="1:8" ht="13.8" thickTop="1">
      <c r="A4" s="689"/>
      <c r="B4" s="854"/>
      <c r="C4" s="854"/>
      <c r="D4" s="855"/>
      <c r="E4" s="855"/>
      <c r="F4" s="856"/>
      <c r="G4" s="856"/>
      <c r="H4" s="690"/>
    </row>
    <row r="5" spans="1:8">
      <c r="A5" s="691" t="s">
        <v>32</v>
      </c>
      <c r="B5" s="692" t="s">
        <v>386</v>
      </c>
      <c r="C5" s="692" t="s">
        <v>387</v>
      </c>
      <c r="D5" s="693" t="s">
        <v>386</v>
      </c>
      <c r="E5" s="694" t="s">
        <v>387</v>
      </c>
      <c r="F5" s="693" t="s">
        <v>386</v>
      </c>
      <c r="G5" s="693" t="s">
        <v>388</v>
      </c>
      <c r="H5" s="690"/>
    </row>
    <row r="6" spans="1:8" ht="18" customHeight="1">
      <c r="A6" s="695" t="s">
        <v>14</v>
      </c>
      <c r="B6" s="696">
        <v>68</v>
      </c>
      <c r="C6" s="696">
        <v>5011</v>
      </c>
      <c r="D6" s="697">
        <v>68</v>
      </c>
      <c r="E6" s="698">
        <v>4948</v>
      </c>
      <c r="F6" s="699">
        <v>35</v>
      </c>
      <c r="G6" s="700">
        <v>8391</v>
      </c>
      <c r="H6" s="701"/>
    </row>
    <row r="7" spans="1:8" ht="18" customHeight="1">
      <c r="A7" s="695">
        <v>5</v>
      </c>
      <c r="B7" s="702">
        <v>67</v>
      </c>
      <c r="C7" s="702">
        <v>4951</v>
      </c>
      <c r="D7" s="703">
        <v>67</v>
      </c>
      <c r="E7" s="703">
        <v>4962</v>
      </c>
      <c r="F7" s="704">
        <v>35</v>
      </c>
      <c r="G7" s="705">
        <v>4088</v>
      </c>
      <c r="H7" s="701"/>
    </row>
    <row r="8" spans="1:8" ht="18" customHeight="1">
      <c r="A8" s="706">
        <v>6</v>
      </c>
      <c r="B8" s="707">
        <v>67</v>
      </c>
      <c r="C8" s="707">
        <v>4758</v>
      </c>
      <c r="D8" s="708">
        <v>67</v>
      </c>
      <c r="E8" s="708">
        <v>4936</v>
      </c>
      <c r="F8" s="709">
        <v>35</v>
      </c>
      <c r="G8" s="710">
        <v>4161</v>
      </c>
      <c r="H8" s="701"/>
    </row>
    <row r="9" spans="1:8" ht="13.95" customHeight="1">
      <c r="A9" s="711" t="s">
        <v>389</v>
      </c>
      <c r="B9" s="712"/>
      <c r="C9" s="712"/>
      <c r="D9" s="712"/>
      <c r="E9" s="713"/>
      <c r="F9" s="713"/>
      <c r="G9" s="714" t="s">
        <v>390</v>
      </c>
      <c r="H9" s="712"/>
    </row>
    <row r="10" spans="1:8" ht="12.9" customHeight="1">
      <c r="A10" s="714"/>
      <c r="B10" s="712"/>
      <c r="C10" s="712"/>
      <c r="D10" s="712"/>
      <c r="E10" s="713"/>
      <c r="F10" s="713"/>
      <c r="H10" s="712"/>
    </row>
    <row r="11" spans="1:8">
      <c r="A11" s="712"/>
      <c r="B11" s="712"/>
      <c r="C11" s="712"/>
      <c r="D11" s="712"/>
      <c r="E11" s="713"/>
      <c r="F11" s="713"/>
      <c r="G11" s="715"/>
      <c r="H11" s="712"/>
    </row>
    <row r="12" spans="1:8">
      <c r="A12" s="712"/>
      <c r="B12" s="712"/>
      <c r="C12" s="712"/>
      <c r="D12" s="712"/>
      <c r="E12" s="713"/>
      <c r="F12" s="713"/>
      <c r="G12" s="715"/>
      <c r="H12" s="712"/>
    </row>
    <row r="13" spans="1:8">
      <c r="A13" s="712"/>
      <c r="B13" s="712"/>
      <c r="C13" s="712"/>
      <c r="D13" s="712"/>
      <c r="E13" s="713"/>
      <c r="F13" s="713"/>
      <c r="G13" s="715"/>
      <c r="H13" s="712"/>
    </row>
    <row r="14" spans="1:8">
      <c r="A14" s="712"/>
      <c r="B14" s="712"/>
      <c r="C14" s="712"/>
      <c r="D14" s="712"/>
      <c r="E14" s="712"/>
      <c r="F14" s="712"/>
      <c r="G14" s="716"/>
      <c r="H14" s="712"/>
    </row>
    <row r="15" spans="1:8">
      <c r="A15" s="712"/>
      <c r="B15" s="712"/>
      <c r="C15" s="712"/>
      <c r="D15" s="712"/>
      <c r="E15" s="712"/>
      <c r="F15" s="712"/>
      <c r="G15" s="712"/>
      <c r="H15" s="712"/>
    </row>
    <row r="19" spans="6:7">
      <c r="F19" s="712"/>
      <c r="G19" s="712"/>
    </row>
    <row r="20" spans="6:7">
      <c r="F20" s="712"/>
      <c r="G20" s="712"/>
    </row>
    <row r="21" spans="6:7">
      <c r="F21" s="626"/>
      <c r="G21" s="712"/>
    </row>
  </sheetData>
  <mergeCells count="3">
    <mergeCell ref="B3:C4"/>
    <mergeCell ref="D3:E4"/>
    <mergeCell ref="F3:G4"/>
  </mergeCells>
  <phoneticPr fontId="10"/>
  <pageMargins left="0.78740157480314965" right="0.78740157480314965" top="0.74803149606299213" bottom="0.74803149606299213" header="0.51181102362204722" footer="0.51181102362204722"/>
  <pageSetup paperSize="9" firstPageNumber="0"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C3C44-5519-472E-B42F-88CDBFC4833D}">
  <dimension ref="A1:AMK8"/>
  <sheetViews>
    <sheetView zoomScaleNormal="100" zoomScaleSheetLayoutView="115" zoomScalePageLayoutView="110" workbookViewId="0"/>
  </sheetViews>
  <sheetFormatPr defaultRowHeight="13.2"/>
  <cols>
    <col min="1" max="6" width="14.44140625" style="718" customWidth="1"/>
    <col min="7" max="1025" width="9" style="718" customWidth="1"/>
  </cols>
  <sheetData>
    <row r="1" spans="1:9" ht="15" customHeight="1">
      <c r="A1" s="717" t="s">
        <v>391</v>
      </c>
    </row>
    <row r="2" spans="1:9" s="686" customFormat="1" ht="9.9" customHeight="1" thickBot="1">
      <c r="A2" s="679"/>
      <c r="B2" s="679"/>
      <c r="C2" s="679"/>
      <c r="D2" s="679"/>
      <c r="E2" s="679"/>
      <c r="F2" s="684"/>
      <c r="G2" s="685"/>
      <c r="H2" s="684"/>
      <c r="I2" s="685"/>
    </row>
    <row r="3" spans="1:9" s="720" customFormat="1" ht="14.1" customHeight="1" thickTop="1" thickBot="1">
      <c r="A3" s="719" t="s">
        <v>1</v>
      </c>
      <c r="B3" s="857" t="s">
        <v>392</v>
      </c>
      <c r="C3" s="858" t="s">
        <v>393</v>
      </c>
      <c r="D3" s="858" t="s">
        <v>394</v>
      </c>
      <c r="E3" s="857" t="s">
        <v>395</v>
      </c>
      <c r="F3" s="858" t="s">
        <v>396</v>
      </c>
    </row>
    <row r="4" spans="1:9" s="720" customFormat="1" ht="14.1" customHeight="1" thickTop="1">
      <c r="A4" s="721" t="s">
        <v>32</v>
      </c>
      <c r="B4" s="857"/>
      <c r="C4" s="858"/>
      <c r="D4" s="858"/>
      <c r="E4" s="857"/>
      <c r="F4" s="858"/>
    </row>
    <row r="5" spans="1:9" s="720" customFormat="1" ht="18" customHeight="1">
      <c r="A5" s="722" t="s">
        <v>14</v>
      </c>
      <c r="B5" s="723">
        <v>25048</v>
      </c>
      <c r="C5" s="724">
        <v>83.1</v>
      </c>
      <c r="D5" s="725">
        <v>349432</v>
      </c>
      <c r="E5" s="726">
        <v>57</v>
      </c>
      <c r="F5" s="725">
        <v>9907</v>
      </c>
    </row>
    <row r="6" spans="1:9" s="720" customFormat="1" ht="18" customHeight="1">
      <c r="A6" s="722">
        <v>5</v>
      </c>
      <c r="B6" s="727">
        <v>24809</v>
      </c>
      <c r="C6" s="728">
        <v>83.9</v>
      </c>
      <c r="D6" s="729">
        <v>426953</v>
      </c>
      <c r="E6" s="730">
        <v>56</v>
      </c>
      <c r="F6" s="729">
        <v>10092</v>
      </c>
    </row>
    <row r="7" spans="1:9" s="720" customFormat="1" ht="18" customHeight="1">
      <c r="A7" s="731">
        <v>6</v>
      </c>
      <c r="B7" s="732">
        <v>24712</v>
      </c>
      <c r="C7" s="733">
        <v>85.4</v>
      </c>
      <c r="D7" s="734">
        <v>485146</v>
      </c>
      <c r="E7" s="735">
        <v>62</v>
      </c>
      <c r="F7" s="734">
        <v>10194</v>
      </c>
    </row>
    <row r="8" spans="1:9" ht="12" customHeight="1">
      <c r="A8" s="736" t="s">
        <v>397</v>
      </c>
      <c r="B8" s="737"/>
      <c r="E8" s="738"/>
      <c r="F8" s="738" t="s">
        <v>398</v>
      </c>
    </row>
  </sheetData>
  <mergeCells count="5">
    <mergeCell ref="B3:B4"/>
    <mergeCell ref="C3:C4"/>
    <mergeCell ref="D3:D4"/>
    <mergeCell ref="E3:E4"/>
    <mergeCell ref="F3:F4"/>
  </mergeCells>
  <phoneticPr fontId="10"/>
  <pageMargins left="0.78740157480314965" right="0.78740157480314965" top="1.4566929133858268" bottom="0.98425196850393704" header="0.51181102362204722" footer="0.51181102362204722"/>
  <pageSetup paperSize="9" firstPageNumber="0"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607CB-DFA9-4A96-95CD-048AFA6E839F}">
  <dimension ref="A1:AMK31"/>
  <sheetViews>
    <sheetView zoomScaleNormal="100" zoomScaleSheetLayoutView="100" workbookViewId="0"/>
  </sheetViews>
  <sheetFormatPr defaultRowHeight="13.2"/>
  <cols>
    <col min="1" max="1" width="15.6640625" style="25" customWidth="1"/>
    <col min="2" max="2" width="14.33203125" style="25" customWidth="1"/>
    <col min="3" max="6" width="14.21875" style="25" customWidth="1"/>
    <col min="7" max="7" width="9.109375" style="25" customWidth="1"/>
    <col min="8" max="8" width="9.44140625" style="25" customWidth="1"/>
    <col min="9" max="1025" width="9" style="25" customWidth="1"/>
  </cols>
  <sheetData>
    <row r="1" spans="1:10" ht="15" customHeight="1">
      <c r="A1" s="354" t="s">
        <v>200</v>
      </c>
      <c r="B1" s="355"/>
      <c r="H1" s="356"/>
      <c r="J1" s="356"/>
    </row>
    <row r="2" spans="1:10" s="357" customFormat="1" ht="9.9" customHeight="1" thickBot="1">
      <c r="A2" s="354"/>
      <c r="B2" s="354"/>
      <c r="H2" s="358"/>
      <c r="J2" s="358"/>
    </row>
    <row r="3" spans="1:10" s="360" customFormat="1" ht="15.6" customHeight="1" thickTop="1" thickBot="1">
      <c r="A3" s="359" t="s">
        <v>1</v>
      </c>
      <c r="B3" s="859" t="s">
        <v>157</v>
      </c>
      <c r="C3" s="859" t="s">
        <v>159</v>
      </c>
      <c r="D3" s="859" t="s">
        <v>201</v>
      </c>
      <c r="E3" s="860" t="s">
        <v>202</v>
      </c>
      <c r="F3" s="859" t="s">
        <v>203</v>
      </c>
      <c r="H3" s="361"/>
      <c r="J3" s="361"/>
    </row>
    <row r="4" spans="1:10" s="360" customFormat="1" ht="15.6" customHeight="1" thickTop="1">
      <c r="A4" s="362" t="s">
        <v>204</v>
      </c>
      <c r="B4" s="859"/>
      <c r="C4" s="859"/>
      <c r="D4" s="859"/>
      <c r="E4" s="860"/>
      <c r="F4" s="859"/>
      <c r="H4" s="361"/>
      <c r="J4" s="361"/>
    </row>
    <row r="5" spans="1:10" s="360" customFormat="1" ht="18" customHeight="1">
      <c r="A5" s="363" t="s">
        <v>14</v>
      </c>
      <c r="B5" s="364">
        <v>327838</v>
      </c>
      <c r="C5" s="364">
        <v>258385</v>
      </c>
      <c r="D5" s="364">
        <v>38455</v>
      </c>
      <c r="E5" s="364">
        <v>30998</v>
      </c>
      <c r="F5" s="365">
        <v>86.8</v>
      </c>
      <c r="H5" s="366"/>
      <c r="J5" s="366"/>
    </row>
    <row r="6" spans="1:10" s="360" customFormat="1" ht="18" customHeight="1">
      <c r="A6" s="367">
        <v>5</v>
      </c>
      <c r="B6" s="364">
        <v>379914</v>
      </c>
      <c r="C6" s="364">
        <v>296677</v>
      </c>
      <c r="D6" s="364">
        <v>51258</v>
      </c>
      <c r="E6" s="364">
        <v>31979</v>
      </c>
      <c r="F6" s="365">
        <v>94</v>
      </c>
      <c r="H6" s="368"/>
      <c r="J6" s="368"/>
    </row>
    <row r="7" spans="1:10" s="360" customFormat="1" ht="18" customHeight="1">
      <c r="A7" s="369">
        <v>6</v>
      </c>
      <c r="B7" s="370">
        <f t="shared" ref="B7:B18" si="0">SUM(C7:E7)</f>
        <v>405368</v>
      </c>
      <c r="C7" s="371">
        <f>SUM(C9:C18)</f>
        <v>307058</v>
      </c>
      <c r="D7" s="371">
        <f t="shared" ref="D7:E7" si="1">SUM(D9:D18)</f>
        <v>52966</v>
      </c>
      <c r="E7" s="371">
        <f t="shared" si="1"/>
        <v>45344</v>
      </c>
      <c r="F7" s="372">
        <f>AVERAGE(F9:F18)</f>
        <v>95.549999999999983</v>
      </c>
      <c r="H7" s="366"/>
      <c r="J7" s="366"/>
    </row>
    <row r="8" spans="1:10" s="360" customFormat="1" ht="5.0999999999999996" customHeight="1">
      <c r="A8" s="373"/>
      <c r="B8" s="370"/>
      <c r="C8" s="374"/>
      <c r="D8" s="374"/>
      <c r="E8" s="374"/>
      <c r="F8" s="372"/>
      <c r="H8" s="366"/>
      <c r="J8" s="366"/>
    </row>
    <row r="9" spans="1:10" s="360" customFormat="1" ht="18" customHeight="1">
      <c r="A9" s="367" t="s">
        <v>205</v>
      </c>
      <c r="B9" s="374">
        <f t="shared" si="0"/>
        <v>56276</v>
      </c>
      <c r="C9" s="374">
        <f>25222+1965+17080</f>
        <v>44267</v>
      </c>
      <c r="D9" s="374">
        <v>3922</v>
      </c>
      <c r="E9" s="374">
        <v>8087</v>
      </c>
      <c r="F9" s="365">
        <v>97.9</v>
      </c>
      <c r="H9" s="375"/>
      <c r="J9" s="376"/>
    </row>
    <row r="10" spans="1:10" s="360" customFormat="1" ht="18" customHeight="1">
      <c r="A10" s="367" t="s">
        <v>206</v>
      </c>
      <c r="B10" s="374">
        <f t="shared" si="0"/>
        <v>49764</v>
      </c>
      <c r="C10" s="374">
        <f>18227+3210+17304</f>
        <v>38741</v>
      </c>
      <c r="D10" s="374">
        <v>8522</v>
      </c>
      <c r="E10" s="374">
        <v>2501</v>
      </c>
      <c r="F10" s="365">
        <v>99.8</v>
      </c>
      <c r="H10" s="375"/>
      <c r="J10" s="366"/>
    </row>
    <row r="11" spans="1:10" s="360" customFormat="1" ht="18" customHeight="1">
      <c r="A11" s="367" t="s">
        <v>207</v>
      </c>
      <c r="B11" s="374">
        <f t="shared" si="0"/>
        <v>30646</v>
      </c>
      <c r="C11" s="374">
        <f>14233+2269+7129</f>
        <v>23631</v>
      </c>
      <c r="D11" s="374">
        <v>3552</v>
      </c>
      <c r="E11" s="374">
        <v>3463</v>
      </c>
      <c r="F11" s="365">
        <v>96</v>
      </c>
      <c r="H11" s="375"/>
      <c r="J11" s="366"/>
    </row>
    <row r="12" spans="1:10" s="360" customFormat="1" ht="18" customHeight="1">
      <c r="A12" s="367" t="s">
        <v>208</v>
      </c>
      <c r="B12" s="374">
        <f t="shared" si="0"/>
        <v>58549</v>
      </c>
      <c r="C12" s="374">
        <f>21378+1690+24328</f>
        <v>47396</v>
      </c>
      <c r="D12" s="374">
        <v>4345</v>
      </c>
      <c r="E12" s="374">
        <v>6808</v>
      </c>
      <c r="F12" s="365">
        <v>96.7</v>
      </c>
      <c r="H12" s="375"/>
      <c r="J12" s="366"/>
    </row>
    <row r="13" spans="1:10" s="360" customFormat="1" ht="18" customHeight="1">
      <c r="A13" s="367" t="s">
        <v>209</v>
      </c>
      <c r="B13" s="374">
        <f t="shared" si="0"/>
        <v>22653</v>
      </c>
      <c r="C13" s="374">
        <f>10810+3438+745</f>
        <v>14993</v>
      </c>
      <c r="D13" s="374">
        <v>5018</v>
      </c>
      <c r="E13" s="374">
        <v>2642</v>
      </c>
      <c r="F13" s="365">
        <v>97.9</v>
      </c>
      <c r="H13" s="375"/>
      <c r="J13" s="366"/>
    </row>
    <row r="14" spans="1:10" s="360" customFormat="1" ht="18" customHeight="1">
      <c r="A14" s="367" t="s">
        <v>210</v>
      </c>
      <c r="B14" s="374">
        <f t="shared" si="0"/>
        <v>42840</v>
      </c>
      <c r="C14" s="374">
        <f>11731+12577+4396</f>
        <v>28704</v>
      </c>
      <c r="D14" s="56">
        <v>6359</v>
      </c>
      <c r="E14" s="374">
        <v>7777</v>
      </c>
      <c r="F14" s="365">
        <v>94.8</v>
      </c>
      <c r="H14" s="375"/>
    </row>
    <row r="15" spans="1:10" s="360" customFormat="1" ht="18" customHeight="1">
      <c r="A15" s="367" t="s">
        <v>211</v>
      </c>
      <c r="B15" s="374">
        <f>SUM(C15:E15)</f>
        <v>61473</v>
      </c>
      <c r="C15" s="374">
        <f>22132+20490+1183</f>
        <v>43805</v>
      </c>
      <c r="D15" s="374">
        <f>3232+2140+1565+62+1+1120+236+296+44</f>
        <v>8696</v>
      </c>
      <c r="E15" s="374">
        <f>2627+6345</f>
        <v>8972</v>
      </c>
      <c r="F15" s="377">
        <v>79</v>
      </c>
      <c r="H15" s="375"/>
    </row>
    <row r="16" spans="1:10" s="360" customFormat="1" ht="18" customHeight="1">
      <c r="A16" s="367" t="s">
        <v>212</v>
      </c>
      <c r="B16" s="374">
        <f t="shared" si="0"/>
        <v>1039</v>
      </c>
      <c r="C16" s="374">
        <f>186+29+48</f>
        <v>263</v>
      </c>
      <c r="D16" s="374">
        <v>13</v>
      </c>
      <c r="E16" s="374">
        <v>763</v>
      </c>
      <c r="F16" s="365">
        <v>96</v>
      </c>
      <c r="H16" s="375"/>
    </row>
    <row r="17" spans="1:8" s="360" customFormat="1" ht="18" customHeight="1">
      <c r="A17" s="367" t="s">
        <v>213</v>
      </c>
      <c r="B17" s="374">
        <f t="shared" si="0"/>
        <v>39879</v>
      </c>
      <c r="C17" s="374">
        <f>18113+4985+8225</f>
        <v>31323</v>
      </c>
      <c r="D17" s="374">
        <v>7892</v>
      </c>
      <c r="E17" s="374">
        <v>664</v>
      </c>
      <c r="F17" s="365">
        <v>100</v>
      </c>
      <c r="H17" s="375"/>
    </row>
    <row r="18" spans="1:8" s="360" customFormat="1" ht="18" customHeight="1">
      <c r="A18" s="378" t="s">
        <v>214</v>
      </c>
      <c r="B18" s="379">
        <f t="shared" si="0"/>
        <v>42249</v>
      </c>
      <c r="C18" s="379">
        <f>14155+5227+14553</f>
        <v>33935</v>
      </c>
      <c r="D18" s="380">
        <v>4647</v>
      </c>
      <c r="E18" s="379">
        <v>3667</v>
      </c>
      <c r="F18" s="381">
        <v>97.4</v>
      </c>
      <c r="H18" s="375"/>
    </row>
    <row r="19" spans="1:8" s="382" customFormat="1" ht="12" customHeight="1">
      <c r="A19" s="50" t="s">
        <v>215</v>
      </c>
    </row>
    <row r="20" spans="1:8" s="357" customFormat="1" ht="12" customHeight="1">
      <c r="B20" s="383"/>
      <c r="C20" s="383"/>
      <c r="D20" s="383"/>
      <c r="F20" s="384"/>
    </row>
    <row r="21" spans="1:8" s="357" customFormat="1" ht="12" customHeight="1">
      <c r="F21" s="384"/>
    </row>
    <row r="22" spans="1:8" s="357" customFormat="1" ht="13.5" customHeight="1">
      <c r="B22" s="383"/>
      <c r="C22" s="383"/>
      <c r="D22" s="383"/>
      <c r="E22" s="383"/>
      <c r="F22" s="383"/>
    </row>
    <row r="23" spans="1:8" s="357" customFormat="1" ht="13.5" customHeight="1"/>
    <row r="24" spans="1:8" s="357" customFormat="1" ht="13.5" customHeight="1"/>
    <row r="25" spans="1:8" s="357" customFormat="1" ht="13.5" customHeight="1"/>
    <row r="26" spans="1:8" s="357" customFormat="1" ht="13.5" customHeight="1"/>
    <row r="27" spans="1:8" s="357" customFormat="1" ht="13.5" customHeight="1"/>
    <row r="28" spans="1:8" s="357" customFormat="1" ht="13.5" customHeight="1"/>
    <row r="29" spans="1:8" s="357" customFormat="1" ht="13.5" customHeight="1"/>
    <row r="30" spans="1:8" s="357" customFormat="1" ht="13.5" customHeight="1"/>
    <row r="31" spans="1:8" s="357" customFormat="1" ht="13.5" customHeight="1"/>
  </sheetData>
  <mergeCells count="5">
    <mergeCell ref="B3:B4"/>
    <mergeCell ref="C3:C4"/>
    <mergeCell ref="D3:D4"/>
    <mergeCell ref="E3:E4"/>
    <mergeCell ref="F3:F4"/>
  </mergeCells>
  <phoneticPr fontId="10"/>
  <pageMargins left="0.78740157480314965" right="0.78740157480314965" top="0.98425196850393704" bottom="0.98425196850393704" header="0.51181102362204722" footer="0.51181102362204722"/>
  <pageSetup paperSize="9" firstPageNumber="0"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F344D-77AC-4C9E-8869-55446E21BBE2}">
  <dimension ref="A1:AMK31"/>
  <sheetViews>
    <sheetView zoomScaleNormal="100" zoomScaleSheetLayoutView="100" workbookViewId="0">
      <pane xSplit="2" ySplit="4" topLeftCell="C5" activePane="bottomRight" state="frozen"/>
      <selection sqref="A1:XFD1"/>
      <selection pane="topRight" sqref="A1:XFD1"/>
      <selection pane="bottomLeft" sqref="A1:XFD1"/>
      <selection pane="bottomRight" activeCell="B10" sqref="B10"/>
    </sheetView>
  </sheetViews>
  <sheetFormatPr defaultRowHeight="13.2"/>
  <cols>
    <col min="1" max="1" width="14.6640625" style="25" customWidth="1"/>
    <col min="2" max="2" width="4.88671875" style="25" customWidth="1"/>
    <col min="3" max="4" width="7.6640625" style="25" customWidth="1"/>
    <col min="5" max="5" width="7.109375" style="25" customWidth="1"/>
    <col min="6" max="7" width="7.6640625" style="25" customWidth="1"/>
    <col min="8" max="8" width="7.109375" style="25" customWidth="1"/>
    <col min="9" max="9" width="8" style="25" customWidth="1"/>
    <col min="10" max="10" width="7.6640625" style="25" customWidth="1"/>
    <col min="11" max="11" width="7.109375" style="25" customWidth="1"/>
    <col min="12" max="1025" width="9" style="25" customWidth="1"/>
  </cols>
  <sheetData>
    <row r="1" spans="1:15" ht="15" customHeight="1">
      <c r="A1" s="354" t="s">
        <v>299</v>
      </c>
      <c r="B1" s="355"/>
    </row>
    <row r="2" spans="1:15" s="357" customFormat="1" ht="9.9" customHeight="1" thickBot="1">
      <c r="A2" s="354"/>
      <c r="B2" s="354"/>
    </row>
    <row r="3" spans="1:15" s="357" customFormat="1" ht="18" customHeight="1" thickTop="1" thickBot="1">
      <c r="A3" s="540" t="s">
        <v>1</v>
      </c>
      <c r="B3" s="861" t="s">
        <v>297</v>
      </c>
      <c r="C3" s="861" t="s">
        <v>300</v>
      </c>
      <c r="D3" s="861"/>
      <c r="E3" s="861"/>
      <c r="F3" s="861" t="s">
        <v>301</v>
      </c>
      <c r="G3" s="861"/>
      <c r="H3" s="861"/>
      <c r="I3" s="861" t="s">
        <v>302</v>
      </c>
      <c r="J3" s="861"/>
      <c r="K3" s="861"/>
    </row>
    <row r="4" spans="1:15" s="357" customFormat="1" ht="31.5" customHeight="1" thickTop="1">
      <c r="A4" s="541" t="s">
        <v>303</v>
      </c>
      <c r="B4" s="861"/>
      <c r="C4" s="542" t="s">
        <v>304</v>
      </c>
      <c r="D4" s="542" t="s">
        <v>305</v>
      </c>
      <c r="E4" s="542" t="s">
        <v>306</v>
      </c>
      <c r="F4" s="542" t="s">
        <v>304</v>
      </c>
      <c r="G4" s="542" t="s">
        <v>305</v>
      </c>
      <c r="H4" s="542" t="s">
        <v>307</v>
      </c>
      <c r="I4" s="542" t="s">
        <v>304</v>
      </c>
      <c r="J4" s="542" t="s">
        <v>305</v>
      </c>
      <c r="K4" s="542" t="s">
        <v>308</v>
      </c>
    </row>
    <row r="5" spans="1:15" s="354" customFormat="1" ht="18" customHeight="1">
      <c r="A5" s="367" t="s">
        <v>14</v>
      </c>
      <c r="B5" s="535">
        <v>30</v>
      </c>
      <c r="C5" s="520">
        <v>42209</v>
      </c>
      <c r="D5" s="520">
        <v>14152</v>
      </c>
      <c r="E5" s="534">
        <v>33.5</v>
      </c>
      <c r="F5" s="520">
        <v>26769</v>
      </c>
      <c r="G5" s="520">
        <v>2419</v>
      </c>
      <c r="H5" s="534">
        <v>9</v>
      </c>
      <c r="I5" s="520">
        <v>15440</v>
      </c>
      <c r="J5" s="520">
        <v>11733</v>
      </c>
      <c r="K5" s="534">
        <v>76</v>
      </c>
      <c r="L5" s="514"/>
      <c r="M5" s="543"/>
    </row>
    <row r="6" spans="1:15" s="357" customFormat="1" ht="18" customHeight="1">
      <c r="A6" s="367">
        <v>5</v>
      </c>
      <c r="B6" s="535">
        <v>30</v>
      </c>
      <c r="C6" s="531">
        <v>40047</v>
      </c>
      <c r="D6" s="531">
        <v>14516</v>
      </c>
      <c r="E6" s="530">
        <v>36.24</v>
      </c>
      <c r="F6" s="531">
        <v>25120</v>
      </c>
      <c r="G6" s="531">
        <v>3133</v>
      </c>
      <c r="H6" s="530">
        <v>12.5</v>
      </c>
      <c r="I6" s="531">
        <v>14927</v>
      </c>
      <c r="J6" s="531">
        <v>11383</v>
      </c>
      <c r="K6" s="530">
        <v>76.3</v>
      </c>
      <c r="L6" s="514"/>
      <c r="M6" s="543"/>
    </row>
    <row r="7" spans="1:15" s="354" customFormat="1" ht="18" customHeight="1">
      <c r="A7" s="369">
        <v>6</v>
      </c>
      <c r="B7" s="527">
        <v>30</v>
      </c>
      <c r="C7" s="526">
        <v>40116</v>
      </c>
      <c r="D7" s="526">
        <v>14464</v>
      </c>
      <c r="E7" s="544">
        <v>36.1</v>
      </c>
      <c r="F7" s="526">
        <v>24986</v>
      </c>
      <c r="G7" s="526">
        <v>3021</v>
      </c>
      <c r="H7" s="544">
        <v>12.1</v>
      </c>
      <c r="I7" s="526">
        <v>15130</v>
      </c>
      <c r="J7" s="526">
        <v>11443</v>
      </c>
      <c r="K7" s="544">
        <v>75.599999999999994</v>
      </c>
      <c r="L7" s="514"/>
      <c r="M7" s="543"/>
    </row>
    <row r="8" spans="1:15" s="354" customFormat="1" ht="5.0999999999999996" customHeight="1">
      <c r="A8" s="503"/>
      <c r="B8" s="527"/>
      <c r="C8" s="527"/>
      <c r="D8" s="527"/>
      <c r="E8" s="545"/>
      <c r="F8" s="527"/>
      <c r="G8" s="527"/>
      <c r="H8" s="546"/>
      <c r="I8" s="527"/>
      <c r="J8" s="527"/>
      <c r="K8" s="547"/>
      <c r="L8" s="514"/>
      <c r="M8" s="543"/>
    </row>
    <row r="9" spans="1:15" s="357" customFormat="1" ht="18" customHeight="1">
      <c r="A9" s="505" t="s">
        <v>309</v>
      </c>
      <c r="B9" s="523">
        <v>1</v>
      </c>
      <c r="C9" s="548">
        <f>F9+I9</f>
        <v>876</v>
      </c>
      <c r="D9" s="548">
        <f>G9+J9</f>
        <v>387</v>
      </c>
      <c r="E9" s="549">
        <v>44.2</v>
      </c>
      <c r="F9" s="548">
        <v>549</v>
      </c>
      <c r="G9" s="548">
        <v>180</v>
      </c>
      <c r="H9" s="550" t="s">
        <v>310</v>
      </c>
      <c r="I9" s="548">
        <v>327</v>
      </c>
      <c r="J9" s="548">
        <v>207</v>
      </c>
      <c r="K9" s="534">
        <v>63.3</v>
      </c>
      <c r="L9" s="514"/>
      <c r="M9" s="543"/>
    </row>
    <row r="10" spans="1:15" s="357" customFormat="1" ht="18" customHeight="1">
      <c r="A10" s="505" t="s">
        <v>311</v>
      </c>
      <c r="B10" s="523">
        <v>7</v>
      </c>
      <c r="C10" s="520">
        <f>F10+I10</f>
        <v>10400</v>
      </c>
      <c r="D10" s="520">
        <f t="shared" ref="C10:D17" si="0">G10+J10</f>
        <v>2993</v>
      </c>
      <c r="E10" s="549">
        <v>28.8</v>
      </c>
      <c r="F10" s="551">
        <f>5499+1057</f>
        <v>6556</v>
      </c>
      <c r="G10" s="520">
        <f>74+19</f>
        <v>93</v>
      </c>
      <c r="H10" s="550" t="s">
        <v>312</v>
      </c>
      <c r="I10" s="551">
        <f>3228+616</f>
        <v>3844</v>
      </c>
      <c r="J10" s="520">
        <f>2392+508</f>
        <v>2900</v>
      </c>
      <c r="K10" s="534">
        <v>75.400000000000006</v>
      </c>
      <c r="L10" s="514"/>
      <c r="M10" s="552"/>
      <c r="O10" s="552"/>
    </row>
    <row r="11" spans="1:15" s="357" customFormat="1" ht="18" customHeight="1">
      <c r="A11" s="505" t="s">
        <v>313</v>
      </c>
      <c r="B11" s="523">
        <v>4</v>
      </c>
      <c r="C11" s="520">
        <f t="shared" si="0"/>
        <v>3342</v>
      </c>
      <c r="D11" s="520">
        <f t="shared" si="0"/>
        <v>1153</v>
      </c>
      <c r="E11" s="549">
        <v>34.5</v>
      </c>
      <c r="F11" s="551">
        <v>2117</v>
      </c>
      <c r="G11" s="520">
        <v>260</v>
      </c>
      <c r="H11" s="550" t="s">
        <v>314</v>
      </c>
      <c r="I11" s="551">
        <v>1225</v>
      </c>
      <c r="J11" s="520">
        <v>893</v>
      </c>
      <c r="K11" s="534">
        <v>72.900000000000006</v>
      </c>
      <c r="L11" s="514"/>
      <c r="M11" s="552"/>
      <c r="N11" s="553"/>
      <c r="O11" s="552"/>
    </row>
    <row r="12" spans="1:15" s="357" customFormat="1" ht="18" customHeight="1">
      <c r="A12" s="505" t="s">
        <v>315</v>
      </c>
      <c r="B12" s="523">
        <v>1</v>
      </c>
      <c r="C12" s="520">
        <f t="shared" si="0"/>
        <v>1632</v>
      </c>
      <c r="D12" s="520">
        <f t="shared" si="0"/>
        <v>551</v>
      </c>
      <c r="E12" s="549">
        <v>33.799999999999997</v>
      </c>
      <c r="F12" s="551">
        <v>1037</v>
      </c>
      <c r="G12" s="520">
        <v>19</v>
      </c>
      <c r="H12" s="550" t="s">
        <v>316</v>
      </c>
      <c r="I12" s="551">
        <v>595</v>
      </c>
      <c r="J12" s="520">
        <v>532</v>
      </c>
      <c r="K12" s="534">
        <v>89.4</v>
      </c>
      <c r="L12" s="514"/>
      <c r="M12" s="552"/>
      <c r="N12" s="553"/>
      <c r="O12" s="552"/>
    </row>
    <row r="13" spans="1:15" s="357" customFormat="1" ht="18" customHeight="1">
      <c r="A13" s="505" t="s">
        <v>317</v>
      </c>
      <c r="B13" s="523">
        <v>3</v>
      </c>
      <c r="C13" s="520">
        <f t="shared" si="0"/>
        <v>4920</v>
      </c>
      <c r="D13" s="520">
        <f t="shared" si="0"/>
        <v>1920</v>
      </c>
      <c r="E13" s="550" t="s">
        <v>318</v>
      </c>
      <c r="F13" s="551">
        <v>3074</v>
      </c>
      <c r="G13" s="520">
        <v>478</v>
      </c>
      <c r="H13" s="550" t="s">
        <v>319</v>
      </c>
      <c r="I13" s="551">
        <v>1846</v>
      </c>
      <c r="J13" s="520">
        <v>1442</v>
      </c>
      <c r="K13" s="534">
        <v>78.099999999999994</v>
      </c>
      <c r="L13" s="514"/>
      <c r="M13" s="552"/>
      <c r="O13" s="552"/>
    </row>
    <row r="14" spans="1:15" s="357" customFormat="1" ht="18" customHeight="1">
      <c r="A14" s="505" t="s">
        <v>320</v>
      </c>
      <c r="B14" s="523">
        <v>10</v>
      </c>
      <c r="C14" s="520">
        <f t="shared" si="0"/>
        <v>13460</v>
      </c>
      <c r="D14" s="520">
        <f t="shared" si="0"/>
        <v>5095</v>
      </c>
      <c r="E14" s="549">
        <v>37.9</v>
      </c>
      <c r="F14" s="551">
        <v>8179</v>
      </c>
      <c r="G14" s="520">
        <v>1244</v>
      </c>
      <c r="H14" s="550" t="s">
        <v>321</v>
      </c>
      <c r="I14" s="551">
        <v>5281</v>
      </c>
      <c r="J14" s="520">
        <v>3851</v>
      </c>
      <c r="K14" s="534">
        <v>72.900000000000006</v>
      </c>
      <c r="L14" s="514"/>
      <c r="M14" s="552"/>
      <c r="O14" s="552"/>
    </row>
    <row r="15" spans="1:15" s="357" customFormat="1" ht="18" customHeight="1">
      <c r="A15" s="505" t="s">
        <v>279</v>
      </c>
      <c r="B15" s="523">
        <v>2</v>
      </c>
      <c r="C15" s="520">
        <f t="shared" si="0"/>
        <v>2180</v>
      </c>
      <c r="D15" s="520">
        <f t="shared" si="0"/>
        <v>1159</v>
      </c>
      <c r="E15" s="549">
        <v>53.2</v>
      </c>
      <c r="F15" s="551">
        <v>1297</v>
      </c>
      <c r="G15" s="520">
        <v>411</v>
      </c>
      <c r="H15" s="550" t="s">
        <v>322</v>
      </c>
      <c r="I15" s="551">
        <v>883</v>
      </c>
      <c r="J15" s="520">
        <v>748</v>
      </c>
      <c r="K15" s="534">
        <v>84.7</v>
      </c>
      <c r="L15" s="514"/>
      <c r="M15" s="552"/>
      <c r="O15" s="552"/>
    </row>
    <row r="16" spans="1:15" s="357" customFormat="1" ht="18" customHeight="1">
      <c r="A16" s="505" t="s">
        <v>323</v>
      </c>
      <c r="B16" s="523">
        <v>1</v>
      </c>
      <c r="C16" s="520">
        <f t="shared" si="0"/>
        <v>1814</v>
      </c>
      <c r="D16" s="520">
        <f t="shared" si="0"/>
        <v>588</v>
      </c>
      <c r="E16" s="549">
        <v>32.4</v>
      </c>
      <c r="F16" s="551">
        <v>1196</v>
      </c>
      <c r="G16" s="520">
        <v>119</v>
      </c>
      <c r="H16" s="550" t="s">
        <v>324</v>
      </c>
      <c r="I16" s="551">
        <v>618</v>
      </c>
      <c r="J16" s="520">
        <v>469</v>
      </c>
      <c r="K16" s="534">
        <v>75.900000000000006</v>
      </c>
      <c r="L16" s="514"/>
      <c r="M16" s="552"/>
      <c r="O16" s="552"/>
    </row>
    <row r="17" spans="1:15" s="357" customFormat="1" ht="18" customHeight="1">
      <c r="A17" s="508" t="s">
        <v>325</v>
      </c>
      <c r="B17" s="518">
        <v>1</v>
      </c>
      <c r="C17" s="516">
        <f t="shared" si="0"/>
        <v>1492</v>
      </c>
      <c r="D17" s="516">
        <f t="shared" si="0"/>
        <v>618</v>
      </c>
      <c r="E17" s="554">
        <v>41.4</v>
      </c>
      <c r="F17" s="555">
        <v>981</v>
      </c>
      <c r="G17" s="516">
        <v>217</v>
      </c>
      <c r="H17" s="556" t="s">
        <v>326</v>
      </c>
      <c r="I17" s="555">
        <v>511</v>
      </c>
      <c r="J17" s="516">
        <v>401</v>
      </c>
      <c r="K17" s="557">
        <v>78.5</v>
      </c>
      <c r="L17" s="514"/>
      <c r="M17" s="552"/>
      <c r="O17" s="552"/>
    </row>
    <row r="18" spans="1:15" s="382" customFormat="1" ht="12" customHeight="1">
      <c r="A18" s="50" t="s">
        <v>215</v>
      </c>
      <c r="C18" s="558"/>
      <c r="K18" s="384" t="s">
        <v>327</v>
      </c>
    </row>
    <row r="19" spans="1:15" s="357" customFormat="1" ht="12" customHeight="1">
      <c r="K19" s="384"/>
    </row>
    <row r="20" spans="1:15" s="357" customFormat="1" ht="13.5" customHeight="1">
      <c r="A20" s="559"/>
    </row>
    <row r="21" spans="1:15" s="357" customFormat="1" ht="13.5" customHeight="1">
      <c r="A21" s="559"/>
      <c r="B21" s="559"/>
      <c r="C21" s="559"/>
      <c r="D21" s="559"/>
      <c r="E21" s="560"/>
      <c r="F21" s="559"/>
      <c r="G21" s="559"/>
      <c r="H21" s="560"/>
      <c r="I21" s="559"/>
      <c r="J21" s="559"/>
      <c r="K21" s="560"/>
    </row>
    <row r="22" spans="1:15" s="357" customFormat="1" ht="13.5" customHeight="1">
      <c r="A22" s="559"/>
      <c r="B22" s="559"/>
      <c r="C22" s="559"/>
      <c r="D22" s="559"/>
      <c r="E22" s="560"/>
      <c r="F22" s="559"/>
      <c r="G22" s="559"/>
      <c r="H22" s="560"/>
      <c r="I22" s="559"/>
      <c r="J22" s="559"/>
      <c r="K22" s="560"/>
    </row>
    <row r="23" spans="1:15" s="357" customFormat="1" ht="13.5" customHeight="1"/>
    <row r="24" spans="1:15" s="357" customFormat="1" ht="13.5" customHeight="1"/>
    <row r="25" spans="1:15" s="357" customFormat="1" ht="13.5" customHeight="1"/>
    <row r="26" spans="1:15" s="357" customFormat="1" ht="13.5" customHeight="1"/>
    <row r="27" spans="1:15" s="357" customFormat="1" ht="13.5" customHeight="1"/>
    <row r="28" spans="1:15" s="357" customFormat="1" ht="13.5" customHeight="1"/>
    <row r="29" spans="1:15" s="357" customFormat="1" ht="13.5" customHeight="1"/>
    <row r="30" spans="1:15" s="357" customFormat="1" ht="13.5" customHeight="1"/>
    <row r="31" spans="1:15" s="357" customFormat="1" ht="13.5" customHeight="1"/>
  </sheetData>
  <mergeCells count="4">
    <mergeCell ref="B3:B4"/>
    <mergeCell ref="C3:E3"/>
    <mergeCell ref="F3:H3"/>
    <mergeCell ref="I3:K3"/>
  </mergeCells>
  <phoneticPr fontId="10"/>
  <pageMargins left="0.78740157480314965" right="0.78740157480314965" top="0.98425196850393704" bottom="0.98425196850393704" header="0.51181102362204722" footer="0.51181102362204722"/>
  <pageSetup paperSize="9" firstPageNumber="0"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285DF-0B9C-472B-BA18-6F91F3F10ED7}">
  <dimension ref="A1:AMK30"/>
  <sheetViews>
    <sheetView zoomScaleNormal="100" zoomScaleSheetLayoutView="100" workbookViewId="0">
      <selection activeCell="H13" sqref="H13"/>
    </sheetView>
  </sheetViews>
  <sheetFormatPr defaultRowHeight="13.2"/>
  <cols>
    <col min="1" max="1" width="13" style="25" customWidth="1"/>
    <col min="2" max="2" width="4.77734375" style="25" customWidth="1"/>
    <col min="3" max="3" width="8.77734375" style="25" customWidth="1"/>
    <col min="4" max="4" width="7.77734375" style="25" customWidth="1"/>
    <col min="5" max="5" width="7.21875" style="25" customWidth="1"/>
    <col min="6" max="7" width="7.77734375" style="25" customWidth="1"/>
    <col min="8" max="8" width="7.21875" style="25" customWidth="1"/>
    <col min="9" max="10" width="7.77734375" style="25" customWidth="1"/>
    <col min="11" max="11" width="7.21875" style="25" customWidth="1"/>
    <col min="12" max="1025" width="9" style="25" customWidth="1"/>
  </cols>
  <sheetData>
    <row r="1" spans="1:13" ht="15" customHeight="1">
      <c r="A1" s="354" t="s">
        <v>298</v>
      </c>
    </row>
    <row r="2" spans="1:13" s="357" customFormat="1" ht="9.9" customHeight="1" thickBot="1">
      <c r="A2" s="354"/>
      <c r="B2" s="443"/>
      <c r="C2" s="443"/>
      <c r="D2" s="443"/>
      <c r="E2" s="443"/>
      <c r="F2" s="443"/>
      <c r="G2" s="443"/>
      <c r="H2" s="443"/>
      <c r="I2" s="443"/>
      <c r="J2" s="443"/>
      <c r="K2" s="443"/>
    </row>
    <row r="3" spans="1:13" s="357" customFormat="1" ht="17.25" customHeight="1" thickTop="1" thickBot="1">
      <c r="A3" s="540" t="s">
        <v>1</v>
      </c>
      <c r="B3" s="861" t="s">
        <v>297</v>
      </c>
      <c r="C3" s="861" t="s">
        <v>296</v>
      </c>
      <c r="D3" s="861"/>
      <c r="E3" s="861"/>
      <c r="F3" s="861" t="s">
        <v>295</v>
      </c>
      <c r="G3" s="861"/>
      <c r="H3" s="861"/>
      <c r="I3" s="862" t="s">
        <v>294</v>
      </c>
      <c r="J3" s="862"/>
      <c r="K3" s="862"/>
    </row>
    <row r="4" spans="1:13" s="357" customFormat="1" ht="17.25" customHeight="1" thickTop="1" thickBot="1">
      <c r="A4" s="863" t="s">
        <v>293</v>
      </c>
      <c r="B4" s="861"/>
      <c r="C4" s="539" t="s">
        <v>292</v>
      </c>
      <c r="D4" s="539" t="s">
        <v>291</v>
      </c>
      <c r="E4" s="539" t="s">
        <v>431</v>
      </c>
      <c r="F4" s="539" t="s">
        <v>292</v>
      </c>
      <c r="G4" s="539" t="s">
        <v>291</v>
      </c>
      <c r="H4" s="539" t="s">
        <v>431</v>
      </c>
      <c r="I4" s="539" t="s">
        <v>292</v>
      </c>
      <c r="J4" s="539" t="s">
        <v>291</v>
      </c>
      <c r="K4" s="539" t="s">
        <v>290</v>
      </c>
    </row>
    <row r="5" spans="1:13" s="357" customFormat="1" ht="17.25" customHeight="1" thickTop="1">
      <c r="A5" s="863"/>
      <c r="B5" s="861"/>
      <c r="C5" s="537" t="s">
        <v>289</v>
      </c>
      <c r="D5" s="537" t="s">
        <v>289</v>
      </c>
      <c r="E5" s="538" t="s">
        <v>288</v>
      </c>
      <c r="F5" s="537" t="s">
        <v>289</v>
      </c>
      <c r="G5" s="537" t="s">
        <v>289</v>
      </c>
      <c r="H5" s="538" t="s">
        <v>288</v>
      </c>
      <c r="I5" s="537" t="s">
        <v>289</v>
      </c>
      <c r="J5" s="537" t="s">
        <v>289</v>
      </c>
      <c r="K5" s="536" t="s">
        <v>288</v>
      </c>
    </row>
    <row r="6" spans="1:13" s="357" customFormat="1" ht="18" customHeight="1">
      <c r="A6" s="367" t="s">
        <v>14</v>
      </c>
      <c r="B6" s="535">
        <v>29</v>
      </c>
      <c r="C6" s="520">
        <v>103657</v>
      </c>
      <c r="D6" s="520">
        <v>67706</v>
      </c>
      <c r="E6" s="534">
        <v>65.3</v>
      </c>
      <c r="F6" s="520">
        <v>69913</v>
      </c>
      <c r="G6" s="520">
        <v>37181</v>
      </c>
      <c r="H6" s="534">
        <v>53.2</v>
      </c>
      <c r="I6" s="520">
        <v>33744</v>
      </c>
      <c r="J6" s="520">
        <v>30525</v>
      </c>
      <c r="K6" s="534">
        <v>90.5</v>
      </c>
      <c r="L6" s="514"/>
      <c r="M6" s="513"/>
    </row>
    <row r="7" spans="1:13" s="357" customFormat="1" ht="18" customHeight="1">
      <c r="A7" s="533">
        <v>5</v>
      </c>
      <c r="B7" s="532">
        <v>29</v>
      </c>
      <c r="C7" s="531">
        <v>100527</v>
      </c>
      <c r="D7" s="531">
        <v>64619</v>
      </c>
      <c r="E7" s="530">
        <v>64.3</v>
      </c>
      <c r="F7" s="531">
        <v>67081</v>
      </c>
      <c r="G7" s="531">
        <v>34991</v>
      </c>
      <c r="H7" s="530">
        <v>52.2</v>
      </c>
      <c r="I7" s="531">
        <v>33446</v>
      </c>
      <c r="J7" s="531">
        <v>29628</v>
      </c>
      <c r="K7" s="530">
        <v>88.6</v>
      </c>
      <c r="L7" s="514"/>
      <c r="M7" s="513"/>
    </row>
    <row r="8" spans="1:13" s="354" customFormat="1" ht="18" customHeight="1">
      <c r="A8" s="529">
        <v>6</v>
      </c>
      <c r="B8" s="527">
        <v>29</v>
      </c>
      <c r="C8" s="526">
        <v>104909</v>
      </c>
      <c r="D8" s="526">
        <v>65641</v>
      </c>
      <c r="E8" s="528">
        <v>62.6</v>
      </c>
      <c r="F8" s="526">
        <v>71184</v>
      </c>
      <c r="G8" s="526">
        <v>35743</v>
      </c>
      <c r="H8" s="528">
        <v>50.2</v>
      </c>
      <c r="I8" s="526">
        <v>33725</v>
      </c>
      <c r="J8" s="526">
        <v>29898</v>
      </c>
      <c r="K8" s="528">
        <v>88.7</v>
      </c>
      <c r="L8" s="514"/>
      <c r="M8" s="513"/>
    </row>
    <row r="9" spans="1:13" s="357" customFormat="1" ht="5.0999999999999996" customHeight="1">
      <c r="A9" s="503"/>
      <c r="B9" s="527"/>
      <c r="C9" s="526"/>
      <c r="D9" s="526"/>
      <c r="E9" s="525"/>
      <c r="F9" s="526"/>
      <c r="G9" s="526"/>
      <c r="H9" s="525"/>
      <c r="I9" s="526"/>
      <c r="J9" s="526"/>
      <c r="K9" s="525"/>
      <c r="L9" s="514"/>
      <c r="M9" s="513"/>
    </row>
    <row r="10" spans="1:13" s="357" customFormat="1" ht="18" customHeight="1">
      <c r="A10" s="505" t="s">
        <v>287</v>
      </c>
      <c r="B10" s="523">
        <v>4</v>
      </c>
      <c r="C10" s="520">
        <f t="shared" ref="C10:D17" si="0">F10+I10</f>
        <v>14986</v>
      </c>
      <c r="D10" s="520">
        <f t="shared" si="0"/>
        <v>9895</v>
      </c>
      <c r="E10" s="522" t="s">
        <v>286</v>
      </c>
      <c r="F10" s="524">
        <v>10187</v>
      </c>
      <c r="G10" s="520">
        <v>5568</v>
      </c>
      <c r="H10" s="521">
        <v>54.7</v>
      </c>
      <c r="I10" s="524">
        <v>4799</v>
      </c>
      <c r="J10" s="520">
        <v>4327</v>
      </c>
      <c r="K10" s="519">
        <v>90.2</v>
      </c>
      <c r="L10" s="514"/>
      <c r="M10" s="513"/>
    </row>
    <row r="11" spans="1:13" s="357" customFormat="1" ht="18" customHeight="1">
      <c r="A11" s="505" t="s">
        <v>285</v>
      </c>
      <c r="B11" s="523">
        <v>2</v>
      </c>
      <c r="C11" s="520">
        <f t="shared" si="0"/>
        <v>8500</v>
      </c>
      <c r="D11" s="520">
        <f t="shared" si="0"/>
        <v>4637</v>
      </c>
      <c r="E11" s="521">
        <v>54.6</v>
      </c>
      <c r="F11" s="520">
        <v>5812</v>
      </c>
      <c r="G11" s="520">
        <v>2524</v>
      </c>
      <c r="H11" s="521">
        <v>43.4</v>
      </c>
      <c r="I11" s="520">
        <v>2688</v>
      </c>
      <c r="J11" s="520">
        <v>2113</v>
      </c>
      <c r="K11" s="519">
        <v>78.599999999999994</v>
      </c>
      <c r="L11" s="514"/>
      <c r="M11" s="513"/>
    </row>
    <row r="12" spans="1:13" s="357" customFormat="1" ht="18" customHeight="1">
      <c r="A12" s="505" t="s">
        <v>284</v>
      </c>
      <c r="B12" s="523">
        <v>3</v>
      </c>
      <c r="C12" s="520">
        <f t="shared" si="0"/>
        <v>11083</v>
      </c>
      <c r="D12" s="520">
        <f t="shared" si="0"/>
        <v>4954</v>
      </c>
      <c r="E12" s="521">
        <v>44.7</v>
      </c>
      <c r="F12" s="520">
        <v>7490</v>
      </c>
      <c r="G12" s="520">
        <v>1785</v>
      </c>
      <c r="H12" s="521">
        <v>23.8</v>
      </c>
      <c r="I12" s="520">
        <v>3593</v>
      </c>
      <c r="J12" s="520">
        <v>3169</v>
      </c>
      <c r="K12" s="519">
        <v>88.2</v>
      </c>
      <c r="L12" s="514"/>
      <c r="M12" s="513"/>
    </row>
    <row r="13" spans="1:13" s="357" customFormat="1" ht="18" customHeight="1">
      <c r="A13" s="505" t="s">
        <v>283</v>
      </c>
      <c r="B13" s="523">
        <v>3</v>
      </c>
      <c r="C13" s="520">
        <f t="shared" si="0"/>
        <v>11293</v>
      </c>
      <c r="D13" s="520">
        <f t="shared" si="0"/>
        <v>8800</v>
      </c>
      <c r="E13" s="521">
        <v>77.900000000000006</v>
      </c>
      <c r="F13" s="520">
        <v>7703</v>
      </c>
      <c r="G13" s="520">
        <v>5545</v>
      </c>
      <c r="H13" s="522" t="s">
        <v>282</v>
      </c>
      <c r="I13" s="520">
        <v>3590</v>
      </c>
      <c r="J13" s="520">
        <v>3255</v>
      </c>
      <c r="K13" s="519">
        <v>90.7</v>
      </c>
      <c r="L13" s="514"/>
      <c r="M13" s="513"/>
    </row>
    <row r="14" spans="1:13" s="357" customFormat="1" ht="18" customHeight="1">
      <c r="A14" s="505" t="s">
        <v>281</v>
      </c>
      <c r="B14" s="523">
        <v>8</v>
      </c>
      <c r="C14" s="520">
        <f t="shared" si="0"/>
        <v>26805</v>
      </c>
      <c r="D14" s="520">
        <f t="shared" si="0"/>
        <v>16176</v>
      </c>
      <c r="E14" s="521">
        <v>60.3</v>
      </c>
      <c r="F14" s="520">
        <v>18173</v>
      </c>
      <c r="G14" s="520">
        <v>8428</v>
      </c>
      <c r="H14" s="521">
        <v>46.4</v>
      </c>
      <c r="I14" s="520">
        <v>8632</v>
      </c>
      <c r="J14" s="520">
        <v>7748</v>
      </c>
      <c r="K14" s="519">
        <v>89.8</v>
      </c>
      <c r="L14" s="514"/>
      <c r="M14" s="513"/>
    </row>
    <row r="15" spans="1:13" s="357" customFormat="1" ht="18" customHeight="1">
      <c r="A15" s="505" t="s">
        <v>280</v>
      </c>
      <c r="B15" s="523">
        <v>3</v>
      </c>
      <c r="C15" s="520">
        <f t="shared" si="0"/>
        <v>11896</v>
      </c>
      <c r="D15" s="520">
        <f t="shared" si="0"/>
        <v>8975</v>
      </c>
      <c r="E15" s="521">
        <v>75.400000000000006</v>
      </c>
      <c r="F15" s="520">
        <v>8090</v>
      </c>
      <c r="G15" s="520">
        <v>5520</v>
      </c>
      <c r="H15" s="521">
        <v>68.2</v>
      </c>
      <c r="I15" s="520">
        <v>3806</v>
      </c>
      <c r="J15" s="520">
        <v>3455</v>
      </c>
      <c r="K15" s="519">
        <v>90.8</v>
      </c>
      <c r="L15" s="514"/>
      <c r="M15" s="513"/>
    </row>
    <row r="16" spans="1:13" s="357" customFormat="1" ht="18" customHeight="1">
      <c r="A16" s="505" t="s">
        <v>279</v>
      </c>
      <c r="B16" s="523">
        <v>3</v>
      </c>
      <c r="C16" s="520">
        <f t="shared" si="0"/>
        <v>10842</v>
      </c>
      <c r="D16" s="520">
        <f t="shared" si="0"/>
        <v>7048</v>
      </c>
      <c r="E16" s="522" t="s">
        <v>278</v>
      </c>
      <c r="F16" s="520">
        <v>7282</v>
      </c>
      <c r="G16" s="520">
        <v>3850</v>
      </c>
      <c r="H16" s="521">
        <v>52.9</v>
      </c>
      <c r="I16" s="520">
        <v>3560</v>
      </c>
      <c r="J16" s="520">
        <v>3198</v>
      </c>
      <c r="K16" s="519">
        <v>89.8</v>
      </c>
      <c r="L16" s="514"/>
      <c r="M16" s="513"/>
    </row>
    <row r="17" spans="1:13" s="357" customFormat="1" ht="18" customHeight="1">
      <c r="A17" s="508" t="s">
        <v>277</v>
      </c>
      <c r="B17" s="518">
        <v>3</v>
      </c>
      <c r="C17" s="516">
        <f t="shared" si="0"/>
        <v>9504</v>
      </c>
      <c r="D17" s="516">
        <f t="shared" si="0"/>
        <v>5156</v>
      </c>
      <c r="E17" s="517">
        <v>54.3</v>
      </c>
      <c r="F17" s="516">
        <v>6447</v>
      </c>
      <c r="G17" s="516">
        <v>2523</v>
      </c>
      <c r="H17" s="517">
        <v>39.1</v>
      </c>
      <c r="I17" s="516">
        <v>3057</v>
      </c>
      <c r="J17" s="516">
        <v>2633</v>
      </c>
      <c r="K17" s="515">
        <v>86.1</v>
      </c>
      <c r="L17" s="514"/>
      <c r="M17" s="513"/>
    </row>
    <row r="18" spans="1:13" s="382" customFormat="1" ht="12" customHeight="1">
      <c r="A18" s="50" t="s">
        <v>215</v>
      </c>
      <c r="K18" s="384"/>
    </row>
    <row r="19" spans="1:13" s="357" customFormat="1" ht="13.5" customHeight="1">
      <c r="C19" s="512"/>
      <c r="D19" s="512"/>
      <c r="E19" s="512"/>
      <c r="F19" s="512"/>
      <c r="G19" s="512"/>
      <c r="H19" s="512"/>
      <c r="I19" s="512"/>
      <c r="J19" s="512"/>
    </row>
    <row r="20" spans="1:13" s="357" customFormat="1" ht="13.5" customHeight="1"/>
    <row r="21" spans="1:13" s="357" customFormat="1" ht="13.5" customHeight="1">
      <c r="C21" s="383"/>
      <c r="D21" s="383"/>
    </row>
    <row r="22" spans="1:13" s="357" customFormat="1" ht="13.5" customHeight="1"/>
    <row r="23" spans="1:13" s="357" customFormat="1" ht="13.5" customHeight="1"/>
    <row r="24" spans="1:13" s="357" customFormat="1" ht="13.5" customHeight="1"/>
    <row r="25" spans="1:13" s="357" customFormat="1" ht="13.5" customHeight="1"/>
    <row r="26" spans="1:13" s="357" customFormat="1" ht="13.5" customHeight="1"/>
    <row r="27" spans="1:13" s="357" customFormat="1" ht="13.5" customHeight="1"/>
    <row r="28" spans="1:13" s="357" customFormat="1" ht="13.5" customHeight="1"/>
    <row r="29" spans="1:13" s="357" customFormat="1" ht="13.5" customHeight="1"/>
    <row r="30" spans="1:13" s="357" customFormat="1" ht="13.5" customHeight="1"/>
  </sheetData>
  <mergeCells count="5">
    <mergeCell ref="B3:B5"/>
    <mergeCell ref="C3:E3"/>
    <mergeCell ref="F3:H3"/>
    <mergeCell ref="I3:K3"/>
    <mergeCell ref="A4:A5"/>
  </mergeCells>
  <phoneticPr fontId="10"/>
  <pageMargins left="0.78740157480314965" right="0.78740157480314965" top="0.98425196850393704" bottom="0.98425196850393704" header="0.51181102362204722" footer="0.51181102362204722"/>
  <pageSetup paperSize="9" firstPageNumber="0"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FB744-24F3-4DCE-9E66-44FA8E7C069C}">
  <dimension ref="A1:AMK20"/>
  <sheetViews>
    <sheetView zoomScaleNormal="100" zoomScaleSheetLayoutView="190" workbookViewId="0">
      <selection activeCell="B13" sqref="B13"/>
    </sheetView>
  </sheetViews>
  <sheetFormatPr defaultRowHeight="13.2"/>
  <cols>
    <col min="1" max="1" width="15.109375" style="25" customWidth="1"/>
    <col min="2" max="2" width="9" style="25" customWidth="1"/>
    <col min="3" max="4" width="9.88671875" style="25" customWidth="1"/>
    <col min="5" max="9" width="8.6640625" style="25" customWidth="1"/>
    <col min="10" max="10" width="9" style="25" customWidth="1"/>
    <col min="11" max="11" width="10.44140625" style="25" customWidth="1"/>
    <col min="12" max="1025" width="9" style="25" customWidth="1"/>
  </cols>
  <sheetData>
    <row r="1" spans="1:11" ht="15" customHeight="1">
      <c r="A1" s="354" t="s">
        <v>264</v>
      </c>
    </row>
    <row r="2" spans="1:11" ht="9.9" customHeight="1" thickBot="1">
      <c r="A2" s="354"/>
      <c r="B2" s="357"/>
      <c r="C2" s="357"/>
      <c r="D2" s="357"/>
      <c r="E2" s="357"/>
      <c r="F2" s="357"/>
      <c r="G2" s="357"/>
      <c r="H2" s="357"/>
      <c r="I2" s="357"/>
    </row>
    <row r="3" spans="1:11" s="491" customFormat="1" ht="17.25" customHeight="1" thickTop="1" thickBot="1">
      <c r="A3" s="359" t="s">
        <v>1</v>
      </c>
      <c r="B3" s="490"/>
      <c r="C3" s="864" t="s">
        <v>265</v>
      </c>
      <c r="D3" s="864"/>
      <c r="E3" s="864"/>
      <c r="F3" s="864"/>
      <c r="G3" s="864"/>
      <c r="H3" s="865" t="s">
        <v>266</v>
      </c>
      <c r="I3" s="490"/>
    </row>
    <row r="4" spans="1:11" s="491" customFormat="1" ht="17.25" customHeight="1" thickTop="1" thickBot="1">
      <c r="A4" s="492"/>
      <c r="B4" s="493" t="s">
        <v>267</v>
      </c>
      <c r="C4" s="866" t="s">
        <v>41</v>
      </c>
      <c r="D4" s="866" t="s">
        <v>239</v>
      </c>
      <c r="E4" s="866" t="s">
        <v>240</v>
      </c>
      <c r="F4" s="867" t="s">
        <v>268</v>
      </c>
      <c r="G4" s="867" t="s">
        <v>269</v>
      </c>
      <c r="H4" s="865"/>
      <c r="I4" s="493" t="s">
        <v>270</v>
      </c>
    </row>
    <row r="5" spans="1:11" s="491" customFormat="1" ht="17.25" customHeight="1" thickTop="1">
      <c r="A5" s="492"/>
      <c r="B5" s="492"/>
      <c r="C5" s="866"/>
      <c r="D5" s="866"/>
      <c r="E5" s="866"/>
      <c r="F5" s="866"/>
      <c r="G5" s="866"/>
      <c r="H5" s="865"/>
      <c r="I5" s="493"/>
    </row>
    <row r="6" spans="1:11" s="491" customFormat="1" ht="17.25" customHeight="1">
      <c r="A6" s="494" t="s">
        <v>271</v>
      </c>
      <c r="B6" s="495" t="s">
        <v>272</v>
      </c>
      <c r="C6" s="495" t="s">
        <v>224</v>
      </c>
      <c r="D6" s="495" t="s">
        <v>224</v>
      </c>
      <c r="E6" s="496" t="s">
        <v>224</v>
      </c>
      <c r="F6" s="495" t="s">
        <v>224</v>
      </c>
      <c r="G6" s="495" t="s">
        <v>224</v>
      </c>
      <c r="H6" s="495" t="s">
        <v>224</v>
      </c>
      <c r="I6" s="495" t="s">
        <v>257</v>
      </c>
    </row>
    <row r="7" spans="1:11" s="27" customFormat="1" ht="18" customHeight="1">
      <c r="A7" s="367" t="s">
        <v>14</v>
      </c>
      <c r="B7" s="497">
        <v>678</v>
      </c>
      <c r="C7" s="497">
        <v>198147</v>
      </c>
      <c r="D7" s="497">
        <v>163604</v>
      </c>
      <c r="E7" s="497">
        <v>24559</v>
      </c>
      <c r="F7" s="497">
        <v>9984</v>
      </c>
      <c r="G7" s="497">
        <v>292</v>
      </c>
      <c r="H7" s="497">
        <v>0</v>
      </c>
      <c r="I7" s="497">
        <v>0</v>
      </c>
    </row>
    <row r="8" spans="1:11" s="27" customFormat="1" ht="18" customHeight="1">
      <c r="A8" s="367">
        <v>5</v>
      </c>
      <c r="B8" s="498">
        <v>761</v>
      </c>
      <c r="C8" s="498">
        <v>230448</v>
      </c>
      <c r="D8" s="498">
        <v>190105</v>
      </c>
      <c r="E8" s="498">
        <v>27398</v>
      </c>
      <c r="F8" s="498">
        <v>12945</v>
      </c>
      <c r="G8" s="498">
        <v>303</v>
      </c>
      <c r="H8" s="498">
        <v>959</v>
      </c>
      <c r="I8" s="498">
        <v>6375</v>
      </c>
    </row>
    <row r="9" spans="1:11" s="27" customFormat="1" ht="18" customHeight="1">
      <c r="A9" s="499">
        <v>6</v>
      </c>
      <c r="B9" s="500">
        <v>878</v>
      </c>
      <c r="C9" s="501">
        <f>SUM(C11:C13)</f>
        <v>278099</v>
      </c>
      <c r="D9" s="500">
        <f>SUM(D11:D13)</f>
        <v>227268</v>
      </c>
      <c r="E9" s="500">
        <f t="shared" ref="E9:F9" si="0">SUM(E11:E13)</f>
        <v>30145</v>
      </c>
      <c r="F9" s="502">
        <f t="shared" si="0"/>
        <v>20686</v>
      </c>
      <c r="G9" s="500">
        <v>317</v>
      </c>
      <c r="H9" s="501">
        <f>SUM(H11:H13)</f>
        <v>4023</v>
      </c>
      <c r="I9" s="500">
        <f>SUM(I11:I13)</f>
        <v>27829</v>
      </c>
    </row>
    <row r="10" spans="1:11" s="27" customFormat="1" ht="5.0999999999999996" customHeight="1">
      <c r="A10" s="503"/>
      <c r="B10" s="504"/>
      <c r="C10" s="504"/>
      <c r="D10" s="504"/>
      <c r="E10" s="504"/>
      <c r="F10" s="504"/>
      <c r="G10" s="504"/>
      <c r="H10" s="504"/>
      <c r="I10" s="504"/>
    </row>
    <row r="11" spans="1:11" s="27" customFormat="1" ht="21.6" customHeight="1">
      <c r="A11" s="505" t="s">
        <v>273</v>
      </c>
      <c r="B11" s="497">
        <f>365-12-4*2-6</f>
        <v>339</v>
      </c>
      <c r="C11" s="497">
        <f>SUM(D11:F11)</f>
        <v>89112</v>
      </c>
      <c r="D11" s="497">
        <v>70308</v>
      </c>
      <c r="E11" s="497">
        <v>9637</v>
      </c>
      <c r="F11" s="497">
        <v>9167</v>
      </c>
      <c r="G11" s="497">
        <f>C11/B11</f>
        <v>262.86725663716817</v>
      </c>
      <c r="H11" s="497">
        <v>0</v>
      </c>
      <c r="I11" s="497">
        <v>0</v>
      </c>
    </row>
    <row r="12" spans="1:11" s="27" customFormat="1" ht="18" customHeight="1">
      <c r="A12" s="505" t="s">
        <v>274</v>
      </c>
      <c r="B12" s="497">
        <v>347</v>
      </c>
      <c r="C12" s="497">
        <f t="shared" ref="C12:C13" si="1">SUM(D12:F12)</f>
        <v>113669</v>
      </c>
      <c r="D12" s="497">
        <f>33548+17386+7061+30908+5596+869</f>
        <v>95368</v>
      </c>
      <c r="E12" s="497">
        <f>5600+5746</f>
        <v>11346</v>
      </c>
      <c r="F12" s="506">
        <f>4931+2024</f>
        <v>6955</v>
      </c>
      <c r="G12" s="497">
        <f t="shared" ref="G12:G13" si="2">C12/B12</f>
        <v>327.57636887608066</v>
      </c>
      <c r="H12" s="507">
        <f>4023</f>
        <v>4023</v>
      </c>
      <c r="I12" s="507">
        <v>27829</v>
      </c>
    </row>
    <row r="13" spans="1:11" s="27" customFormat="1" ht="18" customHeight="1">
      <c r="A13" s="508" t="s">
        <v>275</v>
      </c>
      <c r="B13" s="509">
        <v>192</v>
      </c>
      <c r="C13" s="509">
        <f t="shared" si="1"/>
        <v>75318</v>
      </c>
      <c r="D13" s="509">
        <f>19051+17736+3696+17455+3057+597</f>
        <v>61592</v>
      </c>
      <c r="E13" s="509">
        <f>1376+7786</f>
        <v>9162</v>
      </c>
      <c r="F13" s="509">
        <f>2105+1217+968+274</f>
        <v>4564</v>
      </c>
      <c r="G13" s="509">
        <f t="shared" si="2"/>
        <v>392.28125</v>
      </c>
      <c r="H13" s="509">
        <v>0</v>
      </c>
      <c r="I13" s="509">
        <v>0</v>
      </c>
      <c r="K13" s="510"/>
    </row>
    <row r="14" spans="1:11" ht="12" customHeight="1">
      <c r="A14" s="50" t="s">
        <v>155</v>
      </c>
      <c r="I14" s="384" t="s">
        <v>276</v>
      </c>
    </row>
    <row r="15" spans="1:11" ht="12" customHeight="1">
      <c r="A15" s="491"/>
      <c r="I15" s="384"/>
    </row>
    <row r="16" spans="1:11" ht="12" customHeight="1">
      <c r="A16" s="491"/>
    </row>
    <row r="17" spans="1:9">
      <c r="A17" s="491"/>
    </row>
    <row r="18" spans="1:9">
      <c r="A18" s="491"/>
      <c r="C18" s="511"/>
    </row>
    <row r="20" spans="1:9">
      <c r="I20" s="384"/>
    </row>
  </sheetData>
  <mergeCells count="7">
    <mergeCell ref="C3:G3"/>
    <mergeCell ref="H3:H5"/>
    <mergeCell ref="C4:C5"/>
    <mergeCell ref="D4:D5"/>
    <mergeCell ref="E4:E5"/>
    <mergeCell ref="F4:F5"/>
    <mergeCell ref="G4:G5"/>
  </mergeCells>
  <phoneticPr fontId="10"/>
  <pageMargins left="0.78740157480314965" right="0.78740157480314965" top="0.74803149606299213" bottom="0.74803149606299213" header="0.51181102362204722" footer="0.51181102362204722"/>
  <pageSetup paperSize="9" firstPageNumber="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A9651-22FD-44C4-A69E-04716943189B}">
  <dimension ref="A1:AMK56"/>
  <sheetViews>
    <sheetView zoomScaleNormal="100" zoomScaleSheetLayoutView="100" workbookViewId="0"/>
  </sheetViews>
  <sheetFormatPr defaultRowHeight="13.2"/>
  <cols>
    <col min="1" max="1" width="14.6640625" style="124" customWidth="1"/>
    <col min="2" max="6" width="14.44140625" style="124" customWidth="1"/>
    <col min="7" max="7" width="9" style="124" customWidth="1"/>
    <col min="8" max="8" width="10.44140625" style="124" customWidth="1"/>
    <col min="9" max="1025" width="9" style="124" customWidth="1"/>
  </cols>
  <sheetData>
    <row r="1" spans="1:15" s="122" customFormat="1" ht="15" customHeight="1">
      <c r="A1" s="121" t="s">
        <v>113</v>
      </c>
      <c r="F1" s="123"/>
    </row>
    <row r="2" spans="1:15" ht="9.9" customHeight="1" thickBot="1">
      <c r="A2" s="121"/>
      <c r="F2" s="125"/>
    </row>
    <row r="3" spans="1:15" s="141" customFormat="1" ht="15.9" customHeight="1" thickTop="1">
      <c r="A3" s="144" t="s">
        <v>1</v>
      </c>
      <c r="B3" s="816" t="s">
        <v>114</v>
      </c>
      <c r="C3" s="816"/>
      <c r="D3" s="816"/>
      <c r="E3" s="816"/>
      <c r="F3" s="816"/>
      <c r="G3" s="67"/>
      <c r="H3" s="67"/>
      <c r="I3" s="67"/>
      <c r="J3" s="67"/>
      <c r="K3" s="67"/>
      <c r="L3" s="67"/>
      <c r="M3" s="67"/>
      <c r="N3" s="67"/>
    </row>
    <row r="4" spans="1:15" s="141" customFormat="1" ht="15.9" customHeight="1">
      <c r="A4" s="145" t="s">
        <v>7</v>
      </c>
      <c r="B4" s="146" t="s">
        <v>115</v>
      </c>
      <c r="C4" s="147" t="s">
        <v>54</v>
      </c>
      <c r="D4" s="146" t="s">
        <v>55</v>
      </c>
      <c r="E4" s="148" t="s">
        <v>56</v>
      </c>
      <c r="F4" s="146" t="s">
        <v>116</v>
      </c>
      <c r="G4" s="149"/>
      <c r="H4" s="149"/>
      <c r="I4" s="149"/>
      <c r="J4" s="149"/>
      <c r="K4" s="149"/>
      <c r="L4" s="149"/>
      <c r="M4" s="149"/>
      <c r="N4" s="149"/>
    </row>
    <row r="5" spans="1:15" s="135" customFormat="1" ht="18" customHeight="1">
      <c r="A5" s="132" t="s">
        <v>14</v>
      </c>
      <c r="B5" s="133">
        <v>649091</v>
      </c>
      <c r="C5" s="133">
        <v>49256</v>
      </c>
      <c r="D5" s="133">
        <v>549980</v>
      </c>
      <c r="E5" s="133">
        <v>4534</v>
      </c>
      <c r="F5" s="133">
        <v>45321</v>
      </c>
      <c r="G5" s="9"/>
      <c r="H5" s="9"/>
      <c r="I5" s="9"/>
      <c r="J5" s="9"/>
      <c r="K5" s="9"/>
      <c r="L5" s="9"/>
      <c r="M5" s="9"/>
      <c r="N5" s="9"/>
    </row>
    <row r="6" spans="1:15" s="128" customFormat="1" ht="18" customHeight="1">
      <c r="A6" s="132">
        <v>5</v>
      </c>
      <c r="B6" s="136">
        <v>734948</v>
      </c>
      <c r="C6" s="136">
        <v>62820</v>
      </c>
      <c r="D6" s="136">
        <v>603809</v>
      </c>
      <c r="E6" s="136">
        <v>8504</v>
      </c>
      <c r="F6" s="136">
        <v>59815</v>
      </c>
      <c r="G6" s="9"/>
      <c r="H6" s="9"/>
      <c r="I6" s="9"/>
      <c r="J6" s="9"/>
      <c r="K6" s="9"/>
      <c r="L6" s="9"/>
      <c r="M6" s="9"/>
      <c r="N6" s="9"/>
    </row>
    <row r="7" spans="1:15" s="135" customFormat="1" ht="18" customHeight="1">
      <c r="A7" s="137">
        <v>6</v>
      </c>
      <c r="B7" s="763">
        <v>798069</v>
      </c>
      <c r="C7" s="763">
        <v>73570</v>
      </c>
      <c r="D7" s="763">
        <v>643460</v>
      </c>
      <c r="E7" s="763">
        <v>10380</v>
      </c>
      <c r="F7" s="763">
        <v>70659</v>
      </c>
      <c r="G7" s="9"/>
      <c r="H7" s="9"/>
      <c r="I7" s="9"/>
      <c r="J7" s="9"/>
      <c r="K7" s="9"/>
      <c r="L7" s="9"/>
      <c r="M7" s="9"/>
      <c r="N7" s="9"/>
    </row>
    <row r="8" spans="1:15" s="135" customFormat="1" ht="9.9" customHeight="1">
      <c r="A8" s="139"/>
      <c r="B8" s="150"/>
      <c r="C8" s="150"/>
      <c r="D8" s="150"/>
      <c r="E8" s="150"/>
      <c r="F8" s="150"/>
      <c r="G8" s="9"/>
      <c r="H8" s="9"/>
      <c r="I8" s="9"/>
      <c r="J8" s="9"/>
      <c r="K8" s="9"/>
      <c r="L8" s="9"/>
      <c r="M8" s="9"/>
      <c r="N8" s="9"/>
    </row>
    <row r="9" spans="1:15" s="128" customFormat="1" ht="9.9" customHeight="1" thickBot="1">
      <c r="E9" s="151"/>
      <c r="F9" s="151"/>
      <c r="G9" s="9"/>
      <c r="H9" s="9"/>
      <c r="I9" s="9"/>
      <c r="J9" s="9"/>
      <c r="K9" s="9"/>
      <c r="L9" s="9"/>
      <c r="M9" s="9"/>
      <c r="N9" s="9"/>
    </row>
    <row r="10" spans="1:15" s="141" customFormat="1" ht="15.9" customHeight="1" thickTop="1">
      <c r="A10" s="144" t="s">
        <v>1</v>
      </c>
      <c r="B10" s="817" t="s">
        <v>117</v>
      </c>
      <c r="C10" s="817"/>
      <c r="D10" s="817"/>
      <c r="E10" s="817"/>
      <c r="F10" s="817"/>
      <c r="G10" s="67"/>
      <c r="H10" s="67"/>
      <c r="I10" s="67"/>
      <c r="J10" s="67"/>
    </row>
    <row r="11" spans="1:15" s="141" customFormat="1" ht="15.9" customHeight="1">
      <c r="A11" s="152" t="s">
        <v>7</v>
      </c>
      <c r="B11" s="146" t="s">
        <v>115</v>
      </c>
      <c r="C11" s="148" t="s">
        <v>54</v>
      </c>
      <c r="D11" s="146" t="s">
        <v>55</v>
      </c>
      <c r="E11" s="148" t="s">
        <v>56</v>
      </c>
      <c r="F11" s="146" t="s">
        <v>116</v>
      </c>
      <c r="G11" s="149"/>
      <c r="H11" s="149"/>
      <c r="I11" s="149"/>
      <c r="J11" s="149"/>
    </row>
    <row r="12" spans="1:15" s="128" customFormat="1" ht="18" customHeight="1">
      <c r="A12" s="132" t="s">
        <v>14</v>
      </c>
      <c r="B12" s="153">
        <v>16628</v>
      </c>
      <c r="C12" s="154">
        <v>2727</v>
      </c>
      <c r="D12" s="154">
        <v>8298</v>
      </c>
      <c r="E12" s="154">
        <v>2277</v>
      </c>
      <c r="F12" s="154">
        <v>3326</v>
      </c>
      <c r="G12" s="9"/>
      <c r="H12" s="9"/>
      <c r="I12" s="9"/>
      <c r="J12" s="9"/>
    </row>
    <row r="13" spans="1:15" s="128" customFormat="1" ht="18" customHeight="1">
      <c r="A13" s="132">
        <v>5</v>
      </c>
      <c r="B13" s="155">
        <v>17243</v>
      </c>
      <c r="C13" s="156">
        <v>2807</v>
      </c>
      <c r="D13" s="156">
        <v>8570</v>
      </c>
      <c r="E13" s="156">
        <v>2859</v>
      </c>
      <c r="F13" s="156">
        <v>3007</v>
      </c>
      <c r="G13" s="9"/>
      <c r="H13" s="9"/>
      <c r="I13" s="9"/>
      <c r="J13" s="9"/>
    </row>
    <row r="14" spans="1:15" s="128" customFormat="1" ht="18" customHeight="1">
      <c r="A14" s="137">
        <v>6</v>
      </c>
      <c r="B14" s="762">
        <v>19972</v>
      </c>
      <c r="C14" s="764">
        <v>3166</v>
      </c>
      <c r="D14" s="764">
        <v>11463</v>
      </c>
      <c r="E14" s="764">
        <v>2693</v>
      </c>
      <c r="F14" s="764">
        <v>2650</v>
      </c>
      <c r="G14" s="9"/>
      <c r="H14" s="9"/>
      <c r="I14" s="9"/>
      <c r="J14" s="9"/>
    </row>
    <row r="15" spans="1:15" ht="12" customHeight="1">
      <c r="A15" s="140" t="s">
        <v>105</v>
      </c>
      <c r="G15" s="1"/>
      <c r="H15" s="1"/>
      <c r="I15" s="1"/>
      <c r="J15" s="1"/>
      <c r="K15" s="1"/>
      <c r="L15" s="1"/>
      <c r="M15" s="1"/>
      <c r="N15" s="1"/>
      <c r="O15" s="1"/>
    </row>
    <row r="16" spans="1:15" ht="12" customHeight="1">
      <c r="A16" s="140"/>
      <c r="F16" s="22"/>
      <c r="G16" s="1"/>
      <c r="H16" s="1"/>
      <c r="I16" s="1"/>
      <c r="J16" s="1"/>
      <c r="K16" s="1"/>
      <c r="L16" s="1"/>
      <c r="M16" s="1"/>
      <c r="N16" s="1"/>
      <c r="O16" s="1"/>
    </row>
    <row r="17" spans="2:15" ht="13.5" customHeight="1">
      <c r="G17" s="1"/>
      <c r="H17" s="1"/>
      <c r="I17" s="1"/>
      <c r="J17" s="1"/>
      <c r="K17" s="1"/>
      <c r="L17" s="1"/>
      <c r="M17" s="1"/>
      <c r="N17" s="1"/>
      <c r="O17" s="1"/>
    </row>
    <row r="18" spans="2:15" ht="13.5" customHeight="1">
      <c r="G18" s="1"/>
      <c r="H18" s="1"/>
      <c r="I18" s="1"/>
      <c r="J18" s="1"/>
      <c r="K18" s="1"/>
      <c r="L18" s="1"/>
      <c r="M18" s="1"/>
      <c r="N18" s="1"/>
      <c r="O18" s="1"/>
    </row>
    <row r="19" spans="2:15" ht="13.5" customHeight="1">
      <c r="B19" s="157"/>
      <c r="G19" s="1"/>
      <c r="H19" s="1"/>
      <c r="I19" s="1"/>
      <c r="J19" s="1"/>
      <c r="K19" s="1"/>
      <c r="L19" s="1"/>
      <c r="M19" s="1"/>
      <c r="N19" s="1"/>
      <c r="O19" s="1"/>
    </row>
    <row r="20" spans="2:15" ht="13.5" customHeight="1">
      <c r="G20" s="1"/>
      <c r="H20" s="1"/>
      <c r="I20" s="1"/>
      <c r="J20" s="1"/>
      <c r="K20" s="1"/>
      <c r="L20" s="1"/>
      <c r="M20" s="1"/>
      <c r="N20" s="1"/>
      <c r="O20" s="1"/>
    </row>
    <row r="21" spans="2:15" ht="13.5" customHeight="1">
      <c r="G21" s="1"/>
      <c r="H21" s="1"/>
      <c r="I21" s="1"/>
      <c r="J21" s="1"/>
      <c r="K21" s="1"/>
      <c r="L21" s="1"/>
      <c r="M21" s="1"/>
      <c r="N21" s="1"/>
      <c r="O21" s="1"/>
    </row>
    <row r="22" spans="2:15" ht="13.5" customHeight="1">
      <c r="G22" s="1"/>
      <c r="H22" s="1"/>
      <c r="I22" s="1"/>
      <c r="J22" s="1"/>
      <c r="K22" s="1"/>
      <c r="L22" s="1"/>
      <c r="M22" s="1"/>
      <c r="N22" s="1"/>
      <c r="O22" s="1"/>
    </row>
    <row r="23" spans="2:15" ht="13.5" customHeight="1">
      <c r="G23" s="1"/>
      <c r="H23" s="1"/>
      <c r="I23" s="1"/>
      <c r="J23" s="1"/>
      <c r="K23" s="1"/>
      <c r="L23" s="1"/>
      <c r="M23" s="1"/>
      <c r="N23" s="1"/>
      <c r="O23" s="1"/>
    </row>
    <row r="24" spans="2:15" ht="13.5" customHeight="1">
      <c r="G24" s="1"/>
      <c r="H24" s="1"/>
      <c r="I24" s="1"/>
      <c r="J24" s="1"/>
      <c r="K24" s="1"/>
      <c r="L24" s="1"/>
      <c r="M24" s="1"/>
      <c r="N24" s="1"/>
      <c r="O24" s="1"/>
    </row>
    <row r="25" spans="2:15" ht="13.5" customHeight="1">
      <c r="G25" s="1"/>
      <c r="H25" s="1"/>
      <c r="I25" s="1"/>
      <c r="J25" s="1"/>
      <c r="K25" s="1"/>
      <c r="L25" s="1"/>
      <c r="M25" s="1"/>
      <c r="N25" s="1"/>
      <c r="O25" s="1"/>
    </row>
    <row r="26" spans="2:15" ht="13.5" customHeight="1">
      <c r="G26" s="1"/>
      <c r="H26" s="1"/>
      <c r="I26" s="1"/>
      <c r="J26" s="1"/>
      <c r="K26" s="1"/>
      <c r="L26" s="1"/>
      <c r="M26" s="1"/>
      <c r="N26" s="1"/>
      <c r="O26" s="1"/>
    </row>
    <row r="27" spans="2:15" ht="13.5" customHeight="1">
      <c r="G27" s="1"/>
      <c r="H27" s="1"/>
      <c r="I27" s="1"/>
      <c r="J27" s="1"/>
      <c r="K27" s="1"/>
      <c r="L27" s="1"/>
      <c r="M27" s="1"/>
      <c r="N27" s="1"/>
      <c r="O27" s="1"/>
    </row>
    <row r="28" spans="2:15" ht="13.5" customHeight="1">
      <c r="G28" s="1"/>
      <c r="H28" s="1"/>
      <c r="I28" s="1"/>
      <c r="J28" s="1"/>
      <c r="K28" s="1"/>
      <c r="L28" s="1"/>
      <c r="M28" s="1"/>
      <c r="N28" s="1"/>
      <c r="O28" s="1"/>
    </row>
    <row r="29" spans="2:15" ht="13.5" customHeight="1">
      <c r="G29" s="1"/>
      <c r="H29" s="1"/>
      <c r="I29" s="1"/>
      <c r="J29" s="1"/>
      <c r="K29" s="1"/>
      <c r="L29" s="1"/>
      <c r="M29" s="1"/>
      <c r="N29" s="1"/>
      <c r="O29" s="1"/>
    </row>
    <row r="30" spans="2:15" ht="13.5" customHeight="1">
      <c r="G30" s="1"/>
      <c r="H30" s="1"/>
      <c r="I30" s="1"/>
      <c r="J30" s="1"/>
      <c r="K30" s="1"/>
      <c r="L30" s="1"/>
      <c r="M30" s="1"/>
      <c r="N30" s="1"/>
      <c r="O30" s="1"/>
    </row>
    <row r="31" spans="2:15" ht="13.5" customHeight="1">
      <c r="G31" s="1"/>
      <c r="H31" s="1"/>
      <c r="I31" s="1"/>
      <c r="J31" s="1"/>
      <c r="K31" s="1"/>
      <c r="L31" s="1"/>
      <c r="M31" s="1"/>
      <c r="N31" s="1"/>
      <c r="O31" s="1"/>
    </row>
    <row r="32" spans="2:15" ht="13.5" customHeight="1">
      <c r="G32" s="1"/>
      <c r="H32" s="1"/>
      <c r="I32" s="1"/>
      <c r="J32" s="1"/>
      <c r="K32" s="1"/>
      <c r="L32" s="1"/>
      <c r="M32" s="1"/>
      <c r="N32" s="1"/>
      <c r="O32" s="1"/>
    </row>
    <row r="33" spans="7:15" ht="13.5" customHeight="1">
      <c r="G33" s="1"/>
      <c r="H33" s="1"/>
      <c r="I33" s="1"/>
      <c r="J33" s="1"/>
      <c r="K33" s="1"/>
      <c r="L33" s="1"/>
      <c r="M33" s="1"/>
      <c r="N33" s="1"/>
      <c r="O33" s="1"/>
    </row>
    <row r="34" spans="7:15" ht="13.5" customHeight="1">
      <c r="G34" s="1"/>
      <c r="H34" s="1"/>
      <c r="I34" s="1"/>
      <c r="J34" s="1"/>
      <c r="K34" s="1"/>
      <c r="L34" s="1"/>
      <c r="M34" s="1"/>
      <c r="N34" s="1"/>
      <c r="O34" s="1"/>
    </row>
    <row r="35" spans="7:15" ht="13.5" customHeight="1">
      <c r="G35" s="1"/>
      <c r="H35" s="1"/>
      <c r="I35" s="1"/>
      <c r="J35" s="1"/>
      <c r="K35" s="1"/>
      <c r="L35" s="1"/>
      <c r="M35" s="1"/>
      <c r="N35" s="1"/>
      <c r="O35" s="1"/>
    </row>
    <row r="36" spans="7:15" ht="13.5" customHeight="1">
      <c r="G36" s="1"/>
      <c r="H36" s="1"/>
      <c r="I36" s="1"/>
      <c r="J36" s="1"/>
      <c r="K36" s="1"/>
      <c r="L36" s="1"/>
      <c r="M36" s="1"/>
      <c r="N36" s="1"/>
      <c r="O36" s="1"/>
    </row>
    <row r="37" spans="7:15" ht="13.5" customHeight="1">
      <c r="G37" s="1"/>
      <c r="H37" s="1"/>
      <c r="I37" s="1"/>
      <c r="J37" s="1"/>
      <c r="K37" s="1"/>
      <c r="L37" s="1"/>
      <c r="M37" s="1"/>
      <c r="N37" s="1"/>
      <c r="O37" s="1"/>
    </row>
    <row r="38" spans="7:15" ht="13.5" customHeight="1">
      <c r="G38" s="1"/>
      <c r="H38" s="1"/>
      <c r="I38" s="1"/>
      <c r="J38" s="1"/>
      <c r="K38" s="1"/>
      <c r="L38" s="1"/>
      <c r="M38" s="1"/>
      <c r="N38" s="1"/>
      <c r="O38" s="1"/>
    </row>
    <row r="39" spans="7:15" ht="13.5" customHeight="1">
      <c r="G39" s="1"/>
      <c r="H39" s="1"/>
      <c r="I39" s="1"/>
      <c r="J39" s="1"/>
      <c r="K39" s="1"/>
      <c r="L39" s="1"/>
      <c r="M39" s="1"/>
      <c r="N39" s="1"/>
      <c r="O39" s="1"/>
    </row>
    <row r="40" spans="7:15" ht="13.5" customHeight="1">
      <c r="G40" s="1"/>
      <c r="H40" s="1"/>
      <c r="I40" s="1"/>
      <c r="J40" s="1"/>
      <c r="K40" s="1"/>
      <c r="L40" s="1"/>
      <c r="M40" s="1"/>
      <c r="N40" s="1"/>
      <c r="O40" s="1"/>
    </row>
    <row r="41" spans="7:15" ht="13.5" customHeight="1">
      <c r="G41" s="1"/>
      <c r="H41" s="1"/>
      <c r="I41" s="1"/>
      <c r="J41" s="1"/>
      <c r="K41" s="1"/>
      <c r="L41" s="1"/>
      <c r="M41" s="1"/>
      <c r="N41" s="1"/>
      <c r="O41" s="1"/>
    </row>
    <row r="42" spans="7:15" ht="13.5" customHeight="1">
      <c r="G42" s="1"/>
      <c r="H42" s="1"/>
      <c r="I42" s="1"/>
      <c r="J42" s="1"/>
      <c r="K42" s="1"/>
      <c r="L42" s="1"/>
      <c r="M42" s="1"/>
      <c r="N42" s="1"/>
      <c r="O42" s="1"/>
    </row>
    <row r="43" spans="7:15" ht="13.5" customHeight="1">
      <c r="G43" s="1"/>
      <c r="H43" s="1"/>
      <c r="I43" s="1"/>
      <c r="J43" s="1"/>
      <c r="K43" s="1"/>
      <c r="L43" s="1"/>
      <c r="M43" s="1"/>
      <c r="N43" s="1"/>
      <c r="O43" s="1"/>
    </row>
    <row r="44" spans="7:15" ht="13.5" customHeight="1">
      <c r="G44" s="1"/>
      <c r="H44" s="1"/>
      <c r="I44" s="1"/>
      <c r="J44" s="1"/>
      <c r="K44" s="1"/>
      <c r="L44" s="1"/>
      <c r="M44" s="1"/>
      <c r="N44" s="1"/>
      <c r="O44" s="1"/>
    </row>
    <row r="45" spans="7:15" ht="13.5" customHeight="1">
      <c r="G45" s="1"/>
      <c r="H45" s="1"/>
      <c r="I45" s="1"/>
      <c r="J45" s="1"/>
      <c r="K45" s="1"/>
      <c r="L45" s="1"/>
      <c r="M45" s="1"/>
      <c r="N45" s="1"/>
      <c r="O45" s="1"/>
    </row>
    <row r="46" spans="7:15" ht="13.5" customHeight="1">
      <c r="G46" s="1"/>
      <c r="H46" s="1"/>
      <c r="I46" s="1"/>
      <c r="J46" s="1"/>
      <c r="K46" s="1"/>
      <c r="L46" s="1"/>
      <c r="M46" s="1"/>
      <c r="N46" s="1"/>
      <c r="O46" s="1"/>
    </row>
    <row r="47" spans="7:15" ht="13.5" customHeight="1">
      <c r="G47" s="1"/>
      <c r="H47" s="1"/>
      <c r="I47" s="1"/>
      <c r="J47" s="1"/>
      <c r="K47" s="1"/>
      <c r="L47" s="1"/>
      <c r="M47" s="1"/>
      <c r="N47" s="1"/>
      <c r="O47" s="1"/>
    </row>
    <row r="48" spans="7:15" ht="13.5" customHeight="1">
      <c r="G48" s="1"/>
      <c r="H48" s="1"/>
      <c r="I48" s="1"/>
      <c r="J48" s="1"/>
      <c r="K48" s="1"/>
      <c r="L48" s="1"/>
      <c r="M48" s="1"/>
      <c r="N48" s="1"/>
      <c r="O48" s="1"/>
    </row>
    <row r="49" spans="7:15" ht="13.5" customHeight="1">
      <c r="G49" s="1"/>
      <c r="H49" s="1"/>
      <c r="I49" s="1"/>
      <c r="J49" s="1"/>
      <c r="K49" s="1"/>
      <c r="L49" s="1"/>
      <c r="M49" s="1"/>
      <c r="N49" s="1"/>
      <c r="O49" s="1"/>
    </row>
    <row r="50" spans="7:15" ht="13.5" customHeight="1">
      <c r="G50" s="1"/>
      <c r="H50" s="1"/>
      <c r="I50" s="1"/>
      <c r="J50" s="1"/>
      <c r="K50" s="1"/>
      <c r="L50" s="1"/>
      <c r="M50" s="1"/>
      <c r="N50" s="1"/>
      <c r="O50" s="1"/>
    </row>
    <row r="51" spans="7:15" ht="13.5" customHeight="1">
      <c r="G51" s="1"/>
      <c r="H51" s="1"/>
      <c r="I51" s="1"/>
      <c r="J51" s="1"/>
      <c r="K51" s="1"/>
      <c r="L51" s="1"/>
      <c r="M51" s="1"/>
      <c r="N51" s="1"/>
      <c r="O51" s="1"/>
    </row>
    <row r="52" spans="7:15" ht="13.5" customHeight="1">
      <c r="G52" s="1"/>
      <c r="H52" s="1"/>
      <c r="I52" s="1"/>
      <c r="J52" s="1"/>
      <c r="K52" s="1"/>
      <c r="L52" s="1"/>
      <c r="M52" s="1"/>
      <c r="N52" s="1"/>
      <c r="O52" s="1"/>
    </row>
    <row r="53" spans="7:15" ht="13.5" customHeight="1">
      <c r="G53" s="1"/>
      <c r="H53" s="1"/>
      <c r="I53" s="1"/>
      <c r="J53" s="1"/>
      <c r="K53" s="1"/>
      <c r="L53" s="1"/>
      <c r="M53" s="1"/>
      <c r="N53" s="1"/>
      <c r="O53" s="1"/>
    </row>
    <row r="54" spans="7:15" ht="13.5" customHeight="1">
      <c r="G54" s="1"/>
      <c r="H54" s="1"/>
      <c r="I54" s="1"/>
      <c r="J54" s="1"/>
      <c r="K54" s="1"/>
      <c r="L54" s="1"/>
      <c r="M54" s="1"/>
      <c r="N54" s="1"/>
      <c r="O54" s="1"/>
    </row>
    <row r="55" spans="7:15" ht="13.5" customHeight="1">
      <c r="G55" s="1"/>
      <c r="H55" s="1"/>
      <c r="I55" s="1"/>
      <c r="J55" s="1"/>
      <c r="K55" s="1"/>
      <c r="L55" s="1"/>
      <c r="M55" s="1"/>
      <c r="N55" s="1"/>
      <c r="O55" s="1"/>
    </row>
    <row r="56" spans="7:15" ht="13.5" customHeight="1">
      <c r="G56" s="1"/>
      <c r="H56" s="1"/>
      <c r="I56" s="1"/>
      <c r="J56" s="1"/>
      <c r="K56" s="1"/>
      <c r="L56" s="1"/>
      <c r="M56" s="1"/>
      <c r="N56" s="1"/>
      <c r="O56" s="1"/>
    </row>
  </sheetData>
  <mergeCells count="2">
    <mergeCell ref="B3:F3"/>
    <mergeCell ref="B10:F10"/>
  </mergeCells>
  <phoneticPr fontId="10"/>
  <printOptions horizontalCentered="1"/>
  <pageMargins left="0.74803149606299213" right="0.74803149606299213" top="0.74803149606299213" bottom="0.74803149606299213" header="0.51181102362204722" footer="0.51181102362204722"/>
  <pageSetup paperSize="9" firstPageNumber="0"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07208-5AF3-464C-B6DF-A0616D47ABEE}">
  <dimension ref="A1:AMK18"/>
  <sheetViews>
    <sheetView zoomScaleNormal="100" zoomScaleSheetLayoutView="100" workbookViewId="0"/>
  </sheetViews>
  <sheetFormatPr defaultRowHeight="13.2"/>
  <cols>
    <col min="1" max="1" width="12.109375" style="25" customWidth="1"/>
    <col min="2" max="7" width="12.44140625" style="25" customWidth="1"/>
    <col min="8" max="1025" width="9" style="25" customWidth="1"/>
  </cols>
  <sheetData>
    <row r="1" spans="1:7" ht="15" customHeight="1">
      <c r="A1" s="354" t="s">
        <v>259</v>
      </c>
    </row>
    <row r="2" spans="1:7" s="357" customFormat="1" ht="9.9" customHeight="1" thickBot="1">
      <c r="A2" s="354"/>
    </row>
    <row r="3" spans="1:7" s="360" customFormat="1" ht="16.5" customHeight="1" thickTop="1" thickBot="1">
      <c r="A3" s="484" t="s">
        <v>1</v>
      </c>
      <c r="B3" s="859" t="s">
        <v>260</v>
      </c>
      <c r="C3" s="859" t="s">
        <v>261</v>
      </c>
      <c r="D3" s="444" t="s">
        <v>41</v>
      </c>
      <c r="E3" s="444" t="s">
        <v>262</v>
      </c>
      <c r="F3" s="444" t="s">
        <v>221</v>
      </c>
      <c r="G3" s="868" t="s">
        <v>263</v>
      </c>
    </row>
    <row r="4" spans="1:7" s="360" customFormat="1" ht="16.5" customHeight="1" thickTop="1">
      <c r="A4" s="485" t="s">
        <v>32</v>
      </c>
      <c r="B4" s="859"/>
      <c r="C4" s="859"/>
      <c r="D4" s="448" t="s">
        <v>224</v>
      </c>
      <c r="E4" s="448" t="s">
        <v>224</v>
      </c>
      <c r="F4" s="448" t="s">
        <v>224</v>
      </c>
      <c r="G4" s="868"/>
    </row>
    <row r="5" spans="1:7" s="360" customFormat="1" ht="18" customHeight="1">
      <c r="A5" s="367" t="s">
        <v>14</v>
      </c>
      <c r="B5" s="486">
        <v>1</v>
      </c>
      <c r="C5" s="486">
        <v>48</v>
      </c>
      <c r="D5" s="486">
        <v>12415</v>
      </c>
      <c r="E5" s="486">
        <v>11833</v>
      </c>
      <c r="F5" s="486">
        <v>582</v>
      </c>
      <c r="G5" s="486">
        <v>259</v>
      </c>
    </row>
    <row r="6" spans="1:7" s="360" customFormat="1" ht="18" customHeight="1">
      <c r="A6" s="367">
        <v>5</v>
      </c>
      <c r="B6" s="487">
        <v>1</v>
      </c>
      <c r="C6" s="487">
        <f>17+31</f>
        <v>48</v>
      </c>
      <c r="D6" s="487">
        <v>15466</v>
      </c>
      <c r="E6" s="487">
        <v>15216</v>
      </c>
      <c r="F6" s="487">
        <v>250</v>
      </c>
      <c r="G6" s="487">
        <v>322</v>
      </c>
    </row>
    <row r="7" spans="1:7" s="360" customFormat="1" ht="18" customHeight="1">
      <c r="A7" s="488">
        <v>6</v>
      </c>
      <c r="B7" s="489">
        <v>1</v>
      </c>
      <c r="C7" s="489">
        <v>46</v>
      </c>
      <c r="D7" s="489">
        <f>E7+F7</f>
        <v>12389</v>
      </c>
      <c r="E7" s="489">
        <v>12295</v>
      </c>
      <c r="F7" s="489">
        <v>94</v>
      </c>
      <c r="G7" s="489">
        <f>D7/C7</f>
        <v>269.32608695652175</v>
      </c>
    </row>
    <row r="8" spans="1:7" s="382" customFormat="1" ht="12.9" customHeight="1">
      <c r="A8" s="50" t="s">
        <v>155</v>
      </c>
      <c r="G8" s="384"/>
    </row>
    <row r="9" spans="1:7" s="357" customFormat="1" ht="13.5" customHeight="1"/>
    <row r="10" spans="1:7" s="357" customFormat="1" ht="13.5" customHeight="1"/>
    <row r="11" spans="1:7" s="357" customFormat="1" ht="13.5" customHeight="1"/>
    <row r="12" spans="1:7" s="357" customFormat="1" ht="13.5" customHeight="1">
      <c r="D12" s="383"/>
    </row>
    <row r="13" spans="1:7" s="357" customFormat="1" ht="13.5" customHeight="1"/>
    <row r="14" spans="1:7" s="357" customFormat="1" ht="13.5" customHeight="1"/>
    <row r="15" spans="1:7" s="357" customFormat="1" ht="13.5" customHeight="1"/>
    <row r="16" spans="1:7" s="357" customFormat="1" ht="13.5" customHeight="1"/>
    <row r="17" s="357" customFormat="1" ht="13.5" customHeight="1"/>
    <row r="18" s="357" customFormat="1" ht="13.5" customHeight="1"/>
  </sheetData>
  <mergeCells count="3">
    <mergeCell ref="B3:B4"/>
    <mergeCell ref="C3:C4"/>
    <mergeCell ref="G3:G4"/>
  </mergeCells>
  <phoneticPr fontId="10"/>
  <pageMargins left="0.78740157480314965" right="0.78740157480314965" top="0.74803149606299213" bottom="0.74803149606299213" header="0.51181102362204722" footer="0.51181102362204722"/>
  <pageSetup paperSize="9" firstPageNumber="0"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0BAA4-9802-4CBD-A15E-07CF993FCB76}">
  <dimension ref="A1:AMK743"/>
  <sheetViews>
    <sheetView zoomScaleNormal="100" zoomScaleSheetLayoutView="100" workbookViewId="0"/>
  </sheetViews>
  <sheetFormatPr defaultRowHeight="13.2"/>
  <cols>
    <col min="1" max="1" width="12.109375" style="25" customWidth="1"/>
    <col min="2" max="3" width="12.44140625" style="25" customWidth="1"/>
    <col min="4" max="5" width="12.33203125" style="25" customWidth="1"/>
    <col min="6" max="6" width="11.88671875" style="25" customWidth="1"/>
    <col min="7" max="7" width="1" style="25" customWidth="1"/>
    <col min="8" max="8" width="12.33203125" style="25" customWidth="1"/>
    <col min="9" max="9" width="9" style="25" customWidth="1"/>
    <col min="10" max="10" width="10.44140625" style="25" customWidth="1"/>
    <col min="11" max="1025" width="9" style="25" customWidth="1"/>
  </cols>
  <sheetData>
    <row r="1" spans="1:10" ht="15" customHeight="1">
      <c r="A1" s="354" t="s">
        <v>242</v>
      </c>
      <c r="I1" s="1"/>
      <c r="J1" s="1"/>
    </row>
    <row r="2" spans="1:10" s="357" customFormat="1" ht="12" customHeight="1" thickBot="1">
      <c r="A2" s="442"/>
      <c r="B2" s="443"/>
      <c r="C2" s="443"/>
      <c r="D2" s="443"/>
      <c r="E2" s="443"/>
      <c r="F2" s="443"/>
      <c r="G2" s="443"/>
      <c r="H2" s="443"/>
      <c r="I2" s="1"/>
      <c r="J2" s="1"/>
    </row>
    <row r="3" spans="1:10" s="360" customFormat="1" ht="17.25" customHeight="1" thickTop="1">
      <c r="A3" s="359" t="s">
        <v>1</v>
      </c>
      <c r="B3" s="444" t="s">
        <v>17</v>
      </c>
      <c r="C3" s="444" t="s">
        <v>243</v>
      </c>
      <c r="D3" s="444" t="s">
        <v>244</v>
      </c>
      <c r="E3" s="444" t="s">
        <v>245</v>
      </c>
      <c r="F3" s="445" t="s">
        <v>246</v>
      </c>
      <c r="G3" s="446"/>
      <c r="H3" s="447" t="s">
        <v>247</v>
      </c>
      <c r="I3" s="9"/>
      <c r="J3" s="9"/>
    </row>
    <row r="4" spans="1:10" s="360" customFormat="1" ht="19.5" customHeight="1">
      <c r="A4" s="362" t="s">
        <v>51</v>
      </c>
      <c r="B4" s="448" t="s">
        <v>224</v>
      </c>
      <c r="C4" s="448" t="s">
        <v>224</v>
      </c>
      <c r="D4" s="448" t="s">
        <v>224</v>
      </c>
      <c r="E4" s="448" t="s">
        <v>224</v>
      </c>
      <c r="F4" s="449" t="s">
        <v>224</v>
      </c>
      <c r="G4" s="450"/>
      <c r="H4" s="451" t="s">
        <v>248</v>
      </c>
      <c r="I4" s="9"/>
      <c r="J4" s="9"/>
    </row>
    <row r="5" spans="1:10" s="360" customFormat="1" ht="18" customHeight="1">
      <c r="A5" s="367" t="s">
        <v>14</v>
      </c>
      <c r="B5" s="153">
        <v>313169</v>
      </c>
      <c r="C5" s="153">
        <v>119891</v>
      </c>
      <c r="D5" s="153">
        <v>32852</v>
      </c>
      <c r="E5" s="153">
        <v>24308</v>
      </c>
      <c r="F5" s="452">
        <v>26901</v>
      </c>
      <c r="G5" s="453"/>
      <c r="H5" s="454">
        <v>2065</v>
      </c>
      <c r="I5" s="9"/>
      <c r="J5" s="9"/>
    </row>
    <row r="6" spans="1:10" s="360" customFormat="1" ht="18" customHeight="1">
      <c r="A6" s="367">
        <v>5</v>
      </c>
      <c r="B6" s="455">
        <v>349517</v>
      </c>
      <c r="C6" s="455">
        <v>130840</v>
      </c>
      <c r="D6" s="455">
        <v>35994</v>
      </c>
      <c r="E6" s="455">
        <v>28056</v>
      </c>
      <c r="F6" s="455">
        <v>27218</v>
      </c>
      <c r="G6" s="456">
        <f>SUM(G8:G9)</f>
        <v>0</v>
      </c>
      <c r="H6" s="457">
        <v>2016</v>
      </c>
      <c r="I6" s="9"/>
      <c r="J6" s="9"/>
    </row>
    <row r="7" spans="1:10" s="360" customFormat="1" ht="18" customHeight="1">
      <c r="A7" s="369">
        <v>6</v>
      </c>
      <c r="B7" s="458">
        <f>SUM(C7:H7)+SUM(B16:F16)</f>
        <v>343772</v>
      </c>
      <c r="C7" s="458">
        <f>C9+C10</f>
        <v>123306</v>
      </c>
      <c r="D7" s="458">
        <f t="shared" ref="D7:H7" si="0">D9+D10</f>
        <v>38201</v>
      </c>
      <c r="E7" s="458">
        <f>E9+E10</f>
        <v>27891</v>
      </c>
      <c r="F7" s="458">
        <f t="shared" si="0"/>
        <v>27583</v>
      </c>
      <c r="G7" s="459">
        <f t="shared" si="0"/>
        <v>0</v>
      </c>
      <c r="H7" s="460">
        <f t="shared" si="0"/>
        <v>2022</v>
      </c>
      <c r="I7" s="9"/>
      <c r="J7" s="461"/>
    </row>
    <row r="8" spans="1:10" s="360" customFormat="1" ht="5.0999999999999996" customHeight="1">
      <c r="A8" s="369"/>
      <c r="B8" s="462"/>
      <c r="C8" s="462"/>
      <c r="D8" s="462"/>
      <c r="E8" s="462"/>
      <c r="F8" s="463"/>
      <c r="G8" s="464"/>
      <c r="H8" s="465"/>
      <c r="I8" s="9"/>
      <c r="J8" s="461"/>
    </row>
    <row r="9" spans="1:10" s="360" customFormat="1" ht="18" customHeight="1">
      <c r="A9" s="367" t="s">
        <v>239</v>
      </c>
      <c r="B9" s="153">
        <f>SUM(C9:H9)+SUM(B18:F18)</f>
        <v>79821</v>
      </c>
      <c r="C9" s="153">
        <v>5068</v>
      </c>
      <c r="D9" s="153">
        <v>4215</v>
      </c>
      <c r="E9" s="153">
        <v>3237</v>
      </c>
      <c r="F9" s="452">
        <v>719</v>
      </c>
      <c r="G9" s="453"/>
      <c r="H9" s="454">
        <v>678</v>
      </c>
      <c r="I9" s="9"/>
      <c r="J9" s="461"/>
    </row>
    <row r="10" spans="1:10" s="360" customFormat="1" ht="18" customHeight="1">
      <c r="A10" s="378" t="s">
        <v>240</v>
      </c>
      <c r="B10" s="153">
        <f>SUM(C10:H10)+SUM(B19:F19)</f>
        <v>263951</v>
      </c>
      <c r="C10" s="466">
        <v>118238</v>
      </c>
      <c r="D10" s="466">
        <v>33986</v>
      </c>
      <c r="E10" s="466">
        <v>24654</v>
      </c>
      <c r="F10" s="467">
        <v>26864</v>
      </c>
      <c r="G10" s="468"/>
      <c r="H10" s="469">
        <v>1344</v>
      </c>
      <c r="I10" s="9"/>
      <c r="J10" s="461"/>
    </row>
    <row r="11" spans="1:10" s="360" customFormat="1" ht="17.25" customHeight="1" thickBot="1">
      <c r="A11" s="470"/>
      <c r="B11" s="471"/>
      <c r="C11" s="471"/>
      <c r="D11" s="471"/>
      <c r="E11" s="471"/>
      <c r="F11" s="471"/>
      <c r="G11" s="472"/>
      <c r="H11" s="471"/>
      <c r="I11" s="9"/>
      <c r="J11" s="9"/>
    </row>
    <row r="12" spans="1:10" s="360" customFormat="1" ht="17.25" customHeight="1" thickTop="1">
      <c r="A12" s="359" t="s">
        <v>1</v>
      </c>
      <c r="B12" s="444" t="s">
        <v>249</v>
      </c>
      <c r="C12" s="444" t="s">
        <v>250</v>
      </c>
      <c r="D12" s="444" t="s">
        <v>251</v>
      </c>
      <c r="E12" s="473" t="s">
        <v>252</v>
      </c>
      <c r="F12" s="444" t="s">
        <v>253</v>
      </c>
      <c r="G12" s="445"/>
      <c r="H12" s="474" t="s">
        <v>254</v>
      </c>
      <c r="I12" s="9"/>
      <c r="J12" s="9"/>
    </row>
    <row r="13" spans="1:10" s="360" customFormat="1" ht="18.75" customHeight="1">
      <c r="A13" s="362" t="s">
        <v>51</v>
      </c>
      <c r="B13" s="475" t="s">
        <v>248</v>
      </c>
      <c r="C13" s="448" t="s">
        <v>255</v>
      </c>
      <c r="D13" s="448" t="s">
        <v>224</v>
      </c>
      <c r="E13" s="450" t="s">
        <v>224</v>
      </c>
      <c r="F13" s="448" t="s">
        <v>256</v>
      </c>
      <c r="G13" s="450"/>
      <c r="H13" s="476" t="s">
        <v>257</v>
      </c>
      <c r="I13" s="9"/>
      <c r="J13" s="9"/>
    </row>
    <row r="14" spans="1:10" s="360" customFormat="1" ht="18" customHeight="1">
      <c r="A14" s="367" t="s">
        <v>14</v>
      </c>
      <c r="B14" s="153">
        <v>1117</v>
      </c>
      <c r="C14" s="153">
        <v>66937</v>
      </c>
      <c r="D14" s="153">
        <v>10954</v>
      </c>
      <c r="E14" s="453">
        <v>22911</v>
      </c>
      <c r="F14" s="153">
        <v>5233</v>
      </c>
      <c r="G14" s="452"/>
      <c r="H14" s="454">
        <v>48814</v>
      </c>
      <c r="I14" s="9"/>
      <c r="J14" s="9"/>
    </row>
    <row r="15" spans="1:10" s="360" customFormat="1" ht="18" customHeight="1">
      <c r="A15" s="367">
        <v>5</v>
      </c>
      <c r="B15" s="455">
        <v>1261</v>
      </c>
      <c r="C15" s="455">
        <v>76123</v>
      </c>
      <c r="D15" s="455">
        <v>11690</v>
      </c>
      <c r="E15" s="455">
        <v>29658</v>
      </c>
      <c r="F15" s="455">
        <v>6661</v>
      </c>
      <c r="G15" s="456">
        <f>SUM(G17:G18)</f>
        <v>0</v>
      </c>
      <c r="H15" s="457">
        <v>45791</v>
      </c>
      <c r="I15" s="9"/>
      <c r="J15" s="9"/>
    </row>
    <row r="16" spans="1:10" s="360" customFormat="1" ht="18" customHeight="1">
      <c r="A16" s="369">
        <v>6</v>
      </c>
      <c r="B16" s="458">
        <f>SUM(B18:B19)</f>
        <v>1036</v>
      </c>
      <c r="C16" s="458">
        <f>SUM(C18:C19)</f>
        <v>75094</v>
      </c>
      <c r="D16" s="458">
        <f t="shared" ref="D16:F16" si="1">SUM(D18:D19)</f>
        <v>9924</v>
      </c>
      <c r="E16" s="458">
        <f t="shared" si="1"/>
        <v>30856</v>
      </c>
      <c r="F16" s="458">
        <f t="shared" si="1"/>
        <v>7859</v>
      </c>
      <c r="G16" s="459"/>
      <c r="H16" s="460">
        <v>51367</v>
      </c>
      <c r="I16" s="9"/>
      <c r="J16" s="9"/>
    </row>
    <row r="17" spans="1:17" s="360" customFormat="1" ht="5.0999999999999996" customHeight="1">
      <c r="A17" s="369"/>
      <c r="B17" s="462"/>
      <c r="C17" s="462"/>
      <c r="D17" s="462"/>
      <c r="E17" s="464"/>
      <c r="F17" s="462"/>
      <c r="G17" s="463"/>
      <c r="H17" s="477"/>
      <c r="I17" s="9"/>
      <c r="J17" s="9"/>
    </row>
    <row r="18" spans="1:17" s="360" customFormat="1" ht="18" customHeight="1">
      <c r="A18" s="367" t="s">
        <v>239</v>
      </c>
      <c r="B18" s="153">
        <v>326</v>
      </c>
      <c r="C18" s="153">
        <v>59313</v>
      </c>
      <c r="D18" s="437">
        <v>0</v>
      </c>
      <c r="E18" s="437" t="s">
        <v>101</v>
      </c>
      <c r="F18" s="437">
        <v>6265</v>
      </c>
      <c r="G18" s="478"/>
      <c r="H18" s="479">
        <v>0</v>
      </c>
      <c r="I18" s="9"/>
      <c r="J18" s="9"/>
    </row>
    <row r="19" spans="1:17" s="360" customFormat="1" ht="18" customHeight="1">
      <c r="A19" s="378" t="s">
        <v>240</v>
      </c>
      <c r="B19" s="466">
        <v>710</v>
      </c>
      <c r="C19" s="466">
        <v>15781</v>
      </c>
      <c r="D19" s="466">
        <v>9924</v>
      </c>
      <c r="E19" s="468">
        <v>30856</v>
      </c>
      <c r="F19" s="438">
        <v>1594</v>
      </c>
      <c r="G19" s="480"/>
      <c r="H19" s="481">
        <v>0</v>
      </c>
      <c r="I19" s="9"/>
      <c r="J19" s="149"/>
    </row>
    <row r="20" spans="1:17" s="357" customFormat="1" ht="12" customHeight="1">
      <c r="A20" s="482" t="s">
        <v>258</v>
      </c>
      <c r="B20" s="482"/>
      <c r="C20" s="482"/>
      <c r="D20" s="482"/>
      <c r="E20" s="482"/>
      <c r="F20" s="482"/>
      <c r="G20" s="482"/>
      <c r="H20" s="482"/>
      <c r="I20" s="149"/>
      <c r="J20" s="1"/>
      <c r="K20" s="149"/>
      <c r="L20" s="149"/>
      <c r="M20" s="149"/>
      <c r="N20" s="149"/>
      <c r="O20" s="149"/>
      <c r="P20" s="149"/>
      <c r="Q20" s="149"/>
    </row>
    <row r="21" spans="1:17" s="357" customFormat="1" ht="12" customHeight="1">
      <c r="C21" s="382" t="s">
        <v>434</v>
      </c>
      <c r="D21" s="382"/>
      <c r="E21" s="382"/>
      <c r="F21" s="382"/>
      <c r="G21" s="382"/>
      <c r="H21" s="382"/>
      <c r="I21" s="1"/>
      <c r="J21" s="1"/>
    </row>
    <row r="22" spans="1:17" s="357" customFormat="1" ht="12" customHeight="1">
      <c r="B22" s="483"/>
      <c r="C22" s="483"/>
      <c r="D22" s="483"/>
      <c r="E22" s="483"/>
      <c r="F22" s="64"/>
      <c r="G22" s="64"/>
      <c r="I22" s="1"/>
      <c r="J22" s="1"/>
    </row>
    <row r="23" spans="1:17" s="1" customFormat="1" ht="12" customHeight="1">
      <c r="H23" s="384"/>
    </row>
    <row r="24" spans="1:17" s="1" customFormat="1" ht="12" customHeight="1">
      <c r="H24" s="384"/>
    </row>
    <row r="25" spans="1:17" s="1" customFormat="1" ht="13.5" customHeight="1"/>
    <row r="26" spans="1:17" s="1" customFormat="1" ht="13.5" customHeight="1"/>
    <row r="27" spans="1:17" s="1" customFormat="1" ht="13.5" customHeight="1"/>
    <row r="28" spans="1:17" s="1" customFormat="1" ht="13.5" customHeight="1"/>
    <row r="29" spans="1:17" s="1" customFormat="1" ht="13.5" customHeight="1"/>
    <row r="30" spans="1:17" s="1" customFormat="1" ht="13.5" customHeight="1"/>
    <row r="31" spans="1:17" s="1" customFormat="1" ht="13.5" customHeight="1"/>
    <row r="32" spans="1:17" s="1" customFormat="1" ht="13.5" customHeight="1"/>
    <row r="33" spans="9:10" s="1" customFormat="1" ht="13.5" customHeight="1"/>
    <row r="34" spans="9:10" s="1" customFormat="1" ht="13.5" customHeight="1"/>
    <row r="35" spans="9:10" s="1" customFormat="1" ht="13.5" customHeight="1"/>
    <row r="36" spans="9:10" ht="13.5" customHeight="1">
      <c r="I36" s="1"/>
      <c r="J36" s="1"/>
    </row>
    <row r="37" spans="9:10" ht="13.5" customHeight="1">
      <c r="I37" s="1"/>
      <c r="J37" s="1"/>
    </row>
    <row r="38" spans="9:10" ht="13.5" customHeight="1">
      <c r="I38" s="1"/>
      <c r="J38" s="1"/>
    </row>
    <row r="39" spans="9:10" ht="13.5" customHeight="1">
      <c r="I39" s="1"/>
      <c r="J39" s="1"/>
    </row>
    <row r="40" spans="9:10" ht="13.5" customHeight="1">
      <c r="I40" s="1"/>
      <c r="J40" s="1"/>
    </row>
    <row r="41" spans="9:10" ht="13.5" customHeight="1">
      <c r="I41" s="1"/>
      <c r="J41" s="1"/>
    </row>
    <row r="42" spans="9:10" ht="13.5" customHeight="1">
      <c r="I42" s="1"/>
      <c r="J42" s="1"/>
    </row>
    <row r="43" spans="9:10" ht="13.5" customHeight="1">
      <c r="I43" s="1"/>
      <c r="J43" s="1"/>
    </row>
    <row r="44" spans="9:10" ht="13.5" customHeight="1">
      <c r="I44" s="1"/>
      <c r="J44" s="1"/>
    </row>
    <row r="45" spans="9:10" ht="13.5" customHeight="1">
      <c r="I45" s="1"/>
      <c r="J45" s="1"/>
    </row>
    <row r="46" spans="9:10" ht="13.5" customHeight="1">
      <c r="I46" s="1"/>
      <c r="J46" s="1"/>
    </row>
    <row r="47" spans="9:10" ht="13.5" customHeight="1">
      <c r="I47" s="1"/>
      <c r="J47" s="1"/>
    </row>
    <row r="48" spans="9:10" ht="13.5" customHeight="1">
      <c r="I48" s="1"/>
      <c r="J48" s="1"/>
    </row>
    <row r="49" spans="9:10" ht="13.5" customHeight="1">
      <c r="I49" s="1"/>
      <c r="J49" s="1"/>
    </row>
    <row r="50" spans="9:10" ht="13.5" customHeight="1">
      <c r="I50" s="1"/>
      <c r="J50" s="1"/>
    </row>
    <row r="51" spans="9:10" ht="13.5" customHeight="1">
      <c r="I51" s="1"/>
      <c r="J51" s="1"/>
    </row>
    <row r="52" spans="9:10" ht="13.5" customHeight="1">
      <c r="I52" s="1"/>
      <c r="J52" s="1"/>
    </row>
    <row r="53" spans="9:10" ht="13.5" customHeight="1">
      <c r="I53" s="1"/>
      <c r="J53" s="1"/>
    </row>
    <row r="54" spans="9:10" ht="13.5" customHeight="1">
      <c r="I54" s="1"/>
      <c r="J54" s="1"/>
    </row>
    <row r="55" spans="9:10" ht="13.5" customHeight="1">
      <c r="I55" s="1"/>
      <c r="J55" s="1"/>
    </row>
    <row r="56" spans="9:10" ht="13.5" customHeight="1">
      <c r="I56" s="1"/>
      <c r="J56" s="1"/>
    </row>
    <row r="57" spans="9:10" ht="13.5" customHeight="1">
      <c r="I57" s="1"/>
      <c r="J57" s="1"/>
    </row>
    <row r="58" spans="9:10" ht="13.5" customHeight="1">
      <c r="I58" s="1"/>
      <c r="J58" s="1"/>
    </row>
    <row r="59" spans="9:10" ht="13.5" customHeight="1">
      <c r="I59" s="1"/>
      <c r="J59" s="1"/>
    </row>
    <row r="60" spans="9:10" ht="13.5" customHeight="1">
      <c r="I60" s="1"/>
      <c r="J60" s="1"/>
    </row>
    <row r="61" spans="9:10" ht="13.5" customHeight="1">
      <c r="I61" s="1"/>
      <c r="J61" s="1"/>
    </row>
    <row r="62" spans="9:10" ht="13.5" customHeight="1">
      <c r="I62" s="1"/>
      <c r="J62" s="1"/>
    </row>
    <row r="63" spans="9:10" ht="13.5" customHeight="1">
      <c r="I63" s="1"/>
      <c r="J63" s="1"/>
    </row>
    <row r="64" spans="9:10" ht="13.5" customHeight="1">
      <c r="I64" s="1"/>
      <c r="J64" s="1"/>
    </row>
    <row r="65" spans="9:10" ht="13.5" customHeight="1">
      <c r="I65" s="1"/>
      <c r="J65" s="1"/>
    </row>
    <row r="66" spans="9:10" ht="13.5" customHeight="1">
      <c r="I66" s="1"/>
      <c r="J66" s="1"/>
    </row>
    <row r="67" spans="9:10" ht="13.5" customHeight="1">
      <c r="I67" s="1"/>
      <c r="J67" s="1"/>
    </row>
    <row r="68" spans="9:10" ht="13.5" customHeight="1">
      <c r="I68" s="1"/>
      <c r="J68" s="1"/>
    </row>
    <row r="69" spans="9:10" ht="13.5" customHeight="1">
      <c r="I69" s="1"/>
      <c r="J69" s="1"/>
    </row>
    <row r="70" spans="9:10" ht="13.5" customHeight="1">
      <c r="I70" s="1"/>
      <c r="J70" s="1"/>
    </row>
    <row r="71" spans="9:10" ht="13.5" customHeight="1">
      <c r="I71" s="1"/>
      <c r="J71" s="1"/>
    </row>
    <row r="72" spans="9:10" ht="13.5" customHeight="1">
      <c r="I72" s="1"/>
      <c r="J72" s="1"/>
    </row>
    <row r="73" spans="9:10" ht="13.5" customHeight="1">
      <c r="I73" s="1"/>
      <c r="J73" s="1"/>
    </row>
    <row r="74" spans="9:10" ht="13.5" customHeight="1">
      <c r="I74" s="1"/>
      <c r="J74" s="1"/>
    </row>
    <row r="75" spans="9:10" ht="13.5" customHeight="1">
      <c r="I75" s="1"/>
      <c r="J75" s="1"/>
    </row>
    <row r="76" spans="9:10" ht="13.5" customHeight="1">
      <c r="I76" s="1"/>
      <c r="J76" s="1"/>
    </row>
    <row r="77" spans="9:10" ht="13.5" customHeight="1">
      <c r="I77" s="1"/>
      <c r="J77" s="1"/>
    </row>
    <row r="78" spans="9:10" ht="13.5" customHeight="1">
      <c r="I78" s="1"/>
      <c r="J78" s="1"/>
    </row>
    <row r="79" spans="9:10" ht="13.5" customHeight="1">
      <c r="I79" s="1"/>
      <c r="J79" s="1"/>
    </row>
    <row r="80" spans="9:10" ht="13.5" customHeight="1">
      <c r="I80" s="1"/>
      <c r="J80" s="1"/>
    </row>
    <row r="81" spans="9:10" ht="13.5" customHeight="1">
      <c r="I81" s="1"/>
      <c r="J81" s="1"/>
    </row>
    <row r="82" spans="9:10" ht="13.5" customHeight="1">
      <c r="I82" s="1"/>
      <c r="J82" s="1"/>
    </row>
    <row r="83" spans="9:10" ht="13.5" customHeight="1">
      <c r="I83" s="1"/>
      <c r="J83" s="1"/>
    </row>
    <row r="84" spans="9:10" ht="13.5" customHeight="1">
      <c r="I84" s="1"/>
      <c r="J84" s="1"/>
    </row>
    <row r="85" spans="9:10" ht="13.5" customHeight="1">
      <c r="I85" s="1"/>
      <c r="J85" s="1"/>
    </row>
    <row r="86" spans="9:10" ht="13.5" customHeight="1">
      <c r="I86" s="1"/>
      <c r="J86" s="1"/>
    </row>
    <row r="87" spans="9:10" ht="13.5" customHeight="1">
      <c r="I87" s="1"/>
      <c r="J87" s="1"/>
    </row>
    <row r="88" spans="9:10" ht="13.5" customHeight="1">
      <c r="I88" s="1"/>
      <c r="J88" s="1"/>
    </row>
    <row r="89" spans="9:10" ht="13.5" customHeight="1">
      <c r="I89" s="1"/>
      <c r="J89" s="1"/>
    </row>
    <row r="90" spans="9:10" ht="13.5" customHeight="1">
      <c r="I90" s="1"/>
      <c r="J90" s="1"/>
    </row>
    <row r="91" spans="9:10" ht="13.5" customHeight="1">
      <c r="I91" s="1"/>
      <c r="J91" s="1"/>
    </row>
    <row r="92" spans="9:10" ht="13.5" customHeight="1">
      <c r="I92" s="1"/>
      <c r="J92" s="1"/>
    </row>
    <row r="93" spans="9:10" ht="13.5" customHeight="1">
      <c r="I93" s="1"/>
      <c r="J93" s="1"/>
    </row>
    <row r="94" spans="9:10" ht="13.5" customHeight="1">
      <c r="I94" s="1"/>
      <c r="J94" s="1"/>
    </row>
    <row r="95" spans="9:10" ht="13.5" customHeight="1">
      <c r="I95" s="1"/>
      <c r="J95" s="1"/>
    </row>
    <row r="96" spans="9:10" ht="13.5" customHeight="1">
      <c r="I96" s="1"/>
      <c r="J96" s="1"/>
    </row>
    <row r="97" spans="9:10" ht="13.5" customHeight="1">
      <c r="I97" s="1"/>
      <c r="J97" s="1"/>
    </row>
    <row r="98" spans="9:10" ht="13.5" customHeight="1">
      <c r="I98" s="1"/>
      <c r="J98" s="1"/>
    </row>
    <row r="99" spans="9:10" ht="13.5" customHeight="1">
      <c r="I99" s="1"/>
      <c r="J99" s="1"/>
    </row>
    <row r="100" spans="9:10" ht="13.5" customHeight="1">
      <c r="I100" s="1"/>
      <c r="J100" s="1"/>
    </row>
    <row r="101" spans="9:10" ht="13.5" customHeight="1">
      <c r="I101" s="1"/>
      <c r="J101" s="1"/>
    </row>
    <row r="102" spans="9:10" ht="13.5" customHeight="1">
      <c r="I102" s="1"/>
      <c r="J102" s="1"/>
    </row>
    <row r="103" spans="9:10" ht="13.5" customHeight="1">
      <c r="I103" s="1"/>
      <c r="J103" s="1"/>
    </row>
    <row r="104" spans="9:10" ht="13.5" customHeight="1">
      <c r="I104" s="1"/>
      <c r="J104" s="1"/>
    </row>
    <row r="105" spans="9:10" ht="13.5" customHeight="1">
      <c r="I105" s="1"/>
      <c r="J105" s="1"/>
    </row>
    <row r="106" spans="9:10" ht="13.5" customHeight="1">
      <c r="I106" s="1"/>
      <c r="J106" s="1"/>
    </row>
    <row r="107" spans="9:10" ht="13.5" customHeight="1">
      <c r="I107" s="1"/>
      <c r="J107" s="1"/>
    </row>
    <row r="108" spans="9:10" ht="13.5" customHeight="1">
      <c r="I108" s="1"/>
      <c r="J108" s="1"/>
    </row>
    <row r="109" spans="9:10" ht="13.5" customHeight="1">
      <c r="I109" s="1"/>
      <c r="J109" s="1"/>
    </row>
    <row r="110" spans="9:10" ht="13.5" customHeight="1">
      <c r="I110" s="1"/>
      <c r="J110" s="1"/>
    </row>
    <row r="111" spans="9:10" ht="13.5" customHeight="1">
      <c r="I111" s="1"/>
      <c r="J111" s="1"/>
    </row>
    <row r="112" spans="9:10" ht="13.5" customHeight="1">
      <c r="I112" s="1"/>
      <c r="J112" s="1"/>
    </row>
    <row r="113" spans="9:10" ht="13.5" customHeight="1">
      <c r="I113" s="1"/>
      <c r="J113" s="1"/>
    </row>
    <row r="114" spans="9:10" ht="13.5" customHeight="1">
      <c r="I114" s="1"/>
      <c r="J114" s="1"/>
    </row>
    <row r="115" spans="9:10" ht="13.5" customHeight="1">
      <c r="I115" s="1"/>
      <c r="J115" s="1"/>
    </row>
    <row r="116" spans="9:10" ht="13.5" customHeight="1">
      <c r="I116" s="1"/>
      <c r="J116" s="1"/>
    </row>
    <row r="117" spans="9:10" ht="13.5" customHeight="1">
      <c r="I117" s="1"/>
      <c r="J117" s="1"/>
    </row>
    <row r="118" spans="9:10" ht="13.5" customHeight="1">
      <c r="I118" s="1"/>
      <c r="J118" s="1"/>
    </row>
    <row r="119" spans="9:10" ht="13.5" customHeight="1">
      <c r="I119" s="1"/>
      <c r="J119" s="1"/>
    </row>
    <row r="120" spans="9:10" ht="13.5" customHeight="1">
      <c r="I120" s="1"/>
      <c r="J120" s="1"/>
    </row>
    <row r="121" spans="9:10" ht="13.5" customHeight="1">
      <c r="I121" s="1"/>
      <c r="J121" s="1"/>
    </row>
    <row r="122" spans="9:10" ht="13.5" customHeight="1">
      <c r="I122" s="1"/>
      <c r="J122" s="1"/>
    </row>
    <row r="123" spans="9:10" ht="13.5" customHeight="1">
      <c r="I123" s="1"/>
      <c r="J123" s="1"/>
    </row>
    <row r="124" spans="9:10" ht="13.5" customHeight="1">
      <c r="I124" s="1"/>
      <c r="J124" s="1"/>
    </row>
    <row r="125" spans="9:10" ht="13.5" customHeight="1">
      <c r="I125" s="1"/>
      <c r="J125" s="1"/>
    </row>
    <row r="126" spans="9:10" ht="13.5" customHeight="1">
      <c r="I126" s="1"/>
      <c r="J126" s="1"/>
    </row>
    <row r="127" spans="9:10" ht="13.5" customHeight="1">
      <c r="I127" s="1"/>
      <c r="J127" s="1"/>
    </row>
    <row r="128" spans="9:10" ht="13.5" customHeight="1">
      <c r="I128" s="1"/>
      <c r="J128" s="1"/>
    </row>
    <row r="129" spans="9:10" ht="13.5" customHeight="1">
      <c r="I129" s="1"/>
      <c r="J129" s="1"/>
    </row>
    <row r="130" spans="9:10" ht="13.5" customHeight="1">
      <c r="I130" s="1"/>
      <c r="J130" s="1"/>
    </row>
    <row r="131" spans="9:10" ht="13.5" customHeight="1">
      <c r="I131" s="1"/>
      <c r="J131" s="1"/>
    </row>
    <row r="132" spans="9:10" ht="13.5" customHeight="1">
      <c r="I132" s="1"/>
      <c r="J132" s="1"/>
    </row>
    <row r="133" spans="9:10" ht="13.5" customHeight="1">
      <c r="I133" s="1"/>
      <c r="J133" s="1"/>
    </row>
    <row r="134" spans="9:10" ht="13.5" customHeight="1">
      <c r="I134" s="1"/>
      <c r="J134" s="1"/>
    </row>
    <row r="135" spans="9:10" ht="13.5" customHeight="1">
      <c r="I135" s="1"/>
      <c r="J135" s="1"/>
    </row>
    <row r="136" spans="9:10" ht="13.5" customHeight="1">
      <c r="I136" s="1"/>
      <c r="J136" s="1"/>
    </row>
    <row r="137" spans="9:10" ht="13.5" customHeight="1">
      <c r="I137" s="1"/>
      <c r="J137" s="1"/>
    </row>
    <row r="138" spans="9:10" ht="13.5" customHeight="1">
      <c r="I138" s="1"/>
      <c r="J138" s="1"/>
    </row>
    <row r="139" spans="9:10" ht="13.5" customHeight="1">
      <c r="I139" s="1"/>
      <c r="J139" s="1"/>
    </row>
    <row r="140" spans="9:10" ht="13.5" customHeight="1">
      <c r="I140" s="1"/>
      <c r="J140" s="1"/>
    </row>
    <row r="141" spans="9:10" ht="13.5" customHeight="1">
      <c r="I141" s="1"/>
      <c r="J141" s="1"/>
    </row>
    <row r="142" spans="9:10" ht="13.5" customHeight="1">
      <c r="I142" s="1"/>
      <c r="J142" s="1"/>
    </row>
    <row r="143" spans="9:10" ht="13.5" customHeight="1">
      <c r="I143" s="1"/>
      <c r="J143" s="1"/>
    </row>
    <row r="144" spans="9:10" ht="13.5" customHeight="1">
      <c r="I144" s="1"/>
      <c r="J144" s="1"/>
    </row>
    <row r="145" spans="9:10" ht="13.5" customHeight="1">
      <c r="I145" s="1"/>
      <c r="J145" s="1"/>
    </row>
    <row r="146" spans="9:10" ht="13.5" customHeight="1">
      <c r="I146" s="1"/>
      <c r="J146" s="1"/>
    </row>
    <row r="147" spans="9:10" ht="13.5" customHeight="1">
      <c r="I147" s="1"/>
      <c r="J147" s="1"/>
    </row>
    <row r="148" spans="9:10" ht="13.5" customHeight="1">
      <c r="I148" s="1"/>
      <c r="J148" s="1"/>
    </row>
    <row r="149" spans="9:10" ht="13.5" customHeight="1">
      <c r="I149" s="1"/>
      <c r="J149" s="1"/>
    </row>
    <row r="150" spans="9:10" ht="13.5" customHeight="1">
      <c r="I150" s="1"/>
      <c r="J150" s="1"/>
    </row>
    <row r="151" spans="9:10" ht="13.5" customHeight="1">
      <c r="I151" s="1"/>
      <c r="J151" s="1"/>
    </row>
    <row r="152" spans="9:10" ht="13.5" customHeight="1">
      <c r="I152" s="1"/>
      <c r="J152" s="1"/>
    </row>
    <row r="153" spans="9:10" ht="13.5" customHeight="1">
      <c r="I153" s="1"/>
      <c r="J153" s="1"/>
    </row>
    <row r="154" spans="9:10" ht="13.5" customHeight="1">
      <c r="I154" s="1"/>
      <c r="J154" s="1"/>
    </row>
    <row r="155" spans="9:10" ht="13.5" customHeight="1">
      <c r="I155" s="1"/>
      <c r="J155" s="1"/>
    </row>
    <row r="156" spans="9:10" ht="13.5" customHeight="1">
      <c r="I156" s="1"/>
      <c r="J156" s="1"/>
    </row>
    <row r="157" spans="9:10" ht="13.5" customHeight="1">
      <c r="I157" s="1"/>
      <c r="J157" s="1"/>
    </row>
    <row r="158" spans="9:10" ht="13.5" customHeight="1">
      <c r="I158" s="1"/>
      <c r="J158" s="1"/>
    </row>
    <row r="159" spans="9:10" ht="13.5" customHeight="1">
      <c r="I159" s="1"/>
      <c r="J159" s="1"/>
    </row>
    <row r="160" spans="9:10" ht="13.5" customHeight="1">
      <c r="I160" s="1"/>
      <c r="J160" s="1"/>
    </row>
    <row r="161" spans="9:10" ht="13.5" customHeight="1">
      <c r="I161" s="1"/>
      <c r="J161" s="1"/>
    </row>
    <row r="162" spans="9:10" ht="13.5" customHeight="1">
      <c r="I162" s="1"/>
      <c r="J162" s="1"/>
    </row>
    <row r="163" spans="9:10" ht="13.5" customHeight="1">
      <c r="I163" s="1"/>
      <c r="J163" s="1"/>
    </row>
    <row r="164" spans="9:10" ht="13.5" customHeight="1">
      <c r="I164" s="1"/>
      <c r="J164" s="1"/>
    </row>
    <row r="165" spans="9:10" ht="13.5" customHeight="1">
      <c r="I165" s="1"/>
      <c r="J165" s="1"/>
    </row>
    <row r="166" spans="9:10" ht="13.5" customHeight="1">
      <c r="I166" s="1"/>
      <c r="J166" s="1"/>
    </row>
    <row r="167" spans="9:10" ht="13.5" customHeight="1">
      <c r="I167" s="1"/>
      <c r="J167" s="1"/>
    </row>
    <row r="168" spans="9:10" ht="13.5" customHeight="1">
      <c r="I168" s="1"/>
      <c r="J168" s="1"/>
    </row>
    <row r="169" spans="9:10" ht="13.5" customHeight="1">
      <c r="I169" s="1"/>
      <c r="J169" s="1"/>
    </row>
    <row r="170" spans="9:10" ht="13.5" customHeight="1">
      <c r="I170" s="1"/>
      <c r="J170" s="1"/>
    </row>
    <row r="171" spans="9:10" ht="13.5" customHeight="1">
      <c r="I171" s="1"/>
      <c r="J171" s="1"/>
    </row>
    <row r="172" spans="9:10" ht="13.5" customHeight="1">
      <c r="I172" s="1"/>
      <c r="J172" s="1"/>
    </row>
    <row r="173" spans="9:10" ht="13.5" customHeight="1">
      <c r="I173" s="1"/>
      <c r="J173" s="1"/>
    </row>
    <row r="174" spans="9:10" ht="13.5" customHeight="1">
      <c r="I174" s="1"/>
      <c r="J174" s="1"/>
    </row>
    <row r="175" spans="9:10" ht="13.5" customHeight="1">
      <c r="I175" s="1"/>
      <c r="J175" s="1"/>
    </row>
    <row r="176" spans="9:10" ht="13.5" customHeight="1">
      <c r="I176" s="1"/>
      <c r="J176" s="1"/>
    </row>
    <row r="177" spans="9:10" ht="13.5" customHeight="1">
      <c r="I177" s="1"/>
      <c r="J177" s="1"/>
    </row>
    <row r="178" spans="9:10" ht="13.5" customHeight="1">
      <c r="I178" s="1"/>
      <c r="J178" s="1"/>
    </row>
    <row r="179" spans="9:10" ht="13.5" customHeight="1">
      <c r="I179" s="1"/>
      <c r="J179" s="1"/>
    </row>
    <row r="180" spans="9:10" ht="13.5" customHeight="1">
      <c r="I180" s="1"/>
      <c r="J180" s="1"/>
    </row>
    <row r="181" spans="9:10" ht="13.5" customHeight="1">
      <c r="I181" s="1"/>
      <c r="J181" s="1"/>
    </row>
    <row r="182" spans="9:10" ht="13.5" customHeight="1">
      <c r="I182" s="1"/>
      <c r="J182" s="1"/>
    </row>
    <row r="183" spans="9:10" ht="13.5" customHeight="1">
      <c r="I183" s="1"/>
      <c r="J183" s="1"/>
    </row>
    <row r="184" spans="9:10" ht="13.5" customHeight="1">
      <c r="I184" s="1"/>
      <c r="J184" s="1"/>
    </row>
    <row r="185" spans="9:10" ht="13.5" customHeight="1">
      <c r="I185" s="1"/>
      <c r="J185" s="1"/>
    </row>
    <row r="186" spans="9:10" ht="13.5" customHeight="1">
      <c r="I186" s="1"/>
      <c r="J186" s="1"/>
    </row>
    <row r="187" spans="9:10" ht="13.5" customHeight="1">
      <c r="I187" s="1"/>
      <c r="J187" s="1"/>
    </row>
    <row r="188" spans="9:10" ht="13.5" customHeight="1">
      <c r="I188" s="1"/>
      <c r="J188" s="1"/>
    </row>
    <row r="189" spans="9:10" ht="13.5" customHeight="1">
      <c r="I189" s="1"/>
      <c r="J189" s="1"/>
    </row>
    <row r="190" spans="9:10" ht="13.5" customHeight="1">
      <c r="I190" s="1"/>
      <c r="J190" s="1"/>
    </row>
    <row r="191" spans="9:10" ht="13.5" customHeight="1">
      <c r="I191" s="1"/>
      <c r="J191" s="1"/>
    </row>
    <row r="192" spans="9:10" ht="13.5" customHeight="1">
      <c r="I192" s="1"/>
      <c r="J192" s="1"/>
    </row>
    <row r="193" spans="9:10" ht="13.5" customHeight="1">
      <c r="I193" s="1"/>
      <c r="J193" s="1"/>
    </row>
    <row r="194" spans="9:10" ht="13.5" customHeight="1">
      <c r="I194" s="1"/>
      <c r="J194" s="1"/>
    </row>
    <row r="195" spans="9:10" ht="13.5" customHeight="1">
      <c r="I195" s="1"/>
      <c r="J195" s="1"/>
    </row>
    <row r="196" spans="9:10" ht="13.5" customHeight="1">
      <c r="I196" s="1"/>
      <c r="J196" s="1"/>
    </row>
    <row r="197" spans="9:10" ht="13.5" customHeight="1">
      <c r="I197" s="1"/>
      <c r="J197" s="1"/>
    </row>
    <row r="198" spans="9:10" ht="13.5" customHeight="1">
      <c r="I198" s="1"/>
      <c r="J198" s="1"/>
    </row>
    <row r="199" spans="9:10" ht="13.5" customHeight="1">
      <c r="I199" s="1"/>
      <c r="J199" s="1"/>
    </row>
    <row r="200" spans="9:10" ht="13.5" customHeight="1">
      <c r="I200" s="1"/>
      <c r="J200" s="1"/>
    </row>
    <row r="201" spans="9:10" ht="13.5" customHeight="1">
      <c r="I201" s="1"/>
      <c r="J201" s="1"/>
    </row>
    <row r="202" spans="9:10" ht="13.5" customHeight="1">
      <c r="I202" s="1"/>
      <c r="J202" s="1"/>
    </row>
    <row r="203" spans="9:10" ht="13.5" customHeight="1">
      <c r="I203" s="1"/>
      <c r="J203" s="1"/>
    </row>
    <row r="204" spans="9:10" ht="13.5" customHeight="1">
      <c r="I204" s="1"/>
      <c r="J204" s="1"/>
    </row>
    <row r="205" spans="9:10" ht="13.5" customHeight="1">
      <c r="I205" s="1"/>
      <c r="J205" s="1"/>
    </row>
    <row r="206" spans="9:10" ht="13.5" customHeight="1">
      <c r="I206" s="1"/>
      <c r="J206" s="1"/>
    </row>
    <row r="207" spans="9:10" ht="13.5" customHeight="1">
      <c r="I207" s="1"/>
      <c r="J207" s="1"/>
    </row>
    <row r="208" spans="9:10" ht="13.5" customHeight="1">
      <c r="I208" s="1"/>
      <c r="J208" s="1"/>
    </row>
    <row r="209" spans="9:10" ht="13.5" customHeight="1">
      <c r="I209" s="1"/>
      <c r="J209" s="1"/>
    </row>
    <row r="210" spans="9:10" ht="13.5" customHeight="1">
      <c r="I210" s="1"/>
      <c r="J210" s="1"/>
    </row>
    <row r="211" spans="9:10" ht="13.5" customHeight="1">
      <c r="I211" s="1"/>
      <c r="J211" s="1"/>
    </row>
    <row r="212" spans="9:10" ht="13.5" customHeight="1">
      <c r="I212" s="1"/>
      <c r="J212" s="1"/>
    </row>
    <row r="213" spans="9:10" ht="13.5" customHeight="1">
      <c r="I213" s="1"/>
      <c r="J213" s="1"/>
    </row>
    <row r="214" spans="9:10" ht="13.5" customHeight="1">
      <c r="I214" s="1"/>
      <c r="J214" s="1"/>
    </row>
    <row r="215" spans="9:10" ht="13.5" customHeight="1">
      <c r="I215" s="1"/>
      <c r="J215" s="1"/>
    </row>
    <row r="216" spans="9:10" ht="13.5" customHeight="1">
      <c r="I216" s="1"/>
      <c r="J216" s="1"/>
    </row>
    <row r="217" spans="9:10" ht="13.5" customHeight="1">
      <c r="I217" s="1"/>
      <c r="J217" s="1"/>
    </row>
    <row r="218" spans="9:10" ht="13.5" customHeight="1">
      <c r="I218" s="1"/>
      <c r="J218" s="1"/>
    </row>
    <row r="219" spans="9:10" ht="13.5" customHeight="1">
      <c r="I219" s="1"/>
      <c r="J219" s="1"/>
    </row>
    <row r="220" spans="9:10" ht="13.5" customHeight="1">
      <c r="I220" s="1"/>
      <c r="J220" s="1"/>
    </row>
    <row r="221" spans="9:10" ht="13.5" customHeight="1">
      <c r="I221" s="1"/>
      <c r="J221" s="1"/>
    </row>
    <row r="222" spans="9:10" ht="13.5" customHeight="1">
      <c r="I222" s="1"/>
      <c r="J222" s="1"/>
    </row>
    <row r="223" spans="9:10" ht="13.5" customHeight="1">
      <c r="I223" s="1"/>
      <c r="J223" s="1"/>
    </row>
    <row r="224" spans="9:10" ht="13.5" customHeight="1">
      <c r="I224" s="1"/>
      <c r="J224" s="1"/>
    </row>
    <row r="225" spans="9:10" ht="13.5" customHeight="1">
      <c r="I225" s="1"/>
      <c r="J225" s="1"/>
    </row>
    <row r="226" spans="9:10" ht="13.5" customHeight="1">
      <c r="I226" s="1"/>
      <c r="J226" s="1"/>
    </row>
    <row r="227" spans="9:10" ht="13.5" customHeight="1">
      <c r="I227" s="1"/>
      <c r="J227" s="1"/>
    </row>
    <row r="228" spans="9:10" ht="13.5" customHeight="1">
      <c r="I228" s="1"/>
      <c r="J228" s="1"/>
    </row>
    <row r="229" spans="9:10" ht="13.5" customHeight="1">
      <c r="I229" s="1"/>
      <c r="J229" s="1"/>
    </row>
    <row r="230" spans="9:10" ht="13.5" customHeight="1">
      <c r="I230" s="1"/>
      <c r="J230" s="1"/>
    </row>
    <row r="231" spans="9:10" ht="13.5" customHeight="1">
      <c r="I231" s="1"/>
      <c r="J231" s="1"/>
    </row>
    <row r="232" spans="9:10" ht="13.5" customHeight="1">
      <c r="I232" s="1"/>
      <c r="J232" s="1"/>
    </row>
    <row r="233" spans="9:10" ht="13.5" customHeight="1">
      <c r="I233" s="1"/>
      <c r="J233" s="1"/>
    </row>
    <row r="234" spans="9:10" ht="13.5" customHeight="1">
      <c r="I234" s="1"/>
      <c r="J234" s="1"/>
    </row>
    <row r="235" spans="9:10" ht="13.5" customHeight="1">
      <c r="I235" s="1"/>
      <c r="J235" s="1"/>
    </row>
    <row r="236" spans="9:10" ht="13.5" customHeight="1">
      <c r="I236" s="1"/>
      <c r="J236" s="1"/>
    </row>
    <row r="237" spans="9:10" ht="13.5" customHeight="1">
      <c r="I237" s="1"/>
      <c r="J237" s="1"/>
    </row>
    <row r="238" spans="9:10" ht="13.5" customHeight="1">
      <c r="I238" s="1"/>
      <c r="J238" s="1"/>
    </row>
    <row r="239" spans="9:10" ht="13.5" customHeight="1">
      <c r="I239" s="1"/>
      <c r="J239" s="1"/>
    </row>
    <row r="240" spans="9:10" ht="13.5" customHeight="1">
      <c r="I240" s="1"/>
      <c r="J240" s="1"/>
    </row>
    <row r="241" spans="9:10" ht="13.5" customHeight="1">
      <c r="I241" s="1"/>
      <c r="J241" s="1"/>
    </row>
    <row r="242" spans="9:10" ht="13.5" customHeight="1">
      <c r="I242" s="1"/>
      <c r="J242" s="1"/>
    </row>
    <row r="243" spans="9:10" ht="13.5" customHeight="1">
      <c r="I243" s="1"/>
      <c r="J243" s="1"/>
    </row>
    <row r="244" spans="9:10" ht="13.5" customHeight="1">
      <c r="I244" s="1"/>
      <c r="J244" s="1"/>
    </row>
    <row r="245" spans="9:10" ht="13.5" customHeight="1">
      <c r="I245" s="1"/>
      <c r="J245" s="1"/>
    </row>
    <row r="246" spans="9:10" ht="13.5" customHeight="1">
      <c r="I246" s="1"/>
      <c r="J246" s="1"/>
    </row>
    <row r="247" spans="9:10" ht="13.5" customHeight="1">
      <c r="I247" s="1"/>
      <c r="J247" s="1"/>
    </row>
    <row r="248" spans="9:10" ht="13.5" customHeight="1">
      <c r="I248" s="1"/>
      <c r="J248" s="1"/>
    </row>
    <row r="249" spans="9:10" ht="13.5" customHeight="1">
      <c r="I249" s="1"/>
      <c r="J249" s="1"/>
    </row>
    <row r="250" spans="9:10" ht="13.5" customHeight="1">
      <c r="I250" s="1"/>
      <c r="J250" s="1"/>
    </row>
    <row r="251" spans="9:10" ht="13.5" customHeight="1">
      <c r="I251" s="1"/>
      <c r="J251" s="1"/>
    </row>
    <row r="252" spans="9:10" ht="13.5" customHeight="1">
      <c r="I252" s="1"/>
      <c r="J252" s="1"/>
    </row>
    <row r="253" spans="9:10" ht="13.5" customHeight="1">
      <c r="I253" s="1"/>
      <c r="J253" s="1"/>
    </row>
    <row r="254" spans="9:10" ht="13.5" customHeight="1">
      <c r="I254" s="1"/>
      <c r="J254" s="1"/>
    </row>
    <row r="255" spans="9:10" ht="13.5" customHeight="1">
      <c r="I255" s="1"/>
      <c r="J255" s="1"/>
    </row>
    <row r="256" spans="9:10" ht="13.5" customHeight="1">
      <c r="I256" s="1"/>
      <c r="J256" s="1"/>
    </row>
    <row r="257" spans="9:10" ht="13.5" customHeight="1">
      <c r="I257" s="1"/>
      <c r="J257" s="1"/>
    </row>
    <row r="258" spans="9:10" ht="13.5" customHeight="1">
      <c r="I258" s="1"/>
      <c r="J258" s="1"/>
    </row>
    <row r="259" spans="9:10" ht="13.5" customHeight="1">
      <c r="I259" s="1"/>
      <c r="J259" s="1"/>
    </row>
    <row r="260" spans="9:10" ht="13.5" customHeight="1">
      <c r="I260" s="1"/>
      <c r="J260" s="1"/>
    </row>
    <row r="261" spans="9:10" ht="13.5" customHeight="1">
      <c r="I261" s="1"/>
      <c r="J261" s="1"/>
    </row>
    <row r="262" spans="9:10" ht="13.5" customHeight="1">
      <c r="I262" s="1"/>
      <c r="J262" s="1"/>
    </row>
    <row r="263" spans="9:10" ht="13.5" customHeight="1">
      <c r="I263" s="1"/>
      <c r="J263" s="1"/>
    </row>
    <row r="264" spans="9:10" ht="13.5" customHeight="1">
      <c r="I264" s="1"/>
      <c r="J264" s="1"/>
    </row>
    <row r="265" spans="9:10" ht="13.5" customHeight="1">
      <c r="I265" s="1"/>
      <c r="J265" s="1"/>
    </row>
    <row r="266" spans="9:10" ht="13.5" customHeight="1">
      <c r="I266" s="1"/>
      <c r="J266" s="1"/>
    </row>
    <row r="267" spans="9:10" ht="13.5" customHeight="1">
      <c r="I267" s="1"/>
      <c r="J267" s="1"/>
    </row>
    <row r="268" spans="9:10" ht="13.5" customHeight="1">
      <c r="I268" s="1"/>
      <c r="J268" s="1"/>
    </row>
    <row r="269" spans="9:10" ht="13.5" customHeight="1">
      <c r="I269" s="1"/>
      <c r="J269" s="1"/>
    </row>
    <row r="270" spans="9:10" ht="13.5" customHeight="1">
      <c r="I270" s="1"/>
      <c r="J270" s="1"/>
    </row>
    <row r="271" spans="9:10" ht="13.5" customHeight="1">
      <c r="I271" s="1"/>
      <c r="J271" s="1"/>
    </row>
    <row r="272" spans="9:10" ht="13.5" customHeight="1">
      <c r="I272" s="1"/>
      <c r="J272" s="1"/>
    </row>
    <row r="273" spans="9:10" ht="13.5" customHeight="1">
      <c r="I273" s="1"/>
      <c r="J273" s="1"/>
    </row>
    <row r="274" spans="9:10" ht="13.5" customHeight="1">
      <c r="I274" s="1"/>
      <c r="J274" s="1"/>
    </row>
    <row r="275" spans="9:10" ht="13.5" customHeight="1">
      <c r="I275" s="1"/>
      <c r="J275" s="1"/>
    </row>
    <row r="276" spans="9:10" ht="13.5" customHeight="1">
      <c r="I276" s="1"/>
      <c r="J276" s="1"/>
    </row>
    <row r="277" spans="9:10" ht="13.5" customHeight="1">
      <c r="I277" s="1"/>
      <c r="J277" s="1"/>
    </row>
    <row r="278" spans="9:10" ht="13.5" customHeight="1">
      <c r="I278" s="1"/>
      <c r="J278" s="1"/>
    </row>
    <row r="279" spans="9:10" ht="13.5" customHeight="1">
      <c r="I279" s="1"/>
      <c r="J279" s="1"/>
    </row>
    <row r="280" spans="9:10" ht="13.5" customHeight="1">
      <c r="I280" s="1"/>
      <c r="J280" s="1"/>
    </row>
    <row r="281" spans="9:10" ht="13.5" customHeight="1">
      <c r="I281" s="1"/>
      <c r="J281" s="1"/>
    </row>
    <row r="282" spans="9:10" ht="13.5" customHeight="1">
      <c r="I282" s="1"/>
      <c r="J282" s="1"/>
    </row>
    <row r="283" spans="9:10" ht="13.5" customHeight="1">
      <c r="I283" s="1"/>
      <c r="J283" s="1"/>
    </row>
    <row r="284" spans="9:10" ht="13.5" customHeight="1">
      <c r="I284" s="1"/>
      <c r="J284" s="1"/>
    </row>
    <row r="285" spans="9:10" ht="13.5" customHeight="1">
      <c r="I285" s="1"/>
      <c r="J285" s="1"/>
    </row>
    <row r="286" spans="9:10" ht="13.5" customHeight="1">
      <c r="I286" s="1"/>
      <c r="J286" s="1"/>
    </row>
    <row r="287" spans="9:10" ht="13.5" customHeight="1">
      <c r="I287" s="1"/>
      <c r="J287" s="1"/>
    </row>
    <row r="288" spans="9:10" ht="13.5" customHeight="1">
      <c r="I288" s="1"/>
      <c r="J288" s="1"/>
    </row>
    <row r="289" spans="9:10" ht="13.5" customHeight="1">
      <c r="I289" s="1"/>
      <c r="J289" s="1"/>
    </row>
    <row r="290" spans="9:10" ht="13.5" customHeight="1">
      <c r="I290" s="1"/>
      <c r="J290" s="1"/>
    </row>
    <row r="291" spans="9:10" ht="13.5" customHeight="1">
      <c r="I291" s="1"/>
      <c r="J291" s="1"/>
    </row>
    <row r="292" spans="9:10" ht="13.5" customHeight="1">
      <c r="I292" s="1"/>
      <c r="J292" s="1"/>
    </row>
    <row r="293" spans="9:10" ht="13.5" customHeight="1">
      <c r="I293" s="1"/>
      <c r="J293" s="1"/>
    </row>
    <row r="294" spans="9:10" ht="13.5" customHeight="1">
      <c r="I294" s="1"/>
      <c r="J294" s="1"/>
    </row>
    <row r="295" spans="9:10" ht="13.5" customHeight="1">
      <c r="I295" s="1"/>
      <c r="J295" s="1"/>
    </row>
    <row r="296" spans="9:10" ht="13.5" customHeight="1">
      <c r="I296" s="1"/>
      <c r="J296" s="1"/>
    </row>
    <row r="297" spans="9:10" ht="13.5" customHeight="1">
      <c r="I297" s="1"/>
      <c r="J297" s="1"/>
    </row>
    <row r="298" spans="9:10" ht="13.5" customHeight="1">
      <c r="I298" s="1"/>
      <c r="J298" s="1"/>
    </row>
    <row r="299" spans="9:10" ht="13.5" customHeight="1">
      <c r="I299" s="1"/>
      <c r="J299" s="1"/>
    </row>
    <row r="300" spans="9:10" ht="13.5" customHeight="1">
      <c r="I300" s="1"/>
      <c r="J300" s="1"/>
    </row>
    <row r="301" spans="9:10" ht="13.5" customHeight="1">
      <c r="I301" s="1"/>
      <c r="J301" s="1"/>
    </row>
    <row r="302" spans="9:10" ht="13.5" customHeight="1">
      <c r="I302" s="1"/>
      <c r="J302" s="1"/>
    </row>
    <row r="303" spans="9:10" ht="13.5" customHeight="1">
      <c r="I303" s="1"/>
      <c r="J303" s="1"/>
    </row>
    <row r="304" spans="9:10" ht="13.5" customHeight="1">
      <c r="I304" s="1"/>
      <c r="J304" s="1"/>
    </row>
    <row r="305" spans="9:10" ht="13.5" customHeight="1">
      <c r="I305" s="1"/>
      <c r="J305" s="1"/>
    </row>
    <row r="306" spans="9:10" ht="13.5" customHeight="1">
      <c r="I306" s="1"/>
      <c r="J306" s="1"/>
    </row>
    <row r="307" spans="9:10" ht="13.5" customHeight="1">
      <c r="I307" s="1"/>
      <c r="J307" s="1"/>
    </row>
    <row r="308" spans="9:10" ht="13.5" customHeight="1">
      <c r="I308" s="1"/>
      <c r="J308" s="1"/>
    </row>
    <row r="309" spans="9:10" ht="13.5" customHeight="1">
      <c r="I309" s="1"/>
      <c r="J309" s="1"/>
    </row>
    <row r="310" spans="9:10" ht="13.5" customHeight="1">
      <c r="I310" s="1"/>
      <c r="J310" s="1"/>
    </row>
    <row r="311" spans="9:10" ht="13.5" customHeight="1">
      <c r="I311" s="1"/>
      <c r="J311" s="1"/>
    </row>
    <row r="312" spans="9:10" ht="13.5" customHeight="1">
      <c r="I312" s="1"/>
      <c r="J312" s="1"/>
    </row>
    <row r="313" spans="9:10" ht="13.5" customHeight="1">
      <c r="I313" s="1"/>
      <c r="J313" s="1"/>
    </row>
    <row r="314" spans="9:10" ht="13.5" customHeight="1">
      <c r="I314" s="1"/>
      <c r="J314" s="1"/>
    </row>
    <row r="315" spans="9:10" ht="13.5" customHeight="1">
      <c r="I315" s="1"/>
      <c r="J315" s="1"/>
    </row>
    <row r="316" spans="9:10" ht="13.5" customHeight="1">
      <c r="I316" s="1"/>
      <c r="J316" s="1"/>
    </row>
    <row r="317" spans="9:10" ht="13.5" customHeight="1">
      <c r="I317" s="1"/>
      <c r="J317" s="1"/>
    </row>
    <row r="318" spans="9:10" ht="13.5" customHeight="1">
      <c r="I318" s="1"/>
      <c r="J318" s="1"/>
    </row>
    <row r="319" spans="9:10" ht="13.5" customHeight="1">
      <c r="I319" s="1"/>
      <c r="J319" s="1"/>
    </row>
    <row r="320" spans="9:10" ht="13.5" customHeight="1">
      <c r="I320" s="1"/>
      <c r="J320" s="1"/>
    </row>
    <row r="321" spans="9:10" ht="13.5" customHeight="1">
      <c r="I321" s="1"/>
      <c r="J321" s="1"/>
    </row>
    <row r="322" spans="9:10" ht="13.5" customHeight="1">
      <c r="I322" s="1"/>
      <c r="J322" s="1"/>
    </row>
    <row r="323" spans="9:10" ht="13.5" customHeight="1">
      <c r="I323" s="1"/>
      <c r="J323" s="1"/>
    </row>
    <row r="324" spans="9:10" ht="13.5" customHeight="1">
      <c r="I324" s="1"/>
      <c r="J324" s="1"/>
    </row>
    <row r="325" spans="9:10" ht="13.5" customHeight="1">
      <c r="I325" s="1"/>
      <c r="J325" s="1"/>
    </row>
    <row r="326" spans="9:10" ht="13.5" customHeight="1">
      <c r="I326" s="1"/>
      <c r="J326" s="1"/>
    </row>
    <row r="327" spans="9:10" ht="13.5" customHeight="1">
      <c r="I327" s="1"/>
      <c r="J327" s="1"/>
    </row>
    <row r="328" spans="9:10" ht="13.5" customHeight="1">
      <c r="I328" s="1"/>
      <c r="J328" s="1"/>
    </row>
    <row r="329" spans="9:10" ht="13.5" customHeight="1">
      <c r="I329" s="1"/>
      <c r="J329" s="1"/>
    </row>
    <row r="330" spans="9:10" ht="13.5" customHeight="1">
      <c r="I330" s="1"/>
      <c r="J330" s="1"/>
    </row>
    <row r="331" spans="9:10" ht="13.5" customHeight="1">
      <c r="I331" s="1"/>
      <c r="J331" s="1"/>
    </row>
    <row r="332" spans="9:10" ht="13.5" customHeight="1">
      <c r="I332" s="1"/>
      <c r="J332" s="1"/>
    </row>
    <row r="333" spans="9:10" ht="13.5" customHeight="1">
      <c r="I333" s="1"/>
      <c r="J333" s="1"/>
    </row>
    <row r="334" spans="9:10" ht="13.5" customHeight="1">
      <c r="I334" s="1"/>
      <c r="J334" s="1"/>
    </row>
    <row r="335" spans="9:10" ht="13.5" customHeight="1">
      <c r="I335" s="1"/>
      <c r="J335" s="1"/>
    </row>
    <row r="336" spans="9:10" ht="13.5" customHeight="1">
      <c r="I336" s="1"/>
      <c r="J336" s="1"/>
    </row>
    <row r="337" spans="9:22" ht="13.5" customHeight="1">
      <c r="I337" s="1"/>
      <c r="J337" s="1"/>
    </row>
    <row r="338" spans="9:22" ht="13.5" customHeight="1">
      <c r="I338" s="1"/>
      <c r="J338" s="1"/>
      <c r="K338" s="1"/>
      <c r="L338" s="1"/>
      <c r="M338" s="1"/>
      <c r="N338" s="1"/>
      <c r="O338" s="1"/>
      <c r="P338" s="1"/>
      <c r="Q338" s="1"/>
      <c r="R338" s="1"/>
      <c r="S338" s="1"/>
      <c r="T338" s="1"/>
      <c r="U338" s="1"/>
      <c r="V338" s="1"/>
    </row>
    <row r="339" spans="9:22" ht="13.5" customHeight="1">
      <c r="I339" s="1"/>
      <c r="J339" s="1"/>
      <c r="K339" s="1"/>
      <c r="L339" s="1"/>
      <c r="M339" s="1"/>
      <c r="N339" s="1"/>
      <c r="O339" s="1"/>
      <c r="P339" s="1"/>
      <c r="Q339" s="1"/>
      <c r="R339" s="1"/>
      <c r="S339" s="1"/>
      <c r="T339" s="1"/>
      <c r="U339" s="1"/>
      <c r="V339" s="1"/>
    </row>
    <row r="340" spans="9:22" ht="13.5" customHeight="1">
      <c r="I340" s="1"/>
      <c r="J340" s="1"/>
      <c r="K340" s="1"/>
      <c r="L340" s="1"/>
      <c r="M340" s="1"/>
      <c r="N340" s="1"/>
      <c r="O340" s="1"/>
      <c r="P340" s="1"/>
      <c r="Q340" s="1"/>
      <c r="R340" s="1"/>
      <c r="S340" s="1"/>
      <c r="T340" s="1"/>
      <c r="U340" s="1"/>
      <c r="V340" s="1"/>
    </row>
    <row r="341" spans="9:22" ht="13.5" customHeight="1">
      <c r="I341" s="1"/>
      <c r="J341" s="1"/>
      <c r="K341" s="1"/>
      <c r="L341" s="1"/>
      <c r="M341" s="1"/>
      <c r="N341" s="1"/>
      <c r="O341" s="1"/>
      <c r="P341" s="1"/>
      <c r="Q341" s="1"/>
      <c r="R341" s="1"/>
      <c r="S341" s="1"/>
      <c r="T341" s="1"/>
      <c r="U341" s="1"/>
      <c r="V341" s="1"/>
    </row>
    <row r="342" spans="9:22" ht="13.5" customHeight="1">
      <c r="I342" s="1"/>
      <c r="J342" s="1"/>
      <c r="K342" s="1"/>
      <c r="L342" s="1"/>
      <c r="M342" s="1"/>
      <c r="N342" s="1"/>
      <c r="O342" s="1"/>
      <c r="P342" s="1"/>
      <c r="Q342" s="1"/>
      <c r="R342" s="1"/>
      <c r="S342" s="1"/>
      <c r="T342" s="1"/>
      <c r="U342" s="1"/>
      <c r="V342" s="1"/>
    </row>
    <row r="343" spans="9:22" ht="13.5" customHeight="1">
      <c r="I343" s="1"/>
      <c r="J343" s="1"/>
      <c r="K343" s="1"/>
      <c r="L343" s="1"/>
      <c r="M343" s="1"/>
      <c r="N343" s="1"/>
      <c r="O343" s="1"/>
      <c r="P343" s="1"/>
      <c r="Q343" s="1"/>
      <c r="R343" s="1"/>
      <c r="S343" s="1"/>
      <c r="T343" s="1"/>
      <c r="U343" s="1"/>
      <c r="V343" s="1"/>
    </row>
    <row r="344" spans="9:22" ht="13.5" customHeight="1">
      <c r="I344" s="1"/>
      <c r="J344" s="1"/>
      <c r="K344" s="1"/>
      <c r="L344" s="1"/>
      <c r="M344" s="1"/>
      <c r="N344" s="1"/>
      <c r="O344" s="1"/>
      <c r="P344" s="1"/>
      <c r="Q344" s="1"/>
      <c r="R344" s="1"/>
      <c r="S344" s="1"/>
      <c r="T344" s="1"/>
      <c r="U344" s="1"/>
      <c r="V344" s="1"/>
    </row>
    <row r="345" spans="9:22" ht="13.5" customHeight="1">
      <c r="I345" s="1"/>
      <c r="J345" s="1"/>
      <c r="K345" s="1"/>
      <c r="L345" s="1"/>
      <c r="M345" s="1"/>
      <c r="N345" s="1"/>
      <c r="O345" s="1"/>
      <c r="P345" s="1"/>
      <c r="Q345" s="1"/>
      <c r="R345" s="1"/>
      <c r="S345" s="1"/>
      <c r="T345" s="1"/>
      <c r="U345" s="1"/>
      <c r="V345" s="1"/>
    </row>
    <row r="346" spans="9:22" ht="13.5" customHeight="1">
      <c r="I346" s="1"/>
      <c r="J346" s="1"/>
      <c r="K346" s="1"/>
      <c r="L346" s="1"/>
      <c r="M346" s="1"/>
      <c r="N346" s="1"/>
      <c r="O346" s="1"/>
      <c r="P346" s="1"/>
      <c r="Q346" s="1"/>
      <c r="R346" s="1"/>
      <c r="S346" s="1"/>
      <c r="T346" s="1"/>
      <c r="U346" s="1"/>
      <c r="V346" s="1"/>
    </row>
    <row r="347" spans="9:22" ht="13.5" customHeight="1">
      <c r="I347" s="1"/>
      <c r="J347" s="1"/>
      <c r="K347" s="1"/>
      <c r="L347" s="1"/>
      <c r="M347" s="1"/>
      <c r="N347" s="1"/>
      <c r="O347" s="1"/>
      <c r="P347" s="1"/>
      <c r="Q347" s="1"/>
      <c r="R347" s="1"/>
      <c r="S347" s="1"/>
      <c r="T347" s="1"/>
      <c r="U347" s="1"/>
      <c r="V347" s="1"/>
    </row>
    <row r="348" spans="9:22" ht="13.5" customHeight="1">
      <c r="I348" s="1"/>
      <c r="J348" s="1"/>
      <c r="K348" s="1"/>
      <c r="L348" s="1"/>
      <c r="M348" s="1"/>
      <c r="N348" s="1"/>
      <c r="O348" s="1"/>
      <c r="P348" s="1"/>
      <c r="Q348" s="1"/>
      <c r="R348" s="1"/>
      <c r="S348" s="1"/>
      <c r="T348" s="1"/>
      <c r="U348" s="1"/>
      <c r="V348" s="1"/>
    </row>
    <row r="349" spans="9:22" ht="13.5" customHeight="1">
      <c r="I349" s="1"/>
      <c r="J349" s="1"/>
      <c r="K349" s="1"/>
      <c r="L349" s="1"/>
      <c r="M349" s="1"/>
      <c r="N349" s="1"/>
      <c r="O349" s="1"/>
      <c r="P349" s="1"/>
      <c r="Q349" s="1"/>
      <c r="R349" s="1"/>
      <c r="S349" s="1"/>
      <c r="T349" s="1"/>
      <c r="U349" s="1"/>
      <c r="V349" s="1"/>
    </row>
    <row r="350" spans="9:22" ht="13.5" customHeight="1">
      <c r="I350" s="1"/>
      <c r="J350" s="1"/>
      <c r="K350" s="1"/>
      <c r="L350" s="1"/>
      <c r="M350" s="1"/>
      <c r="N350" s="1"/>
      <c r="O350" s="1"/>
      <c r="P350" s="1"/>
      <c r="Q350" s="1"/>
      <c r="R350" s="1"/>
      <c r="S350" s="1"/>
      <c r="T350" s="1"/>
      <c r="U350" s="1"/>
      <c r="V350" s="1"/>
    </row>
    <row r="351" spans="9:22" ht="13.5" customHeight="1">
      <c r="I351" s="1"/>
      <c r="J351" s="1"/>
      <c r="K351" s="1"/>
      <c r="L351" s="1"/>
      <c r="M351" s="1"/>
      <c r="N351" s="1"/>
      <c r="O351" s="1"/>
      <c r="P351" s="1"/>
      <c r="Q351" s="1"/>
      <c r="R351" s="1"/>
      <c r="S351" s="1"/>
      <c r="T351" s="1"/>
      <c r="U351" s="1"/>
      <c r="V351" s="1"/>
    </row>
    <row r="352" spans="9:22" ht="13.5" customHeight="1">
      <c r="I352" s="1"/>
      <c r="J352" s="1"/>
      <c r="K352" s="1"/>
      <c r="L352" s="1"/>
      <c r="M352" s="1"/>
      <c r="N352" s="1"/>
      <c r="O352" s="1"/>
      <c r="P352" s="1"/>
      <c r="Q352" s="1"/>
      <c r="R352" s="1"/>
      <c r="S352" s="1"/>
      <c r="T352" s="1"/>
      <c r="U352" s="1"/>
      <c r="V352" s="1"/>
    </row>
    <row r="353" spans="9:22" ht="13.5" customHeight="1">
      <c r="I353" s="1"/>
      <c r="J353" s="1"/>
      <c r="K353" s="1"/>
      <c r="L353" s="1"/>
      <c r="M353" s="1"/>
      <c r="N353" s="1"/>
      <c r="O353" s="1"/>
      <c r="P353" s="1"/>
      <c r="Q353" s="1"/>
      <c r="R353" s="1"/>
      <c r="S353" s="1"/>
      <c r="T353" s="1"/>
      <c r="U353" s="1"/>
      <c r="V353" s="1"/>
    </row>
    <row r="354" spans="9:22" ht="13.5" customHeight="1">
      <c r="I354" s="1"/>
      <c r="J354" s="1"/>
      <c r="K354" s="1"/>
      <c r="L354" s="1"/>
      <c r="M354" s="1"/>
      <c r="N354" s="1"/>
      <c r="O354" s="1"/>
      <c r="P354" s="1"/>
      <c r="Q354" s="1"/>
      <c r="R354" s="1"/>
      <c r="S354" s="1"/>
      <c r="T354" s="1"/>
      <c r="U354" s="1"/>
      <c r="V354" s="1"/>
    </row>
    <row r="355" spans="9:22" ht="13.5" customHeight="1">
      <c r="I355" s="1"/>
      <c r="J355" s="1"/>
      <c r="K355" s="1"/>
      <c r="L355" s="1"/>
      <c r="M355" s="1"/>
      <c r="N355" s="1"/>
      <c r="O355" s="1"/>
      <c r="P355" s="1"/>
      <c r="Q355" s="1"/>
      <c r="R355" s="1"/>
      <c r="S355" s="1"/>
      <c r="T355" s="1"/>
      <c r="U355" s="1"/>
      <c r="V355" s="1"/>
    </row>
    <row r="356" spans="9:22" ht="13.5" customHeight="1">
      <c r="I356" s="1"/>
      <c r="J356" s="1"/>
      <c r="K356" s="1"/>
      <c r="L356" s="1"/>
      <c r="M356" s="1"/>
      <c r="N356" s="1"/>
      <c r="O356" s="1"/>
      <c r="P356" s="1"/>
      <c r="Q356" s="1"/>
      <c r="R356" s="1"/>
      <c r="S356" s="1"/>
      <c r="T356" s="1"/>
      <c r="U356" s="1"/>
      <c r="V356" s="1"/>
    </row>
    <row r="357" spans="9:22" ht="13.5" customHeight="1">
      <c r="I357" s="1"/>
      <c r="J357" s="1"/>
      <c r="K357" s="1"/>
      <c r="L357" s="1"/>
      <c r="M357" s="1"/>
      <c r="N357" s="1"/>
      <c r="O357" s="1"/>
      <c r="P357" s="1"/>
      <c r="Q357" s="1"/>
      <c r="R357" s="1"/>
      <c r="S357" s="1"/>
      <c r="T357" s="1"/>
      <c r="U357" s="1"/>
      <c r="V357" s="1"/>
    </row>
    <row r="358" spans="9:22" ht="13.5" customHeight="1">
      <c r="I358" s="1"/>
      <c r="J358" s="1"/>
      <c r="K358" s="1"/>
      <c r="L358" s="1"/>
      <c r="M358" s="1"/>
      <c r="N358" s="1"/>
      <c r="O358" s="1"/>
      <c r="P358" s="1"/>
      <c r="Q358" s="1"/>
      <c r="R358" s="1"/>
      <c r="S358" s="1"/>
      <c r="T358" s="1"/>
      <c r="U358" s="1"/>
      <c r="V358" s="1"/>
    </row>
    <row r="359" spans="9:22" ht="13.5" customHeight="1">
      <c r="I359" s="1"/>
      <c r="J359" s="1"/>
      <c r="K359" s="1"/>
      <c r="L359" s="1"/>
      <c r="M359" s="1"/>
      <c r="N359" s="1"/>
      <c r="O359" s="1"/>
      <c r="P359" s="1"/>
      <c r="Q359" s="1"/>
      <c r="R359" s="1"/>
      <c r="S359" s="1"/>
      <c r="T359" s="1"/>
      <c r="U359" s="1"/>
      <c r="V359" s="1"/>
    </row>
    <row r="360" spans="9:22" ht="13.5" customHeight="1">
      <c r="I360" s="1"/>
      <c r="J360" s="1"/>
      <c r="K360" s="1"/>
      <c r="L360" s="1"/>
      <c r="M360" s="1"/>
      <c r="N360" s="1"/>
      <c r="O360" s="1"/>
      <c r="P360" s="1"/>
      <c r="Q360" s="1"/>
      <c r="R360" s="1"/>
      <c r="S360" s="1"/>
      <c r="T360" s="1"/>
      <c r="U360" s="1"/>
      <c r="V360" s="1"/>
    </row>
    <row r="361" spans="9:22" ht="13.5" customHeight="1">
      <c r="I361" s="1"/>
      <c r="J361" s="1"/>
      <c r="K361" s="1"/>
      <c r="L361" s="1"/>
      <c r="M361" s="1"/>
      <c r="N361" s="1"/>
      <c r="O361" s="1"/>
      <c r="P361" s="1"/>
      <c r="Q361" s="1"/>
      <c r="R361" s="1"/>
      <c r="S361" s="1"/>
      <c r="T361" s="1"/>
      <c r="U361" s="1"/>
      <c r="V361" s="1"/>
    </row>
    <row r="362" spans="9:22" ht="13.5" customHeight="1">
      <c r="I362" s="1"/>
      <c r="J362" s="1"/>
      <c r="K362" s="1"/>
      <c r="L362" s="1"/>
      <c r="M362" s="1"/>
      <c r="N362" s="1"/>
      <c r="O362" s="1"/>
      <c r="P362" s="1"/>
      <c r="Q362" s="1"/>
      <c r="R362" s="1"/>
      <c r="S362" s="1"/>
      <c r="T362" s="1"/>
      <c r="U362" s="1"/>
      <c r="V362" s="1"/>
    </row>
    <row r="363" spans="9:22" ht="13.5" customHeight="1">
      <c r="I363" s="1"/>
      <c r="J363" s="1"/>
      <c r="K363" s="1"/>
      <c r="L363" s="1"/>
      <c r="M363" s="1"/>
      <c r="N363" s="1"/>
      <c r="O363" s="1"/>
      <c r="P363" s="1"/>
      <c r="Q363" s="1"/>
      <c r="R363" s="1"/>
      <c r="S363" s="1"/>
      <c r="T363" s="1"/>
      <c r="U363" s="1"/>
      <c r="V363" s="1"/>
    </row>
    <row r="364" spans="9:22" ht="13.5" customHeight="1">
      <c r="I364" s="1"/>
      <c r="J364" s="1"/>
      <c r="K364" s="1"/>
      <c r="L364" s="1"/>
      <c r="M364" s="1"/>
      <c r="N364" s="1"/>
      <c r="O364" s="1"/>
      <c r="P364" s="1"/>
      <c r="Q364" s="1"/>
      <c r="R364" s="1"/>
      <c r="S364" s="1"/>
      <c r="T364" s="1"/>
      <c r="U364" s="1"/>
      <c r="V364" s="1"/>
    </row>
    <row r="365" spans="9:22" ht="13.5" customHeight="1">
      <c r="I365" s="1"/>
      <c r="J365" s="1"/>
      <c r="K365" s="1"/>
      <c r="L365" s="1"/>
      <c r="M365" s="1"/>
      <c r="N365" s="1"/>
      <c r="O365" s="1"/>
      <c r="P365" s="1"/>
      <c r="Q365" s="1"/>
      <c r="R365" s="1"/>
      <c r="S365" s="1"/>
      <c r="T365" s="1"/>
      <c r="U365" s="1"/>
      <c r="V365" s="1"/>
    </row>
    <row r="366" spans="9:22" ht="13.5" customHeight="1">
      <c r="I366" s="1"/>
      <c r="J366" s="1"/>
      <c r="K366" s="1"/>
      <c r="L366" s="1"/>
      <c r="M366" s="1"/>
      <c r="N366" s="1"/>
      <c r="O366" s="1"/>
      <c r="P366" s="1"/>
      <c r="Q366" s="1"/>
      <c r="R366" s="1"/>
      <c r="S366" s="1"/>
      <c r="T366" s="1"/>
      <c r="U366" s="1"/>
      <c r="V366" s="1"/>
    </row>
    <row r="367" spans="9:22" ht="13.5" customHeight="1">
      <c r="I367" s="1"/>
      <c r="J367" s="1"/>
      <c r="K367" s="1"/>
      <c r="L367" s="1"/>
      <c r="M367" s="1"/>
      <c r="N367" s="1"/>
      <c r="O367" s="1"/>
      <c r="P367" s="1"/>
      <c r="Q367" s="1"/>
      <c r="R367" s="1"/>
      <c r="S367" s="1"/>
      <c r="T367" s="1"/>
      <c r="U367" s="1"/>
      <c r="V367" s="1"/>
    </row>
    <row r="368" spans="9:22" ht="13.5" customHeight="1">
      <c r="I368" s="1"/>
      <c r="J368" s="1"/>
      <c r="K368" s="1"/>
      <c r="L368" s="1"/>
      <c r="M368" s="1"/>
      <c r="N368" s="1"/>
      <c r="O368" s="1"/>
      <c r="P368" s="1"/>
      <c r="Q368" s="1"/>
      <c r="R368" s="1"/>
      <c r="S368" s="1"/>
      <c r="T368" s="1"/>
      <c r="U368" s="1"/>
      <c r="V368" s="1"/>
    </row>
    <row r="369" spans="9:22" ht="13.5" customHeight="1">
      <c r="I369" s="1"/>
      <c r="J369" s="1"/>
      <c r="K369" s="1"/>
      <c r="L369" s="1"/>
      <c r="M369" s="1"/>
      <c r="N369" s="1"/>
      <c r="O369" s="1"/>
      <c r="P369" s="1"/>
      <c r="Q369" s="1"/>
      <c r="R369" s="1"/>
      <c r="S369" s="1"/>
      <c r="T369" s="1"/>
      <c r="U369" s="1"/>
      <c r="V369" s="1"/>
    </row>
    <row r="370" spans="9:22" ht="13.5" customHeight="1">
      <c r="I370" s="1"/>
      <c r="J370" s="1"/>
      <c r="K370" s="1"/>
      <c r="L370" s="1"/>
      <c r="M370" s="1"/>
      <c r="N370" s="1"/>
      <c r="O370" s="1"/>
      <c r="P370" s="1"/>
      <c r="Q370" s="1"/>
      <c r="R370" s="1"/>
      <c r="S370" s="1"/>
      <c r="T370" s="1"/>
      <c r="U370" s="1"/>
      <c r="V370" s="1"/>
    </row>
    <row r="371" spans="9:22" ht="13.5" customHeight="1">
      <c r="I371" s="1"/>
      <c r="J371" s="1"/>
      <c r="K371" s="1"/>
      <c r="L371" s="1"/>
      <c r="M371" s="1"/>
      <c r="N371" s="1"/>
      <c r="O371" s="1"/>
      <c r="P371" s="1"/>
      <c r="Q371" s="1"/>
      <c r="R371" s="1"/>
      <c r="S371" s="1"/>
      <c r="T371" s="1"/>
      <c r="U371" s="1"/>
      <c r="V371" s="1"/>
    </row>
    <row r="372" spans="9:22" ht="13.5" customHeight="1">
      <c r="I372" s="1"/>
      <c r="J372" s="1"/>
      <c r="K372" s="1"/>
      <c r="L372" s="1"/>
      <c r="M372" s="1"/>
      <c r="N372" s="1"/>
      <c r="O372" s="1"/>
      <c r="P372" s="1"/>
      <c r="Q372" s="1"/>
      <c r="R372" s="1"/>
      <c r="S372" s="1"/>
      <c r="T372" s="1"/>
      <c r="U372" s="1"/>
      <c r="V372" s="1"/>
    </row>
    <row r="373" spans="9:22" ht="13.5" customHeight="1">
      <c r="I373" s="1"/>
      <c r="J373" s="1"/>
      <c r="K373" s="1"/>
      <c r="L373" s="1"/>
      <c r="M373" s="1"/>
      <c r="N373" s="1"/>
      <c r="O373" s="1"/>
      <c r="P373" s="1"/>
      <c r="Q373" s="1"/>
      <c r="R373" s="1"/>
      <c r="S373" s="1"/>
      <c r="T373" s="1"/>
      <c r="U373" s="1"/>
      <c r="V373" s="1"/>
    </row>
    <row r="374" spans="9:22" ht="13.5" customHeight="1">
      <c r="I374" s="1"/>
      <c r="J374" s="1"/>
      <c r="K374" s="1"/>
      <c r="L374" s="1"/>
      <c r="M374" s="1"/>
      <c r="N374" s="1"/>
      <c r="O374" s="1"/>
      <c r="P374" s="1"/>
      <c r="Q374" s="1"/>
      <c r="R374" s="1"/>
      <c r="S374" s="1"/>
      <c r="T374" s="1"/>
      <c r="U374" s="1"/>
      <c r="V374" s="1"/>
    </row>
    <row r="375" spans="9:22" ht="13.5" customHeight="1">
      <c r="I375" s="1"/>
      <c r="J375" s="1"/>
      <c r="K375" s="1"/>
      <c r="L375" s="1"/>
      <c r="M375" s="1"/>
      <c r="N375" s="1"/>
      <c r="O375" s="1"/>
      <c r="P375" s="1"/>
      <c r="Q375" s="1"/>
      <c r="R375" s="1"/>
      <c r="S375" s="1"/>
      <c r="T375" s="1"/>
      <c r="U375" s="1"/>
      <c r="V375" s="1"/>
    </row>
    <row r="376" spans="9:22" ht="13.5" customHeight="1">
      <c r="I376" s="1"/>
      <c r="J376" s="1"/>
      <c r="K376" s="1"/>
      <c r="L376" s="1"/>
      <c r="M376" s="1"/>
      <c r="N376" s="1"/>
      <c r="O376" s="1"/>
      <c r="P376" s="1"/>
      <c r="Q376" s="1"/>
      <c r="R376" s="1"/>
      <c r="S376" s="1"/>
      <c r="T376" s="1"/>
      <c r="U376" s="1"/>
      <c r="V376" s="1"/>
    </row>
    <row r="377" spans="9:22" ht="13.5" customHeight="1">
      <c r="I377" s="1"/>
      <c r="J377" s="1"/>
      <c r="K377" s="1"/>
      <c r="L377" s="1"/>
      <c r="M377" s="1"/>
      <c r="N377" s="1"/>
      <c r="O377" s="1"/>
      <c r="P377" s="1"/>
      <c r="Q377" s="1"/>
      <c r="R377" s="1"/>
      <c r="S377" s="1"/>
      <c r="T377" s="1"/>
      <c r="U377" s="1"/>
      <c r="V377" s="1"/>
    </row>
    <row r="378" spans="9:22" ht="13.5" customHeight="1">
      <c r="I378" s="1"/>
      <c r="J378" s="1"/>
      <c r="K378" s="1"/>
      <c r="L378" s="1"/>
      <c r="M378" s="1"/>
      <c r="N378" s="1"/>
      <c r="O378" s="1"/>
      <c r="P378" s="1"/>
      <c r="Q378" s="1"/>
      <c r="R378" s="1"/>
      <c r="S378" s="1"/>
      <c r="T378" s="1"/>
      <c r="U378" s="1"/>
      <c r="V378" s="1"/>
    </row>
    <row r="379" spans="9:22" ht="13.5" customHeight="1">
      <c r="I379" s="1"/>
      <c r="J379" s="1"/>
      <c r="K379" s="1"/>
      <c r="L379" s="1"/>
      <c r="M379" s="1"/>
      <c r="N379" s="1"/>
      <c r="O379" s="1"/>
      <c r="P379" s="1"/>
      <c r="Q379" s="1"/>
      <c r="R379" s="1"/>
      <c r="S379" s="1"/>
      <c r="T379" s="1"/>
      <c r="U379" s="1"/>
      <c r="V379" s="1"/>
    </row>
    <row r="380" spans="9:22" ht="13.5" customHeight="1">
      <c r="I380" s="1"/>
      <c r="J380" s="1"/>
      <c r="K380" s="1"/>
      <c r="L380" s="1"/>
      <c r="M380" s="1"/>
      <c r="N380" s="1"/>
      <c r="O380" s="1"/>
      <c r="P380" s="1"/>
      <c r="Q380" s="1"/>
      <c r="R380" s="1"/>
      <c r="S380" s="1"/>
      <c r="T380" s="1"/>
      <c r="U380" s="1"/>
      <c r="V380" s="1"/>
    </row>
    <row r="381" spans="9:22" ht="13.5" customHeight="1">
      <c r="I381" s="1"/>
      <c r="J381" s="1"/>
      <c r="K381" s="1"/>
      <c r="L381" s="1"/>
      <c r="M381" s="1"/>
      <c r="N381" s="1"/>
      <c r="O381" s="1"/>
      <c r="P381" s="1"/>
      <c r="Q381" s="1"/>
      <c r="R381" s="1"/>
      <c r="S381" s="1"/>
      <c r="T381" s="1"/>
      <c r="U381" s="1"/>
      <c r="V381" s="1"/>
    </row>
    <row r="382" spans="9:22" ht="13.5" customHeight="1">
      <c r="I382" s="1"/>
      <c r="J382" s="1"/>
      <c r="K382" s="1"/>
      <c r="L382" s="1"/>
      <c r="M382" s="1"/>
      <c r="N382" s="1"/>
      <c r="O382" s="1"/>
      <c r="P382" s="1"/>
      <c r="Q382" s="1"/>
      <c r="R382" s="1"/>
      <c r="S382" s="1"/>
      <c r="T382" s="1"/>
      <c r="U382" s="1"/>
      <c r="V382" s="1"/>
    </row>
    <row r="383" spans="9:22" ht="13.5" customHeight="1">
      <c r="I383" s="1"/>
      <c r="J383" s="1"/>
      <c r="K383" s="1"/>
      <c r="L383" s="1"/>
      <c r="M383" s="1"/>
      <c r="N383" s="1"/>
      <c r="O383" s="1"/>
      <c r="P383" s="1"/>
      <c r="Q383" s="1"/>
      <c r="R383" s="1"/>
      <c r="S383" s="1"/>
      <c r="T383" s="1"/>
      <c r="U383" s="1"/>
      <c r="V383" s="1"/>
    </row>
    <row r="384" spans="9:22" ht="13.5" customHeight="1">
      <c r="I384" s="1"/>
      <c r="J384" s="1"/>
      <c r="K384" s="1"/>
      <c r="L384" s="1"/>
      <c r="M384" s="1"/>
      <c r="N384" s="1"/>
      <c r="O384" s="1"/>
      <c r="P384" s="1"/>
      <c r="Q384" s="1"/>
      <c r="R384" s="1"/>
      <c r="S384" s="1"/>
      <c r="T384" s="1"/>
      <c r="U384" s="1"/>
      <c r="V384" s="1"/>
    </row>
    <row r="385" spans="9:22" ht="13.5" customHeight="1">
      <c r="I385" s="1"/>
      <c r="J385" s="1"/>
      <c r="K385" s="1"/>
      <c r="L385" s="1"/>
      <c r="M385" s="1"/>
      <c r="N385" s="1"/>
      <c r="O385" s="1"/>
      <c r="P385" s="1"/>
      <c r="Q385" s="1"/>
      <c r="R385" s="1"/>
      <c r="S385" s="1"/>
      <c r="T385" s="1"/>
      <c r="U385" s="1"/>
      <c r="V385" s="1"/>
    </row>
    <row r="386" spans="9:22" ht="13.5" customHeight="1">
      <c r="I386" s="1"/>
      <c r="J386" s="1"/>
      <c r="K386" s="1"/>
      <c r="L386" s="1"/>
      <c r="M386" s="1"/>
      <c r="N386" s="1"/>
      <c r="O386" s="1"/>
      <c r="P386" s="1"/>
      <c r="Q386" s="1"/>
      <c r="R386" s="1"/>
      <c r="S386" s="1"/>
      <c r="T386" s="1"/>
      <c r="U386" s="1"/>
      <c r="V386" s="1"/>
    </row>
    <row r="387" spans="9:22" ht="13.5" customHeight="1">
      <c r="I387" s="1"/>
      <c r="J387" s="1"/>
      <c r="K387" s="1"/>
      <c r="L387" s="1"/>
      <c r="M387" s="1"/>
      <c r="N387" s="1"/>
      <c r="O387" s="1"/>
      <c r="P387" s="1"/>
      <c r="Q387" s="1"/>
      <c r="R387" s="1"/>
      <c r="S387" s="1"/>
      <c r="T387" s="1"/>
      <c r="U387" s="1"/>
      <c r="V387" s="1"/>
    </row>
    <row r="388" spans="9:22" ht="13.5" customHeight="1">
      <c r="I388" s="1"/>
      <c r="J388" s="1"/>
      <c r="K388" s="1"/>
      <c r="L388" s="1"/>
      <c r="M388" s="1"/>
      <c r="N388" s="1"/>
      <c r="O388" s="1"/>
      <c r="P388" s="1"/>
      <c r="Q388" s="1"/>
      <c r="R388" s="1"/>
      <c r="S388" s="1"/>
      <c r="T388" s="1"/>
      <c r="U388" s="1"/>
      <c r="V388" s="1"/>
    </row>
    <row r="389" spans="9:22" ht="13.5" customHeight="1">
      <c r="I389" s="1"/>
      <c r="J389" s="1"/>
      <c r="K389" s="1"/>
      <c r="L389" s="1"/>
      <c r="M389" s="1"/>
      <c r="N389" s="1"/>
      <c r="O389" s="1"/>
      <c r="P389" s="1"/>
      <c r="Q389" s="1"/>
      <c r="R389" s="1"/>
      <c r="S389" s="1"/>
      <c r="T389" s="1"/>
      <c r="U389" s="1"/>
      <c r="V389" s="1"/>
    </row>
    <row r="390" spans="9:22" ht="13.5" customHeight="1">
      <c r="I390" s="1"/>
      <c r="J390" s="1"/>
      <c r="K390" s="1"/>
      <c r="L390" s="1"/>
      <c r="M390" s="1"/>
      <c r="N390" s="1"/>
      <c r="O390" s="1"/>
      <c r="P390" s="1"/>
      <c r="Q390" s="1"/>
      <c r="R390" s="1"/>
      <c r="S390" s="1"/>
      <c r="T390" s="1"/>
      <c r="U390" s="1"/>
      <c r="V390" s="1"/>
    </row>
    <row r="391" spans="9:22" ht="13.5" customHeight="1">
      <c r="I391" s="1"/>
      <c r="J391" s="1"/>
      <c r="K391" s="1"/>
      <c r="L391" s="1"/>
      <c r="M391" s="1"/>
      <c r="N391" s="1"/>
      <c r="O391" s="1"/>
      <c r="P391" s="1"/>
      <c r="Q391" s="1"/>
      <c r="R391" s="1"/>
      <c r="S391" s="1"/>
      <c r="T391" s="1"/>
      <c r="U391" s="1"/>
      <c r="V391" s="1"/>
    </row>
    <row r="392" spans="9:22" ht="13.5" customHeight="1">
      <c r="I392" s="1"/>
      <c r="J392" s="1"/>
      <c r="K392" s="1"/>
      <c r="L392" s="1"/>
      <c r="M392" s="1"/>
      <c r="N392" s="1"/>
      <c r="O392" s="1"/>
      <c r="P392" s="1"/>
      <c r="Q392" s="1"/>
      <c r="R392" s="1"/>
      <c r="S392" s="1"/>
      <c r="T392" s="1"/>
      <c r="U392" s="1"/>
      <c r="V392" s="1"/>
    </row>
    <row r="393" spans="9:22" ht="13.5" customHeight="1">
      <c r="I393" s="1"/>
      <c r="J393" s="1"/>
      <c r="K393" s="1"/>
      <c r="L393" s="1"/>
      <c r="M393" s="1"/>
      <c r="N393" s="1"/>
      <c r="O393" s="1"/>
      <c r="P393" s="1"/>
      <c r="Q393" s="1"/>
      <c r="R393" s="1"/>
      <c r="S393" s="1"/>
      <c r="T393" s="1"/>
      <c r="U393" s="1"/>
      <c r="V393" s="1"/>
    </row>
    <row r="394" spans="9:22" ht="13.5" customHeight="1">
      <c r="I394" s="1"/>
      <c r="J394" s="1"/>
      <c r="K394" s="1"/>
      <c r="L394" s="1"/>
      <c r="M394" s="1"/>
      <c r="N394" s="1"/>
      <c r="O394" s="1"/>
      <c r="P394" s="1"/>
      <c r="Q394" s="1"/>
      <c r="R394" s="1"/>
      <c r="S394" s="1"/>
      <c r="T394" s="1"/>
      <c r="U394" s="1"/>
      <c r="V394" s="1"/>
    </row>
    <row r="395" spans="9:22" ht="13.5" customHeight="1">
      <c r="I395" s="1"/>
      <c r="J395" s="1"/>
      <c r="K395" s="1"/>
      <c r="L395" s="1"/>
      <c r="M395" s="1"/>
      <c r="N395" s="1"/>
      <c r="O395" s="1"/>
      <c r="P395" s="1"/>
      <c r="Q395" s="1"/>
      <c r="R395" s="1"/>
      <c r="S395" s="1"/>
      <c r="T395" s="1"/>
      <c r="U395" s="1"/>
      <c r="V395" s="1"/>
    </row>
    <row r="396" spans="9:22" ht="13.5" customHeight="1">
      <c r="I396" s="1"/>
      <c r="J396" s="1"/>
      <c r="K396" s="1"/>
      <c r="L396" s="1"/>
      <c r="M396" s="1"/>
      <c r="N396" s="1"/>
      <c r="O396" s="1"/>
      <c r="P396" s="1"/>
      <c r="Q396" s="1"/>
      <c r="R396" s="1"/>
      <c r="S396" s="1"/>
      <c r="T396" s="1"/>
      <c r="U396" s="1"/>
      <c r="V396" s="1"/>
    </row>
    <row r="397" spans="9:22" ht="13.5" customHeight="1">
      <c r="I397" s="1"/>
      <c r="J397" s="1"/>
      <c r="K397" s="1"/>
      <c r="L397" s="1"/>
      <c r="M397" s="1"/>
      <c r="N397" s="1"/>
      <c r="O397" s="1"/>
      <c r="P397" s="1"/>
      <c r="Q397" s="1"/>
      <c r="R397" s="1"/>
      <c r="S397" s="1"/>
      <c r="T397" s="1"/>
      <c r="U397" s="1"/>
      <c r="V397" s="1"/>
    </row>
    <row r="398" spans="9:22" ht="13.5" customHeight="1">
      <c r="I398" s="1"/>
      <c r="J398" s="1"/>
      <c r="K398" s="1"/>
      <c r="L398" s="1"/>
      <c r="M398" s="1"/>
      <c r="N398" s="1"/>
      <c r="O398" s="1"/>
      <c r="P398" s="1"/>
      <c r="Q398" s="1"/>
      <c r="R398" s="1"/>
      <c r="S398" s="1"/>
      <c r="T398" s="1"/>
      <c r="U398" s="1"/>
      <c r="V398" s="1"/>
    </row>
    <row r="399" spans="9:22" ht="13.5" customHeight="1">
      <c r="I399" s="1"/>
      <c r="J399" s="1"/>
      <c r="K399" s="1"/>
      <c r="L399" s="1"/>
      <c r="M399" s="1"/>
      <c r="N399" s="1"/>
      <c r="O399" s="1"/>
      <c r="P399" s="1"/>
      <c r="Q399" s="1"/>
      <c r="R399" s="1"/>
      <c r="S399" s="1"/>
      <c r="T399" s="1"/>
      <c r="U399" s="1"/>
      <c r="V399" s="1"/>
    </row>
    <row r="400" spans="9:22" ht="13.5" customHeight="1">
      <c r="I400" s="1"/>
      <c r="J400" s="1"/>
      <c r="K400" s="1"/>
      <c r="L400" s="1"/>
      <c r="M400" s="1"/>
      <c r="N400" s="1"/>
      <c r="O400" s="1"/>
      <c r="P400" s="1"/>
      <c r="Q400" s="1"/>
      <c r="R400" s="1"/>
      <c r="S400" s="1"/>
      <c r="T400" s="1"/>
      <c r="U400" s="1"/>
      <c r="V400" s="1"/>
    </row>
    <row r="401" spans="9:22" ht="13.5" customHeight="1">
      <c r="I401" s="1"/>
      <c r="J401" s="1"/>
      <c r="K401" s="1"/>
      <c r="L401" s="1"/>
      <c r="M401" s="1"/>
      <c r="N401" s="1"/>
      <c r="O401" s="1"/>
      <c r="P401" s="1"/>
      <c r="Q401" s="1"/>
      <c r="R401" s="1"/>
      <c r="S401" s="1"/>
      <c r="T401" s="1"/>
      <c r="U401" s="1"/>
      <c r="V401" s="1"/>
    </row>
    <row r="402" spans="9:22" ht="13.5" customHeight="1">
      <c r="I402" s="1"/>
      <c r="J402" s="1"/>
      <c r="K402" s="1"/>
      <c r="L402" s="1"/>
      <c r="M402" s="1"/>
      <c r="N402" s="1"/>
      <c r="O402" s="1"/>
      <c r="P402" s="1"/>
      <c r="Q402" s="1"/>
      <c r="R402" s="1"/>
      <c r="S402" s="1"/>
      <c r="T402" s="1"/>
      <c r="U402" s="1"/>
      <c r="V402" s="1"/>
    </row>
    <row r="403" spans="9:22" ht="13.5" customHeight="1">
      <c r="I403" s="1"/>
      <c r="J403" s="1"/>
      <c r="K403" s="1"/>
      <c r="L403" s="1"/>
      <c r="M403" s="1"/>
      <c r="N403" s="1"/>
      <c r="O403" s="1"/>
      <c r="P403" s="1"/>
      <c r="Q403" s="1"/>
      <c r="R403" s="1"/>
      <c r="S403" s="1"/>
      <c r="T403" s="1"/>
      <c r="U403" s="1"/>
      <c r="V403" s="1"/>
    </row>
    <row r="404" spans="9:22" ht="13.5" customHeight="1">
      <c r="I404" s="1"/>
      <c r="J404" s="1"/>
      <c r="K404" s="1"/>
      <c r="L404" s="1"/>
      <c r="M404" s="1"/>
      <c r="N404" s="1"/>
      <c r="O404" s="1"/>
      <c r="P404" s="1"/>
      <c r="Q404" s="1"/>
      <c r="R404" s="1"/>
      <c r="S404" s="1"/>
      <c r="T404" s="1"/>
      <c r="U404" s="1"/>
      <c r="V404" s="1"/>
    </row>
    <row r="405" spans="9:22" ht="13.5" customHeight="1">
      <c r="I405" s="1"/>
      <c r="J405" s="1"/>
      <c r="K405" s="1"/>
      <c r="L405" s="1"/>
      <c r="M405" s="1"/>
      <c r="N405" s="1"/>
      <c r="O405" s="1"/>
      <c r="P405" s="1"/>
      <c r="Q405" s="1"/>
      <c r="R405" s="1"/>
      <c r="S405" s="1"/>
      <c r="T405" s="1"/>
      <c r="U405" s="1"/>
      <c r="V405" s="1"/>
    </row>
    <row r="406" spans="9:22" ht="13.5" customHeight="1">
      <c r="I406" s="1"/>
      <c r="J406" s="1"/>
      <c r="K406" s="1"/>
      <c r="L406" s="1"/>
      <c r="M406" s="1"/>
      <c r="N406" s="1"/>
      <c r="O406" s="1"/>
      <c r="P406" s="1"/>
      <c r="Q406" s="1"/>
      <c r="R406" s="1"/>
      <c r="S406" s="1"/>
      <c r="T406" s="1"/>
      <c r="U406" s="1"/>
      <c r="V406" s="1"/>
    </row>
    <row r="407" spans="9:22" ht="13.5" customHeight="1">
      <c r="I407" s="1"/>
      <c r="J407" s="1"/>
      <c r="K407" s="1"/>
      <c r="L407" s="1"/>
      <c r="M407" s="1"/>
      <c r="N407" s="1"/>
      <c r="O407" s="1"/>
      <c r="P407" s="1"/>
      <c r="Q407" s="1"/>
      <c r="R407" s="1"/>
      <c r="S407" s="1"/>
      <c r="T407" s="1"/>
      <c r="U407" s="1"/>
      <c r="V407" s="1"/>
    </row>
    <row r="408" spans="9:22" ht="13.5" customHeight="1">
      <c r="I408" s="1"/>
      <c r="J408" s="1"/>
      <c r="K408" s="1"/>
      <c r="L408" s="1"/>
      <c r="M408" s="1"/>
      <c r="N408" s="1"/>
      <c r="O408" s="1"/>
      <c r="P408" s="1"/>
      <c r="Q408" s="1"/>
      <c r="R408" s="1"/>
      <c r="S408" s="1"/>
      <c r="T408" s="1"/>
      <c r="U408" s="1"/>
      <c r="V408" s="1"/>
    </row>
    <row r="409" spans="9:22" ht="13.5" customHeight="1">
      <c r="I409" s="1"/>
      <c r="J409" s="1"/>
      <c r="K409" s="1"/>
      <c r="L409" s="1"/>
      <c r="M409" s="1"/>
      <c r="N409" s="1"/>
      <c r="O409" s="1"/>
      <c r="P409" s="1"/>
      <c r="Q409" s="1"/>
      <c r="R409" s="1"/>
      <c r="S409" s="1"/>
      <c r="T409" s="1"/>
      <c r="U409" s="1"/>
      <c r="V409" s="1"/>
    </row>
    <row r="410" spans="9:22" ht="13.5" customHeight="1">
      <c r="I410" s="1"/>
      <c r="J410" s="1"/>
      <c r="K410" s="1"/>
      <c r="L410" s="1"/>
      <c r="M410" s="1"/>
      <c r="N410" s="1"/>
      <c r="O410" s="1"/>
      <c r="P410" s="1"/>
      <c r="Q410" s="1"/>
      <c r="R410" s="1"/>
      <c r="S410" s="1"/>
      <c r="T410" s="1"/>
      <c r="U410" s="1"/>
      <c r="V410" s="1"/>
    </row>
    <row r="411" spans="9:22" ht="13.5" customHeight="1">
      <c r="I411" s="1"/>
      <c r="J411" s="1"/>
      <c r="K411" s="1"/>
      <c r="L411" s="1"/>
      <c r="M411" s="1"/>
      <c r="N411" s="1"/>
      <c r="O411" s="1"/>
      <c r="P411" s="1"/>
      <c r="Q411" s="1"/>
      <c r="R411" s="1"/>
      <c r="S411" s="1"/>
      <c r="T411" s="1"/>
      <c r="U411" s="1"/>
      <c r="V411" s="1"/>
    </row>
    <row r="412" spans="9:22" ht="13.5" customHeight="1">
      <c r="I412" s="1"/>
      <c r="J412" s="1"/>
      <c r="K412" s="1"/>
      <c r="L412" s="1"/>
      <c r="M412" s="1"/>
      <c r="N412" s="1"/>
      <c r="O412" s="1"/>
      <c r="P412" s="1"/>
      <c r="Q412" s="1"/>
      <c r="R412" s="1"/>
      <c r="S412" s="1"/>
      <c r="T412" s="1"/>
      <c r="U412" s="1"/>
      <c r="V412" s="1"/>
    </row>
    <row r="413" spans="9:22" ht="13.5" customHeight="1">
      <c r="I413" s="1"/>
      <c r="J413" s="1"/>
      <c r="K413" s="1"/>
      <c r="L413" s="1"/>
      <c r="M413" s="1"/>
      <c r="N413" s="1"/>
      <c r="O413" s="1"/>
      <c r="P413" s="1"/>
      <c r="Q413" s="1"/>
      <c r="R413" s="1"/>
      <c r="S413" s="1"/>
      <c r="T413" s="1"/>
      <c r="U413" s="1"/>
      <c r="V413" s="1"/>
    </row>
    <row r="414" spans="9:22" ht="13.5" customHeight="1">
      <c r="I414" s="1"/>
      <c r="J414" s="1"/>
      <c r="K414" s="1"/>
      <c r="L414" s="1"/>
      <c r="M414" s="1"/>
      <c r="N414" s="1"/>
      <c r="O414" s="1"/>
      <c r="P414" s="1"/>
      <c r="Q414" s="1"/>
      <c r="R414" s="1"/>
      <c r="S414" s="1"/>
      <c r="T414" s="1"/>
      <c r="U414" s="1"/>
      <c r="V414" s="1"/>
    </row>
    <row r="415" spans="9:22" ht="13.5" customHeight="1">
      <c r="I415" s="1"/>
      <c r="J415" s="1"/>
      <c r="K415" s="1"/>
      <c r="L415" s="1"/>
      <c r="M415" s="1"/>
      <c r="N415" s="1"/>
      <c r="O415" s="1"/>
      <c r="P415" s="1"/>
      <c r="Q415" s="1"/>
      <c r="R415" s="1"/>
      <c r="S415" s="1"/>
      <c r="T415" s="1"/>
      <c r="U415" s="1"/>
      <c r="V415" s="1"/>
    </row>
    <row r="416" spans="9:22" ht="13.5" customHeight="1">
      <c r="I416" s="1"/>
      <c r="J416" s="1"/>
      <c r="K416" s="1"/>
      <c r="L416" s="1"/>
      <c r="M416" s="1"/>
      <c r="N416" s="1"/>
      <c r="O416" s="1"/>
      <c r="P416" s="1"/>
      <c r="Q416" s="1"/>
      <c r="R416" s="1"/>
      <c r="S416" s="1"/>
      <c r="T416" s="1"/>
      <c r="U416" s="1"/>
      <c r="V416" s="1"/>
    </row>
    <row r="417" spans="9:22" ht="13.5" customHeight="1">
      <c r="I417" s="1"/>
      <c r="J417" s="1"/>
      <c r="K417" s="1"/>
      <c r="L417" s="1"/>
      <c r="M417" s="1"/>
      <c r="N417" s="1"/>
      <c r="O417" s="1"/>
      <c r="P417" s="1"/>
      <c r="Q417" s="1"/>
      <c r="R417" s="1"/>
      <c r="S417" s="1"/>
      <c r="T417" s="1"/>
      <c r="U417" s="1"/>
      <c r="V417" s="1"/>
    </row>
    <row r="418" spans="9:22" ht="13.5" customHeight="1">
      <c r="I418" s="1"/>
      <c r="J418" s="1"/>
      <c r="K418" s="1"/>
      <c r="L418" s="1"/>
      <c r="M418" s="1"/>
      <c r="N418" s="1"/>
      <c r="O418" s="1"/>
      <c r="P418" s="1"/>
      <c r="Q418" s="1"/>
      <c r="R418" s="1"/>
      <c r="S418" s="1"/>
      <c r="T418" s="1"/>
      <c r="U418" s="1"/>
      <c r="V418" s="1"/>
    </row>
    <row r="419" spans="9:22" ht="13.5" customHeight="1">
      <c r="I419" s="1"/>
      <c r="J419" s="1"/>
      <c r="K419" s="1"/>
      <c r="L419" s="1"/>
      <c r="M419" s="1"/>
      <c r="N419" s="1"/>
      <c r="O419" s="1"/>
      <c r="P419" s="1"/>
      <c r="Q419" s="1"/>
      <c r="R419" s="1"/>
      <c r="S419" s="1"/>
      <c r="T419" s="1"/>
      <c r="U419" s="1"/>
      <c r="V419" s="1"/>
    </row>
    <row r="420" spans="9:22" ht="13.5" customHeight="1">
      <c r="I420" s="1"/>
      <c r="J420" s="1"/>
      <c r="K420" s="1"/>
      <c r="L420" s="1"/>
      <c r="M420" s="1"/>
      <c r="N420" s="1"/>
      <c r="O420" s="1"/>
      <c r="P420" s="1"/>
      <c r="Q420" s="1"/>
      <c r="R420" s="1"/>
      <c r="S420" s="1"/>
      <c r="T420" s="1"/>
      <c r="U420" s="1"/>
      <c r="V420" s="1"/>
    </row>
    <row r="421" spans="9:22" ht="13.5" customHeight="1">
      <c r="I421" s="1"/>
      <c r="J421" s="1"/>
      <c r="K421" s="1"/>
      <c r="L421" s="1"/>
      <c r="M421" s="1"/>
      <c r="N421" s="1"/>
      <c r="O421" s="1"/>
      <c r="P421" s="1"/>
      <c r="Q421" s="1"/>
      <c r="R421" s="1"/>
      <c r="S421" s="1"/>
      <c r="T421" s="1"/>
      <c r="U421" s="1"/>
      <c r="V421" s="1"/>
    </row>
    <row r="422" spans="9:22" ht="13.5" customHeight="1">
      <c r="I422" s="1"/>
      <c r="J422" s="1"/>
      <c r="K422" s="1"/>
      <c r="L422" s="1"/>
      <c r="M422" s="1"/>
      <c r="N422" s="1"/>
      <c r="O422" s="1"/>
      <c r="P422" s="1"/>
      <c r="Q422" s="1"/>
      <c r="R422" s="1"/>
      <c r="S422" s="1"/>
      <c r="T422" s="1"/>
      <c r="U422" s="1"/>
      <c r="V422" s="1"/>
    </row>
    <row r="423" spans="9:22" ht="13.5" customHeight="1">
      <c r="I423" s="1"/>
      <c r="J423" s="1"/>
      <c r="K423" s="1"/>
      <c r="L423" s="1"/>
      <c r="M423" s="1"/>
      <c r="N423" s="1"/>
      <c r="O423" s="1"/>
      <c r="P423" s="1"/>
      <c r="Q423" s="1"/>
      <c r="R423" s="1"/>
      <c r="S423" s="1"/>
      <c r="T423" s="1"/>
      <c r="U423" s="1"/>
      <c r="V423" s="1"/>
    </row>
    <row r="424" spans="9:22" ht="13.5" customHeight="1">
      <c r="I424" s="1"/>
      <c r="J424" s="1"/>
      <c r="K424" s="1"/>
      <c r="L424" s="1"/>
      <c r="M424" s="1"/>
      <c r="N424" s="1"/>
      <c r="O424" s="1"/>
      <c r="P424" s="1"/>
      <c r="Q424" s="1"/>
      <c r="R424" s="1"/>
      <c r="S424" s="1"/>
      <c r="T424" s="1"/>
      <c r="U424" s="1"/>
      <c r="V424" s="1"/>
    </row>
    <row r="425" spans="9:22" ht="13.5" customHeight="1">
      <c r="I425" s="1"/>
      <c r="J425" s="1"/>
      <c r="K425" s="1"/>
      <c r="L425" s="1"/>
      <c r="M425" s="1"/>
      <c r="N425" s="1"/>
      <c r="O425" s="1"/>
      <c r="P425" s="1"/>
      <c r="Q425" s="1"/>
      <c r="R425" s="1"/>
      <c r="S425" s="1"/>
      <c r="T425" s="1"/>
      <c r="U425" s="1"/>
      <c r="V425" s="1"/>
    </row>
    <row r="426" spans="9:22" ht="13.5" customHeight="1">
      <c r="I426" s="1"/>
      <c r="J426" s="1"/>
      <c r="K426" s="1"/>
      <c r="L426" s="1"/>
      <c r="M426" s="1"/>
      <c r="N426" s="1"/>
      <c r="O426" s="1"/>
      <c r="P426" s="1"/>
      <c r="Q426" s="1"/>
      <c r="R426" s="1"/>
      <c r="S426" s="1"/>
      <c r="T426" s="1"/>
      <c r="U426" s="1"/>
      <c r="V426" s="1"/>
    </row>
    <row r="427" spans="9:22" ht="13.5" customHeight="1">
      <c r="I427" s="1"/>
      <c r="J427" s="1"/>
      <c r="K427" s="1"/>
      <c r="L427" s="1"/>
      <c r="M427" s="1"/>
      <c r="N427" s="1"/>
      <c r="O427" s="1"/>
      <c r="P427" s="1"/>
      <c r="Q427" s="1"/>
      <c r="R427" s="1"/>
      <c r="S427" s="1"/>
      <c r="T427" s="1"/>
      <c r="U427" s="1"/>
      <c r="V427" s="1"/>
    </row>
    <row r="428" spans="9:22" ht="13.5" customHeight="1">
      <c r="I428" s="1"/>
      <c r="J428" s="1"/>
      <c r="K428" s="1"/>
      <c r="L428" s="1"/>
      <c r="M428" s="1"/>
      <c r="N428" s="1"/>
      <c r="O428" s="1"/>
      <c r="P428" s="1"/>
      <c r="Q428" s="1"/>
      <c r="R428" s="1"/>
      <c r="S428" s="1"/>
      <c r="T428" s="1"/>
      <c r="U428" s="1"/>
      <c r="V428" s="1"/>
    </row>
    <row r="429" spans="9:22" ht="13.5" customHeight="1">
      <c r="I429" s="1"/>
      <c r="J429" s="1"/>
      <c r="K429" s="1"/>
      <c r="L429" s="1"/>
      <c r="M429" s="1"/>
      <c r="N429" s="1"/>
      <c r="O429" s="1"/>
      <c r="P429" s="1"/>
      <c r="Q429" s="1"/>
      <c r="R429" s="1"/>
      <c r="S429" s="1"/>
      <c r="T429" s="1"/>
      <c r="U429" s="1"/>
      <c r="V429" s="1"/>
    </row>
    <row r="430" spans="9:22" ht="13.5" customHeight="1">
      <c r="I430" s="1"/>
      <c r="J430" s="1"/>
      <c r="K430" s="1"/>
      <c r="L430" s="1"/>
      <c r="M430" s="1"/>
      <c r="N430" s="1"/>
      <c r="O430" s="1"/>
      <c r="P430" s="1"/>
      <c r="Q430" s="1"/>
      <c r="R430" s="1"/>
      <c r="S430" s="1"/>
      <c r="T430" s="1"/>
      <c r="U430" s="1"/>
      <c r="V430" s="1"/>
    </row>
    <row r="431" spans="9:22" ht="13.5" customHeight="1">
      <c r="I431" s="1"/>
      <c r="J431" s="1"/>
      <c r="K431" s="1"/>
      <c r="L431" s="1"/>
      <c r="M431" s="1"/>
      <c r="N431" s="1"/>
      <c r="O431" s="1"/>
      <c r="P431" s="1"/>
      <c r="Q431" s="1"/>
      <c r="R431" s="1"/>
      <c r="S431" s="1"/>
      <c r="T431" s="1"/>
      <c r="U431" s="1"/>
      <c r="V431" s="1"/>
    </row>
    <row r="432" spans="9:22" ht="13.5" customHeight="1">
      <c r="I432" s="1"/>
      <c r="J432" s="1"/>
      <c r="K432" s="1"/>
      <c r="L432" s="1"/>
      <c r="M432" s="1"/>
      <c r="N432" s="1"/>
      <c r="O432" s="1"/>
      <c r="P432" s="1"/>
      <c r="Q432" s="1"/>
      <c r="R432" s="1"/>
      <c r="S432" s="1"/>
      <c r="T432" s="1"/>
      <c r="U432" s="1"/>
      <c r="V432" s="1"/>
    </row>
    <row r="433" spans="9:22" ht="13.5" customHeight="1">
      <c r="I433" s="1"/>
      <c r="J433" s="1"/>
      <c r="K433" s="1"/>
      <c r="L433" s="1"/>
      <c r="M433" s="1"/>
      <c r="N433" s="1"/>
      <c r="O433" s="1"/>
      <c r="P433" s="1"/>
      <c r="Q433" s="1"/>
      <c r="R433" s="1"/>
      <c r="S433" s="1"/>
      <c r="T433" s="1"/>
      <c r="U433" s="1"/>
      <c r="V433" s="1"/>
    </row>
    <row r="434" spans="9:22" ht="13.5" customHeight="1">
      <c r="I434" s="1"/>
      <c r="J434" s="1"/>
      <c r="K434" s="1"/>
      <c r="L434" s="1"/>
      <c r="M434" s="1"/>
      <c r="N434" s="1"/>
      <c r="O434" s="1"/>
      <c r="P434" s="1"/>
      <c r="Q434" s="1"/>
      <c r="R434" s="1"/>
      <c r="S434" s="1"/>
      <c r="T434" s="1"/>
      <c r="U434" s="1"/>
      <c r="V434" s="1"/>
    </row>
    <row r="435" spans="9:22" ht="13.5" customHeight="1">
      <c r="I435" s="1"/>
      <c r="J435" s="1"/>
      <c r="K435" s="1"/>
      <c r="L435" s="1"/>
      <c r="M435" s="1"/>
      <c r="N435" s="1"/>
      <c r="O435" s="1"/>
      <c r="P435" s="1"/>
      <c r="Q435" s="1"/>
      <c r="R435" s="1"/>
      <c r="S435" s="1"/>
      <c r="T435" s="1"/>
      <c r="U435" s="1"/>
      <c r="V435" s="1"/>
    </row>
    <row r="436" spans="9:22" ht="13.5" customHeight="1">
      <c r="I436" s="1"/>
      <c r="J436" s="1"/>
      <c r="K436" s="1"/>
      <c r="L436" s="1"/>
      <c r="M436" s="1"/>
      <c r="N436" s="1"/>
      <c r="O436" s="1"/>
      <c r="P436" s="1"/>
      <c r="Q436" s="1"/>
      <c r="R436" s="1"/>
      <c r="S436" s="1"/>
      <c r="T436" s="1"/>
      <c r="U436" s="1"/>
      <c r="V436" s="1"/>
    </row>
    <row r="437" spans="9:22" ht="13.5" customHeight="1">
      <c r="I437" s="1"/>
      <c r="J437" s="1"/>
      <c r="K437" s="1"/>
      <c r="L437" s="1"/>
      <c r="M437" s="1"/>
      <c r="N437" s="1"/>
      <c r="O437" s="1"/>
      <c r="P437" s="1"/>
      <c r="Q437" s="1"/>
      <c r="R437" s="1"/>
      <c r="S437" s="1"/>
      <c r="T437" s="1"/>
      <c r="U437" s="1"/>
      <c r="V437" s="1"/>
    </row>
    <row r="438" spans="9:22" ht="13.5" customHeight="1">
      <c r="I438" s="1"/>
      <c r="J438" s="1"/>
      <c r="K438" s="1"/>
      <c r="L438" s="1"/>
      <c r="M438" s="1"/>
      <c r="N438" s="1"/>
      <c r="O438" s="1"/>
      <c r="P438" s="1"/>
      <c r="Q438" s="1"/>
      <c r="R438" s="1"/>
      <c r="S438" s="1"/>
      <c r="T438" s="1"/>
      <c r="U438" s="1"/>
      <c r="V438" s="1"/>
    </row>
    <row r="439" spans="9:22" ht="13.5" customHeight="1">
      <c r="I439" s="1"/>
      <c r="J439" s="1"/>
      <c r="K439" s="1"/>
      <c r="L439" s="1"/>
      <c r="M439" s="1"/>
      <c r="N439" s="1"/>
      <c r="O439" s="1"/>
      <c r="P439" s="1"/>
      <c r="Q439" s="1"/>
      <c r="R439" s="1"/>
      <c r="S439" s="1"/>
      <c r="T439" s="1"/>
      <c r="U439" s="1"/>
      <c r="V439" s="1"/>
    </row>
    <row r="440" spans="9:22" ht="13.5" customHeight="1">
      <c r="I440" s="1"/>
      <c r="J440" s="1"/>
      <c r="K440" s="1"/>
      <c r="L440" s="1"/>
      <c r="M440" s="1"/>
      <c r="N440" s="1"/>
      <c r="O440" s="1"/>
      <c r="P440" s="1"/>
      <c r="Q440" s="1"/>
      <c r="R440" s="1"/>
      <c r="S440" s="1"/>
      <c r="T440" s="1"/>
      <c r="U440" s="1"/>
      <c r="V440" s="1"/>
    </row>
    <row r="441" spans="9:22" ht="13.5" customHeight="1">
      <c r="I441" s="1"/>
      <c r="J441" s="1"/>
      <c r="K441" s="1"/>
      <c r="L441" s="1"/>
      <c r="M441" s="1"/>
      <c r="N441" s="1"/>
      <c r="O441" s="1"/>
      <c r="P441" s="1"/>
      <c r="Q441" s="1"/>
      <c r="R441" s="1"/>
      <c r="S441" s="1"/>
      <c r="T441" s="1"/>
      <c r="U441" s="1"/>
      <c r="V441" s="1"/>
    </row>
    <row r="442" spans="9:22" ht="13.5" customHeight="1">
      <c r="I442" s="1"/>
      <c r="J442" s="1"/>
      <c r="K442" s="1"/>
      <c r="L442" s="1"/>
      <c r="M442" s="1"/>
      <c r="N442" s="1"/>
      <c r="O442" s="1"/>
      <c r="P442" s="1"/>
      <c r="Q442" s="1"/>
      <c r="R442" s="1"/>
      <c r="S442" s="1"/>
      <c r="T442" s="1"/>
      <c r="U442" s="1"/>
      <c r="V442" s="1"/>
    </row>
    <row r="443" spans="9:22" ht="13.5" customHeight="1">
      <c r="I443" s="1"/>
      <c r="J443" s="1"/>
      <c r="K443" s="1"/>
      <c r="L443" s="1"/>
      <c r="M443" s="1"/>
      <c r="N443" s="1"/>
      <c r="O443" s="1"/>
      <c r="P443" s="1"/>
      <c r="Q443" s="1"/>
      <c r="R443" s="1"/>
      <c r="S443" s="1"/>
      <c r="T443" s="1"/>
      <c r="U443" s="1"/>
      <c r="V443" s="1"/>
    </row>
    <row r="444" spans="9:22" ht="13.5" customHeight="1">
      <c r="I444" s="1"/>
      <c r="J444" s="1"/>
      <c r="K444" s="1"/>
      <c r="L444" s="1"/>
      <c r="M444" s="1"/>
      <c r="N444" s="1"/>
      <c r="O444" s="1"/>
      <c r="P444" s="1"/>
      <c r="Q444" s="1"/>
      <c r="R444" s="1"/>
      <c r="S444" s="1"/>
      <c r="T444" s="1"/>
      <c r="U444" s="1"/>
      <c r="V444" s="1"/>
    </row>
    <row r="445" spans="9:22" ht="13.5" customHeight="1">
      <c r="I445" s="1"/>
      <c r="J445" s="1"/>
      <c r="K445" s="1"/>
      <c r="L445" s="1"/>
      <c r="M445" s="1"/>
      <c r="N445" s="1"/>
      <c r="O445" s="1"/>
      <c r="P445" s="1"/>
      <c r="Q445" s="1"/>
      <c r="R445" s="1"/>
      <c r="S445" s="1"/>
      <c r="T445" s="1"/>
      <c r="U445" s="1"/>
      <c r="V445" s="1"/>
    </row>
    <row r="446" spans="9:22" ht="13.5" customHeight="1">
      <c r="I446" s="1"/>
      <c r="J446" s="1"/>
      <c r="K446" s="1"/>
      <c r="L446" s="1"/>
      <c r="M446" s="1"/>
      <c r="N446" s="1"/>
      <c r="O446" s="1"/>
      <c r="P446" s="1"/>
      <c r="Q446" s="1"/>
      <c r="R446" s="1"/>
      <c r="S446" s="1"/>
      <c r="T446" s="1"/>
      <c r="U446" s="1"/>
      <c r="V446" s="1"/>
    </row>
    <row r="447" spans="9:22" ht="13.5" customHeight="1">
      <c r="I447" s="1"/>
      <c r="J447" s="1"/>
      <c r="K447" s="1"/>
      <c r="L447" s="1"/>
      <c r="M447" s="1"/>
      <c r="N447" s="1"/>
      <c r="O447" s="1"/>
      <c r="P447" s="1"/>
      <c r="Q447" s="1"/>
      <c r="R447" s="1"/>
      <c r="S447" s="1"/>
      <c r="T447" s="1"/>
      <c r="U447" s="1"/>
      <c r="V447" s="1"/>
    </row>
    <row r="448" spans="9:22" ht="13.5" customHeight="1">
      <c r="I448" s="1"/>
      <c r="J448" s="1"/>
      <c r="K448" s="1"/>
      <c r="L448" s="1"/>
      <c r="M448" s="1"/>
      <c r="N448" s="1"/>
      <c r="O448" s="1"/>
      <c r="P448" s="1"/>
      <c r="Q448" s="1"/>
      <c r="R448" s="1"/>
      <c r="S448" s="1"/>
      <c r="T448" s="1"/>
      <c r="U448" s="1"/>
      <c r="V448" s="1"/>
    </row>
    <row r="449" spans="9:22" ht="13.5" customHeight="1">
      <c r="I449" s="1"/>
      <c r="J449" s="1"/>
      <c r="K449" s="1"/>
      <c r="L449" s="1"/>
      <c r="M449" s="1"/>
      <c r="N449" s="1"/>
      <c r="O449" s="1"/>
      <c r="P449" s="1"/>
      <c r="Q449" s="1"/>
      <c r="R449" s="1"/>
      <c r="S449" s="1"/>
      <c r="T449" s="1"/>
      <c r="U449" s="1"/>
      <c r="V449" s="1"/>
    </row>
    <row r="450" spans="9:22" ht="13.5" customHeight="1">
      <c r="I450" s="1"/>
      <c r="J450" s="1"/>
      <c r="K450" s="1"/>
      <c r="L450" s="1"/>
      <c r="M450" s="1"/>
      <c r="N450" s="1"/>
      <c r="O450" s="1"/>
      <c r="P450" s="1"/>
      <c r="Q450" s="1"/>
      <c r="R450" s="1"/>
      <c r="S450" s="1"/>
      <c r="T450" s="1"/>
      <c r="U450" s="1"/>
      <c r="V450" s="1"/>
    </row>
    <row r="451" spans="9:22" ht="13.5" customHeight="1">
      <c r="I451" s="1"/>
      <c r="J451" s="1"/>
      <c r="K451" s="1"/>
      <c r="L451" s="1"/>
      <c r="M451" s="1"/>
      <c r="N451" s="1"/>
      <c r="O451" s="1"/>
      <c r="P451" s="1"/>
      <c r="Q451" s="1"/>
      <c r="R451" s="1"/>
      <c r="S451" s="1"/>
      <c r="T451" s="1"/>
      <c r="U451" s="1"/>
      <c r="V451" s="1"/>
    </row>
    <row r="452" spans="9:22" ht="13.5" customHeight="1">
      <c r="I452" s="1"/>
      <c r="J452" s="1"/>
      <c r="K452" s="1"/>
      <c r="L452" s="1"/>
      <c r="M452" s="1"/>
      <c r="N452" s="1"/>
      <c r="O452" s="1"/>
      <c r="P452" s="1"/>
      <c r="Q452" s="1"/>
      <c r="R452" s="1"/>
      <c r="S452" s="1"/>
      <c r="T452" s="1"/>
      <c r="U452" s="1"/>
      <c r="V452" s="1"/>
    </row>
    <row r="453" spans="9:22" ht="13.5" customHeight="1">
      <c r="I453" s="1"/>
      <c r="J453" s="1"/>
      <c r="K453" s="1"/>
      <c r="L453" s="1"/>
      <c r="M453" s="1"/>
      <c r="N453" s="1"/>
      <c r="O453" s="1"/>
      <c r="P453" s="1"/>
      <c r="Q453" s="1"/>
      <c r="R453" s="1"/>
      <c r="S453" s="1"/>
      <c r="T453" s="1"/>
      <c r="U453" s="1"/>
      <c r="V453" s="1"/>
    </row>
    <row r="454" spans="9:22" ht="13.5" customHeight="1">
      <c r="I454" s="1"/>
      <c r="J454" s="1"/>
      <c r="K454" s="1"/>
      <c r="L454" s="1"/>
      <c r="M454" s="1"/>
      <c r="N454" s="1"/>
      <c r="O454" s="1"/>
      <c r="P454" s="1"/>
      <c r="Q454" s="1"/>
      <c r="R454" s="1"/>
      <c r="S454" s="1"/>
      <c r="T454" s="1"/>
      <c r="U454" s="1"/>
      <c r="V454" s="1"/>
    </row>
    <row r="455" spans="9:22" ht="13.5" customHeight="1">
      <c r="I455" s="1"/>
      <c r="J455" s="1"/>
      <c r="K455" s="1"/>
      <c r="L455" s="1"/>
      <c r="M455" s="1"/>
      <c r="N455" s="1"/>
      <c r="O455" s="1"/>
      <c r="P455" s="1"/>
      <c r="Q455" s="1"/>
      <c r="R455" s="1"/>
      <c r="S455" s="1"/>
      <c r="T455" s="1"/>
      <c r="U455" s="1"/>
      <c r="V455" s="1"/>
    </row>
    <row r="456" spans="9:22" ht="13.5" customHeight="1">
      <c r="I456" s="1"/>
      <c r="J456" s="1"/>
      <c r="K456" s="1"/>
      <c r="L456" s="1"/>
      <c r="M456" s="1"/>
      <c r="N456" s="1"/>
      <c r="O456" s="1"/>
      <c r="P456" s="1"/>
      <c r="Q456" s="1"/>
      <c r="R456" s="1"/>
      <c r="S456" s="1"/>
      <c r="T456" s="1"/>
      <c r="U456" s="1"/>
      <c r="V456" s="1"/>
    </row>
    <row r="457" spans="9:22" ht="13.5" customHeight="1">
      <c r="I457" s="1"/>
      <c r="J457" s="1"/>
      <c r="K457" s="1"/>
      <c r="L457" s="1"/>
      <c r="M457" s="1"/>
      <c r="N457" s="1"/>
      <c r="O457" s="1"/>
      <c r="P457" s="1"/>
      <c r="Q457" s="1"/>
      <c r="R457" s="1"/>
      <c r="S457" s="1"/>
      <c r="T457" s="1"/>
      <c r="U457" s="1"/>
      <c r="V457" s="1"/>
    </row>
    <row r="458" spans="9:22" ht="13.5" customHeight="1">
      <c r="I458" s="1"/>
      <c r="J458" s="1"/>
      <c r="K458" s="1"/>
      <c r="L458" s="1"/>
      <c r="M458" s="1"/>
      <c r="N458" s="1"/>
      <c r="O458" s="1"/>
      <c r="P458" s="1"/>
      <c r="Q458" s="1"/>
      <c r="R458" s="1"/>
      <c r="S458" s="1"/>
      <c r="T458" s="1"/>
      <c r="U458" s="1"/>
      <c r="V458" s="1"/>
    </row>
    <row r="459" spans="9:22" ht="13.5" customHeight="1">
      <c r="I459" s="1"/>
      <c r="J459" s="1"/>
      <c r="K459" s="1"/>
      <c r="L459" s="1"/>
      <c r="M459" s="1"/>
      <c r="N459" s="1"/>
      <c r="O459" s="1"/>
      <c r="P459" s="1"/>
      <c r="Q459" s="1"/>
      <c r="R459" s="1"/>
      <c r="S459" s="1"/>
      <c r="T459" s="1"/>
      <c r="U459" s="1"/>
      <c r="V459" s="1"/>
    </row>
    <row r="460" spans="9:22" ht="13.5" customHeight="1">
      <c r="I460" s="1"/>
      <c r="J460" s="1"/>
      <c r="K460" s="1"/>
      <c r="L460" s="1"/>
      <c r="M460" s="1"/>
      <c r="N460" s="1"/>
      <c r="O460" s="1"/>
      <c r="P460" s="1"/>
      <c r="Q460" s="1"/>
      <c r="R460" s="1"/>
      <c r="S460" s="1"/>
      <c r="T460" s="1"/>
      <c r="U460" s="1"/>
      <c r="V460" s="1"/>
    </row>
    <row r="461" spans="9:22" ht="13.5" customHeight="1">
      <c r="I461" s="1"/>
      <c r="J461" s="1"/>
      <c r="K461" s="1"/>
      <c r="L461" s="1"/>
      <c r="M461" s="1"/>
      <c r="N461" s="1"/>
      <c r="O461" s="1"/>
      <c r="P461" s="1"/>
      <c r="Q461" s="1"/>
      <c r="R461" s="1"/>
      <c r="S461" s="1"/>
      <c r="T461" s="1"/>
      <c r="U461" s="1"/>
      <c r="V461" s="1"/>
    </row>
    <row r="462" spans="9:22" ht="13.5" customHeight="1">
      <c r="I462" s="1"/>
      <c r="J462" s="1"/>
      <c r="K462" s="1"/>
      <c r="L462" s="1"/>
      <c r="M462" s="1"/>
      <c r="N462" s="1"/>
      <c r="O462" s="1"/>
      <c r="P462" s="1"/>
      <c r="Q462" s="1"/>
      <c r="R462" s="1"/>
      <c r="S462" s="1"/>
      <c r="T462" s="1"/>
      <c r="U462" s="1"/>
      <c r="V462" s="1"/>
    </row>
    <row r="463" spans="9:22" ht="13.5" customHeight="1">
      <c r="I463" s="1"/>
      <c r="J463" s="1"/>
      <c r="K463" s="1"/>
      <c r="L463" s="1"/>
      <c r="M463" s="1"/>
      <c r="N463" s="1"/>
      <c r="O463" s="1"/>
      <c r="P463" s="1"/>
      <c r="Q463" s="1"/>
      <c r="R463" s="1"/>
      <c r="S463" s="1"/>
      <c r="T463" s="1"/>
      <c r="U463" s="1"/>
      <c r="V463" s="1"/>
    </row>
    <row r="464" spans="9:22" ht="13.5" customHeight="1">
      <c r="I464" s="1"/>
      <c r="J464" s="1"/>
      <c r="K464" s="1"/>
      <c r="L464" s="1"/>
      <c r="M464" s="1"/>
      <c r="N464" s="1"/>
      <c r="O464" s="1"/>
      <c r="P464" s="1"/>
      <c r="Q464" s="1"/>
      <c r="R464" s="1"/>
      <c r="S464" s="1"/>
      <c r="T464" s="1"/>
      <c r="U464" s="1"/>
      <c r="V464" s="1"/>
    </row>
    <row r="465" spans="9:22" ht="13.5" customHeight="1">
      <c r="I465" s="1"/>
      <c r="J465" s="1"/>
      <c r="K465" s="1"/>
      <c r="L465" s="1"/>
      <c r="M465" s="1"/>
      <c r="N465" s="1"/>
      <c r="O465" s="1"/>
      <c r="P465" s="1"/>
      <c r="Q465" s="1"/>
      <c r="R465" s="1"/>
      <c r="S465" s="1"/>
      <c r="T465" s="1"/>
      <c r="U465" s="1"/>
      <c r="V465" s="1"/>
    </row>
    <row r="466" spans="9:22" ht="13.5" customHeight="1">
      <c r="I466" s="1"/>
      <c r="J466" s="1"/>
      <c r="K466" s="1"/>
      <c r="L466" s="1"/>
      <c r="M466" s="1"/>
      <c r="N466" s="1"/>
      <c r="O466" s="1"/>
      <c r="P466" s="1"/>
      <c r="Q466" s="1"/>
      <c r="R466" s="1"/>
      <c r="S466" s="1"/>
      <c r="T466" s="1"/>
      <c r="U466" s="1"/>
      <c r="V466" s="1"/>
    </row>
    <row r="467" spans="9:22" ht="13.5" customHeight="1">
      <c r="I467" s="1"/>
      <c r="J467" s="1"/>
      <c r="K467" s="1"/>
      <c r="L467" s="1"/>
      <c r="M467" s="1"/>
      <c r="N467" s="1"/>
      <c r="O467" s="1"/>
      <c r="P467" s="1"/>
      <c r="Q467" s="1"/>
      <c r="R467" s="1"/>
      <c r="S467" s="1"/>
      <c r="T467" s="1"/>
      <c r="U467" s="1"/>
      <c r="V467" s="1"/>
    </row>
    <row r="468" spans="9:22" ht="13.5" customHeight="1">
      <c r="I468" s="1"/>
      <c r="J468" s="1"/>
      <c r="K468" s="1"/>
      <c r="L468" s="1"/>
      <c r="M468" s="1"/>
      <c r="N468" s="1"/>
      <c r="O468" s="1"/>
      <c r="P468" s="1"/>
      <c r="Q468" s="1"/>
      <c r="R468" s="1"/>
      <c r="S468" s="1"/>
      <c r="T468" s="1"/>
      <c r="U468" s="1"/>
      <c r="V468" s="1"/>
    </row>
    <row r="469" spans="9:22" ht="13.5" customHeight="1">
      <c r="I469" s="1"/>
      <c r="J469" s="1"/>
      <c r="K469" s="1"/>
      <c r="L469" s="1"/>
      <c r="M469" s="1"/>
      <c r="N469" s="1"/>
      <c r="O469" s="1"/>
      <c r="P469" s="1"/>
      <c r="Q469" s="1"/>
      <c r="R469" s="1"/>
      <c r="S469" s="1"/>
      <c r="T469" s="1"/>
      <c r="U469" s="1"/>
      <c r="V469" s="1"/>
    </row>
    <row r="470" spans="9:22" ht="13.5" customHeight="1">
      <c r="I470" s="1"/>
      <c r="J470" s="1"/>
      <c r="K470" s="1"/>
      <c r="L470" s="1"/>
      <c r="M470" s="1"/>
      <c r="N470" s="1"/>
      <c r="O470" s="1"/>
      <c r="P470" s="1"/>
      <c r="Q470" s="1"/>
      <c r="R470" s="1"/>
      <c r="S470" s="1"/>
      <c r="T470" s="1"/>
      <c r="U470" s="1"/>
      <c r="V470" s="1"/>
    </row>
    <row r="471" spans="9:22" ht="13.5" customHeight="1">
      <c r="I471" s="1"/>
      <c r="J471" s="1"/>
      <c r="K471" s="1"/>
      <c r="L471" s="1"/>
      <c r="M471" s="1"/>
      <c r="N471" s="1"/>
      <c r="O471" s="1"/>
      <c r="P471" s="1"/>
      <c r="Q471" s="1"/>
      <c r="R471" s="1"/>
      <c r="S471" s="1"/>
      <c r="T471" s="1"/>
      <c r="U471" s="1"/>
      <c r="V471" s="1"/>
    </row>
    <row r="472" spans="9:22" ht="13.5" customHeight="1">
      <c r="I472" s="1"/>
      <c r="J472" s="1"/>
      <c r="K472" s="1"/>
      <c r="L472" s="1"/>
      <c r="M472" s="1"/>
      <c r="N472" s="1"/>
      <c r="O472" s="1"/>
      <c r="P472" s="1"/>
      <c r="Q472" s="1"/>
      <c r="R472" s="1"/>
      <c r="S472" s="1"/>
      <c r="T472" s="1"/>
      <c r="U472" s="1"/>
      <c r="V472" s="1"/>
    </row>
    <row r="473" spans="9:22" ht="13.5" customHeight="1">
      <c r="I473" s="1"/>
      <c r="J473" s="1"/>
      <c r="K473" s="1"/>
      <c r="L473" s="1"/>
      <c r="M473" s="1"/>
      <c r="N473" s="1"/>
      <c r="O473" s="1"/>
      <c r="P473" s="1"/>
      <c r="Q473" s="1"/>
      <c r="R473" s="1"/>
      <c r="S473" s="1"/>
      <c r="T473" s="1"/>
      <c r="U473" s="1"/>
      <c r="V473" s="1"/>
    </row>
    <row r="474" spans="9:22" ht="13.5" customHeight="1">
      <c r="I474" s="1"/>
      <c r="J474" s="1"/>
      <c r="K474" s="1"/>
      <c r="L474" s="1"/>
      <c r="M474" s="1"/>
      <c r="N474" s="1"/>
      <c r="O474" s="1"/>
      <c r="P474" s="1"/>
      <c r="Q474" s="1"/>
      <c r="R474" s="1"/>
      <c r="S474" s="1"/>
      <c r="T474" s="1"/>
      <c r="U474" s="1"/>
      <c r="V474" s="1"/>
    </row>
    <row r="475" spans="9:22" ht="13.5" customHeight="1">
      <c r="I475" s="1"/>
      <c r="J475" s="1"/>
      <c r="K475" s="1"/>
      <c r="L475" s="1"/>
      <c r="M475" s="1"/>
      <c r="N475" s="1"/>
      <c r="O475" s="1"/>
      <c r="P475" s="1"/>
      <c r="Q475" s="1"/>
      <c r="R475" s="1"/>
      <c r="S475" s="1"/>
      <c r="T475" s="1"/>
      <c r="U475" s="1"/>
      <c r="V475" s="1"/>
    </row>
    <row r="476" spans="9:22" ht="13.5" customHeight="1">
      <c r="I476" s="1"/>
      <c r="J476" s="1"/>
      <c r="K476" s="1"/>
      <c r="L476" s="1"/>
      <c r="M476" s="1"/>
      <c r="N476" s="1"/>
      <c r="O476" s="1"/>
      <c r="P476" s="1"/>
      <c r="Q476" s="1"/>
      <c r="R476" s="1"/>
      <c r="S476" s="1"/>
      <c r="T476" s="1"/>
      <c r="U476" s="1"/>
      <c r="V476" s="1"/>
    </row>
    <row r="477" spans="9:22" ht="13.5" customHeight="1">
      <c r="I477" s="1"/>
      <c r="J477" s="1"/>
      <c r="K477" s="1"/>
      <c r="L477" s="1"/>
      <c r="M477" s="1"/>
      <c r="N477" s="1"/>
      <c r="O477" s="1"/>
      <c r="P477" s="1"/>
      <c r="Q477" s="1"/>
      <c r="R477" s="1"/>
      <c r="S477" s="1"/>
      <c r="T477" s="1"/>
      <c r="U477" s="1"/>
      <c r="V477" s="1"/>
    </row>
    <row r="478" spans="9:22" ht="13.5" customHeight="1">
      <c r="I478" s="1"/>
      <c r="J478" s="1"/>
      <c r="K478" s="1"/>
      <c r="L478" s="1"/>
      <c r="M478" s="1"/>
      <c r="N478" s="1"/>
      <c r="O478" s="1"/>
      <c r="P478" s="1"/>
      <c r="Q478" s="1"/>
      <c r="R478" s="1"/>
      <c r="S478" s="1"/>
      <c r="T478" s="1"/>
      <c r="U478" s="1"/>
      <c r="V478" s="1"/>
    </row>
    <row r="479" spans="9:22" ht="13.5" customHeight="1">
      <c r="I479" s="1"/>
      <c r="J479" s="1"/>
      <c r="K479" s="1"/>
      <c r="L479" s="1"/>
      <c r="M479" s="1"/>
      <c r="N479" s="1"/>
      <c r="O479" s="1"/>
      <c r="P479" s="1"/>
      <c r="Q479" s="1"/>
      <c r="R479" s="1"/>
      <c r="S479" s="1"/>
      <c r="T479" s="1"/>
      <c r="U479" s="1"/>
      <c r="V479" s="1"/>
    </row>
    <row r="480" spans="9:22" ht="13.5" customHeight="1">
      <c r="I480" s="1"/>
      <c r="J480" s="1"/>
      <c r="K480" s="1"/>
      <c r="L480" s="1"/>
      <c r="M480" s="1"/>
      <c r="N480" s="1"/>
      <c r="O480" s="1"/>
      <c r="P480" s="1"/>
      <c r="Q480" s="1"/>
      <c r="R480" s="1"/>
      <c r="S480" s="1"/>
      <c r="T480" s="1"/>
      <c r="U480" s="1"/>
      <c r="V480" s="1"/>
    </row>
    <row r="481" spans="9:22" ht="13.5" customHeight="1">
      <c r="I481" s="1"/>
      <c r="J481" s="1"/>
      <c r="K481" s="1"/>
      <c r="L481" s="1"/>
      <c r="M481" s="1"/>
      <c r="N481" s="1"/>
      <c r="O481" s="1"/>
      <c r="P481" s="1"/>
      <c r="Q481" s="1"/>
      <c r="R481" s="1"/>
      <c r="S481" s="1"/>
      <c r="T481" s="1"/>
      <c r="U481" s="1"/>
      <c r="V481" s="1"/>
    </row>
    <row r="482" spans="9:22" ht="13.5" customHeight="1">
      <c r="I482" s="1"/>
      <c r="J482" s="1"/>
      <c r="K482" s="1"/>
      <c r="L482" s="1"/>
      <c r="M482" s="1"/>
      <c r="N482" s="1"/>
      <c r="O482" s="1"/>
      <c r="P482" s="1"/>
      <c r="Q482" s="1"/>
      <c r="R482" s="1"/>
      <c r="S482" s="1"/>
      <c r="T482" s="1"/>
      <c r="U482" s="1"/>
      <c r="V482" s="1"/>
    </row>
    <row r="483" spans="9:22" ht="13.5" customHeight="1">
      <c r="I483" s="1"/>
      <c r="J483" s="1"/>
      <c r="K483" s="1"/>
      <c r="L483" s="1"/>
      <c r="M483" s="1"/>
      <c r="N483" s="1"/>
      <c r="O483" s="1"/>
      <c r="P483" s="1"/>
      <c r="Q483" s="1"/>
      <c r="R483" s="1"/>
      <c r="S483" s="1"/>
      <c r="T483" s="1"/>
      <c r="U483" s="1"/>
      <c r="V483" s="1"/>
    </row>
    <row r="484" spans="9:22" ht="13.5" customHeight="1">
      <c r="I484" s="1"/>
      <c r="J484" s="1"/>
      <c r="K484" s="1"/>
      <c r="L484" s="1"/>
      <c r="M484" s="1"/>
      <c r="N484" s="1"/>
      <c r="O484" s="1"/>
      <c r="P484" s="1"/>
      <c r="Q484" s="1"/>
      <c r="R484" s="1"/>
      <c r="S484" s="1"/>
      <c r="T484" s="1"/>
      <c r="U484" s="1"/>
      <c r="V484" s="1"/>
    </row>
    <row r="485" spans="9:22" ht="13.5" customHeight="1">
      <c r="I485" s="1"/>
      <c r="J485" s="1"/>
      <c r="K485" s="1"/>
      <c r="L485" s="1"/>
      <c r="M485" s="1"/>
      <c r="N485" s="1"/>
      <c r="O485" s="1"/>
      <c r="P485" s="1"/>
      <c r="Q485" s="1"/>
      <c r="R485" s="1"/>
      <c r="S485" s="1"/>
      <c r="T485" s="1"/>
      <c r="U485" s="1"/>
      <c r="V485" s="1"/>
    </row>
    <row r="486" spans="9:22" ht="13.5" customHeight="1">
      <c r="I486" s="1"/>
      <c r="J486" s="1"/>
      <c r="K486" s="1"/>
      <c r="L486" s="1"/>
      <c r="M486" s="1"/>
      <c r="N486" s="1"/>
      <c r="O486" s="1"/>
      <c r="P486" s="1"/>
      <c r="Q486" s="1"/>
      <c r="R486" s="1"/>
      <c r="S486" s="1"/>
      <c r="T486" s="1"/>
      <c r="U486" s="1"/>
      <c r="V486" s="1"/>
    </row>
    <row r="487" spans="9:22" ht="13.5" customHeight="1">
      <c r="I487" s="1"/>
      <c r="J487" s="1"/>
      <c r="K487" s="1"/>
      <c r="L487" s="1"/>
      <c r="M487" s="1"/>
      <c r="N487" s="1"/>
      <c r="O487" s="1"/>
      <c r="P487" s="1"/>
      <c r="Q487" s="1"/>
      <c r="R487" s="1"/>
      <c r="S487" s="1"/>
      <c r="T487" s="1"/>
      <c r="U487" s="1"/>
      <c r="V487" s="1"/>
    </row>
    <row r="488" spans="9:22" ht="13.5" customHeight="1">
      <c r="I488" s="1"/>
      <c r="J488" s="1"/>
      <c r="K488" s="1"/>
      <c r="L488" s="1"/>
      <c r="M488" s="1"/>
      <c r="N488" s="1"/>
      <c r="O488" s="1"/>
      <c r="P488" s="1"/>
      <c r="Q488" s="1"/>
      <c r="R488" s="1"/>
      <c r="S488" s="1"/>
      <c r="T488" s="1"/>
      <c r="U488" s="1"/>
      <c r="V488" s="1"/>
    </row>
    <row r="489" spans="9:22" ht="13.5" customHeight="1">
      <c r="I489" s="1"/>
      <c r="J489" s="1"/>
      <c r="K489" s="1"/>
      <c r="L489" s="1"/>
      <c r="M489" s="1"/>
      <c r="N489" s="1"/>
      <c r="O489" s="1"/>
      <c r="P489" s="1"/>
      <c r="Q489" s="1"/>
      <c r="R489" s="1"/>
      <c r="S489" s="1"/>
      <c r="T489" s="1"/>
      <c r="U489" s="1"/>
      <c r="V489" s="1"/>
    </row>
    <row r="490" spans="9:22" ht="13.5" customHeight="1">
      <c r="I490" s="1"/>
      <c r="J490" s="1"/>
      <c r="K490" s="1"/>
      <c r="L490" s="1"/>
      <c r="M490" s="1"/>
      <c r="N490" s="1"/>
      <c r="O490" s="1"/>
      <c r="P490" s="1"/>
      <c r="Q490" s="1"/>
      <c r="R490" s="1"/>
      <c r="S490" s="1"/>
      <c r="T490" s="1"/>
      <c r="U490" s="1"/>
      <c r="V490" s="1"/>
    </row>
    <row r="491" spans="9:22" ht="13.5" customHeight="1">
      <c r="I491" s="1"/>
      <c r="J491" s="1"/>
      <c r="K491" s="1"/>
      <c r="L491" s="1"/>
      <c r="M491" s="1"/>
      <c r="N491" s="1"/>
      <c r="O491" s="1"/>
      <c r="P491" s="1"/>
      <c r="Q491" s="1"/>
      <c r="R491" s="1"/>
      <c r="S491" s="1"/>
      <c r="T491" s="1"/>
      <c r="U491" s="1"/>
      <c r="V491" s="1"/>
    </row>
    <row r="492" spans="9:22" ht="13.5" customHeight="1">
      <c r="I492" s="1"/>
      <c r="J492" s="1"/>
      <c r="K492" s="1"/>
      <c r="L492" s="1"/>
      <c r="M492" s="1"/>
      <c r="N492" s="1"/>
      <c r="O492" s="1"/>
      <c r="P492" s="1"/>
      <c r="Q492" s="1"/>
      <c r="R492" s="1"/>
      <c r="S492" s="1"/>
      <c r="T492" s="1"/>
      <c r="U492" s="1"/>
      <c r="V492" s="1"/>
    </row>
    <row r="493" spans="9:22" ht="13.5" customHeight="1">
      <c r="I493" s="1"/>
      <c r="J493" s="1"/>
      <c r="K493" s="1"/>
      <c r="L493" s="1"/>
      <c r="M493" s="1"/>
      <c r="N493" s="1"/>
      <c r="O493" s="1"/>
      <c r="P493" s="1"/>
      <c r="Q493" s="1"/>
      <c r="R493" s="1"/>
      <c r="S493" s="1"/>
      <c r="T493" s="1"/>
      <c r="U493" s="1"/>
      <c r="V493" s="1"/>
    </row>
    <row r="494" spans="9:22" ht="13.5" customHeight="1">
      <c r="I494" s="1"/>
      <c r="J494" s="1"/>
      <c r="K494" s="1"/>
      <c r="L494" s="1"/>
      <c r="M494" s="1"/>
      <c r="N494" s="1"/>
      <c r="O494" s="1"/>
      <c r="P494" s="1"/>
      <c r="Q494" s="1"/>
      <c r="R494" s="1"/>
      <c r="S494" s="1"/>
      <c r="T494" s="1"/>
      <c r="U494" s="1"/>
      <c r="V494" s="1"/>
    </row>
    <row r="495" spans="9:22" ht="13.5" customHeight="1">
      <c r="I495" s="1"/>
      <c r="J495" s="1"/>
      <c r="K495" s="1"/>
      <c r="L495" s="1"/>
      <c r="M495" s="1"/>
      <c r="N495" s="1"/>
      <c r="O495" s="1"/>
      <c r="P495" s="1"/>
      <c r="Q495" s="1"/>
      <c r="R495" s="1"/>
      <c r="S495" s="1"/>
      <c r="T495" s="1"/>
      <c r="U495" s="1"/>
      <c r="V495" s="1"/>
    </row>
    <row r="496" spans="9:22" ht="13.5" customHeight="1">
      <c r="I496" s="1"/>
      <c r="J496" s="1"/>
      <c r="K496" s="1"/>
      <c r="L496" s="1"/>
      <c r="M496" s="1"/>
      <c r="N496" s="1"/>
      <c r="O496" s="1"/>
      <c r="P496" s="1"/>
      <c r="Q496" s="1"/>
      <c r="R496" s="1"/>
      <c r="S496" s="1"/>
      <c r="T496" s="1"/>
      <c r="U496" s="1"/>
      <c r="V496" s="1"/>
    </row>
    <row r="497" spans="9:22" ht="13.5" customHeight="1">
      <c r="I497" s="1"/>
      <c r="J497" s="1"/>
      <c r="K497" s="1"/>
      <c r="L497" s="1"/>
      <c r="M497" s="1"/>
      <c r="N497" s="1"/>
      <c r="O497" s="1"/>
      <c r="P497" s="1"/>
      <c r="Q497" s="1"/>
      <c r="R497" s="1"/>
      <c r="S497" s="1"/>
      <c r="T497" s="1"/>
      <c r="U497" s="1"/>
      <c r="V497" s="1"/>
    </row>
    <row r="498" spans="9:22" ht="13.5" customHeight="1">
      <c r="I498" s="1"/>
      <c r="J498" s="1"/>
      <c r="K498" s="1"/>
      <c r="L498" s="1"/>
      <c r="M498" s="1"/>
      <c r="N498" s="1"/>
      <c r="O498" s="1"/>
      <c r="P498" s="1"/>
      <c r="Q498" s="1"/>
      <c r="R498" s="1"/>
      <c r="S498" s="1"/>
      <c r="T498" s="1"/>
      <c r="U498" s="1"/>
      <c r="V498" s="1"/>
    </row>
    <row r="499" spans="9:22" ht="13.5" customHeight="1">
      <c r="I499" s="1"/>
      <c r="J499" s="1"/>
      <c r="K499" s="1"/>
      <c r="L499" s="1"/>
      <c r="M499" s="1"/>
      <c r="N499" s="1"/>
      <c r="O499" s="1"/>
      <c r="P499" s="1"/>
      <c r="Q499" s="1"/>
      <c r="R499" s="1"/>
      <c r="S499" s="1"/>
      <c r="T499" s="1"/>
      <c r="U499" s="1"/>
      <c r="V499" s="1"/>
    </row>
    <row r="500" spans="9:22" ht="13.5" customHeight="1">
      <c r="I500" s="1"/>
      <c r="J500" s="1"/>
      <c r="K500" s="1"/>
      <c r="L500" s="1"/>
      <c r="M500" s="1"/>
      <c r="N500" s="1"/>
      <c r="O500" s="1"/>
      <c r="P500" s="1"/>
      <c r="Q500" s="1"/>
      <c r="R500" s="1"/>
      <c r="S500" s="1"/>
      <c r="T500" s="1"/>
      <c r="U500" s="1"/>
      <c r="V500" s="1"/>
    </row>
    <row r="501" spans="9:22" ht="13.5" customHeight="1">
      <c r="I501" s="1"/>
      <c r="J501" s="1"/>
      <c r="K501" s="1"/>
      <c r="L501" s="1"/>
      <c r="M501" s="1"/>
      <c r="N501" s="1"/>
      <c r="O501" s="1"/>
      <c r="P501" s="1"/>
      <c r="Q501" s="1"/>
      <c r="R501" s="1"/>
      <c r="S501" s="1"/>
      <c r="T501" s="1"/>
      <c r="U501" s="1"/>
      <c r="V501" s="1"/>
    </row>
    <row r="502" spans="9:22" ht="13.5" customHeight="1">
      <c r="I502" s="1"/>
      <c r="J502" s="1"/>
      <c r="K502" s="1"/>
      <c r="L502" s="1"/>
      <c r="M502" s="1"/>
      <c r="N502" s="1"/>
      <c r="O502" s="1"/>
      <c r="P502" s="1"/>
      <c r="Q502" s="1"/>
      <c r="R502" s="1"/>
      <c r="S502" s="1"/>
      <c r="T502" s="1"/>
      <c r="U502" s="1"/>
      <c r="V502" s="1"/>
    </row>
    <row r="503" spans="9:22" ht="13.5" customHeight="1">
      <c r="I503" s="1"/>
      <c r="J503" s="1"/>
      <c r="K503" s="1"/>
      <c r="L503" s="1"/>
      <c r="M503" s="1"/>
      <c r="N503" s="1"/>
      <c r="O503" s="1"/>
      <c r="P503" s="1"/>
      <c r="Q503" s="1"/>
      <c r="R503" s="1"/>
      <c r="S503" s="1"/>
      <c r="T503" s="1"/>
      <c r="U503" s="1"/>
      <c r="V503" s="1"/>
    </row>
    <row r="504" spans="9:22" ht="13.5" customHeight="1">
      <c r="I504" s="1"/>
      <c r="J504" s="1"/>
      <c r="K504" s="1"/>
      <c r="L504" s="1"/>
      <c r="M504" s="1"/>
      <c r="N504" s="1"/>
      <c r="O504" s="1"/>
      <c r="P504" s="1"/>
      <c r="Q504" s="1"/>
      <c r="R504" s="1"/>
      <c r="S504" s="1"/>
      <c r="T504" s="1"/>
      <c r="U504" s="1"/>
      <c r="V504" s="1"/>
    </row>
    <row r="505" spans="9:22" ht="13.5" customHeight="1">
      <c r="I505" s="1"/>
      <c r="J505" s="1"/>
      <c r="K505" s="1"/>
      <c r="L505" s="1"/>
      <c r="M505" s="1"/>
      <c r="N505" s="1"/>
      <c r="O505" s="1"/>
      <c r="P505" s="1"/>
      <c r="Q505" s="1"/>
      <c r="R505" s="1"/>
      <c r="S505" s="1"/>
      <c r="T505" s="1"/>
      <c r="U505" s="1"/>
      <c r="V505" s="1"/>
    </row>
    <row r="506" spans="9:22" ht="13.5" customHeight="1">
      <c r="I506" s="1"/>
      <c r="J506" s="1"/>
      <c r="K506" s="1"/>
      <c r="L506" s="1"/>
      <c r="M506" s="1"/>
      <c r="N506" s="1"/>
      <c r="O506" s="1"/>
      <c r="P506" s="1"/>
      <c r="Q506" s="1"/>
      <c r="R506" s="1"/>
      <c r="S506" s="1"/>
      <c r="T506" s="1"/>
      <c r="U506" s="1"/>
      <c r="V506" s="1"/>
    </row>
    <row r="507" spans="9:22" ht="13.5" customHeight="1">
      <c r="I507" s="1"/>
      <c r="J507" s="1"/>
      <c r="K507" s="1"/>
      <c r="L507" s="1"/>
      <c r="M507" s="1"/>
      <c r="N507" s="1"/>
      <c r="O507" s="1"/>
      <c r="P507" s="1"/>
      <c r="Q507" s="1"/>
      <c r="R507" s="1"/>
      <c r="S507" s="1"/>
      <c r="T507" s="1"/>
      <c r="U507" s="1"/>
      <c r="V507" s="1"/>
    </row>
    <row r="508" spans="9:22" ht="13.5" customHeight="1">
      <c r="I508" s="1"/>
      <c r="J508" s="1"/>
      <c r="K508" s="1"/>
      <c r="L508" s="1"/>
      <c r="M508" s="1"/>
      <c r="N508" s="1"/>
      <c r="O508" s="1"/>
      <c r="P508" s="1"/>
      <c r="Q508" s="1"/>
      <c r="R508" s="1"/>
      <c r="S508" s="1"/>
      <c r="T508" s="1"/>
      <c r="U508" s="1"/>
      <c r="V508" s="1"/>
    </row>
    <row r="509" spans="9:22" ht="13.5" customHeight="1">
      <c r="I509" s="1"/>
      <c r="J509" s="1"/>
      <c r="K509" s="1"/>
      <c r="L509" s="1"/>
      <c r="M509" s="1"/>
      <c r="N509" s="1"/>
      <c r="O509" s="1"/>
      <c r="P509" s="1"/>
      <c r="Q509" s="1"/>
      <c r="R509" s="1"/>
      <c r="S509" s="1"/>
      <c r="T509" s="1"/>
      <c r="U509" s="1"/>
      <c r="V509" s="1"/>
    </row>
    <row r="510" spans="9:22" ht="13.5" customHeight="1">
      <c r="I510" s="1"/>
      <c r="J510" s="1"/>
      <c r="K510" s="1"/>
      <c r="L510" s="1"/>
      <c r="M510" s="1"/>
      <c r="N510" s="1"/>
      <c r="O510" s="1"/>
      <c r="P510" s="1"/>
      <c r="Q510" s="1"/>
      <c r="R510" s="1"/>
      <c r="S510" s="1"/>
      <c r="T510" s="1"/>
      <c r="U510" s="1"/>
      <c r="V510" s="1"/>
    </row>
    <row r="511" spans="9:22" ht="13.5" customHeight="1">
      <c r="I511" s="1"/>
      <c r="J511" s="1"/>
      <c r="K511" s="1"/>
      <c r="L511" s="1"/>
      <c r="M511" s="1"/>
      <c r="N511" s="1"/>
      <c r="O511" s="1"/>
      <c r="P511" s="1"/>
      <c r="Q511" s="1"/>
      <c r="R511" s="1"/>
      <c r="S511" s="1"/>
      <c r="T511" s="1"/>
      <c r="U511" s="1"/>
      <c r="V511" s="1"/>
    </row>
    <row r="512" spans="9:22" ht="13.5" customHeight="1">
      <c r="I512" s="1"/>
      <c r="J512" s="1"/>
      <c r="K512" s="1"/>
      <c r="L512" s="1"/>
      <c r="M512" s="1"/>
      <c r="N512" s="1"/>
      <c r="O512" s="1"/>
      <c r="P512" s="1"/>
      <c r="Q512" s="1"/>
      <c r="R512" s="1"/>
      <c r="S512" s="1"/>
      <c r="T512" s="1"/>
      <c r="U512" s="1"/>
      <c r="V512" s="1"/>
    </row>
    <row r="513" spans="9:22" ht="13.5" customHeight="1">
      <c r="I513" s="1"/>
      <c r="J513" s="1"/>
      <c r="K513" s="1"/>
      <c r="L513" s="1"/>
      <c r="M513" s="1"/>
      <c r="N513" s="1"/>
      <c r="O513" s="1"/>
      <c r="P513" s="1"/>
      <c r="Q513" s="1"/>
      <c r="R513" s="1"/>
      <c r="S513" s="1"/>
      <c r="T513" s="1"/>
      <c r="U513" s="1"/>
      <c r="V513" s="1"/>
    </row>
    <row r="514" spans="9:22" ht="13.5" customHeight="1">
      <c r="I514" s="1"/>
      <c r="J514" s="1"/>
      <c r="K514" s="1"/>
      <c r="L514" s="1"/>
      <c r="M514" s="1"/>
      <c r="N514" s="1"/>
      <c r="O514" s="1"/>
      <c r="P514" s="1"/>
      <c r="Q514" s="1"/>
      <c r="R514" s="1"/>
      <c r="S514" s="1"/>
      <c r="T514" s="1"/>
      <c r="U514" s="1"/>
      <c r="V514" s="1"/>
    </row>
    <row r="515" spans="9:22" ht="13.5" customHeight="1">
      <c r="I515" s="1"/>
      <c r="J515" s="1"/>
      <c r="K515" s="1"/>
      <c r="L515" s="1"/>
      <c r="M515" s="1"/>
      <c r="N515" s="1"/>
      <c r="O515" s="1"/>
      <c r="P515" s="1"/>
      <c r="Q515" s="1"/>
      <c r="R515" s="1"/>
      <c r="S515" s="1"/>
      <c r="T515" s="1"/>
      <c r="U515" s="1"/>
      <c r="V515" s="1"/>
    </row>
    <row r="516" spans="9:22" ht="13.5" customHeight="1">
      <c r="I516" s="1"/>
      <c r="J516" s="1"/>
      <c r="K516" s="1"/>
      <c r="L516" s="1"/>
      <c r="M516" s="1"/>
      <c r="N516" s="1"/>
      <c r="O516" s="1"/>
      <c r="P516" s="1"/>
      <c r="Q516" s="1"/>
      <c r="R516" s="1"/>
      <c r="S516" s="1"/>
      <c r="T516" s="1"/>
      <c r="U516" s="1"/>
      <c r="V516" s="1"/>
    </row>
    <row r="517" spans="9:22" ht="13.5" customHeight="1">
      <c r="I517" s="1"/>
      <c r="J517" s="1"/>
      <c r="K517" s="1"/>
      <c r="L517" s="1"/>
      <c r="M517" s="1"/>
      <c r="N517" s="1"/>
      <c r="O517" s="1"/>
      <c r="P517" s="1"/>
      <c r="Q517" s="1"/>
      <c r="R517" s="1"/>
      <c r="S517" s="1"/>
      <c r="T517" s="1"/>
      <c r="U517" s="1"/>
      <c r="V517" s="1"/>
    </row>
    <row r="518" spans="9:22" ht="13.5" customHeight="1">
      <c r="I518" s="1"/>
      <c r="J518" s="1"/>
      <c r="K518" s="1"/>
      <c r="L518" s="1"/>
      <c r="M518" s="1"/>
      <c r="N518" s="1"/>
      <c r="O518" s="1"/>
      <c r="P518" s="1"/>
      <c r="Q518" s="1"/>
      <c r="R518" s="1"/>
      <c r="S518" s="1"/>
      <c r="T518" s="1"/>
      <c r="U518" s="1"/>
      <c r="V518" s="1"/>
    </row>
    <row r="519" spans="9:22" ht="13.5" customHeight="1">
      <c r="I519" s="1"/>
      <c r="J519" s="1"/>
      <c r="K519" s="1"/>
      <c r="L519" s="1"/>
      <c r="M519" s="1"/>
      <c r="N519" s="1"/>
      <c r="O519" s="1"/>
      <c r="P519" s="1"/>
      <c r="Q519" s="1"/>
      <c r="R519" s="1"/>
      <c r="S519" s="1"/>
      <c r="T519" s="1"/>
      <c r="U519" s="1"/>
      <c r="V519" s="1"/>
    </row>
    <row r="520" spans="9:22" ht="13.5" customHeight="1">
      <c r="I520" s="1"/>
      <c r="J520" s="1"/>
      <c r="K520" s="1"/>
      <c r="L520" s="1"/>
      <c r="M520" s="1"/>
      <c r="N520" s="1"/>
      <c r="O520" s="1"/>
      <c r="P520" s="1"/>
      <c r="Q520" s="1"/>
      <c r="R520" s="1"/>
      <c r="S520" s="1"/>
      <c r="T520" s="1"/>
      <c r="U520" s="1"/>
      <c r="V520" s="1"/>
    </row>
    <row r="521" spans="9:22" ht="13.5" customHeight="1">
      <c r="I521" s="1"/>
      <c r="J521" s="1"/>
      <c r="K521" s="1"/>
      <c r="L521" s="1"/>
      <c r="M521" s="1"/>
      <c r="N521" s="1"/>
      <c r="O521" s="1"/>
      <c r="P521" s="1"/>
      <c r="Q521" s="1"/>
      <c r="R521" s="1"/>
      <c r="S521" s="1"/>
      <c r="T521" s="1"/>
      <c r="U521" s="1"/>
      <c r="V521" s="1"/>
    </row>
    <row r="522" spans="9:22" ht="13.5" customHeight="1">
      <c r="I522" s="1"/>
      <c r="J522" s="1"/>
      <c r="K522" s="1"/>
      <c r="L522" s="1"/>
      <c r="M522" s="1"/>
      <c r="N522" s="1"/>
      <c r="O522" s="1"/>
      <c r="P522" s="1"/>
      <c r="Q522" s="1"/>
      <c r="R522" s="1"/>
      <c r="S522" s="1"/>
      <c r="T522" s="1"/>
      <c r="U522" s="1"/>
      <c r="V522" s="1"/>
    </row>
    <row r="523" spans="9:22" ht="13.5" customHeight="1">
      <c r="I523" s="1"/>
      <c r="J523" s="1"/>
      <c r="K523" s="1"/>
      <c r="L523" s="1"/>
      <c r="M523" s="1"/>
      <c r="N523" s="1"/>
      <c r="O523" s="1"/>
      <c r="P523" s="1"/>
      <c r="Q523" s="1"/>
      <c r="R523" s="1"/>
      <c r="S523" s="1"/>
      <c r="T523" s="1"/>
      <c r="U523" s="1"/>
      <c r="V523" s="1"/>
    </row>
    <row r="524" spans="9:22" ht="13.5" customHeight="1">
      <c r="I524" s="1"/>
      <c r="J524" s="1"/>
      <c r="K524" s="1"/>
      <c r="L524" s="1"/>
      <c r="M524" s="1"/>
      <c r="N524" s="1"/>
      <c r="O524" s="1"/>
      <c r="P524" s="1"/>
      <c r="Q524" s="1"/>
      <c r="R524" s="1"/>
      <c r="S524" s="1"/>
      <c r="T524" s="1"/>
      <c r="U524" s="1"/>
      <c r="V524" s="1"/>
    </row>
    <row r="525" spans="9:22" ht="13.5" customHeight="1">
      <c r="I525" s="1"/>
      <c r="J525" s="1"/>
      <c r="K525" s="1"/>
      <c r="L525" s="1"/>
      <c r="M525" s="1"/>
      <c r="N525" s="1"/>
      <c r="O525" s="1"/>
      <c r="P525" s="1"/>
      <c r="Q525" s="1"/>
      <c r="R525" s="1"/>
      <c r="S525" s="1"/>
      <c r="T525" s="1"/>
      <c r="U525" s="1"/>
      <c r="V525" s="1"/>
    </row>
    <row r="526" spans="9:22" ht="13.5" customHeight="1">
      <c r="I526" s="1"/>
      <c r="J526" s="1"/>
      <c r="K526" s="1"/>
      <c r="L526" s="1"/>
      <c r="M526" s="1"/>
      <c r="N526" s="1"/>
      <c r="O526" s="1"/>
      <c r="P526" s="1"/>
      <c r="Q526" s="1"/>
      <c r="R526" s="1"/>
      <c r="S526" s="1"/>
      <c r="T526" s="1"/>
      <c r="U526" s="1"/>
      <c r="V526" s="1"/>
    </row>
    <row r="527" spans="9:22" ht="13.5" customHeight="1">
      <c r="I527" s="1"/>
      <c r="J527" s="1"/>
      <c r="K527" s="1"/>
      <c r="L527" s="1"/>
      <c r="M527" s="1"/>
      <c r="N527" s="1"/>
      <c r="O527" s="1"/>
      <c r="P527" s="1"/>
      <c r="Q527" s="1"/>
      <c r="R527" s="1"/>
      <c r="S527" s="1"/>
      <c r="T527" s="1"/>
      <c r="U527" s="1"/>
      <c r="V527" s="1"/>
    </row>
    <row r="528" spans="9:22" ht="13.5" customHeight="1">
      <c r="I528" s="1"/>
      <c r="J528" s="1"/>
      <c r="K528" s="1"/>
      <c r="L528" s="1"/>
      <c r="M528" s="1"/>
      <c r="N528" s="1"/>
      <c r="O528" s="1"/>
      <c r="P528" s="1"/>
      <c r="Q528" s="1"/>
      <c r="R528" s="1"/>
      <c r="S528" s="1"/>
      <c r="T528" s="1"/>
      <c r="U528" s="1"/>
      <c r="V528" s="1"/>
    </row>
    <row r="529" spans="9:22" ht="13.5" customHeight="1">
      <c r="I529" s="1"/>
      <c r="J529" s="1"/>
      <c r="K529" s="1"/>
      <c r="L529" s="1"/>
      <c r="M529" s="1"/>
      <c r="N529" s="1"/>
      <c r="O529" s="1"/>
      <c r="P529" s="1"/>
      <c r="Q529" s="1"/>
      <c r="R529" s="1"/>
      <c r="S529" s="1"/>
      <c r="T529" s="1"/>
      <c r="U529" s="1"/>
      <c r="V529" s="1"/>
    </row>
    <row r="530" spans="9:22" ht="13.5" customHeight="1">
      <c r="I530" s="1"/>
      <c r="J530" s="1"/>
      <c r="K530" s="1"/>
      <c r="L530" s="1"/>
      <c r="M530" s="1"/>
      <c r="N530" s="1"/>
      <c r="O530" s="1"/>
      <c r="P530" s="1"/>
      <c r="Q530" s="1"/>
      <c r="R530" s="1"/>
      <c r="S530" s="1"/>
      <c r="T530" s="1"/>
      <c r="U530" s="1"/>
      <c r="V530" s="1"/>
    </row>
    <row r="531" spans="9:22" ht="13.5" customHeight="1">
      <c r="I531" s="1"/>
      <c r="J531" s="1"/>
      <c r="K531" s="1"/>
      <c r="L531" s="1"/>
      <c r="M531" s="1"/>
      <c r="N531" s="1"/>
      <c r="O531" s="1"/>
      <c r="P531" s="1"/>
      <c r="Q531" s="1"/>
      <c r="R531" s="1"/>
      <c r="S531" s="1"/>
      <c r="T531" s="1"/>
      <c r="U531" s="1"/>
      <c r="V531" s="1"/>
    </row>
    <row r="532" spans="9:22" ht="13.5" customHeight="1">
      <c r="I532" s="1"/>
      <c r="J532" s="1"/>
      <c r="K532" s="1"/>
      <c r="L532" s="1"/>
      <c r="M532" s="1"/>
      <c r="N532" s="1"/>
      <c r="O532" s="1"/>
      <c r="P532" s="1"/>
      <c r="Q532" s="1"/>
      <c r="R532" s="1"/>
      <c r="S532" s="1"/>
      <c r="T532" s="1"/>
      <c r="U532" s="1"/>
      <c r="V532" s="1"/>
    </row>
    <row r="533" spans="9:22" ht="13.5" customHeight="1">
      <c r="I533" s="1"/>
      <c r="J533" s="1"/>
      <c r="K533" s="1"/>
      <c r="L533" s="1"/>
      <c r="M533" s="1"/>
      <c r="N533" s="1"/>
      <c r="O533" s="1"/>
      <c r="P533" s="1"/>
      <c r="Q533" s="1"/>
      <c r="R533" s="1"/>
      <c r="S533" s="1"/>
      <c r="T533" s="1"/>
      <c r="U533" s="1"/>
      <c r="V533" s="1"/>
    </row>
    <row r="534" spans="9:22" ht="13.5" customHeight="1">
      <c r="I534" s="1"/>
      <c r="J534" s="1"/>
      <c r="K534" s="1"/>
      <c r="L534" s="1"/>
      <c r="M534" s="1"/>
      <c r="N534" s="1"/>
      <c r="O534" s="1"/>
      <c r="P534" s="1"/>
      <c r="Q534" s="1"/>
      <c r="R534" s="1"/>
      <c r="S534" s="1"/>
      <c r="T534" s="1"/>
      <c r="U534" s="1"/>
      <c r="V534" s="1"/>
    </row>
    <row r="535" spans="9:22" ht="13.5" customHeight="1">
      <c r="I535" s="1"/>
      <c r="J535" s="1"/>
      <c r="K535" s="1"/>
      <c r="L535" s="1"/>
      <c r="M535" s="1"/>
      <c r="N535" s="1"/>
      <c r="O535" s="1"/>
      <c r="P535" s="1"/>
      <c r="Q535" s="1"/>
      <c r="R535" s="1"/>
      <c r="S535" s="1"/>
      <c r="T535" s="1"/>
      <c r="U535" s="1"/>
      <c r="V535" s="1"/>
    </row>
    <row r="536" spans="9:22" ht="13.5" customHeight="1">
      <c r="I536" s="1"/>
      <c r="J536" s="1"/>
      <c r="K536" s="1"/>
      <c r="L536" s="1"/>
      <c r="M536" s="1"/>
      <c r="N536" s="1"/>
      <c r="O536" s="1"/>
      <c r="P536" s="1"/>
      <c r="Q536" s="1"/>
      <c r="R536" s="1"/>
      <c r="S536" s="1"/>
      <c r="T536" s="1"/>
      <c r="U536" s="1"/>
      <c r="V536" s="1"/>
    </row>
    <row r="537" spans="9:22" ht="13.5" customHeight="1">
      <c r="I537" s="1"/>
      <c r="J537" s="1"/>
      <c r="K537" s="1"/>
      <c r="L537" s="1"/>
      <c r="M537" s="1"/>
      <c r="N537" s="1"/>
      <c r="O537" s="1"/>
      <c r="P537" s="1"/>
      <c r="Q537" s="1"/>
      <c r="R537" s="1"/>
      <c r="S537" s="1"/>
      <c r="T537" s="1"/>
      <c r="U537" s="1"/>
      <c r="V537" s="1"/>
    </row>
    <row r="538" spans="9:22" ht="13.5" customHeight="1">
      <c r="I538" s="1"/>
      <c r="J538" s="1"/>
      <c r="K538" s="1"/>
      <c r="L538" s="1"/>
      <c r="M538" s="1"/>
      <c r="N538" s="1"/>
      <c r="O538" s="1"/>
      <c r="P538" s="1"/>
      <c r="Q538" s="1"/>
      <c r="R538" s="1"/>
      <c r="S538" s="1"/>
      <c r="T538" s="1"/>
      <c r="U538" s="1"/>
      <c r="V538" s="1"/>
    </row>
    <row r="539" spans="9:22" ht="13.5" customHeight="1">
      <c r="I539" s="1"/>
      <c r="J539" s="1"/>
      <c r="K539" s="1"/>
      <c r="L539" s="1"/>
      <c r="M539" s="1"/>
      <c r="N539" s="1"/>
      <c r="O539" s="1"/>
      <c r="P539" s="1"/>
      <c r="Q539" s="1"/>
      <c r="R539" s="1"/>
      <c r="S539" s="1"/>
      <c r="T539" s="1"/>
      <c r="U539" s="1"/>
      <c r="V539" s="1"/>
    </row>
    <row r="540" spans="9:22" ht="13.5" customHeight="1">
      <c r="I540" s="1"/>
      <c r="J540" s="1"/>
      <c r="K540" s="1"/>
      <c r="L540" s="1"/>
      <c r="M540" s="1"/>
      <c r="N540" s="1"/>
      <c r="O540" s="1"/>
      <c r="P540" s="1"/>
      <c r="Q540" s="1"/>
      <c r="R540" s="1"/>
      <c r="S540" s="1"/>
      <c r="T540" s="1"/>
      <c r="U540" s="1"/>
      <c r="V540" s="1"/>
    </row>
    <row r="541" spans="9:22" ht="13.5" customHeight="1">
      <c r="I541" s="1"/>
      <c r="J541" s="1"/>
      <c r="K541" s="1"/>
      <c r="L541" s="1"/>
      <c r="M541" s="1"/>
      <c r="N541" s="1"/>
      <c r="O541" s="1"/>
      <c r="P541" s="1"/>
      <c r="Q541" s="1"/>
      <c r="R541" s="1"/>
      <c r="S541" s="1"/>
      <c r="T541" s="1"/>
      <c r="U541" s="1"/>
      <c r="V541" s="1"/>
    </row>
    <row r="542" spans="9:22" ht="13.5" customHeight="1">
      <c r="I542" s="1"/>
      <c r="J542" s="1"/>
      <c r="K542" s="1"/>
      <c r="L542" s="1"/>
      <c r="M542" s="1"/>
      <c r="N542" s="1"/>
      <c r="O542" s="1"/>
      <c r="P542" s="1"/>
      <c r="Q542" s="1"/>
      <c r="R542" s="1"/>
      <c r="S542" s="1"/>
      <c r="T542" s="1"/>
      <c r="U542" s="1"/>
      <c r="V542" s="1"/>
    </row>
    <row r="543" spans="9:22" ht="13.5" customHeight="1">
      <c r="I543" s="1"/>
      <c r="J543" s="1"/>
      <c r="K543" s="1"/>
      <c r="L543" s="1"/>
      <c r="M543" s="1"/>
      <c r="N543" s="1"/>
      <c r="O543" s="1"/>
      <c r="P543" s="1"/>
      <c r="Q543" s="1"/>
      <c r="R543" s="1"/>
      <c r="S543" s="1"/>
      <c r="T543" s="1"/>
      <c r="U543" s="1"/>
      <c r="V543" s="1"/>
    </row>
    <row r="544" spans="9:22" ht="13.5" customHeight="1">
      <c r="I544" s="1"/>
      <c r="J544" s="1"/>
      <c r="K544" s="1"/>
      <c r="L544" s="1"/>
      <c r="M544" s="1"/>
      <c r="N544" s="1"/>
      <c r="O544" s="1"/>
      <c r="P544" s="1"/>
      <c r="Q544" s="1"/>
      <c r="R544" s="1"/>
      <c r="S544" s="1"/>
      <c r="T544" s="1"/>
      <c r="U544" s="1"/>
      <c r="V544" s="1"/>
    </row>
    <row r="545" spans="9:22" ht="13.5" customHeight="1">
      <c r="I545" s="1"/>
      <c r="J545" s="1"/>
      <c r="K545" s="1"/>
      <c r="L545" s="1"/>
      <c r="M545" s="1"/>
      <c r="N545" s="1"/>
      <c r="O545" s="1"/>
      <c r="P545" s="1"/>
      <c r="Q545" s="1"/>
      <c r="R545" s="1"/>
      <c r="S545" s="1"/>
      <c r="T545" s="1"/>
      <c r="U545" s="1"/>
      <c r="V545" s="1"/>
    </row>
    <row r="546" spans="9:22" ht="13.5" customHeight="1">
      <c r="I546" s="1"/>
      <c r="J546" s="1"/>
      <c r="K546" s="1"/>
      <c r="L546" s="1"/>
      <c r="M546" s="1"/>
      <c r="N546" s="1"/>
      <c r="O546" s="1"/>
      <c r="P546" s="1"/>
      <c r="Q546" s="1"/>
      <c r="R546" s="1"/>
      <c r="S546" s="1"/>
      <c r="T546" s="1"/>
      <c r="U546" s="1"/>
      <c r="V546" s="1"/>
    </row>
    <row r="547" spans="9:22" ht="13.5" customHeight="1">
      <c r="I547" s="1"/>
      <c r="J547" s="1"/>
      <c r="K547" s="1"/>
      <c r="L547" s="1"/>
      <c r="M547" s="1"/>
      <c r="N547" s="1"/>
      <c r="O547" s="1"/>
      <c r="P547" s="1"/>
      <c r="Q547" s="1"/>
      <c r="R547" s="1"/>
      <c r="S547" s="1"/>
      <c r="T547" s="1"/>
      <c r="U547" s="1"/>
      <c r="V547" s="1"/>
    </row>
    <row r="548" spans="9:22" ht="13.5" customHeight="1">
      <c r="I548" s="1"/>
      <c r="J548" s="1"/>
      <c r="K548" s="1"/>
      <c r="L548" s="1"/>
      <c r="M548" s="1"/>
      <c r="N548" s="1"/>
      <c r="O548" s="1"/>
      <c r="P548" s="1"/>
      <c r="Q548" s="1"/>
      <c r="R548" s="1"/>
      <c r="S548" s="1"/>
      <c r="T548" s="1"/>
      <c r="U548" s="1"/>
      <c r="V548" s="1"/>
    </row>
    <row r="549" spans="9:22" ht="13.5" customHeight="1">
      <c r="I549" s="1"/>
      <c r="J549" s="1"/>
      <c r="K549" s="1"/>
      <c r="L549" s="1"/>
      <c r="M549" s="1"/>
      <c r="N549" s="1"/>
      <c r="O549" s="1"/>
      <c r="P549" s="1"/>
      <c r="Q549" s="1"/>
      <c r="R549" s="1"/>
      <c r="S549" s="1"/>
      <c r="T549" s="1"/>
      <c r="U549" s="1"/>
      <c r="V549" s="1"/>
    </row>
    <row r="550" spans="9:22" ht="13.5" customHeight="1">
      <c r="I550" s="1"/>
      <c r="J550" s="1"/>
      <c r="K550" s="1"/>
      <c r="L550" s="1"/>
      <c r="M550" s="1"/>
      <c r="N550" s="1"/>
      <c r="O550" s="1"/>
      <c r="P550" s="1"/>
      <c r="Q550" s="1"/>
      <c r="R550" s="1"/>
      <c r="S550" s="1"/>
      <c r="T550" s="1"/>
      <c r="U550" s="1"/>
      <c r="V550" s="1"/>
    </row>
    <row r="551" spans="9:22" ht="13.5" customHeight="1">
      <c r="I551" s="1"/>
      <c r="J551" s="1"/>
      <c r="K551" s="1"/>
      <c r="L551" s="1"/>
      <c r="M551" s="1"/>
      <c r="N551" s="1"/>
      <c r="O551" s="1"/>
      <c r="P551" s="1"/>
      <c r="Q551" s="1"/>
      <c r="R551" s="1"/>
      <c r="S551" s="1"/>
      <c r="T551" s="1"/>
      <c r="U551" s="1"/>
      <c r="V551" s="1"/>
    </row>
    <row r="552" spans="9:22" ht="13.5" customHeight="1">
      <c r="I552" s="1"/>
      <c r="J552" s="1"/>
      <c r="K552" s="1"/>
      <c r="L552" s="1"/>
      <c r="M552" s="1"/>
      <c r="N552" s="1"/>
      <c r="O552" s="1"/>
      <c r="P552" s="1"/>
      <c r="Q552" s="1"/>
      <c r="R552" s="1"/>
      <c r="S552" s="1"/>
      <c r="T552" s="1"/>
      <c r="U552" s="1"/>
      <c r="V552" s="1"/>
    </row>
    <row r="553" spans="9:22" ht="13.5" customHeight="1">
      <c r="I553" s="1"/>
      <c r="J553" s="1"/>
      <c r="K553" s="1"/>
      <c r="L553" s="1"/>
      <c r="M553" s="1"/>
      <c r="N553" s="1"/>
      <c r="O553" s="1"/>
      <c r="P553" s="1"/>
      <c r="Q553" s="1"/>
      <c r="R553" s="1"/>
      <c r="S553" s="1"/>
      <c r="T553" s="1"/>
      <c r="U553" s="1"/>
      <c r="V553" s="1"/>
    </row>
    <row r="554" spans="9:22" ht="13.5" customHeight="1">
      <c r="I554" s="1"/>
      <c r="J554" s="1"/>
      <c r="K554" s="1"/>
      <c r="L554" s="1"/>
      <c r="M554" s="1"/>
      <c r="N554" s="1"/>
      <c r="O554" s="1"/>
      <c r="P554" s="1"/>
      <c r="Q554" s="1"/>
      <c r="R554" s="1"/>
      <c r="S554" s="1"/>
      <c r="T554" s="1"/>
      <c r="U554" s="1"/>
      <c r="V554" s="1"/>
    </row>
    <row r="555" spans="9:22" ht="13.5" customHeight="1">
      <c r="I555" s="1"/>
      <c r="J555" s="1"/>
      <c r="K555" s="1"/>
      <c r="L555" s="1"/>
      <c r="M555" s="1"/>
      <c r="N555" s="1"/>
      <c r="O555" s="1"/>
      <c r="P555" s="1"/>
      <c r="Q555" s="1"/>
      <c r="R555" s="1"/>
      <c r="S555" s="1"/>
      <c r="T555" s="1"/>
      <c r="U555" s="1"/>
      <c r="V555" s="1"/>
    </row>
    <row r="556" spans="9:22" ht="13.5" customHeight="1">
      <c r="I556" s="1"/>
      <c r="J556" s="1"/>
      <c r="K556" s="1"/>
      <c r="L556" s="1"/>
      <c r="M556" s="1"/>
      <c r="N556" s="1"/>
      <c r="O556" s="1"/>
      <c r="P556" s="1"/>
      <c r="Q556" s="1"/>
      <c r="R556" s="1"/>
      <c r="S556" s="1"/>
      <c r="T556" s="1"/>
      <c r="U556" s="1"/>
      <c r="V556" s="1"/>
    </row>
    <row r="557" spans="9:22" ht="13.5" customHeight="1">
      <c r="I557" s="1"/>
      <c r="J557" s="1"/>
      <c r="K557" s="1"/>
      <c r="L557" s="1"/>
      <c r="M557" s="1"/>
      <c r="N557" s="1"/>
      <c r="O557" s="1"/>
      <c r="P557" s="1"/>
      <c r="Q557" s="1"/>
      <c r="R557" s="1"/>
      <c r="S557" s="1"/>
      <c r="T557" s="1"/>
      <c r="U557" s="1"/>
      <c r="V557" s="1"/>
    </row>
    <row r="558" spans="9:22" ht="13.5" customHeight="1">
      <c r="I558" s="1"/>
      <c r="J558" s="1"/>
      <c r="K558" s="1"/>
      <c r="L558" s="1"/>
      <c r="M558" s="1"/>
      <c r="N558" s="1"/>
      <c r="O558" s="1"/>
      <c r="P558" s="1"/>
      <c r="Q558" s="1"/>
      <c r="R558" s="1"/>
      <c r="S558" s="1"/>
      <c r="T558" s="1"/>
      <c r="U558" s="1"/>
      <c r="V558" s="1"/>
    </row>
    <row r="559" spans="9:22" ht="13.5" customHeight="1">
      <c r="I559" s="1"/>
      <c r="J559" s="1"/>
      <c r="K559" s="1"/>
      <c r="L559" s="1"/>
      <c r="M559" s="1"/>
      <c r="N559" s="1"/>
      <c r="O559" s="1"/>
      <c r="P559" s="1"/>
      <c r="Q559" s="1"/>
      <c r="R559" s="1"/>
      <c r="S559" s="1"/>
      <c r="T559" s="1"/>
      <c r="U559" s="1"/>
      <c r="V559" s="1"/>
    </row>
    <row r="560" spans="9:22" ht="13.5" customHeight="1">
      <c r="I560" s="1"/>
      <c r="J560" s="1"/>
      <c r="K560" s="1"/>
      <c r="L560" s="1"/>
      <c r="M560" s="1"/>
      <c r="N560" s="1"/>
      <c r="O560" s="1"/>
      <c r="P560" s="1"/>
      <c r="Q560" s="1"/>
      <c r="R560" s="1"/>
      <c r="S560" s="1"/>
      <c r="T560" s="1"/>
      <c r="U560" s="1"/>
      <c r="V560" s="1"/>
    </row>
    <row r="561" spans="9:22" ht="13.5" customHeight="1">
      <c r="I561" s="1"/>
      <c r="J561" s="1"/>
      <c r="K561" s="1"/>
      <c r="L561" s="1"/>
      <c r="M561" s="1"/>
      <c r="N561" s="1"/>
      <c r="O561" s="1"/>
      <c r="P561" s="1"/>
      <c r="Q561" s="1"/>
      <c r="R561" s="1"/>
      <c r="S561" s="1"/>
      <c r="T561" s="1"/>
      <c r="U561" s="1"/>
      <c r="V561" s="1"/>
    </row>
    <row r="562" spans="9:22" ht="13.5" customHeight="1">
      <c r="I562" s="1"/>
      <c r="J562" s="1"/>
      <c r="K562" s="1"/>
      <c r="L562" s="1"/>
      <c r="M562" s="1"/>
      <c r="N562" s="1"/>
      <c r="O562" s="1"/>
      <c r="P562" s="1"/>
      <c r="Q562" s="1"/>
      <c r="R562" s="1"/>
      <c r="S562" s="1"/>
      <c r="T562" s="1"/>
      <c r="U562" s="1"/>
      <c r="V562" s="1"/>
    </row>
    <row r="563" spans="9:22" ht="13.5" customHeight="1">
      <c r="I563" s="1"/>
      <c r="J563" s="1"/>
      <c r="K563" s="1"/>
      <c r="L563" s="1"/>
      <c r="M563" s="1"/>
      <c r="N563" s="1"/>
      <c r="O563" s="1"/>
      <c r="P563" s="1"/>
      <c r="Q563" s="1"/>
      <c r="R563" s="1"/>
      <c r="S563" s="1"/>
      <c r="T563" s="1"/>
      <c r="U563" s="1"/>
      <c r="V563" s="1"/>
    </row>
    <row r="564" spans="9:22" ht="13.5" customHeight="1">
      <c r="I564" s="1"/>
      <c r="J564" s="1"/>
      <c r="K564" s="1"/>
      <c r="L564" s="1"/>
      <c r="M564" s="1"/>
      <c r="N564" s="1"/>
      <c r="O564" s="1"/>
      <c r="P564" s="1"/>
      <c r="Q564" s="1"/>
      <c r="R564" s="1"/>
      <c r="S564" s="1"/>
      <c r="T564" s="1"/>
      <c r="U564" s="1"/>
      <c r="V564" s="1"/>
    </row>
    <row r="565" spans="9:22" ht="13.5" customHeight="1">
      <c r="I565" s="1"/>
      <c r="J565" s="1"/>
      <c r="K565" s="1"/>
      <c r="L565" s="1"/>
      <c r="M565" s="1"/>
      <c r="N565" s="1"/>
      <c r="O565" s="1"/>
      <c r="P565" s="1"/>
      <c r="Q565" s="1"/>
      <c r="R565" s="1"/>
      <c r="S565" s="1"/>
      <c r="T565" s="1"/>
      <c r="U565" s="1"/>
      <c r="V565" s="1"/>
    </row>
    <row r="566" spans="9:22" ht="13.5" customHeight="1">
      <c r="I566" s="1"/>
      <c r="J566" s="1"/>
      <c r="K566" s="1"/>
      <c r="L566" s="1"/>
      <c r="M566" s="1"/>
      <c r="N566" s="1"/>
      <c r="O566" s="1"/>
      <c r="P566" s="1"/>
      <c r="Q566" s="1"/>
      <c r="R566" s="1"/>
      <c r="S566" s="1"/>
      <c r="T566" s="1"/>
      <c r="U566" s="1"/>
      <c r="V566" s="1"/>
    </row>
    <row r="567" spans="9:22" ht="13.5" customHeight="1">
      <c r="I567" s="1"/>
      <c r="J567" s="1"/>
      <c r="K567" s="1"/>
      <c r="L567" s="1"/>
      <c r="M567" s="1"/>
      <c r="N567" s="1"/>
      <c r="O567" s="1"/>
      <c r="P567" s="1"/>
      <c r="Q567" s="1"/>
      <c r="R567" s="1"/>
      <c r="S567" s="1"/>
      <c r="T567" s="1"/>
      <c r="U567" s="1"/>
      <c r="V567" s="1"/>
    </row>
    <row r="568" spans="9:22" ht="13.5" customHeight="1">
      <c r="I568" s="1"/>
      <c r="J568" s="1"/>
      <c r="K568" s="1"/>
      <c r="L568" s="1"/>
      <c r="M568" s="1"/>
      <c r="N568" s="1"/>
      <c r="O568" s="1"/>
      <c r="P568" s="1"/>
      <c r="Q568" s="1"/>
      <c r="R568" s="1"/>
      <c r="S568" s="1"/>
      <c r="T568" s="1"/>
      <c r="U568" s="1"/>
      <c r="V568" s="1"/>
    </row>
    <row r="569" spans="9:22" ht="13.5" customHeight="1">
      <c r="I569" s="1"/>
      <c r="J569" s="1"/>
      <c r="K569" s="1"/>
      <c r="L569" s="1"/>
      <c r="M569" s="1"/>
      <c r="N569" s="1"/>
      <c r="O569" s="1"/>
      <c r="P569" s="1"/>
      <c r="Q569" s="1"/>
      <c r="R569" s="1"/>
      <c r="S569" s="1"/>
      <c r="T569" s="1"/>
      <c r="U569" s="1"/>
      <c r="V569" s="1"/>
    </row>
    <row r="570" spans="9:22" ht="13.5" customHeight="1">
      <c r="I570" s="1"/>
      <c r="J570" s="1"/>
      <c r="K570" s="1"/>
      <c r="L570" s="1"/>
      <c r="M570" s="1"/>
      <c r="N570" s="1"/>
      <c r="O570" s="1"/>
      <c r="P570" s="1"/>
      <c r="Q570" s="1"/>
      <c r="R570" s="1"/>
      <c r="S570" s="1"/>
      <c r="T570" s="1"/>
      <c r="U570" s="1"/>
      <c r="V570" s="1"/>
    </row>
    <row r="571" spans="9:22" ht="13.5" customHeight="1">
      <c r="I571" s="1"/>
      <c r="J571" s="1"/>
      <c r="K571" s="1"/>
      <c r="L571" s="1"/>
      <c r="M571" s="1"/>
      <c r="N571" s="1"/>
      <c r="O571" s="1"/>
      <c r="P571" s="1"/>
      <c r="Q571" s="1"/>
      <c r="R571" s="1"/>
      <c r="S571" s="1"/>
      <c r="T571" s="1"/>
      <c r="U571" s="1"/>
      <c r="V571" s="1"/>
    </row>
    <row r="572" spans="9:22" ht="13.5" customHeight="1">
      <c r="I572" s="1"/>
      <c r="J572" s="1"/>
      <c r="K572" s="1"/>
      <c r="L572" s="1"/>
      <c r="M572" s="1"/>
      <c r="N572" s="1"/>
      <c r="O572" s="1"/>
      <c r="P572" s="1"/>
      <c r="Q572" s="1"/>
      <c r="R572" s="1"/>
      <c r="S572" s="1"/>
      <c r="T572" s="1"/>
      <c r="U572" s="1"/>
      <c r="V572" s="1"/>
    </row>
    <row r="573" spans="9:22" ht="13.5" customHeight="1">
      <c r="I573" s="1"/>
      <c r="J573" s="1"/>
      <c r="K573" s="1"/>
      <c r="L573" s="1"/>
      <c r="M573" s="1"/>
      <c r="N573" s="1"/>
      <c r="O573" s="1"/>
      <c r="P573" s="1"/>
      <c r="Q573" s="1"/>
      <c r="R573" s="1"/>
      <c r="S573" s="1"/>
      <c r="T573" s="1"/>
      <c r="U573" s="1"/>
      <c r="V573" s="1"/>
    </row>
    <row r="574" spans="9:22" ht="13.5" customHeight="1">
      <c r="I574" s="1"/>
      <c r="J574" s="1"/>
      <c r="K574" s="1"/>
      <c r="L574" s="1"/>
      <c r="M574" s="1"/>
      <c r="N574" s="1"/>
      <c r="O574" s="1"/>
      <c r="P574" s="1"/>
      <c r="Q574" s="1"/>
      <c r="R574" s="1"/>
      <c r="S574" s="1"/>
      <c r="T574" s="1"/>
      <c r="U574" s="1"/>
      <c r="V574" s="1"/>
    </row>
    <row r="575" spans="9:22" ht="13.5" customHeight="1">
      <c r="I575" s="1"/>
      <c r="J575" s="1"/>
      <c r="K575" s="1"/>
      <c r="L575" s="1"/>
      <c r="M575" s="1"/>
      <c r="N575" s="1"/>
      <c r="O575" s="1"/>
      <c r="P575" s="1"/>
      <c r="Q575" s="1"/>
      <c r="R575" s="1"/>
      <c r="S575" s="1"/>
      <c r="T575" s="1"/>
      <c r="U575" s="1"/>
      <c r="V575" s="1"/>
    </row>
    <row r="576" spans="9:22" ht="13.5" customHeight="1">
      <c r="I576" s="1"/>
      <c r="J576" s="1"/>
      <c r="K576" s="1"/>
      <c r="L576" s="1"/>
      <c r="M576" s="1"/>
      <c r="N576" s="1"/>
      <c r="O576" s="1"/>
      <c r="P576" s="1"/>
      <c r="Q576" s="1"/>
      <c r="R576" s="1"/>
      <c r="S576" s="1"/>
      <c r="T576" s="1"/>
      <c r="U576" s="1"/>
      <c r="V576" s="1"/>
    </row>
    <row r="577" spans="9:22" ht="13.5" customHeight="1">
      <c r="I577" s="1"/>
      <c r="J577" s="1"/>
      <c r="K577" s="1"/>
      <c r="L577" s="1"/>
      <c r="M577" s="1"/>
      <c r="N577" s="1"/>
      <c r="O577" s="1"/>
      <c r="P577" s="1"/>
      <c r="Q577" s="1"/>
      <c r="R577" s="1"/>
      <c r="S577" s="1"/>
      <c r="T577" s="1"/>
      <c r="U577" s="1"/>
      <c r="V577" s="1"/>
    </row>
    <row r="578" spans="9:22" ht="13.5" customHeight="1">
      <c r="I578" s="1"/>
      <c r="J578" s="1"/>
      <c r="K578" s="1"/>
      <c r="L578" s="1"/>
      <c r="M578" s="1"/>
      <c r="N578" s="1"/>
      <c r="O578" s="1"/>
      <c r="P578" s="1"/>
      <c r="Q578" s="1"/>
      <c r="R578" s="1"/>
      <c r="S578" s="1"/>
      <c r="T578" s="1"/>
      <c r="U578" s="1"/>
      <c r="V578" s="1"/>
    </row>
    <row r="579" spans="9:22" ht="13.5" customHeight="1">
      <c r="I579" s="1"/>
      <c r="J579" s="1"/>
      <c r="K579" s="1"/>
      <c r="L579" s="1"/>
      <c r="M579" s="1"/>
      <c r="N579" s="1"/>
      <c r="O579" s="1"/>
      <c r="P579" s="1"/>
      <c r="Q579" s="1"/>
      <c r="R579" s="1"/>
      <c r="S579" s="1"/>
      <c r="T579" s="1"/>
      <c r="U579" s="1"/>
      <c r="V579" s="1"/>
    </row>
    <row r="580" spans="9:22" ht="13.5" customHeight="1">
      <c r="I580" s="1"/>
      <c r="J580" s="1"/>
      <c r="K580" s="1"/>
      <c r="L580" s="1"/>
      <c r="M580" s="1"/>
      <c r="N580" s="1"/>
      <c r="O580" s="1"/>
      <c r="P580" s="1"/>
      <c r="Q580" s="1"/>
      <c r="R580" s="1"/>
      <c r="S580" s="1"/>
      <c r="T580" s="1"/>
      <c r="U580" s="1"/>
      <c r="V580" s="1"/>
    </row>
    <row r="581" spans="9:22" ht="13.5" customHeight="1">
      <c r="I581" s="1"/>
      <c r="J581" s="1"/>
      <c r="K581" s="1"/>
      <c r="L581" s="1"/>
      <c r="M581" s="1"/>
      <c r="N581" s="1"/>
      <c r="O581" s="1"/>
      <c r="P581" s="1"/>
      <c r="Q581" s="1"/>
      <c r="R581" s="1"/>
      <c r="S581" s="1"/>
      <c r="T581" s="1"/>
      <c r="U581" s="1"/>
      <c r="V581" s="1"/>
    </row>
    <row r="582" spans="9:22" ht="13.5" customHeight="1">
      <c r="I582" s="1"/>
      <c r="J582" s="1"/>
      <c r="K582" s="1"/>
      <c r="L582" s="1"/>
      <c r="M582" s="1"/>
      <c r="N582" s="1"/>
      <c r="O582" s="1"/>
      <c r="P582" s="1"/>
      <c r="Q582" s="1"/>
      <c r="R582" s="1"/>
      <c r="S582" s="1"/>
      <c r="T582" s="1"/>
      <c r="U582" s="1"/>
      <c r="V582" s="1"/>
    </row>
    <row r="583" spans="9:22" ht="13.5" customHeight="1">
      <c r="I583" s="1"/>
      <c r="J583" s="1"/>
      <c r="K583" s="1"/>
      <c r="L583" s="1"/>
      <c r="M583" s="1"/>
      <c r="N583" s="1"/>
      <c r="O583" s="1"/>
      <c r="P583" s="1"/>
      <c r="Q583" s="1"/>
      <c r="R583" s="1"/>
      <c r="S583" s="1"/>
      <c r="T583" s="1"/>
      <c r="U583" s="1"/>
      <c r="V583" s="1"/>
    </row>
    <row r="584" spans="9:22" ht="13.5" customHeight="1">
      <c r="I584" s="1"/>
      <c r="J584" s="1"/>
      <c r="K584" s="1"/>
      <c r="L584" s="1"/>
      <c r="M584" s="1"/>
      <c r="N584" s="1"/>
      <c r="O584" s="1"/>
      <c r="P584" s="1"/>
      <c r="Q584" s="1"/>
      <c r="R584" s="1"/>
      <c r="S584" s="1"/>
      <c r="T584" s="1"/>
      <c r="U584" s="1"/>
      <c r="V584" s="1"/>
    </row>
    <row r="585" spans="9:22" ht="13.5" customHeight="1">
      <c r="I585" s="1"/>
      <c r="J585" s="1"/>
      <c r="K585" s="1"/>
      <c r="L585" s="1"/>
      <c r="M585" s="1"/>
      <c r="N585" s="1"/>
      <c r="O585" s="1"/>
      <c r="P585" s="1"/>
      <c r="Q585" s="1"/>
      <c r="R585" s="1"/>
      <c r="S585" s="1"/>
      <c r="T585" s="1"/>
      <c r="U585" s="1"/>
      <c r="V585" s="1"/>
    </row>
    <row r="586" spans="9:22" ht="13.5" customHeight="1">
      <c r="I586" s="1"/>
      <c r="J586" s="1"/>
      <c r="K586" s="1"/>
      <c r="L586" s="1"/>
      <c r="M586" s="1"/>
      <c r="N586" s="1"/>
      <c r="O586" s="1"/>
      <c r="P586" s="1"/>
      <c r="Q586" s="1"/>
      <c r="R586" s="1"/>
      <c r="S586" s="1"/>
      <c r="T586" s="1"/>
      <c r="U586" s="1"/>
      <c r="V586" s="1"/>
    </row>
    <row r="587" spans="9:22" ht="13.5" customHeight="1">
      <c r="I587" s="1"/>
      <c r="J587" s="1"/>
      <c r="K587" s="1"/>
      <c r="L587" s="1"/>
      <c r="M587" s="1"/>
      <c r="N587" s="1"/>
      <c r="O587" s="1"/>
      <c r="P587" s="1"/>
      <c r="Q587" s="1"/>
      <c r="R587" s="1"/>
      <c r="S587" s="1"/>
      <c r="T587" s="1"/>
      <c r="U587" s="1"/>
      <c r="V587" s="1"/>
    </row>
    <row r="588" spans="9:22" ht="13.5" customHeight="1">
      <c r="I588" s="1"/>
      <c r="J588" s="1"/>
      <c r="K588" s="1"/>
      <c r="L588" s="1"/>
      <c r="M588" s="1"/>
      <c r="N588" s="1"/>
      <c r="O588" s="1"/>
      <c r="P588" s="1"/>
      <c r="Q588" s="1"/>
      <c r="R588" s="1"/>
      <c r="S588" s="1"/>
      <c r="T588" s="1"/>
      <c r="U588" s="1"/>
      <c r="V588" s="1"/>
    </row>
    <row r="589" spans="9:22" ht="13.5" customHeight="1">
      <c r="I589" s="1"/>
      <c r="J589" s="1"/>
      <c r="K589" s="1"/>
      <c r="L589" s="1"/>
      <c r="M589" s="1"/>
      <c r="N589" s="1"/>
      <c r="O589" s="1"/>
      <c r="P589" s="1"/>
      <c r="Q589" s="1"/>
      <c r="R589" s="1"/>
      <c r="S589" s="1"/>
      <c r="T589" s="1"/>
      <c r="U589" s="1"/>
      <c r="V589" s="1"/>
    </row>
    <row r="590" spans="9:22" ht="13.5" customHeight="1">
      <c r="I590" s="1"/>
      <c r="J590" s="1"/>
      <c r="K590" s="1"/>
      <c r="L590" s="1"/>
      <c r="M590" s="1"/>
      <c r="N590" s="1"/>
      <c r="O590" s="1"/>
      <c r="P590" s="1"/>
      <c r="Q590" s="1"/>
      <c r="R590" s="1"/>
      <c r="S590" s="1"/>
      <c r="T590" s="1"/>
      <c r="U590" s="1"/>
      <c r="V590" s="1"/>
    </row>
    <row r="591" spans="9:22" ht="13.5" customHeight="1">
      <c r="I591" s="1"/>
      <c r="J591" s="1"/>
      <c r="K591" s="1"/>
      <c r="L591" s="1"/>
      <c r="M591" s="1"/>
      <c r="N591" s="1"/>
      <c r="O591" s="1"/>
      <c r="P591" s="1"/>
      <c r="Q591" s="1"/>
      <c r="R591" s="1"/>
      <c r="S591" s="1"/>
      <c r="T591" s="1"/>
      <c r="U591" s="1"/>
      <c r="V591" s="1"/>
    </row>
    <row r="592" spans="9:22" ht="13.5" customHeight="1">
      <c r="I592" s="1"/>
      <c r="J592" s="1"/>
      <c r="K592" s="1"/>
      <c r="L592" s="1"/>
      <c r="M592" s="1"/>
      <c r="N592" s="1"/>
      <c r="O592" s="1"/>
      <c r="P592" s="1"/>
      <c r="Q592" s="1"/>
      <c r="R592" s="1"/>
      <c r="S592" s="1"/>
      <c r="T592" s="1"/>
      <c r="U592" s="1"/>
      <c r="V592" s="1"/>
    </row>
    <row r="593" spans="9:22" ht="13.5" customHeight="1">
      <c r="I593" s="1"/>
      <c r="J593" s="1"/>
      <c r="K593" s="1"/>
      <c r="L593" s="1"/>
      <c r="M593" s="1"/>
      <c r="N593" s="1"/>
      <c r="O593" s="1"/>
      <c r="P593" s="1"/>
      <c r="Q593" s="1"/>
      <c r="R593" s="1"/>
      <c r="S593" s="1"/>
      <c r="T593" s="1"/>
      <c r="U593" s="1"/>
      <c r="V593" s="1"/>
    </row>
    <row r="594" spans="9:22" ht="13.5" customHeight="1">
      <c r="I594" s="1"/>
      <c r="J594" s="1"/>
      <c r="K594" s="1"/>
      <c r="L594" s="1"/>
      <c r="M594" s="1"/>
      <c r="N594" s="1"/>
      <c r="O594" s="1"/>
      <c r="P594" s="1"/>
      <c r="Q594" s="1"/>
      <c r="R594" s="1"/>
      <c r="S594" s="1"/>
      <c r="T594" s="1"/>
      <c r="U594" s="1"/>
      <c r="V594" s="1"/>
    </row>
    <row r="595" spans="9:22" ht="13.5" customHeight="1">
      <c r="I595" s="1"/>
      <c r="J595" s="1"/>
      <c r="K595" s="1"/>
      <c r="L595" s="1"/>
      <c r="M595" s="1"/>
      <c r="N595" s="1"/>
      <c r="O595" s="1"/>
      <c r="P595" s="1"/>
      <c r="Q595" s="1"/>
      <c r="R595" s="1"/>
      <c r="S595" s="1"/>
      <c r="T595" s="1"/>
      <c r="U595" s="1"/>
      <c r="V595" s="1"/>
    </row>
    <row r="596" spans="9:22" ht="13.5" customHeight="1">
      <c r="I596" s="1"/>
      <c r="J596" s="1"/>
      <c r="K596" s="1"/>
      <c r="L596" s="1"/>
      <c r="M596" s="1"/>
      <c r="N596" s="1"/>
      <c r="O596" s="1"/>
      <c r="P596" s="1"/>
      <c r="Q596" s="1"/>
      <c r="R596" s="1"/>
      <c r="S596" s="1"/>
      <c r="T596" s="1"/>
      <c r="U596" s="1"/>
      <c r="V596" s="1"/>
    </row>
    <row r="597" spans="9:22" ht="13.5" customHeight="1">
      <c r="I597" s="1"/>
      <c r="J597" s="1"/>
      <c r="K597" s="1"/>
      <c r="L597" s="1"/>
      <c r="M597" s="1"/>
      <c r="N597" s="1"/>
      <c r="O597" s="1"/>
      <c r="P597" s="1"/>
      <c r="Q597" s="1"/>
      <c r="R597" s="1"/>
      <c r="S597" s="1"/>
      <c r="T597" s="1"/>
      <c r="U597" s="1"/>
      <c r="V597" s="1"/>
    </row>
    <row r="598" spans="9:22" ht="13.5" customHeight="1">
      <c r="I598" s="1"/>
      <c r="J598" s="1"/>
      <c r="K598" s="1"/>
      <c r="L598" s="1"/>
      <c r="M598" s="1"/>
      <c r="N598" s="1"/>
      <c r="O598" s="1"/>
      <c r="P598" s="1"/>
      <c r="Q598" s="1"/>
      <c r="R598" s="1"/>
      <c r="S598" s="1"/>
      <c r="T598" s="1"/>
      <c r="U598" s="1"/>
      <c r="V598" s="1"/>
    </row>
    <row r="599" spans="9:22" ht="13.5" customHeight="1">
      <c r="I599" s="1"/>
      <c r="J599" s="1"/>
      <c r="K599" s="1"/>
      <c r="L599" s="1"/>
      <c r="M599" s="1"/>
      <c r="N599" s="1"/>
      <c r="O599" s="1"/>
      <c r="P599" s="1"/>
      <c r="Q599" s="1"/>
      <c r="R599" s="1"/>
      <c r="S599" s="1"/>
      <c r="T599" s="1"/>
      <c r="U599" s="1"/>
      <c r="V599" s="1"/>
    </row>
    <row r="600" spans="9:22" ht="13.5" customHeight="1">
      <c r="I600" s="1"/>
      <c r="J600" s="1"/>
      <c r="K600" s="1"/>
      <c r="L600" s="1"/>
      <c r="M600" s="1"/>
      <c r="N600" s="1"/>
      <c r="O600" s="1"/>
      <c r="P600" s="1"/>
      <c r="Q600" s="1"/>
      <c r="R600" s="1"/>
      <c r="S600" s="1"/>
      <c r="T600" s="1"/>
      <c r="U600" s="1"/>
      <c r="V600" s="1"/>
    </row>
    <row r="601" spans="9:22" ht="13.5" customHeight="1">
      <c r="I601" s="1"/>
      <c r="J601" s="1"/>
      <c r="K601" s="1"/>
      <c r="L601" s="1"/>
      <c r="M601" s="1"/>
      <c r="N601" s="1"/>
      <c r="O601" s="1"/>
      <c r="P601" s="1"/>
      <c r="Q601" s="1"/>
      <c r="R601" s="1"/>
      <c r="S601" s="1"/>
      <c r="T601" s="1"/>
      <c r="U601" s="1"/>
      <c r="V601" s="1"/>
    </row>
    <row r="602" spans="9:22" ht="13.5" customHeight="1">
      <c r="I602" s="1"/>
      <c r="J602" s="1"/>
      <c r="K602" s="1"/>
      <c r="L602" s="1"/>
      <c r="M602" s="1"/>
      <c r="N602" s="1"/>
      <c r="O602" s="1"/>
      <c r="P602" s="1"/>
      <c r="Q602" s="1"/>
      <c r="R602" s="1"/>
      <c r="S602" s="1"/>
      <c r="T602" s="1"/>
      <c r="U602" s="1"/>
      <c r="V602" s="1"/>
    </row>
    <row r="603" spans="9:22" ht="13.5" customHeight="1">
      <c r="I603" s="1"/>
      <c r="J603" s="1"/>
      <c r="K603" s="1"/>
      <c r="L603" s="1"/>
      <c r="M603" s="1"/>
      <c r="N603" s="1"/>
      <c r="O603" s="1"/>
      <c r="P603" s="1"/>
      <c r="Q603" s="1"/>
      <c r="R603" s="1"/>
      <c r="S603" s="1"/>
      <c r="T603" s="1"/>
      <c r="U603" s="1"/>
      <c r="V603" s="1"/>
    </row>
    <row r="604" spans="9:22" ht="13.5" customHeight="1">
      <c r="I604" s="1"/>
      <c r="J604" s="1"/>
      <c r="K604" s="1"/>
      <c r="L604" s="1"/>
      <c r="M604" s="1"/>
      <c r="N604" s="1"/>
      <c r="O604" s="1"/>
      <c r="P604" s="1"/>
      <c r="Q604" s="1"/>
      <c r="R604" s="1"/>
      <c r="S604" s="1"/>
      <c r="T604" s="1"/>
      <c r="U604" s="1"/>
      <c r="V604" s="1"/>
    </row>
    <row r="605" spans="9:22" ht="13.5" customHeight="1">
      <c r="I605" s="1"/>
      <c r="J605" s="1"/>
      <c r="K605" s="1"/>
      <c r="L605" s="1"/>
      <c r="M605" s="1"/>
      <c r="N605" s="1"/>
      <c r="O605" s="1"/>
      <c r="P605" s="1"/>
      <c r="Q605" s="1"/>
      <c r="R605" s="1"/>
      <c r="S605" s="1"/>
      <c r="T605" s="1"/>
      <c r="U605" s="1"/>
      <c r="V605" s="1"/>
    </row>
    <row r="606" spans="9:22" ht="13.5" customHeight="1">
      <c r="I606" s="1"/>
      <c r="J606" s="1"/>
      <c r="K606" s="1"/>
      <c r="L606" s="1"/>
      <c r="M606" s="1"/>
      <c r="N606" s="1"/>
      <c r="O606" s="1"/>
      <c r="P606" s="1"/>
      <c r="Q606" s="1"/>
      <c r="R606" s="1"/>
      <c r="S606" s="1"/>
      <c r="T606" s="1"/>
      <c r="U606" s="1"/>
      <c r="V606" s="1"/>
    </row>
    <row r="607" spans="9:22" ht="13.5" customHeight="1">
      <c r="I607" s="1"/>
      <c r="J607" s="1"/>
      <c r="K607" s="1"/>
      <c r="L607" s="1"/>
      <c r="M607" s="1"/>
      <c r="N607" s="1"/>
      <c r="O607" s="1"/>
      <c r="P607" s="1"/>
      <c r="Q607" s="1"/>
      <c r="R607" s="1"/>
      <c r="S607" s="1"/>
      <c r="T607" s="1"/>
      <c r="U607" s="1"/>
      <c r="V607" s="1"/>
    </row>
    <row r="608" spans="9:22" ht="13.5" customHeight="1">
      <c r="I608" s="1"/>
      <c r="J608" s="1"/>
      <c r="K608" s="1"/>
      <c r="L608" s="1"/>
      <c r="M608" s="1"/>
      <c r="N608" s="1"/>
      <c r="O608" s="1"/>
      <c r="P608" s="1"/>
      <c r="Q608" s="1"/>
      <c r="R608" s="1"/>
      <c r="S608" s="1"/>
      <c r="T608" s="1"/>
      <c r="U608" s="1"/>
      <c r="V608" s="1"/>
    </row>
    <row r="609" spans="9:22" ht="13.5" customHeight="1">
      <c r="I609" s="1"/>
      <c r="J609" s="1"/>
      <c r="K609" s="1"/>
      <c r="L609" s="1"/>
      <c r="M609" s="1"/>
      <c r="N609" s="1"/>
      <c r="O609" s="1"/>
      <c r="P609" s="1"/>
      <c r="Q609" s="1"/>
      <c r="R609" s="1"/>
      <c r="S609" s="1"/>
      <c r="T609" s="1"/>
      <c r="U609" s="1"/>
      <c r="V609" s="1"/>
    </row>
    <row r="610" spans="9:22" ht="13.5" customHeight="1">
      <c r="I610" s="1"/>
      <c r="J610" s="1"/>
      <c r="K610" s="1"/>
      <c r="L610" s="1"/>
      <c r="M610" s="1"/>
      <c r="N610" s="1"/>
      <c r="O610" s="1"/>
      <c r="P610" s="1"/>
      <c r="Q610" s="1"/>
      <c r="R610" s="1"/>
      <c r="S610" s="1"/>
      <c r="T610" s="1"/>
      <c r="U610" s="1"/>
      <c r="V610" s="1"/>
    </row>
    <row r="611" spans="9:22" ht="13.5" customHeight="1">
      <c r="I611" s="1"/>
      <c r="J611" s="1"/>
      <c r="K611" s="1"/>
      <c r="L611" s="1"/>
      <c r="M611" s="1"/>
      <c r="N611" s="1"/>
      <c r="O611" s="1"/>
      <c r="P611" s="1"/>
      <c r="Q611" s="1"/>
      <c r="R611" s="1"/>
      <c r="S611" s="1"/>
      <c r="T611" s="1"/>
      <c r="U611" s="1"/>
      <c r="V611" s="1"/>
    </row>
    <row r="612" spans="9:22" ht="13.5" customHeight="1">
      <c r="I612" s="1"/>
      <c r="J612" s="1"/>
      <c r="K612" s="1"/>
      <c r="L612" s="1"/>
      <c r="M612" s="1"/>
      <c r="N612" s="1"/>
      <c r="O612" s="1"/>
      <c r="P612" s="1"/>
      <c r="Q612" s="1"/>
      <c r="R612" s="1"/>
      <c r="S612" s="1"/>
      <c r="T612" s="1"/>
      <c r="U612" s="1"/>
      <c r="V612" s="1"/>
    </row>
    <row r="613" spans="9:22" ht="13.5" customHeight="1">
      <c r="I613" s="1"/>
      <c r="J613" s="1"/>
      <c r="K613" s="1"/>
      <c r="L613" s="1"/>
      <c r="M613" s="1"/>
      <c r="N613" s="1"/>
      <c r="O613" s="1"/>
      <c r="P613" s="1"/>
      <c r="Q613" s="1"/>
      <c r="R613" s="1"/>
      <c r="S613" s="1"/>
      <c r="T613" s="1"/>
      <c r="U613" s="1"/>
      <c r="V613" s="1"/>
    </row>
    <row r="614" spans="9:22" ht="13.5" customHeight="1">
      <c r="I614" s="1"/>
      <c r="J614" s="1"/>
      <c r="K614" s="1"/>
      <c r="L614" s="1"/>
      <c r="M614" s="1"/>
      <c r="N614" s="1"/>
      <c r="O614" s="1"/>
      <c r="P614" s="1"/>
      <c r="Q614" s="1"/>
      <c r="R614" s="1"/>
      <c r="S614" s="1"/>
      <c r="T614" s="1"/>
      <c r="U614" s="1"/>
      <c r="V614" s="1"/>
    </row>
    <row r="615" spans="9:22" ht="13.5" customHeight="1">
      <c r="I615" s="1"/>
      <c r="J615" s="1"/>
      <c r="K615" s="1"/>
      <c r="L615" s="1"/>
      <c r="M615" s="1"/>
      <c r="N615" s="1"/>
      <c r="O615" s="1"/>
      <c r="P615" s="1"/>
      <c r="Q615" s="1"/>
      <c r="R615" s="1"/>
      <c r="S615" s="1"/>
      <c r="T615" s="1"/>
      <c r="U615" s="1"/>
      <c r="V615" s="1"/>
    </row>
    <row r="616" spans="9:22" ht="13.5" customHeight="1">
      <c r="I616" s="1"/>
      <c r="J616" s="1"/>
      <c r="K616" s="1"/>
      <c r="L616" s="1"/>
      <c r="M616" s="1"/>
      <c r="N616" s="1"/>
      <c r="O616" s="1"/>
      <c r="P616" s="1"/>
      <c r="Q616" s="1"/>
      <c r="R616" s="1"/>
      <c r="S616" s="1"/>
      <c r="T616" s="1"/>
      <c r="U616" s="1"/>
      <c r="V616" s="1"/>
    </row>
    <row r="617" spans="9:22" ht="13.5" customHeight="1">
      <c r="I617" s="1"/>
      <c r="J617" s="1"/>
      <c r="K617" s="1"/>
      <c r="L617" s="1"/>
      <c r="M617" s="1"/>
      <c r="N617" s="1"/>
      <c r="O617" s="1"/>
      <c r="P617" s="1"/>
      <c r="Q617" s="1"/>
      <c r="R617" s="1"/>
      <c r="S617" s="1"/>
      <c r="T617" s="1"/>
      <c r="U617" s="1"/>
      <c r="V617" s="1"/>
    </row>
    <row r="618" spans="9:22" ht="13.5" customHeight="1">
      <c r="I618" s="1"/>
      <c r="J618" s="1"/>
      <c r="K618" s="1"/>
      <c r="L618" s="1"/>
      <c r="M618" s="1"/>
      <c r="N618" s="1"/>
      <c r="O618" s="1"/>
      <c r="P618" s="1"/>
      <c r="Q618" s="1"/>
      <c r="R618" s="1"/>
      <c r="S618" s="1"/>
      <c r="T618" s="1"/>
      <c r="U618" s="1"/>
      <c r="V618" s="1"/>
    </row>
    <row r="619" spans="9:22" ht="13.5" customHeight="1">
      <c r="I619" s="1"/>
      <c r="J619" s="1"/>
      <c r="K619" s="1"/>
      <c r="L619" s="1"/>
      <c r="M619" s="1"/>
      <c r="N619" s="1"/>
      <c r="O619" s="1"/>
      <c r="P619" s="1"/>
      <c r="Q619" s="1"/>
      <c r="R619" s="1"/>
      <c r="S619" s="1"/>
      <c r="T619" s="1"/>
      <c r="U619" s="1"/>
      <c r="V619" s="1"/>
    </row>
    <row r="620" spans="9:22" ht="13.5" customHeight="1">
      <c r="I620" s="1"/>
      <c r="J620" s="1"/>
      <c r="K620" s="1"/>
      <c r="L620" s="1"/>
      <c r="M620" s="1"/>
      <c r="N620" s="1"/>
      <c r="O620" s="1"/>
      <c r="P620" s="1"/>
      <c r="Q620" s="1"/>
      <c r="R620" s="1"/>
      <c r="S620" s="1"/>
      <c r="T620" s="1"/>
      <c r="U620" s="1"/>
      <c r="V620" s="1"/>
    </row>
    <row r="621" spans="9:22" ht="13.5" customHeight="1">
      <c r="I621" s="1"/>
      <c r="J621" s="1"/>
      <c r="K621" s="1"/>
      <c r="L621" s="1"/>
      <c r="M621" s="1"/>
      <c r="N621" s="1"/>
      <c r="O621" s="1"/>
      <c r="P621" s="1"/>
      <c r="Q621" s="1"/>
      <c r="R621" s="1"/>
      <c r="S621" s="1"/>
      <c r="T621" s="1"/>
      <c r="U621" s="1"/>
      <c r="V621" s="1"/>
    </row>
    <row r="622" spans="9:22" ht="13.5" customHeight="1">
      <c r="I622" s="1"/>
      <c r="J622" s="1"/>
      <c r="K622" s="1"/>
      <c r="L622" s="1"/>
      <c r="M622" s="1"/>
      <c r="N622" s="1"/>
      <c r="O622" s="1"/>
      <c r="P622" s="1"/>
      <c r="Q622" s="1"/>
      <c r="R622" s="1"/>
      <c r="S622" s="1"/>
      <c r="T622" s="1"/>
      <c r="U622" s="1"/>
      <c r="V622" s="1"/>
    </row>
    <row r="623" spans="9:22" ht="13.5" customHeight="1">
      <c r="I623" s="1"/>
      <c r="J623" s="1"/>
      <c r="K623" s="1"/>
      <c r="L623" s="1"/>
      <c r="M623" s="1"/>
      <c r="N623" s="1"/>
      <c r="O623" s="1"/>
      <c r="P623" s="1"/>
      <c r="Q623" s="1"/>
      <c r="R623" s="1"/>
      <c r="S623" s="1"/>
      <c r="T623" s="1"/>
      <c r="U623" s="1"/>
      <c r="V623" s="1"/>
    </row>
    <row r="624" spans="9:22" ht="13.5" customHeight="1">
      <c r="I624" s="1"/>
      <c r="J624" s="1"/>
      <c r="K624" s="1"/>
      <c r="L624" s="1"/>
      <c r="M624" s="1"/>
      <c r="N624" s="1"/>
      <c r="O624" s="1"/>
      <c r="P624" s="1"/>
      <c r="Q624" s="1"/>
      <c r="R624" s="1"/>
      <c r="S624" s="1"/>
      <c r="T624" s="1"/>
      <c r="U624" s="1"/>
      <c r="V624" s="1"/>
    </row>
    <row r="625" spans="9:22" ht="13.5" customHeight="1">
      <c r="I625" s="1"/>
      <c r="J625" s="1"/>
      <c r="K625" s="1"/>
      <c r="L625" s="1"/>
      <c r="M625" s="1"/>
      <c r="N625" s="1"/>
      <c r="O625" s="1"/>
      <c r="P625" s="1"/>
      <c r="Q625" s="1"/>
      <c r="R625" s="1"/>
      <c r="S625" s="1"/>
      <c r="T625" s="1"/>
      <c r="U625" s="1"/>
      <c r="V625" s="1"/>
    </row>
    <row r="626" spans="9:22" ht="13.5" customHeight="1">
      <c r="I626" s="1"/>
      <c r="J626" s="1"/>
      <c r="K626" s="1"/>
      <c r="L626" s="1"/>
      <c r="M626" s="1"/>
      <c r="N626" s="1"/>
      <c r="O626" s="1"/>
      <c r="P626" s="1"/>
      <c r="Q626" s="1"/>
      <c r="R626" s="1"/>
      <c r="S626" s="1"/>
      <c r="T626" s="1"/>
      <c r="U626" s="1"/>
      <c r="V626" s="1"/>
    </row>
    <row r="627" spans="9:22" ht="13.5" customHeight="1">
      <c r="I627" s="1"/>
      <c r="J627" s="1"/>
      <c r="K627" s="1"/>
      <c r="L627" s="1"/>
      <c r="M627" s="1"/>
      <c r="N627" s="1"/>
      <c r="O627" s="1"/>
      <c r="P627" s="1"/>
      <c r="Q627" s="1"/>
      <c r="R627" s="1"/>
      <c r="S627" s="1"/>
      <c r="T627" s="1"/>
      <c r="U627" s="1"/>
      <c r="V627" s="1"/>
    </row>
    <row r="628" spans="9:22" ht="13.5" customHeight="1">
      <c r="I628" s="1"/>
      <c r="J628" s="1"/>
      <c r="K628" s="1"/>
      <c r="L628" s="1"/>
      <c r="M628" s="1"/>
      <c r="N628" s="1"/>
      <c r="O628" s="1"/>
      <c r="P628" s="1"/>
      <c r="Q628" s="1"/>
      <c r="R628" s="1"/>
      <c r="S628" s="1"/>
      <c r="T628" s="1"/>
      <c r="U628" s="1"/>
      <c r="V628" s="1"/>
    </row>
    <row r="629" spans="9:22" ht="13.5" customHeight="1">
      <c r="I629" s="1"/>
      <c r="J629" s="1"/>
      <c r="K629" s="1"/>
      <c r="L629" s="1"/>
      <c r="M629" s="1"/>
      <c r="N629" s="1"/>
      <c r="O629" s="1"/>
      <c r="P629" s="1"/>
      <c r="Q629" s="1"/>
      <c r="R629" s="1"/>
      <c r="S629" s="1"/>
      <c r="T629" s="1"/>
      <c r="U629" s="1"/>
      <c r="V629" s="1"/>
    </row>
    <row r="630" spans="9:22" ht="13.5" customHeight="1">
      <c r="I630" s="1"/>
      <c r="J630" s="1"/>
      <c r="K630" s="1"/>
      <c r="L630" s="1"/>
      <c r="M630" s="1"/>
      <c r="N630" s="1"/>
      <c r="O630" s="1"/>
      <c r="P630" s="1"/>
      <c r="Q630" s="1"/>
      <c r="R630" s="1"/>
      <c r="S630" s="1"/>
      <c r="T630" s="1"/>
      <c r="U630" s="1"/>
      <c r="V630" s="1"/>
    </row>
    <row r="631" spans="9:22" ht="13.5" customHeight="1">
      <c r="I631" s="1"/>
      <c r="J631" s="1"/>
      <c r="K631" s="1"/>
      <c r="L631" s="1"/>
      <c r="M631" s="1"/>
      <c r="N631" s="1"/>
      <c r="O631" s="1"/>
      <c r="P631" s="1"/>
      <c r="Q631" s="1"/>
      <c r="R631" s="1"/>
      <c r="S631" s="1"/>
      <c r="T631" s="1"/>
      <c r="U631" s="1"/>
      <c r="V631" s="1"/>
    </row>
    <row r="632" spans="9:22" ht="13.5" customHeight="1">
      <c r="I632" s="1"/>
      <c r="J632" s="1"/>
      <c r="K632" s="1"/>
      <c r="L632" s="1"/>
      <c r="M632" s="1"/>
      <c r="N632" s="1"/>
      <c r="O632" s="1"/>
      <c r="P632" s="1"/>
      <c r="Q632" s="1"/>
      <c r="R632" s="1"/>
      <c r="S632" s="1"/>
      <c r="T632" s="1"/>
      <c r="U632" s="1"/>
      <c r="V632" s="1"/>
    </row>
    <row r="633" spans="9:22" ht="13.5" customHeight="1">
      <c r="I633" s="1"/>
      <c r="J633" s="1"/>
      <c r="K633" s="1"/>
      <c r="L633" s="1"/>
      <c r="M633" s="1"/>
      <c r="N633" s="1"/>
      <c r="O633" s="1"/>
      <c r="P633" s="1"/>
      <c r="Q633" s="1"/>
      <c r="R633" s="1"/>
      <c r="S633" s="1"/>
      <c r="T633" s="1"/>
      <c r="U633" s="1"/>
      <c r="V633" s="1"/>
    </row>
    <row r="634" spans="9:22" ht="13.5" customHeight="1">
      <c r="I634" s="1"/>
      <c r="J634" s="1"/>
      <c r="K634" s="1"/>
      <c r="L634" s="1"/>
      <c r="M634" s="1"/>
      <c r="N634" s="1"/>
      <c r="O634" s="1"/>
      <c r="P634" s="1"/>
      <c r="Q634" s="1"/>
      <c r="R634" s="1"/>
      <c r="S634" s="1"/>
      <c r="T634" s="1"/>
      <c r="U634" s="1"/>
      <c r="V634" s="1"/>
    </row>
    <row r="635" spans="9:22" ht="13.5" customHeight="1">
      <c r="I635" s="1"/>
      <c r="J635" s="1"/>
      <c r="K635" s="1"/>
      <c r="L635" s="1"/>
      <c r="M635" s="1"/>
      <c r="N635" s="1"/>
      <c r="O635" s="1"/>
      <c r="P635" s="1"/>
      <c r="Q635" s="1"/>
      <c r="R635" s="1"/>
      <c r="S635" s="1"/>
      <c r="T635" s="1"/>
      <c r="U635" s="1"/>
      <c r="V635" s="1"/>
    </row>
    <row r="636" spans="9:22" ht="13.5" customHeight="1">
      <c r="I636" s="1"/>
      <c r="J636" s="1"/>
      <c r="K636" s="1"/>
      <c r="L636" s="1"/>
      <c r="M636" s="1"/>
      <c r="N636" s="1"/>
      <c r="O636" s="1"/>
      <c r="P636" s="1"/>
      <c r="Q636" s="1"/>
      <c r="R636" s="1"/>
      <c r="S636" s="1"/>
      <c r="T636" s="1"/>
      <c r="U636" s="1"/>
      <c r="V636" s="1"/>
    </row>
    <row r="637" spans="9:22" ht="13.5" customHeight="1">
      <c r="I637" s="1"/>
      <c r="J637" s="1"/>
      <c r="K637" s="1"/>
      <c r="L637" s="1"/>
      <c r="M637" s="1"/>
      <c r="N637" s="1"/>
      <c r="O637" s="1"/>
      <c r="P637" s="1"/>
      <c r="Q637" s="1"/>
      <c r="R637" s="1"/>
      <c r="S637" s="1"/>
      <c r="T637" s="1"/>
      <c r="U637" s="1"/>
      <c r="V637" s="1"/>
    </row>
    <row r="638" spans="9:22" ht="13.5" customHeight="1">
      <c r="I638" s="1"/>
      <c r="J638" s="1"/>
      <c r="K638" s="1"/>
      <c r="L638" s="1"/>
      <c r="M638" s="1"/>
      <c r="N638" s="1"/>
      <c r="O638" s="1"/>
      <c r="P638" s="1"/>
      <c r="Q638" s="1"/>
      <c r="R638" s="1"/>
      <c r="S638" s="1"/>
      <c r="T638" s="1"/>
      <c r="U638" s="1"/>
      <c r="V638" s="1"/>
    </row>
    <row r="639" spans="9:22" ht="13.5" customHeight="1">
      <c r="I639" s="1"/>
      <c r="J639" s="1"/>
      <c r="K639" s="1"/>
      <c r="L639" s="1"/>
      <c r="M639" s="1"/>
      <c r="N639" s="1"/>
      <c r="O639" s="1"/>
      <c r="P639" s="1"/>
      <c r="Q639" s="1"/>
      <c r="R639" s="1"/>
      <c r="S639" s="1"/>
      <c r="T639" s="1"/>
      <c r="U639" s="1"/>
      <c r="V639" s="1"/>
    </row>
    <row r="640" spans="9:22" ht="13.5" customHeight="1">
      <c r="I640" s="1"/>
      <c r="J640" s="1"/>
      <c r="K640" s="1"/>
      <c r="L640" s="1"/>
      <c r="M640" s="1"/>
      <c r="N640" s="1"/>
      <c r="O640" s="1"/>
      <c r="P640" s="1"/>
      <c r="Q640" s="1"/>
      <c r="R640" s="1"/>
      <c r="S640" s="1"/>
      <c r="T640" s="1"/>
      <c r="U640" s="1"/>
      <c r="V640" s="1"/>
    </row>
    <row r="641" spans="9:22" ht="13.5" customHeight="1">
      <c r="I641" s="1"/>
      <c r="J641" s="1"/>
      <c r="K641" s="1"/>
      <c r="L641" s="1"/>
      <c r="M641" s="1"/>
      <c r="N641" s="1"/>
      <c r="O641" s="1"/>
      <c r="P641" s="1"/>
      <c r="Q641" s="1"/>
      <c r="R641" s="1"/>
      <c r="S641" s="1"/>
      <c r="T641" s="1"/>
      <c r="U641" s="1"/>
      <c r="V641" s="1"/>
    </row>
    <row r="642" spans="9:22" ht="13.5" customHeight="1">
      <c r="I642" s="1"/>
      <c r="J642" s="1"/>
      <c r="K642" s="1"/>
      <c r="L642" s="1"/>
      <c r="M642" s="1"/>
      <c r="N642" s="1"/>
      <c r="O642" s="1"/>
      <c r="P642" s="1"/>
      <c r="Q642" s="1"/>
      <c r="R642" s="1"/>
      <c r="S642" s="1"/>
      <c r="T642" s="1"/>
      <c r="U642" s="1"/>
      <c r="V642" s="1"/>
    </row>
    <row r="643" spans="9:22" ht="13.5" customHeight="1">
      <c r="I643" s="1"/>
      <c r="J643" s="1"/>
      <c r="K643" s="1"/>
      <c r="L643" s="1"/>
      <c r="M643" s="1"/>
      <c r="N643" s="1"/>
      <c r="O643" s="1"/>
      <c r="P643" s="1"/>
      <c r="Q643" s="1"/>
      <c r="R643" s="1"/>
      <c r="S643" s="1"/>
      <c r="T643" s="1"/>
      <c r="U643" s="1"/>
      <c r="V643" s="1"/>
    </row>
    <row r="644" spans="9:22" ht="13.5" customHeight="1">
      <c r="I644" s="1"/>
      <c r="J644" s="1"/>
      <c r="K644" s="1"/>
      <c r="L644" s="1"/>
      <c r="M644" s="1"/>
      <c r="N644" s="1"/>
      <c r="O644" s="1"/>
      <c r="P644" s="1"/>
      <c r="Q644" s="1"/>
      <c r="R644" s="1"/>
      <c r="S644" s="1"/>
      <c r="T644" s="1"/>
      <c r="U644" s="1"/>
      <c r="V644" s="1"/>
    </row>
    <row r="645" spans="9:22" ht="13.5" customHeight="1">
      <c r="I645" s="1"/>
      <c r="J645" s="1"/>
      <c r="K645" s="1"/>
      <c r="L645" s="1"/>
      <c r="M645" s="1"/>
      <c r="N645" s="1"/>
      <c r="O645" s="1"/>
      <c r="P645" s="1"/>
      <c r="Q645" s="1"/>
      <c r="R645" s="1"/>
      <c r="S645" s="1"/>
      <c r="T645" s="1"/>
      <c r="U645" s="1"/>
      <c r="V645" s="1"/>
    </row>
    <row r="646" spans="9:22" ht="13.5" customHeight="1">
      <c r="I646" s="1"/>
      <c r="J646" s="1"/>
      <c r="K646" s="1"/>
      <c r="L646" s="1"/>
      <c r="M646" s="1"/>
      <c r="N646" s="1"/>
      <c r="O646" s="1"/>
      <c r="P646" s="1"/>
      <c r="Q646" s="1"/>
      <c r="R646" s="1"/>
      <c r="S646" s="1"/>
      <c r="T646" s="1"/>
      <c r="U646" s="1"/>
      <c r="V646" s="1"/>
    </row>
    <row r="647" spans="9:22" ht="13.5" customHeight="1">
      <c r="I647" s="1"/>
      <c r="J647" s="1"/>
      <c r="K647" s="1"/>
      <c r="L647" s="1"/>
      <c r="M647" s="1"/>
      <c r="N647" s="1"/>
      <c r="O647" s="1"/>
      <c r="P647" s="1"/>
      <c r="Q647" s="1"/>
      <c r="R647" s="1"/>
      <c r="S647" s="1"/>
      <c r="T647" s="1"/>
      <c r="U647" s="1"/>
      <c r="V647" s="1"/>
    </row>
    <row r="648" spans="9:22" ht="13.5" customHeight="1">
      <c r="I648" s="1"/>
      <c r="J648" s="1"/>
      <c r="K648" s="1"/>
      <c r="L648" s="1"/>
      <c r="M648" s="1"/>
      <c r="N648" s="1"/>
      <c r="O648" s="1"/>
      <c r="P648" s="1"/>
      <c r="Q648" s="1"/>
      <c r="R648" s="1"/>
      <c r="S648" s="1"/>
      <c r="T648" s="1"/>
      <c r="U648" s="1"/>
      <c r="V648" s="1"/>
    </row>
    <row r="649" spans="9:22" ht="13.5" customHeight="1">
      <c r="I649" s="1"/>
      <c r="J649" s="1"/>
      <c r="K649" s="1"/>
      <c r="L649" s="1"/>
      <c r="M649" s="1"/>
      <c r="N649" s="1"/>
      <c r="O649" s="1"/>
      <c r="P649" s="1"/>
      <c r="Q649" s="1"/>
      <c r="R649" s="1"/>
      <c r="S649" s="1"/>
      <c r="T649" s="1"/>
      <c r="U649" s="1"/>
      <c r="V649" s="1"/>
    </row>
    <row r="650" spans="9:22" ht="13.5" customHeight="1">
      <c r="I650" s="1"/>
      <c r="J650" s="1"/>
      <c r="K650" s="1"/>
      <c r="L650" s="1"/>
      <c r="M650" s="1"/>
      <c r="N650" s="1"/>
      <c r="O650" s="1"/>
      <c r="P650" s="1"/>
      <c r="Q650" s="1"/>
      <c r="R650" s="1"/>
      <c r="S650" s="1"/>
      <c r="T650" s="1"/>
      <c r="U650" s="1"/>
      <c r="V650" s="1"/>
    </row>
    <row r="651" spans="9:22" ht="13.5" customHeight="1">
      <c r="I651" s="1"/>
      <c r="J651" s="1"/>
      <c r="K651" s="1"/>
      <c r="L651" s="1"/>
      <c r="M651" s="1"/>
      <c r="N651" s="1"/>
      <c r="O651" s="1"/>
      <c r="P651" s="1"/>
      <c r="Q651" s="1"/>
      <c r="R651" s="1"/>
      <c r="S651" s="1"/>
      <c r="T651" s="1"/>
      <c r="U651" s="1"/>
      <c r="V651" s="1"/>
    </row>
    <row r="652" spans="9:22" ht="13.5" customHeight="1">
      <c r="I652" s="1"/>
      <c r="J652" s="1"/>
      <c r="K652" s="1"/>
      <c r="L652" s="1"/>
      <c r="M652" s="1"/>
      <c r="N652" s="1"/>
      <c r="O652" s="1"/>
      <c r="P652" s="1"/>
      <c r="Q652" s="1"/>
      <c r="R652" s="1"/>
      <c r="S652" s="1"/>
      <c r="T652" s="1"/>
      <c r="U652" s="1"/>
      <c r="V652" s="1"/>
    </row>
    <row r="653" spans="9:22" ht="13.5" customHeight="1">
      <c r="I653" s="1"/>
      <c r="J653" s="1"/>
      <c r="K653" s="1"/>
      <c r="L653" s="1"/>
      <c r="M653" s="1"/>
      <c r="N653" s="1"/>
      <c r="O653" s="1"/>
      <c r="P653" s="1"/>
      <c r="Q653" s="1"/>
      <c r="R653" s="1"/>
      <c r="S653" s="1"/>
      <c r="T653" s="1"/>
      <c r="U653" s="1"/>
      <c r="V653" s="1"/>
    </row>
    <row r="654" spans="9:22" ht="13.5" customHeight="1">
      <c r="I654" s="1"/>
      <c r="J654" s="1"/>
      <c r="K654" s="1"/>
      <c r="L654" s="1"/>
      <c r="M654" s="1"/>
      <c r="N654" s="1"/>
      <c r="O654" s="1"/>
      <c r="P654" s="1"/>
      <c r="Q654" s="1"/>
      <c r="R654" s="1"/>
      <c r="S654" s="1"/>
      <c r="T654" s="1"/>
      <c r="U654" s="1"/>
      <c r="V654" s="1"/>
    </row>
    <row r="655" spans="9:22" ht="13.5" customHeight="1">
      <c r="I655" s="1"/>
      <c r="J655" s="1"/>
      <c r="K655" s="1"/>
      <c r="L655" s="1"/>
      <c r="M655" s="1"/>
      <c r="N655" s="1"/>
      <c r="O655" s="1"/>
      <c r="P655" s="1"/>
      <c r="Q655" s="1"/>
      <c r="R655" s="1"/>
      <c r="S655" s="1"/>
      <c r="T655" s="1"/>
      <c r="U655" s="1"/>
      <c r="V655" s="1"/>
    </row>
    <row r="656" spans="9:22" ht="13.5" customHeight="1">
      <c r="I656" s="1"/>
      <c r="J656" s="1"/>
      <c r="K656" s="1"/>
      <c r="L656" s="1"/>
      <c r="M656" s="1"/>
      <c r="N656" s="1"/>
      <c r="O656" s="1"/>
      <c r="P656" s="1"/>
      <c r="Q656" s="1"/>
      <c r="R656" s="1"/>
      <c r="S656" s="1"/>
      <c r="T656" s="1"/>
      <c r="U656" s="1"/>
      <c r="V656" s="1"/>
    </row>
    <row r="657" spans="9:22" ht="13.5" customHeight="1">
      <c r="I657" s="1"/>
      <c r="J657" s="1"/>
      <c r="K657" s="1"/>
      <c r="L657" s="1"/>
      <c r="M657" s="1"/>
      <c r="N657" s="1"/>
      <c r="O657" s="1"/>
      <c r="P657" s="1"/>
      <c r="Q657" s="1"/>
      <c r="R657" s="1"/>
      <c r="S657" s="1"/>
      <c r="T657" s="1"/>
      <c r="U657" s="1"/>
      <c r="V657" s="1"/>
    </row>
    <row r="658" spans="9:22" ht="13.5" customHeight="1">
      <c r="I658" s="1"/>
      <c r="J658" s="1"/>
      <c r="K658" s="1"/>
      <c r="L658" s="1"/>
      <c r="M658" s="1"/>
      <c r="N658" s="1"/>
      <c r="O658" s="1"/>
      <c r="P658" s="1"/>
      <c r="Q658" s="1"/>
      <c r="R658" s="1"/>
      <c r="S658" s="1"/>
      <c r="T658" s="1"/>
      <c r="U658" s="1"/>
      <c r="V658" s="1"/>
    </row>
    <row r="659" spans="9:22" ht="13.5" customHeight="1">
      <c r="I659" s="1"/>
      <c r="J659" s="1"/>
      <c r="K659" s="1"/>
      <c r="L659" s="1"/>
      <c r="M659" s="1"/>
      <c r="N659" s="1"/>
      <c r="O659" s="1"/>
      <c r="P659" s="1"/>
      <c r="Q659" s="1"/>
      <c r="R659" s="1"/>
      <c r="S659" s="1"/>
      <c r="T659" s="1"/>
      <c r="U659" s="1"/>
      <c r="V659" s="1"/>
    </row>
    <row r="660" spans="9:22" ht="13.5" customHeight="1">
      <c r="I660" s="1"/>
      <c r="J660" s="1"/>
      <c r="K660" s="1"/>
      <c r="L660" s="1"/>
      <c r="M660" s="1"/>
      <c r="N660" s="1"/>
      <c r="O660" s="1"/>
      <c r="P660" s="1"/>
      <c r="Q660" s="1"/>
      <c r="R660" s="1"/>
      <c r="S660" s="1"/>
      <c r="T660" s="1"/>
      <c r="U660" s="1"/>
      <c r="V660" s="1"/>
    </row>
    <row r="661" spans="9:22" ht="13.5" customHeight="1">
      <c r="I661" s="1"/>
      <c r="J661" s="1"/>
      <c r="K661" s="1"/>
      <c r="L661" s="1"/>
      <c r="M661" s="1"/>
      <c r="N661" s="1"/>
      <c r="O661" s="1"/>
      <c r="P661" s="1"/>
      <c r="Q661" s="1"/>
      <c r="R661" s="1"/>
      <c r="S661" s="1"/>
      <c r="T661" s="1"/>
      <c r="U661" s="1"/>
      <c r="V661" s="1"/>
    </row>
    <row r="662" spans="9:22" ht="13.5" customHeight="1">
      <c r="I662" s="1"/>
      <c r="J662" s="1"/>
      <c r="K662" s="1"/>
      <c r="L662" s="1"/>
      <c r="M662" s="1"/>
      <c r="N662" s="1"/>
      <c r="O662" s="1"/>
      <c r="P662" s="1"/>
      <c r="Q662" s="1"/>
      <c r="R662" s="1"/>
      <c r="S662" s="1"/>
      <c r="T662" s="1"/>
      <c r="U662" s="1"/>
      <c r="V662" s="1"/>
    </row>
    <row r="663" spans="9:22" ht="13.5" customHeight="1">
      <c r="I663" s="1"/>
      <c r="J663" s="1"/>
      <c r="K663" s="1"/>
      <c r="L663" s="1"/>
      <c r="M663" s="1"/>
      <c r="N663" s="1"/>
      <c r="O663" s="1"/>
      <c r="P663" s="1"/>
      <c r="Q663" s="1"/>
      <c r="R663" s="1"/>
      <c r="S663" s="1"/>
      <c r="T663" s="1"/>
      <c r="U663" s="1"/>
      <c r="V663" s="1"/>
    </row>
    <row r="664" spans="9:22" ht="13.5" customHeight="1">
      <c r="I664" s="1"/>
      <c r="J664" s="1"/>
      <c r="K664" s="1"/>
      <c r="L664" s="1"/>
      <c r="M664" s="1"/>
      <c r="N664" s="1"/>
      <c r="O664" s="1"/>
      <c r="P664" s="1"/>
      <c r="Q664" s="1"/>
      <c r="R664" s="1"/>
      <c r="S664" s="1"/>
      <c r="T664" s="1"/>
      <c r="U664" s="1"/>
      <c r="V664" s="1"/>
    </row>
    <row r="665" spans="9:22" ht="13.5" customHeight="1">
      <c r="I665" s="1"/>
      <c r="J665" s="1"/>
      <c r="K665" s="1"/>
      <c r="L665" s="1"/>
      <c r="M665" s="1"/>
      <c r="N665" s="1"/>
      <c r="O665" s="1"/>
      <c r="P665" s="1"/>
      <c r="Q665" s="1"/>
      <c r="R665" s="1"/>
      <c r="S665" s="1"/>
      <c r="T665" s="1"/>
      <c r="U665" s="1"/>
      <c r="V665" s="1"/>
    </row>
    <row r="666" spans="9:22" ht="13.5" customHeight="1">
      <c r="I666" s="1"/>
      <c r="J666" s="1"/>
      <c r="K666" s="1"/>
      <c r="L666" s="1"/>
      <c r="M666" s="1"/>
      <c r="N666" s="1"/>
      <c r="O666" s="1"/>
      <c r="P666" s="1"/>
      <c r="Q666" s="1"/>
      <c r="R666" s="1"/>
      <c r="S666" s="1"/>
      <c r="T666" s="1"/>
      <c r="U666" s="1"/>
      <c r="V666" s="1"/>
    </row>
    <row r="667" spans="9:22" ht="13.5" customHeight="1">
      <c r="I667" s="1"/>
      <c r="J667" s="1"/>
      <c r="K667" s="1"/>
      <c r="L667" s="1"/>
      <c r="M667" s="1"/>
      <c r="N667" s="1"/>
      <c r="O667" s="1"/>
      <c r="P667" s="1"/>
      <c r="Q667" s="1"/>
      <c r="R667" s="1"/>
      <c r="S667" s="1"/>
      <c r="T667" s="1"/>
      <c r="U667" s="1"/>
      <c r="V667" s="1"/>
    </row>
    <row r="668" spans="9:22" ht="13.5" customHeight="1">
      <c r="I668" s="1"/>
      <c r="J668" s="1"/>
      <c r="K668" s="1"/>
      <c r="L668" s="1"/>
      <c r="M668" s="1"/>
      <c r="N668" s="1"/>
      <c r="O668" s="1"/>
      <c r="P668" s="1"/>
      <c r="Q668" s="1"/>
      <c r="R668" s="1"/>
      <c r="S668" s="1"/>
      <c r="T668" s="1"/>
      <c r="U668" s="1"/>
      <c r="V668" s="1"/>
    </row>
    <row r="669" spans="9:22" ht="13.5" customHeight="1">
      <c r="I669" s="1"/>
      <c r="J669" s="1"/>
      <c r="K669" s="1"/>
      <c r="L669" s="1"/>
      <c r="M669" s="1"/>
      <c r="N669" s="1"/>
      <c r="O669" s="1"/>
      <c r="P669" s="1"/>
      <c r="Q669" s="1"/>
      <c r="R669" s="1"/>
      <c r="S669" s="1"/>
      <c r="T669" s="1"/>
      <c r="U669" s="1"/>
      <c r="V669" s="1"/>
    </row>
    <row r="670" spans="9:22" ht="13.5" customHeight="1">
      <c r="I670" s="1"/>
      <c r="J670" s="1"/>
      <c r="K670" s="1"/>
      <c r="L670" s="1"/>
      <c r="M670" s="1"/>
      <c r="N670" s="1"/>
      <c r="O670" s="1"/>
      <c r="P670" s="1"/>
      <c r="Q670" s="1"/>
      <c r="R670" s="1"/>
      <c r="S670" s="1"/>
      <c r="T670" s="1"/>
      <c r="U670" s="1"/>
      <c r="V670" s="1"/>
    </row>
    <row r="671" spans="9:22" ht="13.5" customHeight="1">
      <c r="I671" s="1"/>
      <c r="J671" s="1"/>
      <c r="K671" s="1"/>
      <c r="L671" s="1"/>
      <c r="M671" s="1"/>
      <c r="N671" s="1"/>
      <c r="O671" s="1"/>
      <c r="P671" s="1"/>
      <c r="Q671" s="1"/>
      <c r="R671" s="1"/>
      <c r="S671" s="1"/>
      <c r="T671" s="1"/>
      <c r="U671" s="1"/>
      <c r="V671" s="1"/>
    </row>
    <row r="672" spans="9:22" ht="13.5" customHeight="1">
      <c r="I672" s="1"/>
      <c r="J672" s="1"/>
      <c r="K672" s="1"/>
      <c r="L672" s="1"/>
      <c r="M672" s="1"/>
      <c r="N672" s="1"/>
      <c r="O672" s="1"/>
      <c r="P672" s="1"/>
      <c r="Q672" s="1"/>
      <c r="R672" s="1"/>
      <c r="S672" s="1"/>
      <c r="T672" s="1"/>
      <c r="U672" s="1"/>
      <c r="V672" s="1"/>
    </row>
    <row r="673" spans="9:22" ht="13.5" customHeight="1">
      <c r="I673" s="1"/>
      <c r="J673" s="1"/>
      <c r="K673" s="1"/>
      <c r="L673" s="1"/>
      <c r="M673" s="1"/>
      <c r="N673" s="1"/>
      <c r="O673" s="1"/>
      <c r="P673" s="1"/>
      <c r="Q673" s="1"/>
      <c r="R673" s="1"/>
      <c r="S673" s="1"/>
      <c r="T673" s="1"/>
      <c r="U673" s="1"/>
      <c r="V673" s="1"/>
    </row>
    <row r="674" spans="9:22" ht="13.5" customHeight="1">
      <c r="I674" s="1"/>
      <c r="J674" s="1"/>
      <c r="K674" s="1"/>
      <c r="L674" s="1"/>
      <c r="M674" s="1"/>
      <c r="N674" s="1"/>
      <c r="O674" s="1"/>
      <c r="P674" s="1"/>
      <c r="Q674" s="1"/>
      <c r="R674" s="1"/>
      <c r="S674" s="1"/>
      <c r="T674" s="1"/>
      <c r="U674" s="1"/>
      <c r="V674" s="1"/>
    </row>
    <row r="675" spans="9:22" ht="13.5" customHeight="1">
      <c r="I675" s="1"/>
      <c r="J675" s="1"/>
      <c r="K675" s="1"/>
      <c r="L675" s="1"/>
      <c r="M675" s="1"/>
      <c r="N675" s="1"/>
      <c r="O675" s="1"/>
      <c r="P675" s="1"/>
      <c r="Q675" s="1"/>
      <c r="R675" s="1"/>
      <c r="S675" s="1"/>
      <c r="T675" s="1"/>
      <c r="U675" s="1"/>
      <c r="V675" s="1"/>
    </row>
    <row r="676" spans="9:22" ht="13.5" customHeight="1">
      <c r="I676" s="1"/>
      <c r="J676" s="1"/>
      <c r="K676" s="1"/>
      <c r="L676" s="1"/>
      <c r="M676" s="1"/>
      <c r="N676" s="1"/>
      <c r="O676" s="1"/>
      <c r="P676" s="1"/>
      <c r="Q676" s="1"/>
      <c r="R676" s="1"/>
      <c r="S676" s="1"/>
      <c r="T676" s="1"/>
      <c r="U676" s="1"/>
      <c r="V676" s="1"/>
    </row>
    <row r="677" spans="9:22" ht="13.5" customHeight="1">
      <c r="I677" s="1"/>
      <c r="J677" s="1"/>
      <c r="K677" s="1"/>
      <c r="L677" s="1"/>
      <c r="M677" s="1"/>
      <c r="N677" s="1"/>
      <c r="O677" s="1"/>
      <c r="P677" s="1"/>
      <c r="Q677" s="1"/>
      <c r="R677" s="1"/>
      <c r="S677" s="1"/>
      <c r="T677" s="1"/>
      <c r="U677" s="1"/>
      <c r="V677" s="1"/>
    </row>
    <row r="678" spans="9:22" ht="13.5" customHeight="1">
      <c r="I678" s="1"/>
      <c r="J678" s="1"/>
      <c r="K678" s="1"/>
      <c r="L678" s="1"/>
      <c r="M678" s="1"/>
      <c r="N678" s="1"/>
      <c r="O678" s="1"/>
      <c r="P678" s="1"/>
      <c r="Q678" s="1"/>
      <c r="R678" s="1"/>
      <c r="S678" s="1"/>
      <c r="T678" s="1"/>
      <c r="U678" s="1"/>
      <c r="V678" s="1"/>
    </row>
    <row r="679" spans="9:22" ht="13.5" customHeight="1">
      <c r="I679" s="1"/>
      <c r="J679" s="1"/>
      <c r="K679" s="1"/>
      <c r="L679" s="1"/>
      <c r="M679" s="1"/>
      <c r="N679" s="1"/>
      <c r="O679" s="1"/>
      <c r="P679" s="1"/>
      <c r="Q679" s="1"/>
      <c r="R679" s="1"/>
      <c r="S679" s="1"/>
      <c r="T679" s="1"/>
      <c r="U679" s="1"/>
      <c r="V679" s="1"/>
    </row>
    <row r="680" spans="9:22" ht="13.5" customHeight="1">
      <c r="I680" s="1"/>
      <c r="J680" s="1"/>
      <c r="K680" s="1"/>
      <c r="L680" s="1"/>
      <c r="M680" s="1"/>
      <c r="N680" s="1"/>
      <c r="O680" s="1"/>
      <c r="P680" s="1"/>
      <c r="Q680" s="1"/>
      <c r="R680" s="1"/>
      <c r="S680" s="1"/>
      <c r="T680" s="1"/>
      <c r="U680" s="1"/>
      <c r="V680" s="1"/>
    </row>
    <row r="681" spans="9:22" ht="13.5" customHeight="1">
      <c r="I681" s="1"/>
      <c r="J681" s="1"/>
      <c r="K681" s="1"/>
      <c r="L681" s="1"/>
      <c r="M681" s="1"/>
      <c r="N681" s="1"/>
      <c r="O681" s="1"/>
      <c r="P681" s="1"/>
      <c r="Q681" s="1"/>
      <c r="R681" s="1"/>
      <c r="S681" s="1"/>
      <c r="T681" s="1"/>
      <c r="U681" s="1"/>
      <c r="V681" s="1"/>
    </row>
    <row r="682" spans="9:22" ht="13.5" customHeight="1">
      <c r="I682" s="1"/>
      <c r="J682" s="1"/>
      <c r="K682" s="1"/>
      <c r="L682" s="1"/>
      <c r="M682" s="1"/>
      <c r="N682" s="1"/>
      <c r="O682" s="1"/>
      <c r="P682" s="1"/>
      <c r="Q682" s="1"/>
      <c r="R682" s="1"/>
      <c r="S682" s="1"/>
      <c r="T682" s="1"/>
      <c r="U682" s="1"/>
      <c r="V682" s="1"/>
    </row>
    <row r="683" spans="9:22" ht="13.5" customHeight="1">
      <c r="I683" s="1"/>
      <c r="J683" s="1"/>
      <c r="K683" s="1"/>
      <c r="L683" s="1"/>
      <c r="M683" s="1"/>
      <c r="N683" s="1"/>
      <c r="O683" s="1"/>
      <c r="P683" s="1"/>
      <c r="Q683" s="1"/>
      <c r="R683" s="1"/>
      <c r="S683" s="1"/>
      <c r="T683" s="1"/>
      <c r="U683" s="1"/>
      <c r="V683" s="1"/>
    </row>
    <row r="684" spans="9:22" ht="13.5" customHeight="1">
      <c r="I684" s="1"/>
      <c r="J684" s="1"/>
      <c r="K684" s="1"/>
      <c r="L684" s="1"/>
      <c r="M684" s="1"/>
      <c r="N684" s="1"/>
      <c r="O684" s="1"/>
      <c r="P684" s="1"/>
      <c r="Q684" s="1"/>
      <c r="R684" s="1"/>
      <c r="S684" s="1"/>
      <c r="T684" s="1"/>
      <c r="U684" s="1"/>
      <c r="V684" s="1"/>
    </row>
    <row r="685" spans="9:22" ht="13.5" customHeight="1">
      <c r="I685" s="1"/>
      <c r="J685" s="1"/>
      <c r="K685" s="1"/>
      <c r="L685" s="1"/>
      <c r="M685" s="1"/>
      <c r="N685" s="1"/>
      <c r="O685" s="1"/>
      <c r="P685" s="1"/>
      <c r="Q685" s="1"/>
      <c r="R685" s="1"/>
      <c r="S685" s="1"/>
      <c r="T685" s="1"/>
      <c r="U685" s="1"/>
      <c r="V685" s="1"/>
    </row>
    <row r="686" spans="9:22" ht="13.5" customHeight="1">
      <c r="I686" s="1"/>
      <c r="J686" s="1"/>
      <c r="K686" s="1"/>
      <c r="L686" s="1"/>
      <c r="M686" s="1"/>
      <c r="N686" s="1"/>
      <c r="O686" s="1"/>
      <c r="P686" s="1"/>
      <c r="Q686" s="1"/>
      <c r="R686" s="1"/>
      <c r="S686" s="1"/>
      <c r="T686" s="1"/>
      <c r="U686" s="1"/>
      <c r="V686" s="1"/>
    </row>
    <row r="687" spans="9:22" ht="13.5" customHeight="1">
      <c r="I687" s="1"/>
      <c r="J687" s="1"/>
      <c r="K687" s="1"/>
      <c r="L687" s="1"/>
      <c r="M687" s="1"/>
      <c r="N687" s="1"/>
      <c r="O687" s="1"/>
      <c r="P687" s="1"/>
      <c r="Q687" s="1"/>
      <c r="R687" s="1"/>
      <c r="S687" s="1"/>
      <c r="T687" s="1"/>
      <c r="U687" s="1"/>
      <c r="V687" s="1"/>
    </row>
    <row r="688" spans="9:22" ht="13.5" customHeight="1">
      <c r="I688" s="1"/>
      <c r="J688" s="1"/>
      <c r="K688" s="1"/>
      <c r="L688" s="1"/>
      <c r="M688" s="1"/>
      <c r="N688" s="1"/>
      <c r="O688" s="1"/>
      <c r="P688" s="1"/>
      <c r="Q688" s="1"/>
      <c r="R688" s="1"/>
      <c r="S688" s="1"/>
      <c r="T688" s="1"/>
      <c r="U688" s="1"/>
      <c r="V688" s="1"/>
    </row>
    <row r="689" spans="9:22" ht="13.5" customHeight="1">
      <c r="I689" s="1"/>
      <c r="J689" s="1"/>
      <c r="K689" s="1"/>
      <c r="L689" s="1"/>
      <c r="M689" s="1"/>
      <c r="N689" s="1"/>
      <c r="O689" s="1"/>
      <c r="P689" s="1"/>
      <c r="Q689" s="1"/>
      <c r="R689" s="1"/>
      <c r="S689" s="1"/>
      <c r="T689" s="1"/>
      <c r="U689" s="1"/>
      <c r="V689" s="1"/>
    </row>
    <row r="690" spans="9:22" ht="13.5" customHeight="1">
      <c r="I690" s="1"/>
      <c r="J690" s="1"/>
      <c r="K690" s="1"/>
      <c r="L690" s="1"/>
      <c r="M690" s="1"/>
      <c r="N690" s="1"/>
      <c r="O690" s="1"/>
      <c r="P690" s="1"/>
      <c r="Q690" s="1"/>
      <c r="R690" s="1"/>
      <c r="S690" s="1"/>
      <c r="T690" s="1"/>
      <c r="U690" s="1"/>
      <c r="V690" s="1"/>
    </row>
    <row r="691" spans="9:22" ht="13.5" customHeight="1">
      <c r="I691" s="1"/>
      <c r="J691" s="1"/>
      <c r="K691" s="1"/>
      <c r="L691" s="1"/>
      <c r="M691" s="1"/>
      <c r="N691" s="1"/>
      <c r="O691" s="1"/>
      <c r="P691" s="1"/>
      <c r="Q691" s="1"/>
      <c r="R691" s="1"/>
      <c r="S691" s="1"/>
      <c r="T691" s="1"/>
      <c r="U691" s="1"/>
      <c r="V691" s="1"/>
    </row>
    <row r="692" spans="9:22" ht="13.5" customHeight="1">
      <c r="I692" s="1"/>
      <c r="J692" s="1"/>
      <c r="K692" s="1"/>
      <c r="L692" s="1"/>
      <c r="M692" s="1"/>
      <c r="N692" s="1"/>
      <c r="O692" s="1"/>
      <c r="P692" s="1"/>
      <c r="Q692" s="1"/>
      <c r="R692" s="1"/>
      <c r="S692" s="1"/>
      <c r="T692" s="1"/>
      <c r="U692" s="1"/>
      <c r="V692" s="1"/>
    </row>
    <row r="693" spans="9:22" ht="13.5" customHeight="1">
      <c r="I693" s="1"/>
      <c r="J693" s="1"/>
      <c r="K693" s="1"/>
      <c r="L693" s="1"/>
      <c r="M693" s="1"/>
      <c r="N693" s="1"/>
      <c r="O693" s="1"/>
      <c r="P693" s="1"/>
      <c r="Q693" s="1"/>
      <c r="R693" s="1"/>
      <c r="S693" s="1"/>
      <c r="T693" s="1"/>
      <c r="U693" s="1"/>
      <c r="V693" s="1"/>
    </row>
    <row r="694" spans="9:22" ht="13.5" customHeight="1">
      <c r="I694" s="1"/>
      <c r="J694" s="1"/>
      <c r="K694" s="1"/>
      <c r="L694" s="1"/>
      <c r="M694" s="1"/>
      <c r="N694" s="1"/>
      <c r="O694" s="1"/>
      <c r="P694" s="1"/>
      <c r="Q694" s="1"/>
      <c r="R694" s="1"/>
      <c r="S694" s="1"/>
      <c r="T694" s="1"/>
      <c r="U694" s="1"/>
      <c r="V694" s="1"/>
    </row>
    <row r="695" spans="9:22" ht="13.5" customHeight="1">
      <c r="I695" s="1"/>
      <c r="J695" s="1"/>
      <c r="K695" s="1"/>
      <c r="L695" s="1"/>
      <c r="M695" s="1"/>
      <c r="N695" s="1"/>
      <c r="O695" s="1"/>
      <c r="P695" s="1"/>
      <c r="Q695" s="1"/>
      <c r="R695" s="1"/>
      <c r="S695" s="1"/>
      <c r="T695" s="1"/>
      <c r="U695" s="1"/>
      <c r="V695" s="1"/>
    </row>
    <row r="696" spans="9:22" ht="13.5" customHeight="1">
      <c r="I696" s="1"/>
      <c r="J696" s="1"/>
      <c r="K696" s="1"/>
      <c r="L696" s="1"/>
      <c r="M696" s="1"/>
      <c r="N696" s="1"/>
      <c r="O696" s="1"/>
      <c r="P696" s="1"/>
      <c r="Q696" s="1"/>
      <c r="R696" s="1"/>
      <c r="S696" s="1"/>
      <c r="T696" s="1"/>
      <c r="U696" s="1"/>
      <c r="V696" s="1"/>
    </row>
    <row r="697" spans="9:22" ht="13.5" customHeight="1">
      <c r="I697" s="1"/>
      <c r="J697" s="1"/>
      <c r="K697" s="1"/>
      <c r="L697" s="1"/>
      <c r="M697" s="1"/>
      <c r="N697" s="1"/>
      <c r="O697" s="1"/>
      <c r="P697" s="1"/>
      <c r="Q697" s="1"/>
      <c r="R697" s="1"/>
      <c r="S697" s="1"/>
      <c r="T697" s="1"/>
      <c r="U697" s="1"/>
      <c r="V697" s="1"/>
    </row>
    <row r="698" spans="9:22" ht="13.5" customHeight="1">
      <c r="I698" s="1"/>
      <c r="J698" s="1"/>
      <c r="K698" s="1"/>
      <c r="L698" s="1"/>
      <c r="M698" s="1"/>
      <c r="N698" s="1"/>
      <c r="O698" s="1"/>
      <c r="P698" s="1"/>
      <c r="Q698" s="1"/>
      <c r="R698" s="1"/>
      <c r="S698" s="1"/>
      <c r="T698" s="1"/>
      <c r="U698" s="1"/>
      <c r="V698" s="1"/>
    </row>
    <row r="699" spans="9:22" ht="13.5" customHeight="1">
      <c r="I699" s="1"/>
      <c r="J699" s="1"/>
      <c r="K699" s="1"/>
      <c r="L699" s="1"/>
      <c r="M699" s="1"/>
      <c r="N699" s="1"/>
      <c r="O699" s="1"/>
      <c r="P699" s="1"/>
      <c r="Q699" s="1"/>
      <c r="R699" s="1"/>
      <c r="S699" s="1"/>
      <c r="T699" s="1"/>
      <c r="U699" s="1"/>
      <c r="V699" s="1"/>
    </row>
    <row r="700" spans="9:22" ht="13.5" customHeight="1">
      <c r="I700" s="1"/>
      <c r="J700" s="1"/>
      <c r="K700" s="1"/>
      <c r="L700" s="1"/>
      <c r="M700" s="1"/>
      <c r="N700" s="1"/>
      <c r="O700" s="1"/>
      <c r="P700" s="1"/>
      <c r="Q700" s="1"/>
      <c r="R700" s="1"/>
      <c r="S700" s="1"/>
      <c r="T700" s="1"/>
      <c r="U700" s="1"/>
      <c r="V700" s="1"/>
    </row>
    <row r="701" spans="9:22" ht="13.5" customHeight="1">
      <c r="I701" s="1"/>
      <c r="J701" s="1"/>
      <c r="K701" s="1"/>
      <c r="L701" s="1"/>
      <c r="M701" s="1"/>
      <c r="N701" s="1"/>
      <c r="O701" s="1"/>
      <c r="P701" s="1"/>
      <c r="Q701" s="1"/>
      <c r="R701" s="1"/>
      <c r="S701" s="1"/>
      <c r="T701" s="1"/>
      <c r="U701" s="1"/>
      <c r="V701" s="1"/>
    </row>
    <row r="702" spans="9:22" ht="13.5" customHeight="1">
      <c r="I702" s="1"/>
      <c r="J702" s="1"/>
      <c r="K702" s="1"/>
      <c r="L702" s="1"/>
      <c r="M702" s="1"/>
      <c r="N702" s="1"/>
      <c r="O702" s="1"/>
      <c r="P702" s="1"/>
      <c r="Q702" s="1"/>
      <c r="R702" s="1"/>
      <c r="S702" s="1"/>
      <c r="T702" s="1"/>
      <c r="U702" s="1"/>
      <c r="V702" s="1"/>
    </row>
    <row r="703" spans="9:22" ht="13.5" customHeight="1">
      <c r="I703" s="1"/>
      <c r="J703" s="1"/>
      <c r="K703" s="1"/>
      <c r="L703" s="1"/>
      <c r="M703" s="1"/>
      <c r="N703" s="1"/>
      <c r="O703" s="1"/>
      <c r="P703" s="1"/>
      <c r="Q703" s="1"/>
      <c r="R703" s="1"/>
      <c r="S703" s="1"/>
      <c r="T703" s="1"/>
      <c r="U703" s="1"/>
      <c r="V703" s="1"/>
    </row>
    <row r="704" spans="9:22" ht="13.5" customHeight="1">
      <c r="I704" s="1"/>
      <c r="J704" s="1"/>
      <c r="K704" s="1"/>
      <c r="L704" s="1"/>
      <c r="M704" s="1"/>
      <c r="N704" s="1"/>
      <c r="O704" s="1"/>
      <c r="P704" s="1"/>
      <c r="Q704" s="1"/>
      <c r="R704" s="1"/>
      <c r="S704" s="1"/>
      <c r="T704" s="1"/>
      <c r="U704" s="1"/>
      <c r="V704" s="1"/>
    </row>
    <row r="705" spans="9:22" ht="13.5" customHeight="1">
      <c r="I705" s="1"/>
      <c r="J705" s="1"/>
      <c r="K705" s="1"/>
      <c r="L705" s="1"/>
      <c r="M705" s="1"/>
      <c r="N705" s="1"/>
      <c r="O705" s="1"/>
      <c r="P705" s="1"/>
      <c r="Q705" s="1"/>
      <c r="R705" s="1"/>
      <c r="S705" s="1"/>
      <c r="T705" s="1"/>
      <c r="U705" s="1"/>
      <c r="V705" s="1"/>
    </row>
    <row r="706" spans="9:22" ht="13.5" customHeight="1">
      <c r="I706" s="1"/>
      <c r="J706" s="1"/>
      <c r="K706" s="1"/>
      <c r="L706" s="1"/>
      <c r="M706" s="1"/>
      <c r="N706" s="1"/>
      <c r="O706" s="1"/>
      <c r="P706" s="1"/>
      <c r="Q706" s="1"/>
      <c r="R706" s="1"/>
      <c r="S706" s="1"/>
      <c r="T706" s="1"/>
      <c r="U706" s="1"/>
      <c r="V706" s="1"/>
    </row>
    <row r="707" spans="9:22" ht="13.5" customHeight="1">
      <c r="I707" s="1"/>
      <c r="J707" s="1"/>
      <c r="K707" s="1"/>
      <c r="L707" s="1"/>
      <c r="M707" s="1"/>
      <c r="N707" s="1"/>
      <c r="O707" s="1"/>
      <c r="P707" s="1"/>
      <c r="Q707" s="1"/>
      <c r="R707" s="1"/>
      <c r="S707" s="1"/>
      <c r="T707" s="1"/>
      <c r="U707" s="1"/>
      <c r="V707" s="1"/>
    </row>
    <row r="708" spans="9:22" ht="13.5" customHeight="1">
      <c r="I708" s="1"/>
      <c r="J708" s="1"/>
      <c r="K708" s="1"/>
      <c r="L708" s="1"/>
      <c r="M708" s="1"/>
      <c r="N708" s="1"/>
      <c r="O708" s="1"/>
      <c r="P708" s="1"/>
      <c r="Q708" s="1"/>
      <c r="R708" s="1"/>
      <c r="S708" s="1"/>
      <c r="T708" s="1"/>
      <c r="U708" s="1"/>
      <c r="V708" s="1"/>
    </row>
    <row r="709" spans="9:22" ht="13.5" customHeight="1">
      <c r="I709" s="1"/>
      <c r="J709" s="1"/>
      <c r="K709" s="1"/>
      <c r="L709" s="1"/>
      <c r="M709" s="1"/>
      <c r="N709" s="1"/>
      <c r="O709" s="1"/>
      <c r="P709" s="1"/>
      <c r="Q709" s="1"/>
      <c r="R709" s="1"/>
      <c r="S709" s="1"/>
      <c r="T709" s="1"/>
      <c r="U709" s="1"/>
      <c r="V709" s="1"/>
    </row>
    <row r="710" spans="9:22" ht="13.5" customHeight="1">
      <c r="I710" s="1"/>
      <c r="J710" s="1"/>
      <c r="K710" s="1"/>
      <c r="L710" s="1"/>
      <c r="M710" s="1"/>
      <c r="N710" s="1"/>
      <c r="O710" s="1"/>
      <c r="P710" s="1"/>
      <c r="Q710" s="1"/>
      <c r="R710" s="1"/>
      <c r="S710" s="1"/>
      <c r="T710" s="1"/>
      <c r="U710" s="1"/>
      <c r="V710" s="1"/>
    </row>
    <row r="711" spans="9:22" ht="13.5" customHeight="1">
      <c r="I711" s="1"/>
      <c r="J711" s="1"/>
      <c r="K711" s="1"/>
      <c r="L711" s="1"/>
      <c r="M711" s="1"/>
      <c r="N711" s="1"/>
      <c r="O711" s="1"/>
      <c r="P711" s="1"/>
      <c r="Q711" s="1"/>
      <c r="R711" s="1"/>
      <c r="S711" s="1"/>
      <c r="T711" s="1"/>
      <c r="U711" s="1"/>
      <c r="V711" s="1"/>
    </row>
    <row r="712" spans="9:22" ht="13.5" customHeight="1">
      <c r="I712" s="1"/>
      <c r="J712" s="1"/>
      <c r="K712" s="1"/>
      <c r="L712" s="1"/>
      <c r="M712" s="1"/>
      <c r="N712" s="1"/>
      <c r="O712" s="1"/>
      <c r="P712" s="1"/>
      <c r="Q712" s="1"/>
      <c r="R712" s="1"/>
      <c r="S712" s="1"/>
      <c r="T712" s="1"/>
      <c r="U712" s="1"/>
      <c r="V712" s="1"/>
    </row>
    <row r="713" spans="9:22" ht="13.5" customHeight="1">
      <c r="I713" s="1"/>
      <c r="J713" s="1"/>
      <c r="K713" s="1"/>
      <c r="L713" s="1"/>
      <c r="M713" s="1"/>
      <c r="N713" s="1"/>
      <c r="O713" s="1"/>
      <c r="P713" s="1"/>
      <c r="Q713" s="1"/>
      <c r="R713" s="1"/>
      <c r="S713" s="1"/>
      <c r="T713" s="1"/>
      <c r="U713" s="1"/>
      <c r="V713" s="1"/>
    </row>
    <row r="714" spans="9:22" ht="13.5" customHeight="1">
      <c r="I714" s="1"/>
      <c r="J714" s="1"/>
      <c r="K714" s="1"/>
      <c r="L714" s="1"/>
      <c r="M714" s="1"/>
      <c r="N714" s="1"/>
      <c r="O714" s="1"/>
      <c r="P714" s="1"/>
      <c r="Q714" s="1"/>
      <c r="R714" s="1"/>
      <c r="S714" s="1"/>
      <c r="T714" s="1"/>
      <c r="U714" s="1"/>
      <c r="V714" s="1"/>
    </row>
    <row r="715" spans="9:22" ht="13.5" customHeight="1">
      <c r="I715" s="1"/>
      <c r="J715" s="1"/>
      <c r="K715" s="1"/>
      <c r="L715" s="1"/>
      <c r="M715" s="1"/>
      <c r="N715" s="1"/>
      <c r="O715" s="1"/>
      <c r="P715" s="1"/>
      <c r="Q715" s="1"/>
      <c r="R715" s="1"/>
      <c r="S715" s="1"/>
      <c r="T715" s="1"/>
      <c r="U715" s="1"/>
      <c r="V715" s="1"/>
    </row>
    <row r="716" spans="9:22" ht="13.5" customHeight="1">
      <c r="I716" s="1"/>
      <c r="J716" s="1"/>
      <c r="K716" s="1"/>
      <c r="L716" s="1"/>
      <c r="M716" s="1"/>
      <c r="N716" s="1"/>
      <c r="O716" s="1"/>
      <c r="P716" s="1"/>
      <c r="Q716" s="1"/>
      <c r="R716" s="1"/>
      <c r="S716" s="1"/>
      <c r="T716" s="1"/>
      <c r="U716" s="1"/>
      <c r="V716" s="1"/>
    </row>
    <row r="717" spans="9:22" ht="13.5" customHeight="1">
      <c r="I717" s="1"/>
      <c r="J717" s="1"/>
      <c r="K717" s="1"/>
      <c r="L717" s="1"/>
      <c r="M717" s="1"/>
      <c r="N717" s="1"/>
      <c r="O717" s="1"/>
      <c r="P717" s="1"/>
      <c r="Q717" s="1"/>
      <c r="R717" s="1"/>
      <c r="S717" s="1"/>
      <c r="T717" s="1"/>
      <c r="U717" s="1"/>
      <c r="V717" s="1"/>
    </row>
    <row r="718" spans="9:22" ht="13.5" customHeight="1">
      <c r="I718" s="1"/>
      <c r="J718" s="1"/>
      <c r="K718" s="1"/>
      <c r="L718" s="1"/>
      <c r="M718" s="1"/>
      <c r="N718" s="1"/>
      <c r="O718" s="1"/>
      <c r="P718" s="1"/>
      <c r="Q718" s="1"/>
      <c r="R718" s="1"/>
      <c r="S718" s="1"/>
      <c r="T718" s="1"/>
      <c r="U718" s="1"/>
      <c r="V718" s="1"/>
    </row>
    <row r="719" spans="9:22" ht="13.5" customHeight="1">
      <c r="I719" s="1"/>
      <c r="J719" s="1"/>
      <c r="K719" s="1"/>
      <c r="L719" s="1"/>
      <c r="M719" s="1"/>
      <c r="N719" s="1"/>
      <c r="O719" s="1"/>
      <c r="P719" s="1"/>
      <c r="Q719" s="1"/>
      <c r="R719" s="1"/>
      <c r="S719" s="1"/>
      <c r="T719" s="1"/>
      <c r="U719" s="1"/>
      <c r="V719" s="1"/>
    </row>
    <row r="720" spans="9:22" ht="13.5" customHeight="1">
      <c r="I720" s="1"/>
      <c r="J720" s="1"/>
      <c r="K720" s="1"/>
      <c r="L720" s="1"/>
      <c r="M720" s="1"/>
      <c r="N720" s="1"/>
      <c r="O720" s="1"/>
      <c r="P720" s="1"/>
      <c r="Q720" s="1"/>
      <c r="R720" s="1"/>
      <c r="S720" s="1"/>
      <c r="T720" s="1"/>
      <c r="U720" s="1"/>
      <c r="V720" s="1"/>
    </row>
    <row r="721" spans="9:22" ht="13.5" customHeight="1">
      <c r="I721" s="1"/>
      <c r="J721" s="1"/>
      <c r="K721" s="1"/>
      <c r="L721" s="1"/>
      <c r="M721" s="1"/>
      <c r="N721" s="1"/>
      <c r="O721" s="1"/>
      <c r="P721" s="1"/>
      <c r="Q721" s="1"/>
      <c r="R721" s="1"/>
      <c r="S721" s="1"/>
      <c r="T721" s="1"/>
      <c r="U721" s="1"/>
      <c r="V721" s="1"/>
    </row>
    <row r="722" spans="9:22" ht="13.5" customHeight="1">
      <c r="I722" s="1"/>
      <c r="J722" s="1"/>
      <c r="K722" s="1"/>
      <c r="L722" s="1"/>
      <c r="M722" s="1"/>
      <c r="N722" s="1"/>
      <c r="O722" s="1"/>
      <c r="P722" s="1"/>
      <c r="Q722" s="1"/>
      <c r="R722" s="1"/>
      <c r="S722" s="1"/>
      <c r="T722" s="1"/>
      <c r="U722" s="1"/>
      <c r="V722" s="1"/>
    </row>
    <row r="723" spans="9:22" ht="13.5" customHeight="1">
      <c r="I723" s="1"/>
      <c r="J723" s="1"/>
      <c r="K723" s="1"/>
      <c r="L723" s="1"/>
      <c r="M723" s="1"/>
      <c r="N723" s="1"/>
      <c r="O723" s="1"/>
      <c r="P723" s="1"/>
      <c r="Q723" s="1"/>
      <c r="R723" s="1"/>
      <c r="S723" s="1"/>
      <c r="T723" s="1"/>
      <c r="U723" s="1"/>
      <c r="V723" s="1"/>
    </row>
    <row r="724" spans="9:22" ht="13.5" customHeight="1">
      <c r="I724" s="1"/>
      <c r="J724" s="1"/>
      <c r="K724" s="1"/>
      <c r="L724" s="1"/>
      <c r="M724" s="1"/>
      <c r="N724" s="1"/>
      <c r="O724" s="1"/>
      <c r="P724" s="1"/>
      <c r="Q724" s="1"/>
      <c r="R724" s="1"/>
      <c r="S724" s="1"/>
      <c r="T724" s="1"/>
      <c r="U724" s="1"/>
      <c r="V724" s="1"/>
    </row>
    <row r="725" spans="9:22" ht="13.5" customHeight="1">
      <c r="I725" s="1"/>
      <c r="J725" s="1"/>
      <c r="K725" s="1"/>
      <c r="L725" s="1"/>
      <c r="M725" s="1"/>
      <c r="N725" s="1"/>
      <c r="O725" s="1"/>
      <c r="P725" s="1"/>
      <c r="Q725" s="1"/>
      <c r="R725" s="1"/>
      <c r="S725" s="1"/>
      <c r="T725" s="1"/>
      <c r="U725" s="1"/>
      <c r="V725" s="1"/>
    </row>
    <row r="726" spans="9:22" ht="13.5" customHeight="1">
      <c r="I726" s="1"/>
      <c r="J726" s="1"/>
      <c r="K726" s="1"/>
      <c r="L726" s="1"/>
      <c r="M726" s="1"/>
      <c r="N726" s="1"/>
      <c r="O726" s="1"/>
      <c r="P726" s="1"/>
      <c r="Q726" s="1"/>
      <c r="R726" s="1"/>
      <c r="S726" s="1"/>
      <c r="T726" s="1"/>
      <c r="U726" s="1"/>
      <c r="V726" s="1"/>
    </row>
    <row r="727" spans="9:22" ht="13.5" customHeight="1">
      <c r="I727" s="1"/>
      <c r="J727" s="1"/>
      <c r="K727" s="1"/>
      <c r="L727" s="1"/>
      <c r="M727" s="1"/>
      <c r="N727" s="1"/>
      <c r="O727" s="1"/>
      <c r="P727" s="1"/>
      <c r="Q727" s="1"/>
      <c r="R727" s="1"/>
      <c r="S727" s="1"/>
      <c r="T727" s="1"/>
      <c r="U727" s="1"/>
      <c r="V727" s="1"/>
    </row>
    <row r="728" spans="9:22" ht="13.5" customHeight="1">
      <c r="I728" s="1"/>
      <c r="J728" s="1"/>
      <c r="K728" s="1"/>
      <c r="L728" s="1"/>
      <c r="M728" s="1"/>
      <c r="N728" s="1"/>
      <c r="O728" s="1"/>
      <c r="P728" s="1"/>
      <c r="Q728" s="1"/>
      <c r="R728" s="1"/>
      <c r="S728" s="1"/>
      <c r="T728" s="1"/>
      <c r="U728" s="1"/>
      <c r="V728" s="1"/>
    </row>
    <row r="729" spans="9:22" ht="13.5" customHeight="1">
      <c r="I729" s="1"/>
      <c r="J729" s="1"/>
      <c r="K729" s="1"/>
      <c r="L729" s="1"/>
      <c r="M729" s="1"/>
      <c r="N729" s="1"/>
      <c r="O729" s="1"/>
      <c r="P729" s="1"/>
      <c r="Q729" s="1"/>
      <c r="R729" s="1"/>
      <c r="S729" s="1"/>
      <c r="T729" s="1"/>
      <c r="U729" s="1"/>
      <c r="V729" s="1"/>
    </row>
    <row r="730" spans="9:22" ht="13.5" customHeight="1">
      <c r="I730" s="1"/>
      <c r="J730" s="1"/>
      <c r="K730" s="1"/>
      <c r="L730" s="1"/>
      <c r="M730" s="1"/>
      <c r="N730" s="1"/>
      <c r="O730" s="1"/>
      <c r="P730" s="1"/>
      <c r="Q730" s="1"/>
      <c r="R730" s="1"/>
      <c r="S730" s="1"/>
      <c r="T730" s="1"/>
      <c r="U730" s="1"/>
      <c r="V730" s="1"/>
    </row>
    <row r="731" spans="9:22" ht="13.5" customHeight="1">
      <c r="I731" s="1"/>
      <c r="J731" s="1"/>
      <c r="K731" s="1"/>
      <c r="L731" s="1"/>
      <c r="M731" s="1"/>
      <c r="N731" s="1"/>
      <c r="O731" s="1"/>
      <c r="P731" s="1"/>
      <c r="Q731" s="1"/>
      <c r="R731" s="1"/>
      <c r="S731" s="1"/>
      <c r="T731" s="1"/>
      <c r="U731" s="1"/>
      <c r="V731" s="1"/>
    </row>
    <row r="732" spans="9:22" ht="13.5" customHeight="1">
      <c r="I732" s="1"/>
      <c r="J732" s="1"/>
      <c r="K732" s="1"/>
      <c r="L732" s="1"/>
      <c r="M732" s="1"/>
      <c r="N732" s="1"/>
      <c r="O732" s="1"/>
      <c r="P732" s="1"/>
      <c r="Q732" s="1"/>
      <c r="R732" s="1"/>
      <c r="S732" s="1"/>
      <c r="T732" s="1"/>
      <c r="U732" s="1"/>
      <c r="V732" s="1"/>
    </row>
    <row r="733" spans="9:22" ht="13.5" customHeight="1">
      <c r="I733" s="1"/>
      <c r="J733" s="1"/>
      <c r="K733" s="1"/>
      <c r="L733" s="1"/>
      <c r="M733" s="1"/>
      <c r="N733" s="1"/>
      <c r="O733" s="1"/>
      <c r="P733" s="1"/>
      <c r="Q733" s="1"/>
      <c r="R733" s="1"/>
      <c r="S733" s="1"/>
      <c r="T733" s="1"/>
      <c r="U733" s="1"/>
      <c r="V733" s="1"/>
    </row>
    <row r="734" spans="9:22" ht="13.5" customHeight="1">
      <c r="I734" s="1"/>
      <c r="J734" s="1"/>
      <c r="K734" s="1"/>
      <c r="L734" s="1"/>
      <c r="M734" s="1"/>
      <c r="N734" s="1"/>
      <c r="O734" s="1"/>
      <c r="P734" s="1"/>
      <c r="Q734" s="1"/>
      <c r="R734" s="1"/>
      <c r="S734" s="1"/>
      <c r="T734" s="1"/>
      <c r="U734" s="1"/>
      <c r="V734" s="1"/>
    </row>
    <row r="735" spans="9:22" ht="13.5" customHeight="1">
      <c r="I735" s="1"/>
      <c r="J735" s="1"/>
      <c r="K735" s="1"/>
      <c r="L735" s="1"/>
      <c r="M735" s="1"/>
      <c r="N735" s="1"/>
      <c r="O735" s="1"/>
      <c r="P735" s="1"/>
      <c r="Q735" s="1"/>
      <c r="R735" s="1"/>
      <c r="S735" s="1"/>
      <c r="T735" s="1"/>
      <c r="U735" s="1"/>
      <c r="V735" s="1"/>
    </row>
    <row r="736" spans="9:22" ht="13.5" customHeight="1">
      <c r="I736" s="1"/>
      <c r="J736" s="1"/>
      <c r="K736" s="1"/>
      <c r="L736" s="1"/>
      <c r="M736" s="1"/>
      <c r="N736" s="1"/>
      <c r="O736" s="1"/>
      <c r="P736" s="1"/>
      <c r="Q736" s="1"/>
      <c r="R736" s="1"/>
      <c r="S736" s="1"/>
      <c r="T736" s="1"/>
      <c r="U736" s="1"/>
      <c r="V736" s="1"/>
    </row>
    <row r="737" spans="9:22" ht="13.5" customHeight="1">
      <c r="I737" s="1"/>
      <c r="J737" s="1"/>
      <c r="K737" s="1"/>
      <c r="L737" s="1"/>
      <c r="M737" s="1"/>
      <c r="N737" s="1"/>
      <c r="O737" s="1"/>
      <c r="P737" s="1"/>
      <c r="Q737" s="1"/>
      <c r="R737" s="1"/>
      <c r="S737" s="1"/>
      <c r="T737" s="1"/>
      <c r="U737" s="1"/>
      <c r="V737" s="1"/>
    </row>
    <row r="738" spans="9:22" ht="13.5" customHeight="1">
      <c r="I738" s="1"/>
      <c r="J738" s="1"/>
      <c r="K738" s="1"/>
      <c r="L738" s="1"/>
      <c r="M738" s="1"/>
      <c r="N738" s="1"/>
      <c r="O738" s="1"/>
      <c r="P738" s="1"/>
      <c r="Q738" s="1"/>
      <c r="R738" s="1"/>
      <c r="S738" s="1"/>
      <c r="T738" s="1"/>
      <c r="U738" s="1"/>
      <c r="V738" s="1"/>
    </row>
    <row r="739" spans="9:22" ht="13.5" customHeight="1">
      <c r="I739" s="1"/>
      <c r="J739" s="1"/>
      <c r="K739" s="1"/>
      <c r="L739" s="1"/>
      <c r="M739" s="1"/>
      <c r="N739" s="1"/>
      <c r="O739" s="1"/>
      <c r="P739" s="1"/>
      <c r="Q739" s="1"/>
      <c r="R739" s="1"/>
      <c r="S739" s="1"/>
      <c r="T739" s="1"/>
      <c r="U739" s="1"/>
      <c r="V739" s="1"/>
    </row>
    <row r="740" spans="9:22" ht="13.5" customHeight="1">
      <c r="I740" s="1"/>
      <c r="J740" s="1"/>
      <c r="K740" s="1"/>
      <c r="L740" s="1"/>
      <c r="M740" s="1"/>
      <c r="N740" s="1"/>
      <c r="O740" s="1"/>
      <c r="P740" s="1"/>
      <c r="Q740" s="1"/>
      <c r="R740" s="1"/>
      <c r="S740" s="1"/>
      <c r="T740" s="1"/>
      <c r="U740" s="1"/>
      <c r="V740" s="1"/>
    </row>
    <row r="741" spans="9:22" ht="13.5" customHeight="1">
      <c r="I741" s="1"/>
      <c r="J741" s="1"/>
      <c r="K741" s="1"/>
      <c r="L741" s="1"/>
      <c r="M741" s="1"/>
      <c r="N741" s="1"/>
      <c r="O741" s="1"/>
      <c r="P741" s="1"/>
      <c r="Q741" s="1"/>
      <c r="R741" s="1"/>
      <c r="S741" s="1"/>
      <c r="T741" s="1"/>
      <c r="U741" s="1"/>
      <c r="V741" s="1"/>
    </row>
    <row r="742" spans="9:22" ht="13.5" customHeight="1">
      <c r="I742" s="1"/>
      <c r="J742" s="1"/>
      <c r="K742" s="1"/>
      <c r="L742" s="1"/>
      <c r="M742" s="1"/>
      <c r="N742" s="1"/>
      <c r="O742" s="1"/>
      <c r="P742" s="1"/>
      <c r="Q742" s="1"/>
      <c r="R742" s="1"/>
      <c r="S742" s="1"/>
      <c r="T742" s="1"/>
      <c r="U742" s="1"/>
      <c r="V742" s="1"/>
    </row>
    <row r="743" spans="9:22" ht="13.5" customHeight="1">
      <c r="I743" s="1"/>
      <c r="K743" s="1"/>
      <c r="L743" s="1"/>
      <c r="M743" s="1"/>
      <c r="N743" s="1"/>
      <c r="O743" s="1"/>
      <c r="P743" s="1"/>
      <c r="Q743" s="1"/>
      <c r="R743" s="1"/>
      <c r="S743" s="1"/>
      <c r="T743" s="1"/>
      <c r="U743" s="1"/>
      <c r="V743" s="1"/>
    </row>
  </sheetData>
  <phoneticPr fontId="10"/>
  <pageMargins left="0.78740157480314965" right="0.78740157480314965" top="0.98425196850393704" bottom="0.98425196850393704" header="0.51181102362204722" footer="0.51181102362204722"/>
  <pageSetup paperSize="9" firstPageNumber="0"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6070E-0F65-432E-9959-1995EC096B61}">
  <dimension ref="A1:AMK30"/>
  <sheetViews>
    <sheetView zoomScaleNormal="100" zoomScaleSheetLayoutView="100" zoomScalePageLayoutView="115" workbookViewId="0"/>
  </sheetViews>
  <sheetFormatPr defaultRowHeight="13.2"/>
  <cols>
    <col min="1" max="1" width="15.109375" style="432" customWidth="1"/>
    <col min="2" max="3" width="14.6640625" style="432" customWidth="1"/>
    <col min="4" max="4" width="14" style="432" customWidth="1"/>
    <col min="5" max="6" width="14.33203125" style="432" customWidth="1"/>
    <col min="7" max="1025" width="9" style="432" customWidth="1"/>
  </cols>
  <sheetData>
    <row r="1" spans="1:7" ht="15" customHeight="1">
      <c r="A1" s="430" t="s">
        <v>232</v>
      </c>
      <c r="B1" s="431"/>
      <c r="C1" s="431"/>
    </row>
    <row r="2" spans="1:7" s="433" customFormat="1" ht="9.9" customHeight="1" thickBot="1">
      <c r="A2" s="430"/>
      <c r="B2" s="430"/>
      <c r="C2" s="430"/>
    </row>
    <row r="3" spans="1:7" s="434" customFormat="1" ht="15.9" customHeight="1" thickTop="1" thickBot="1">
      <c r="A3" s="26" t="s">
        <v>1</v>
      </c>
      <c r="B3" s="869" t="s">
        <v>233</v>
      </c>
      <c r="C3" s="869" t="s">
        <v>234</v>
      </c>
      <c r="D3" s="869" t="s">
        <v>235</v>
      </c>
      <c r="E3" s="869" t="s">
        <v>236</v>
      </c>
      <c r="F3" s="869" t="s">
        <v>237</v>
      </c>
    </row>
    <row r="4" spans="1:7" s="434" customFormat="1" ht="15.9" customHeight="1" thickTop="1">
      <c r="A4" s="435" t="s">
        <v>238</v>
      </c>
      <c r="B4" s="869"/>
      <c r="C4" s="869"/>
      <c r="D4" s="869"/>
      <c r="E4" s="869"/>
      <c r="F4" s="869"/>
      <c r="G4" s="436"/>
    </row>
    <row r="5" spans="1:7" s="434" customFormat="1" ht="18" customHeight="1">
      <c r="A5" s="363" t="s">
        <v>14</v>
      </c>
      <c r="B5" s="364">
        <v>21674</v>
      </c>
      <c r="C5" s="364">
        <v>6729</v>
      </c>
      <c r="D5" s="437" t="s">
        <v>80</v>
      </c>
      <c r="E5" s="364">
        <v>11890</v>
      </c>
      <c r="F5" s="364">
        <v>3055</v>
      </c>
    </row>
    <row r="6" spans="1:7" s="434" customFormat="1" ht="18" customHeight="1">
      <c r="A6" s="367">
        <v>5</v>
      </c>
      <c r="B6" s="364">
        <v>32656</v>
      </c>
      <c r="C6" s="364">
        <v>7714</v>
      </c>
      <c r="D6" s="364">
        <f>SUM(D8:D9)</f>
        <v>0</v>
      </c>
      <c r="E6" s="364">
        <v>12595</v>
      </c>
      <c r="F6" s="364">
        <v>12347</v>
      </c>
    </row>
    <row r="7" spans="1:7" s="434" customFormat="1" ht="18" customHeight="1">
      <c r="A7" s="369">
        <v>6</v>
      </c>
      <c r="B7" s="371">
        <f>SUM(B9:B10)</f>
        <v>30350</v>
      </c>
      <c r="C7" s="371">
        <f>SUM(C9:C10)</f>
        <v>7967</v>
      </c>
      <c r="D7" s="371">
        <f t="shared" ref="D7:F7" si="0">SUM(D9:D10)</f>
        <v>0</v>
      </c>
      <c r="E7" s="371">
        <f t="shared" si="0"/>
        <v>11834</v>
      </c>
      <c r="F7" s="371">
        <f t="shared" si="0"/>
        <v>10549</v>
      </c>
    </row>
    <row r="8" spans="1:7" s="434" customFormat="1" ht="5.0999999999999996" customHeight="1">
      <c r="A8" s="369"/>
      <c r="B8" s="370"/>
      <c r="C8" s="370"/>
      <c r="D8" s="370"/>
      <c r="E8" s="370"/>
      <c r="F8" s="370"/>
    </row>
    <row r="9" spans="1:7" s="434" customFormat="1" ht="18" customHeight="1">
      <c r="A9" s="367" t="s">
        <v>239</v>
      </c>
      <c r="B9" s="437">
        <v>492</v>
      </c>
      <c r="C9" s="437">
        <v>492</v>
      </c>
      <c r="D9" s="437">
        <v>0</v>
      </c>
      <c r="E9" s="437">
        <v>0</v>
      </c>
      <c r="F9" s="437">
        <v>0</v>
      </c>
    </row>
    <row r="10" spans="1:7" s="434" customFormat="1" ht="18" customHeight="1">
      <c r="A10" s="378" t="s">
        <v>240</v>
      </c>
      <c r="B10" s="438">
        <v>29858</v>
      </c>
      <c r="C10" s="439">
        <v>7475</v>
      </c>
      <c r="D10" s="438">
        <v>0</v>
      </c>
      <c r="E10" s="439">
        <v>11834</v>
      </c>
      <c r="F10" s="439">
        <v>10549</v>
      </c>
    </row>
    <row r="11" spans="1:7" s="440" customFormat="1" ht="12" customHeight="1">
      <c r="A11" s="50" t="s">
        <v>215</v>
      </c>
      <c r="F11" s="326" t="s">
        <v>24</v>
      </c>
    </row>
    <row r="12" spans="1:7" s="433" customFormat="1" ht="12" customHeight="1">
      <c r="F12" s="441" t="s">
        <v>241</v>
      </c>
    </row>
    <row r="13" spans="1:7" s="433" customFormat="1" ht="13.5" customHeight="1"/>
    <row r="14" spans="1:7" s="433" customFormat="1" ht="13.5" customHeight="1"/>
    <row r="15" spans="1:7" s="433" customFormat="1" ht="13.5" customHeight="1"/>
    <row r="16" spans="1:7" s="433" customFormat="1" ht="13.5" customHeight="1"/>
    <row r="17" s="433" customFormat="1" ht="13.5" customHeight="1"/>
    <row r="18" s="433" customFormat="1" ht="13.5" customHeight="1"/>
    <row r="19" s="433" customFormat="1" ht="13.5" customHeight="1"/>
    <row r="20" s="433" customFormat="1" ht="13.5" customHeight="1"/>
    <row r="21" s="433" customFormat="1" ht="13.5" customHeight="1"/>
    <row r="22" s="433" customFormat="1" ht="13.5" customHeight="1"/>
    <row r="23" s="433" customFormat="1" ht="13.5" customHeight="1"/>
    <row r="24" s="433" customFormat="1" ht="13.5" customHeight="1"/>
    <row r="25" s="433" customFormat="1" ht="13.5" customHeight="1"/>
    <row r="26" s="433" customFormat="1" ht="13.5" customHeight="1"/>
    <row r="27" s="433" customFormat="1" ht="13.5" customHeight="1"/>
    <row r="28" s="433" customFormat="1" ht="13.5" customHeight="1"/>
    <row r="29" s="433" customFormat="1" ht="13.5" customHeight="1"/>
    <row r="30" s="433" customFormat="1" ht="13.5" customHeight="1"/>
  </sheetData>
  <mergeCells count="5">
    <mergeCell ref="B3:B4"/>
    <mergeCell ref="C3:C4"/>
    <mergeCell ref="D3:D4"/>
    <mergeCell ref="E3:E4"/>
    <mergeCell ref="F3:F4"/>
  </mergeCells>
  <phoneticPr fontId="10"/>
  <pageMargins left="0.78740157480314965" right="0.78740157480314965" top="0.98425196850393704" bottom="0.98425196850393704" header="0.51181102362204722" footer="0.51181102362204722"/>
  <pageSetup paperSize="9" firstPageNumber="0"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31EF3-4995-42DA-A0D3-BA75740FF552}">
  <dimension ref="A1:AMK14"/>
  <sheetViews>
    <sheetView zoomScaleNormal="100" zoomScaleSheetLayoutView="100" workbookViewId="0"/>
  </sheetViews>
  <sheetFormatPr defaultRowHeight="13.2"/>
  <cols>
    <col min="1" max="1" width="9.109375" style="404" customWidth="1"/>
    <col min="2" max="2" width="9.88671875" style="404" customWidth="1"/>
    <col min="3" max="4" width="9.33203125" style="404" customWidth="1"/>
    <col min="5" max="9" width="9.88671875" style="404" customWidth="1"/>
    <col min="10" max="10" width="8.109375" style="404" customWidth="1"/>
    <col min="11" max="1025" width="9" style="404" customWidth="1"/>
  </cols>
  <sheetData>
    <row r="1" spans="1:12" s="403" customFormat="1" ht="15" customHeight="1">
      <c r="A1" s="401" t="s">
        <v>217</v>
      </c>
      <c r="B1" s="402"/>
      <c r="C1" s="402"/>
      <c r="D1" s="402"/>
    </row>
    <row r="2" spans="1:12" ht="9.9" customHeight="1" thickBot="1">
      <c r="A2" s="401"/>
      <c r="B2" s="401"/>
      <c r="C2" s="401"/>
      <c r="D2" s="401"/>
    </row>
    <row r="3" spans="1:12" s="407" customFormat="1" ht="17.25" customHeight="1" thickTop="1">
      <c r="A3" s="405" t="s">
        <v>1</v>
      </c>
      <c r="B3" s="406"/>
      <c r="C3" s="870" t="s">
        <v>218</v>
      </c>
      <c r="D3" s="870"/>
      <c r="E3" s="870" t="s">
        <v>219</v>
      </c>
      <c r="F3" s="870"/>
      <c r="G3" s="870"/>
      <c r="H3" s="870"/>
      <c r="I3" s="870"/>
    </row>
    <row r="4" spans="1:12" s="407" customFormat="1" ht="17.25" customHeight="1">
      <c r="A4" s="408"/>
      <c r="B4" s="409" t="s">
        <v>220</v>
      </c>
      <c r="C4" s="871" t="s">
        <v>57</v>
      </c>
      <c r="D4" s="871" t="s">
        <v>221</v>
      </c>
      <c r="E4" s="871" t="s">
        <v>222</v>
      </c>
      <c r="F4" s="871"/>
      <c r="G4" s="871" t="s">
        <v>223</v>
      </c>
      <c r="H4" s="871"/>
      <c r="I4" s="871"/>
      <c r="J4" s="409"/>
    </row>
    <row r="5" spans="1:12" s="413" customFormat="1" ht="17.25" customHeight="1">
      <c r="A5" s="410" t="s">
        <v>32</v>
      </c>
      <c r="B5" s="411" t="s">
        <v>224</v>
      </c>
      <c r="C5" s="871"/>
      <c r="D5" s="871"/>
      <c r="E5" s="412" t="s">
        <v>225</v>
      </c>
      <c r="F5" s="412" t="s">
        <v>226</v>
      </c>
      <c r="G5" s="412" t="s">
        <v>227</v>
      </c>
      <c r="H5" s="412" t="s">
        <v>228</v>
      </c>
      <c r="I5" s="412" t="s">
        <v>229</v>
      </c>
      <c r="K5" s="414"/>
    </row>
    <row r="6" spans="1:12" s="419" customFormat="1" ht="18" customHeight="1">
      <c r="A6" s="415" t="s">
        <v>14</v>
      </c>
      <c r="B6" s="416">
        <v>13560</v>
      </c>
      <c r="C6" s="417">
        <v>3225</v>
      </c>
      <c r="D6" s="417">
        <v>49</v>
      </c>
      <c r="E6" s="417">
        <v>7960</v>
      </c>
      <c r="F6" s="417">
        <v>1142</v>
      </c>
      <c r="G6" s="417">
        <v>80</v>
      </c>
      <c r="H6" s="417">
        <v>1104</v>
      </c>
      <c r="I6" s="417">
        <v>13</v>
      </c>
      <c r="J6" s="418"/>
      <c r="L6" s="418"/>
    </row>
    <row r="7" spans="1:12" s="419" customFormat="1" ht="18" customHeight="1">
      <c r="A7" s="415">
        <v>5</v>
      </c>
      <c r="B7" s="420" t="s">
        <v>80</v>
      </c>
      <c r="C7" s="420" t="s">
        <v>80</v>
      </c>
      <c r="D7" s="420" t="s">
        <v>80</v>
      </c>
      <c r="E7" s="420" t="s">
        <v>80</v>
      </c>
      <c r="F7" s="420" t="s">
        <v>80</v>
      </c>
      <c r="G7" s="420" t="s">
        <v>80</v>
      </c>
      <c r="H7" s="420" t="s">
        <v>80</v>
      </c>
      <c r="I7" s="420" t="s">
        <v>80</v>
      </c>
      <c r="J7" s="418"/>
      <c r="L7" s="418"/>
    </row>
    <row r="8" spans="1:12" s="419" customFormat="1" ht="18" customHeight="1">
      <c r="A8" s="421">
        <v>6</v>
      </c>
      <c r="B8" s="422" t="s">
        <v>80</v>
      </c>
      <c r="C8" s="422" t="s">
        <v>80</v>
      </c>
      <c r="D8" s="422" t="s">
        <v>80</v>
      </c>
      <c r="E8" s="422" t="s">
        <v>80</v>
      </c>
      <c r="F8" s="422" t="s">
        <v>80</v>
      </c>
      <c r="G8" s="422" t="s">
        <v>80</v>
      </c>
      <c r="H8" s="422" t="s">
        <v>80</v>
      </c>
      <c r="I8" s="422" t="s">
        <v>80</v>
      </c>
      <c r="J8" s="418"/>
      <c r="L8" s="418"/>
    </row>
    <row r="9" spans="1:12" s="423" customFormat="1" ht="12.9" customHeight="1">
      <c r="A9" s="423" t="s">
        <v>197</v>
      </c>
      <c r="D9" s="424"/>
      <c r="H9" s="425"/>
      <c r="J9" s="426"/>
    </row>
    <row r="10" spans="1:12" s="423" customFormat="1" ht="13.5" customHeight="1">
      <c r="C10" s="427" t="s">
        <v>230</v>
      </c>
      <c r="H10" s="425"/>
    </row>
    <row r="11" spans="1:12" s="423" customFormat="1" ht="13.5" customHeight="1">
      <c r="C11" s="427" t="s">
        <v>231</v>
      </c>
    </row>
    <row r="12" spans="1:12" s="423" customFormat="1" ht="13.5" customHeight="1">
      <c r="C12" s="428"/>
    </row>
    <row r="13" spans="1:12" ht="18" customHeight="1">
      <c r="B13" s="429"/>
    </row>
    <row r="14" spans="1:12" ht="18" customHeight="1">
      <c r="C14" s="429"/>
      <c r="E14" s="429"/>
    </row>
  </sheetData>
  <mergeCells count="6">
    <mergeCell ref="C3:D3"/>
    <mergeCell ref="E3:I3"/>
    <mergeCell ref="C4:C5"/>
    <mergeCell ref="D4:D5"/>
    <mergeCell ref="E4:F4"/>
    <mergeCell ref="G4:I4"/>
  </mergeCells>
  <phoneticPr fontId="10"/>
  <pageMargins left="0.78740157480314965" right="0.78740157480314965" top="0.74803149606299213" bottom="0.74803149606299213" header="0.51181102362204722" footer="0.51181102362204722"/>
  <pageSetup paperSize="9" firstPageNumber="0"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7DBB4-4BA6-4372-8C63-E001B5809ACA}">
  <dimension ref="A1:AMK8"/>
  <sheetViews>
    <sheetView zoomScaleNormal="100" zoomScaleSheetLayoutView="100" workbookViewId="0"/>
  </sheetViews>
  <sheetFormatPr defaultRowHeight="13.2"/>
  <cols>
    <col min="1" max="1" width="28.88671875" style="388" customWidth="1"/>
    <col min="2" max="3" width="29.109375" style="388" customWidth="1"/>
    <col min="4" max="8" width="10.6640625" style="388" customWidth="1"/>
    <col min="9" max="1025" width="9" style="388" customWidth="1"/>
  </cols>
  <sheetData>
    <row r="1" spans="1:8" s="386" customFormat="1" ht="15" customHeight="1">
      <c r="A1" s="385" t="s">
        <v>216</v>
      </c>
      <c r="H1" s="387"/>
    </row>
    <row r="2" spans="1:8" ht="9.9" customHeight="1" thickBot="1">
      <c r="A2" s="385"/>
      <c r="H2" s="389"/>
    </row>
    <row r="3" spans="1:8" s="391" customFormat="1" ht="17.25" customHeight="1" thickTop="1" thickBot="1">
      <c r="A3" s="390" t="s">
        <v>1</v>
      </c>
      <c r="B3" s="872" t="s">
        <v>110</v>
      </c>
      <c r="C3" s="872" t="s">
        <v>166</v>
      </c>
    </row>
    <row r="4" spans="1:8" s="391" customFormat="1" ht="17.25" customHeight="1" thickTop="1">
      <c r="A4" s="392" t="s">
        <v>32</v>
      </c>
      <c r="B4" s="872"/>
      <c r="C4" s="872"/>
    </row>
    <row r="5" spans="1:8" s="391" customFormat="1" ht="18" customHeight="1">
      <c r="A5" s="393" t="s">
        <v>14</v>
      </c>
      <c r="B5" s="394">
        <v>13943</v>
      </c>
      <c r="C5" s="395">
        <v>4</v>
      </c>
    </row>
    <row r="6" spans="1:8" s="391" customFormat="1" ht="18" customHeight="1">
      <c r="A6" s="393">
        <v>5</v>
      </c>
      <c r="B6" s="396">
        <v>14709</v>
      </c>
      <c r="C6" s="396">
        <v>5</v>
      </c>
    </row>
    <row r="7" spans="1:8" s="391" customFormat="1" ht="18" customHeight="1">
      <c r="A7" s="397">
        <v>6</v>
      </c>
      <c r="B7" s="398">
        <v>13206</v>
      </c>
      <c r="C7" s="398">
        <v>6</v>
      </c>
    </row>
    <row r="8" spans="1:8" s="400" customFormat="1" ht="12.9" customHeight="1">
      <c r="A8" s="399" t="s">
        <v>197</v>
      </c>
      <c r="B8" s="399"/>
      <c r="C8" s="399"/>
      <c r="D8" s="388"/>
      <c r="E8" s="389"/>
      <c r="F8" s="388"/>
      <c r="G8" s="388"/>
      <c r="H8" s="388"/>
    </row>
  </sheetData>
  <mergeCells count="2">
    <mergeCell ref="B3:B4"/>
    <mergeCell ref="C3:C4"/>
  </mergeCells>
  <phoneticPr fontId="10"/>
  <pageMargins left="0.78740157480314965" right="0.78740157480314965" top="0.98425196850393704" bottom="0.98425196850393704" header="0.51181102362204722" footer="0.51181102362204722"/>
  <pageSetup paperSize="9" firstPageNumber="0"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34CD8-72DC-4E58-BACA-7D3627A1FF3A}">
  <dimension ref="A1:AMK13"/>
  <sheetViews>
    <sheetView zoomScaleNormal="100" zoomScaleSheetLayoutView="205" workbookViewId="0"/>
  </sheetViews>
  <sheetFormatPr defaultRowHeight="13.2"/>
  <cols>
    <col min="1" max="1" width="28.88671875" style="562" customWidth="1"/>
    <col min="2" max="3" width="29.109375" style="562" customWidth="1"/>
    <col min="4" max="4" width="13.6640625" style="562" customWidth="1"/>
    <col min="5" max="1025" width="9" style="562" customWidth="1"/>
  </cols>
  <sheetData>
    <row r="1" spans="1:4" s="561" customFormat="1" ht="15" customHeight="1">
      <c r="A1" s="24" t="s">
        <v>328</v>
      </c>
    </row>
    <row r="2" spans="1:4" ht="9.9" customHeight="1" thickBot="1">
      <c r="A2" s="24"/>
    </row>
    <row r="3" spans="1:4" s="563" customFormat="1" ht="14.4" customHeight="1" thickTop="1" thickBot="1">
      <c r="A3" s="813" t="s">
        <v>1</v>
      </c>
      <c r="B3" s="847" t="s">
        <v>196</v>
      </c>
      <c r="C3" s="847" t="s">
        <v>177</v>
      </c>
    </row>
    <row r="4" spans="1:4" s="565" customFormat="1" ht="14.4" customHeight="1" thickTop="1">
      <c r="A4" s="564" t="s">
        <v>32</v>
      </c>
      <c r="B4" s="847"/>
      <c r="C4" s="847"/>
    </row>
    <row r="5" spans="1:4" s="567" customFormat="1" ht="20.100000000000001" customHeight="1">
      <c r="A5" s="32" t="s">
        <v>14</v>
      </c>
      <c r="B5" s="566">
        <v>8974</v>
      </c>
      <c r="C5" s="566">
        <v>164649</v>
      </c>
    </row>
    <row r="6" spans="1:4" s="565" customFormat="1" ht="20.100000000000001" customHeight="1">
      <c r="A6" s="32" t="s">
        <v>21</v>
      </c>
      <c r="B6" s="568">
        <v>9041</v>
      </c>
      <c r="C6" s="568">
        <v>177441</v>
      </c>
    </row>
    <row r="7" spans="1:4" s="567" customFormat="1" ht="20.100000000000001" customHeight="1">
      <c r="A7" s="34" t="s">
        <v>22</v>
      </c>
      <c r="B7" s="569">
        <v>9787</v>
      </c>
      <c r="C7" s="569">
        <v>173320</v>
      </c>
    </row>
    <row r="8" spans="1:4" s="36" customFormat="1" ht="12" customHeight="1">
      <c r="A8" s="36" t="s">
        <v>329</v>
      </c>
      <c r="D8" s="326"/>
    </row>
    <row r="9" spans="1:4" s="36" customFormat="1" ht="12" customHeight="1">
      <c r="C9" s="326" t="s">
        <v>330</v>
      </c>
    </row>
    <row r="10" spans="1:4" s="36" customFormat="1" ht="12" customHeight="1">
      <c r="C10" s="22"/>
      <c r="D10" s="326"/>
    </row>
    <row r="11" spans="1:4" s="36" customFormat="1" ht="13.5" customHeight="1">
      <c r="C11" s="326"/>
    </row>
    <row r="12" spans="1:4" s="36" customFormat="1" ht="13.5" customHeight="1">
      <c r="A12" s="562"/>
    </row>
    <row r="13" spans="1:4" s="36" customFormat="1" ht="13.5" customHeight="1"/>
  </sheetData>
  <mergeCells count="2">
    <mergeCell ref="B3:B4"/>
    <mergeCell ref="C3:C4"/>
  </mergeCells>
  <phoneticPr fontId="10"/>
  <pageMargins left="0.78740157480314965" right="0.78740157480314965" top="0.74803149606299213" bottom="0.74803149606299213" header="0.51181102362204722" footer="0.51181102362204722"/>
  <pageSetup paperSize="9" firstPageNumber="0"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ECC8D-109E-443C-B555-EA5D4F47ED6B}">
  <dimension ref="A1:G20"/>
  <sheetViews>
    <sheetView zoomScaleNormal="100" zoomScaleSheetLayoutView="145" workbookViewId="0"/>
  </sheetViews>
  <sheetFormatPr defaultColWidth="9" defaultRowHeight="13.2"/>
  <cols>
    <col min="1" max="1" width="12.33203125" style="1" customWidth="1"/>
    <col min="2" max="5" width="12.44140625" style="1" customWidth="1"/>
    <col min="6" max="7" width="12.33203125" style="1" customWidth="1"/>
    <col min="8" max="16384" width="9" style="1"/>
  </cols>
  <sheetData>
    <row r="1" spans="1:7" ht="15" customHeight="1">
      <c r="A1" s="2" t="s">
        <v>421</v>
      </c>
      <c r="B1" s="196"/>
      <c r="C1" s="196"/>
    </row>
    <row r="2" spans="1:7" s="64" customFormat="1" ht="9.9" customHeight="1" thickBot="1">
      <c r="A2" s="576"/>
      <c r="B2" s="576"/>
      <c r="C2" s="576"/>
      <c r="D2" s="577"/>
      <c r="E2" s="577"/>
      <c r="F2" s="577"/>
      <c r="G2" s="577"/>
    </row>
    <row r="3" spans="1:7" s="641" customFormat="1" ht="16.5" customHeight="1" thickTop="1" thickBot="1">
      <c r="A3" s="627" t="s">
        <v>1</v>
      </c>
      <c r="B3" s="873" t="s">
        <v>422</v>
      </c>
      <c r="C3" s="874" t="s">
        <v>423</v>
      </c>
      <c r="D3" s="875" t="s">
        <v>424</v>
      </c>
      <c r="E3" s="875" t="s">
        <v>425</v>
      </c>
      <c r="F3" s="814" t="s">
        <v>426</v>
      </c>
      <c r="G3" s="814"/>
    </row>
    <row r="4" spans="1:7" s="641" customFormat="1" ht="16.5" customHeight="1" thickTop="1">
      <c r="A4" s="161" t="s">
        <v>32</v>
      </c>
      <c r="B4" s="873"/>
      <c r="C4" s="874"/>
      <c r="D4" s="875"/>
      <c r="E4" s="875"/>
      <c r="F4" s="581" t="s">
        <v>427</v>
      </c>
      <c r="G4" s="581" t="s">
        <v>428</v>
      </c>
    </row>
    <row r="5" spans="1:7" s="630" customFormat="1" ht="17.100000000000001" customHeight="1">
      <c r="A5" s="163" t="s">
        <v>102</v>
      </c>
      <c r="B5" s="801">
        <v>4345</v>
      </c>
      <c r="C5" s="799">
        <v>0</v>
      </c>
      <c r="D5" s="802">
        <v>268</v>
      </c>
      <c r="E5" s="802">
        <v>1132</v>
      </c>
      <c r="F5" s="799">
        <v>0</v>
      </c>
      <c r="G5" s="799">
        <v>0</v>
      </c>
    </row>
    <row r="6" spans="1:7" s="641" customFormat="1" ht="17.100000000000001" customHeight="1">
      <c r="A6" s="800">
        <v>5</v>
      </c>
      <c r="B6" s="801">
        <v>2579</v>
      </c>
      <c r="C6" s="799">
        <v>2</v>
      </c>
      <c r="D6" s="802">
        <v>124</v>
      </c>
      <c r="E6" s="802">
        <v>1138</v>
      </c>
      <c r="F6" s="799" t="s">
        <v>80</v>
      </c>
      <c r="G6" s="799" t="s">
        <v>80</v>
      </c>
    </row>
    <row r="7" spans="1:7" s="630" customFormat="1" ht="17.100000000000001" customHeight="1">
      <c r="A7" s="803">
        <v>6</v>
      </c>
      <c r="B7" s="804" t="s">
        <v>80</v>
      </c>
      <c r="C7" s="804" t="s">
        <v>80</v>
      </c>
      <c r="D7" s="804" t="s">
        <v>80</v>
      </c>
      <c r="E7" s="804" t="s">
        <v>80</v>
      </c>
      <c r="F7" s="804" t="s">
        <v>80</v>
      </c>
      <c r="G7" s="804" t="s">
        <v>80</v>
      </c>
    </row>
    <row r="8" spans="1:7" s="165" customFormat="1" ht="12" customHeight="1">
      <c r="A8" s="165" t="s">
        <v>429</v>
      </c>
      <c r="D8" s="21"/>
      <c r="G8" s="22" t="s">
        <v>433</v>
      </c>
    </row>
    <row r="9" spans="1:7" s="149" customFormat="1" ht="12" customHeight="1">
      <c r="C9" s="21"/>
      <c r="G9" s="219"/>
    </row>
    <row r="10" spans="1:7" s="149" customFormat="1" ht="13.5" customHeight="1">
      <c r="C10" s="21"/>
    </row>
    <row r="11" spans="1:7" s="149" customFormat="1" ht="13.5" customHeight="1"/>
    <row r="12" spans="1:7" s="149" customFormat="1" ht="13.5" customHeight="1"/>
    <row r="13" spans="1:7" s="149" customFormat="1" ht="13.5" customHeight="1"/>
    <row r="14" spans="1:7" s="149" customFormat="1" ht="13.5" customHeight="1"/>
    <row r="20" spans="2:2">
      <c r="B20" s="149"/>
    </row>
  </sheetData>
  <mergeCells count="5">
    <mergeCell ref="B3:B4"/>
    <mergeCell ref="C3:C4"/>
    <mergeCell ref="D3:D4"/>
    <mergeCell ref="E3:E4"/>
    <mergeCell ref="F3:G3"/>
  </mergeCells>
  <phoneticPr fontId="10"/>
  <pageMargins left="0.78740157480314965" right="0.78740157480314965" top="0.98425196850393704" bottom="0.98425196850393704" header="0.51181102362204722" footer="0.51181102362204722"/>
  <pageSetup paperSize="9" orientation="portrait" r:id="rId1"/>
  <headerFooter scaleWithDoc="0"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62E20-6435-4A5B-B3BA-7B1461A41C7C}">
  <dimension ref="A1:AMK25"/>
  <sheetViews>
    <sheetView zoomScaleNormal="100" zoomScaleSheetLayoutView="100" workbookViewId="0"/>
  </sheetViews>
  <sheetFormatPr defaultRowHeight="13.2"/>
  <cols>
    <col min="1" max="2" width="14.21875" style="124" customWidth="1"/>
    <col min="3" max="3" width="12.6640625" style="124" customWidth="1"/>
    <col min="4" max="4" width="16.6640625" style="124" customWidth="1"/>
    <col min="5" max="5" width="12.6640625" style="124" customWidth="1"/>
    <col min="6" max="6" width="16.6640625" style="124" customWidth="1"/>
    <col min="7" max="7" width="14.21875" style="124" customWidth="1"/>
    <col min="8" max="1025" width="13.6640625" style="124" customWidth="1"/>
  </cols>
  <sheetData>
    <row r="1" spans="1:10" s="122" customFormat="1" ht="15" customHeight="1">
      <c r="A1" s="121" t="s">
        <v>106</v>
      </c>
      <c r="F1" s="123"/>
      <c r="G1" s="123"/>
    </row>
    <row r="2" spans="1:10" ht="9.9" customHeight="1" thickBot="1">
      <c r="A2" s="121"/>
      <c r="F2" s="125"/>
      <c r="G2" s="125"/>
    </row>
    <row r="3" spans="1:10" s="128" customFormat="1" ht="15.9" customHeight="1" thickTop="1" thickBot="1">
      <c r="A3" s="126" t="s">
        <v>1</v>
      </c>
      <c r="B3" s="818" t="s">
        <v>107</v>
      </c>
      <c r="C3" s="818" t="s">
        <v>108</v>
      </c>
      <c r="D3" s="818"/>
      <c r="E3" s="818" t="s">
        <v>109</v>
      </c>
      <c r="F3" s="818"/>
      <c r="G3" s="127"/>
    </row>
    <row r="4" spans="1:10" s="128" customFormat="1" ht="15.9" customHeight="1" thickTop="1">
      <c r="A4" s="129" t="s">
        <v>7</v>
      </c>
      <c r="B4" s="818"/>
      <c r="C4" s="130" t="s">
        <v>110</v>
      </c>
      <c r="D4" s="131" t="s">
        <v>111</v>
      </c>
      <c r="E4" s="130" t="s">
        <v>110</v>
      </c>
      <c r="F4" s="131" t="s">
        <v>112</v>
      </c>
      <c r="G4" s="127"/>
    </row>
    <row r="5" spans="1:10" s="135" customFormat="1" ht="17.100000000000001" customHeight="1">
      <c r="A5" s="132" t="s">
        <v>14</v>
      </c>
      <c r="B5" s="133">
        <v>15987</v>
      </c>
      <c r="C5" s="133">
        <v>11748</v>
      </c>
      <c r="D5" s="133">
        <v>4239</v>
      </c>
      <c r="E5" s="133">
        <v>0</v>
      </c>
      <c r="F5" s="133">
        <v>0</v>
      </c>
      <c r="G5" s="134"/>
    </row>
    <row r="6" spans="1:10" s="135" customFormat="1" ht="17.100000000000001" customHeight="1">
      <c r="A6" s="132">
        <v>5</v>
      </c>
      <c r="B6" s="136">
        <v>23606</v>
      </c>
      <c r="C6" s="136">
        <v>11209</v>
      </c>
      <c r="D6" s="136">
        <v>6010</v>
      </c>
      <c r="E6" s="136">
        <v>5990</v>
      </c>
      <c r="F6" s="136">
        <v>397</v>
      </c>
      <c r="G6" s="134"/>
    </row>
    <row r="7" spans="1:10" s="135" customFormat="1" ht="17.100000000000001" customHeight="1">
      <c r="A7" s="137">
        <v>6</v>
      </c>
      <c r="B7" s="763">
        <v>43032</v>
      </c>
      <c r="C7" s="763">
        <v>11038</v>
      </c>
      <c r="D7" s="763">
        <v>7202</v>
      </c>
      <c r="E7" s="763">
        <v>22266</v>
      </c>
      <c r="F7" s="763">
        <v>2526</v>
      </c>
      <c r="G7" s="138"/>
      <c r="J7" s="139"/>
    </row>
    <row r="8" spans="1:10" s="140" customFormat="1" ht="12" customHeight="1">
      <c r="A8" s="140" t="s">
        <v>105</v>
      </c>
      <c r="C8" s="140" t="s">
        <v>413</v>
      </c>
      <c r="F8" s="118"/>
      <c r="G8" s="118"/>
    </row>
    <row r="9" spans="1:10" s="140" customFormat="1" ht="12" customHeight="1">
      <c r="C9" s="140" t="s">
        <v>414</v>
      </c>
      <c r="F9" s="22"/>
      <c r="G9" s="22"/>
    </row>
    <row r="10" spans="1:10" s="141" customFormat="1" ht="13.5" customHeight="1">
      <c r="C10" s="140" t="s">
        <v>415</v>
      </c>
      <c r="E10" s="142"/>
    </row>
    <row r="11" spans="1:10" ht="13.5" customHeight="1">
      <c r="C11" s="140" t="s">
        <v>416</v>
      </c>
    </row>
    <row r="16" spans="1:10" ht="13.5" customHeight="1">
      <c r="D16" s="143"/>
    </row>
    <row r="25" spans="4:4" ht="13.5" customHeight="1">
      <c r="D25" s="143"/>
    </row>
  </sheetData>
  <mergeCells count="3">
    <mergeCell ref="B3:B4"/>
    <mergeCell ref="C3:D3"/>
    <mergeCell ref="E3:F3"/>
  </mergeCells>
  <phoneticPr fontId="10"/>
  <pageMargins left="0.78740157480314965" right="0.78740157480314965" top="0.98425196850393704" bottom="0.98425196850393704" header="0.51181102362204722" footer="0.51181102362204722"/>
  <pageSetup paperSize="9" firstPageNumber="0" fitToWidth="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38821-630B-433D-A389-A27D981CABA6}">
  <dimension ref="A1:AMK112"/>
  <sheetViews>
    <sheetView topLeftCell="A85" zoomScaleNormal="100" zoomScaleSheetLayoutView="100" zoomScalePageLayoutView="91" workbookViewId="0"/>
  </sheetViews>
  <sheetFormatPr defaultRowHeight="13.2"/>
  <cols>
    <col min="1" max="1" width="3.6640625" style="64" customWidth="1"/>
    <col min="2" max="2" width="7.109375" style="64" customWidth="1"/>
    <col min="3" max="3" width="8.44140625" style="64" customWidth="1"/>
    <col min="4" max="5" width="7.6640625" style="64" customWidth="1"/>
    <col min="6" max="12" width="7.44140625" style="64" customWidth="1"/>
    <col min="13" max="13" width="3.33203125" style="64" customWidth="1"/>
    <col min="14" max="1025" width="9" style="64" customWidth="1"/>
  </cols>
  <sheetData>
    <row r="1" spans="1:23" s="1" customFormat="1" ht="15" customHeight="1">
      <c r="A1" s="2" t="s">
        <v>39</v>
      </c>
    </row>
    <row r="2" spans="1:23" ht="9.9" customHeight="1" thickBot="1">
      <c r="A2" s="2"/>
    </row>
    <row r="3" spans="1:23" s="67" customFormat="1" ht="15" customHeight="1" thickTop="1" thickBot="1">
      <c r="A3" s="65"/>
      <c r="B3" s="66" t="s">
        <v>40</v>
      </c>
      <c r="C3" s="827" t="s">
        <v>41</v>
      </c>
      <c r="D3" s="827" t="s">
        <v>42</v>
      </c>
      <c r="E3" s="827" t="s">
        <v>43</v>
      </c>
      <c r="F3" s="827" t="s">
        <v>44</v>
      </c>
      <c r="G3" s="827" t="s">
        <v>45</v>
      </c>
      <c r="H3" s="827" t="s">
        <v>46</v>
      </c>
      <c r="I3" s="827" t="s">
        <v>47</v>
      </c>
      <c r="J3" s="830" t="s">
        <v>48</v>
      </c>
      <c r="K3" s="827" t="s">
        <v>49</v>
      </c>
      <c r="L3" s="827" t="s">
        <v>50</v>
      </c>
      <c r="N3" s="823"/>
      <c r="O3" s="823"/>
      <c r="P3" s="823"/>
      <c r="Q3" s="823"/>
      <c r="R3" s="823"/>
      <c r="S3" s="823"/>
      <c r="T3" s="823"/>
      <c r="U3" s="822"/>
      <c r="V3" s="823"/>
      <c r="W3" s="823"/>
    </row>
    <row r="4" spans="1:23" s="67" customFormat="1" ht="15" customHeight="1" thickTop="1">
      <c r="A4" s="68" t="s">
        <v>51</v>
      </c>
      <c r="B4" s="69"/>
      <c r="C4" s="827"/>
      <c r="D4" s="827"/>
      <c r="E4" s="827"/>
      <c r="F4" s="827"/>
      <c r="G4" s="827"/>
      <c r="H4" s="827"/>
      <c r="I4" s="827"/>
      <c r="J4" s="830" t="s">
        <v>52</v>
      </c>
      <c r="K4" s="827"/>
      <c r="L4" s="827"/>
      <c r="M4" s="70"/>
      <c r="N4" s="823"/>
      <c r="O4" s="823"/>
      <c r="P4" s="823"/>
      <c r="Q4" s="823"/>
      <c r="R4" s="823"/>
      <c r="S4" s="823"/>
      <c r="T4" s="823"/>
      <c r="U4" s="822"/>
      <c r="V4" s="823"/>
      <c r="W4" s="823"/>
    </row>
    <row r="5" spans="1:23" s="67" customFormat="1" ht="15.9" customHeight="1">
      <c r="A5" s="824" t="s">
        <v>53</v>
      </c>
      <c r="B5" s="71" t="s">
        <v>14</v>
      </c>
      <c r="C5" s="72">
        <v>649091</v>
      </c>
      <c r="D5" s="72">
        <v>11516</v>
      </c>
      <c r="E5" s="72">
        <v>12163</v>
      </c>
      <c r="F5" s="73">
        <v>9251</v>
      </c>
      <c r="G5" s="72">
        <v>10474</v>
      </c>
      <c r="H5" s="72">
        <v>12988</v>
      </c>
      <c r="I5" s="72">
        <v>12168</v>
      </c>
      <c r="J5" s="73">
        <v>19206</v>
      </c>
      <c r="K5" s="73">
        <v>12468</v>
      </c>
      <c r="L5" s="72">
        <v>8546</v>
      </c>
      <c r="M5" s="74"/>
      <c r="N5" s="70"/>
      <c r="O5" s="70"/>
      <c r="P5" s="70"/>
      <c r="Q5" s="70"/>
      <c r="R5" s="70"/>
      <c r="S5" s="70"/>
      <c r="T5" s="70"/>
      <c r="U5" s="70"/>
      <c r="V5" s="70"/>
      <c r="W5" s="70"/>
    </row>
    <row r="6" spans="1:23" s="67" customFormat="1" ht="15.9" customHeight="1">
      <c r="A6" s="824"/>
      <c r="B6" s="71">
        <v>5</v>
      </c>
      <c r="C6" s="75">
        <v>734948</v>
      </c>
      <c r="D6" s="75">
        <v>12212</v>
      </c>
      <c r="E6" s="75">
        <v>16087</v>
      </c>
      <c r="F6" s="75">
        <v>10779</v>
      </c>
      <c r="G6" s="75">
        <v>11186</v>
      </c>
      <c r="H6" s="75">
        <v>14279</v>
      </c>
      <c r="I6" s="75">
        <v>13995</v>
      </c>
      <c r="J6" s="75">
        <v>19133</v>
      </c>
      <c r="K6" s="75">
        <v>14759</v>
      </c>
      <c r="L6" s="75">
        <v>3904</v>
      </c>
      <c r="M6" s="74"/>
      <c r="N6" s="70"/>
      <c r="O6" s="70"/>
      <c r="P6" s="70"/>
      <c r="Q6" s="70"/>
      <c r="R6" s="70"/>
      <c r="S6" s="70"/>
      <c r="T6" s="70"/>
      <c r="U6" s="70"/>
      <c r="V6" s="70"/>
      <c r="W6" s="70"/>
    </row>
    <row r="7" spans="1:23" s="78" customFormat="1" ht="15.9" customHeight="1">
      <c r="A7" s="824"/>
      <c r="B7" s="76">
        <v>6</v>
      </c>
      <c r="C7" s="765">
        <v>798069</v>
      </c>
      <c r="D7" s="765">
        <v>11921</v>
      </c>
      <c r="E7" s="765">
        <v>19550</v>
      </c>
      <c r="F7" s="765">
        <v>11640</v>
      </c>
      <c r="G7" s="765">
        <v>13097</v>
      </c>
      <c r="H7" s="765">
        <v>14685</v>
      </c>
      <c r="I7" s="765">
        <v>14049</v>
      </c>
      <c r="J7" s="765">
        <v>21206</v>
      </c>
      <c r="K7" s="765">
        <v>16057</v>
      </c>
      <c r="L7" s="765">
        <v>858</v>
      </c>
      <c r="M7" s="99"/>
      <c r="N7" s="77"/>
      <c r="O7" s="77"/>
      <c r="P7" s="77"/>
      <c r="Q7" s="77"/>
      <c r="R7" s="77"/>
      <c r="S7" s="77"/>
      <c r="T7" s="77"/>
      <c r="U7" s="77"/>
      <c r="V7" s="77"/>
      <c r="W7" s="77"/>
    </row>
    <row r="8" spans="1:23" s="78" customFormat="1" ht="6" customHeight="1">
      <c r="A8" s="824"/>
      <c r="B8" s="79"/>
      <c r="C8" s="765"/>
      <c r="D8" s="765"/>
      <c r="E8" s="765"/>
      <c r="F8" s="765"/>
      <c r="G8" s="765"/>
      <c r="H8" s="765"/>
      <c r="I8" s="765"/>
      <c r="J8" s="99"/>
      <c r="K8" s="765"/>
      <c r="L8" s="765"/>
      <c r="M8" s="80"/>
      <c r="N8" s="77"/>
      <c r="O8" s="77"/>
      <c r="P8" s="77"/>
      <c r="Q8" s="77"/>
      <c r="R8" s="77"/>
      <c r="S8" s="77"/>
      <c r="T8" s="77"/>
      <c r="U8" s="77"/>
      <c r="V8" s="77"/>
      <c r="W8" s="77"/>
    </row>
    <row r="9" spans="1:23" s="67" customFormat="1" ht="15.9" customHeight="1">
      <c r="A9" s="824"/>
      <c r="B9" s="81" t="s">
        <v>54</v>
      </c>
      <c r="C9" s="82">
        <v>73570</v>
      </c>
      <c r="D9" s="766">
        <v>789</v>
      </c>
      <c r="E9" s="766">
        <v>1473</v>
      </c>
      <c r="F9" s="766">
        <v>815</v>
      </c>
      <c r="G9" s="72">
        <v>420</v>
      </c>
      <c r="H9" s="766">
        <v>1013</v>
      </c>
      <c r="I9" s="766">
        <v>1624</v>
      </c>
      <c r="J9" s="767">
        <v>2068</v>
      </c>
      <c r="K9" s="766">
        <v>767</v>
      </c>
      <c r="L9" s="766">
        <v>0</v>
      </c>
      <c r="M9" s="99"/>
      <c r="N9" s="82"/>
      <c r="O9" s="82"/>
      <c r="P9" s="82"/>
      <c r="Q9" s="82"/>
      <c r="R9" s="82"/>
      <c r="S9" s="82"/>
      <c r="T9" s="82"/>
      <c r="U9" s="82"/>
      <c r="V9" s="82"/>
      <c r="W9" s="82"/>
    </row>
    <row r="10" spans="1:23" s="67" customFormat="1" ht="15.9" customHeight="1">
      <c r="A10" s="824"/>
      <c r="B10" s="81" t="s">
        <v>55</v>
      </c>
      <c r="C10" s="82">
        <v>643460</v>
      </c>
      <c r="D10" s="766">
        <v>10360</v>
      </c>
      <c r="E10" s="766">
        <v>16639</v>
      </c>
      <c r="F10" s="766">
        <v>10053</v>
      </c>
      <c r="G10" s="72">
        <v>12048</v>
      </c>
      <c r="H10" s="766">
        <v>12707</v>
      </c>
      <c r="I10" s="766">
        <v>10496</v>
      </c>
      <c r="J10" s="767">
        <v>17059</v>
      </c>
      <c r="K10" s="766">
        <v>14520</v>
      </c>
      <c r="L10" s="766">
        <v>858</v>
      </c>
      <c r="M10" s="99"/>
      <c r="N10" s="82"/>
      <c r="O10" s="82"/>
      <c r="P10" s="82"/>
      <c r="Q10" s="82"/>
      <c r="R10" s="82"/>
      <c r="S10" s="82"/>
      <c r="T10" s="82"/>
      <c r="U10" s="82"/>
      <c r="V10" s="82"/>
      <c r="W10" s="82"/>
    </row>
    <row r="11" spans="1:23" s="67" customFormat="1" ht="15.9" customHeight="1">
      <c r="A11" s="824"/>
      <c r="B11" s="81" t="s">
        <v>56</v>
      </c>
      <c r="C11" s="82">
        <v>10380</v>
      </c>
      <c r="D11" s="766">
        <v>42</v>
      </c>
      <c r="E11" s="766">
        <v>85</v>
      </c>
      <c r="F11" s="109">
        <v>20</v>
      </c>
      <c r="G11" s="109">
        <v>54</v>
      </c>
      <c r="H11" s="109">
        <v>62</v>
      </c>
      <c r="I11" s="109">
        <v>154</v>
      </c>
      <c r="J11" s="767">
        <v>229</v>
      </c>
      <c r="K11" s="109">
        <v>57</v>
      </c>
      <c r="L11" s="105">
        <v>0</v>
      </c>
      <c r="M11" s="99"/>
      <c r="N11" s="82"/>
      <c r="O11" s="83"/>
      <c r="P11" s="83"/>
      <c r="Q11" s="83"/>
      <c r="R11" s="83"/>
      <c r="S11" s="82"/>
      <c r="T11" s="83"/>
      <c r="U11" s="83"/>
      <c r="V11" s="83"/>
      <c r="W11" s="83"/>
    </row>
    <row r="12" spans="1:23" s="67" customFormat="1" ht="15.9" customHeight="1">
      <c r="A12" s="824"/>
      <c r="B12" s="84" t="s">
        <v>57</v>
      </c>
      <c r="C12" s="768">
        <v>70659</v>
      </c>
      <c r="D12" s="768">
        <v>730</v>
      </c>
      <c r="E12" s="768">
        <v>1353</v>
      </c>
      <c r="F12" s="768">
        <v>752</v>
      </c>
      <c r="G12" s="769">
        <v>575</v>
      </c>
      <c r="H12" s="770">
        <v>903</v>
      </c>
      <c r="I12" s="768">
        <v>1775</v>
      </c>
      <c r="J12" s="771">
        <v>1850</v>
      </c>
      <c r="K12" s="768">
        <v>713</v>
      </c>
      <c r="L12" s="768">
        <v>0</v>
      </c>
      <c r="M12" s="99"/>
      <c r="N12" s="82"/>
      <c r="O12" s="85"/>
      <c r="P12" s="82"/>
      <c r="Q12" s="82"/>
      <c r="R12" s="82"/>
      <c r="S12" s="82"/>
      <c r="T12" s="82"/>
      <c r="U12" s="82"/>
      <c r="V12" s="82"/>
      <c r="W12" s="82"/>
    </row>
    <row r="13" spans="1:23" s="67" customFormat="1" ht="15.9" customHeight="1">
      <c r="A13" s="820" t="s">
        <v>58</v>
      </c>
      <c r="B13" s="71" t="s">
        <v>14</v>
      </c>
      <c r="C13" s="86">
        <v>445049</v>
      </c>
      <c r="D13" s="72">
        <v>4070</v>
      </c>
      <c r="E13" s="72">
        <v>7316</v>
      </c>
      <c r="F13" s="72">
        <v>15307</v>
      </c>
      <c r="G13" s="72">
        <v>33306</v>
      </c>
      <c r="H13" s="72">
        <v>16272</v>
      </c>
      <c r="I13" s="72">
        <v>12389</v>
      </c>
      <c r="J13" s="73">
        <v>2109</v>
      </c>
      <c r="K13" s="72">
        <v>1883</v>
      </c>
      <c r="L13" s="72">
        <v>5763</v>
      </c>
      <c r="M13" s="74"/>
      <c r="N13" s="85"/>
      <c r="O13" s="70"/>
      <c r="P13" s="70"/>
      <c r="Q13" s="70"/>
      <c r="R13" s="70"/>
      <c r="S13" s="70"/>
      <c r="T13" s="70"/>
      <c r="U13" s="70"/>
      <c r="V13" s="70"/>
      <c r="W13" s="70"/>
    </row>
    <row r="14" spans="1:23" s="67" customFormat="1" ht="15.9" customHeight="1">
      <c r="A14" s="820"/>
      <c r="B14" s="71">
        <v>5</v>
      </c>
      <c r="C14" s="87">
        <v>483547</v>
      </c>
      <c r="D14" s="88">
        <v>4420</v>
      </c>
      <c r="E14" s="88">
        <v>10411</v>
      </c>
      <c r="F14" s="88">
        <v>16096</v>
      </c>
      <c r="G14" s="88">
        <v>33748</v>
      </c>
      <c r="H14" s="88">
        <v>17567</v>
      </c>
      <c r="I14" s="88">
        <v>13742</v>
      </c>
      <c r="J14" s="89">
        <v>1423</v>
      </c>
      <c r="K14" s="88">
        <v>1512</v>
      </c>
      <c r="L14" s="88">
        <v>1660</v>
      </c>
      <c r="M14" s="74"/>
      <c r="N14" s="85"/>
      <c r="O14" s="70"/>
      <c r="P14" s="70"/>
      <c r="Q14" s="70"/>
      <c r="R14" s="70"/>
      <c r="S14" s="70"/>
      <c r="T14" s="70"/>
      <c r="U14" s="70"/>
      <c r="V14" s="70"/>
      <c r="W14" s="70"/>
    </row>
    <row r="15" spans="1:23" s="67" customFormat="1" ht="15.9" customHeight="1">
      <c r="A15" s="820"/>
      <c r="B15" s="90">
        <v>6</v>
      </c>
      <c r="C15" s="772">
        <v>521444</v>
      </c>
      <c r="D15" s="773">
        <v>5012</v>
      </c>
      <c r="E15" s="773">
        <v>11774</v>
      </c>
      <c r="F15" s="773">
        <v>15982</v>
      </c>
      <c r="G15" s="773">
        <v>30648</v>
      </c>
      <c r="H15" s="773">
        <v>17999</v>
      </c>
      <c r="I15" s="773">
        <v>13345</v>
      </c>
      <c r="J15" s="774">
        <v>7250</v>
      </c>
      <c r="K15" s="773">
        <v>6345</v>
      </c>
      <c r="L15" s="773">
        <v>0</v>
      </c>
      <c r="M15" s="99"/>
      <c r="N15" s="91"/>
      <c r="O15" s="92"/>
      <c r="P15" s="92"/>
      <c r="Q15" s="92"/>
      <c r="R15" s="92"/>
      <c r="S15" s="92"/>
      <c r="T15" s="92"/>
      <c r="U15" s="92"/>
      <c r="V15" s="92"/>
      <c r="W15" s="92"/>
    </row>
    <row r="16" spans="1:23" s="67" customFormat="1" ht="15.9" customHeight="1">
      <c r="A16" s="826" t="s">
        <v>59</v>
      </c>
      <c r="B16" s="71" t="s">
        <v>14</v>
      </c>
      <c r="C16" s="93">
        <v>224223</v>
      </c>
      <c r="D16" s="70">
        <v>716</v>
      </c>
      <c r="E16" s="72">
        <v>8026</v>
      </c>
      <c r="F16" s="72">
        <v>3176</v>
      </c>
      <c r="G16" s="94">
        <v>1888</v>
      </c>
      <c r="H16" s="70">
        <v>5347</v>
      </c>
      <c r="I16" s="72">
        <v>1884</v>
      </c>
      <c r="J16" s="73">
        <v>15856</v>
      </c>
      <c r="K16" s="72">
        <v>3071</v>
      </c>
      <c r="L16" s="72">
        <v>1310</v>
      </c>
      <c r="M16" s="74"/>
      <c r="N16" s="85"/>
      <c r="O16" s="70"/>
      <c r="P16" s="70"/>
      <c r="Q16" s="70"/>
      <c r="R16" s="70"/>
      <c r="S16" s="70"/>
      <c r="T16" s="70"/>
      <c r="U16" s="70"/>
      <c r="V16" s="70"/>
      <c r="W16" s="70"/>
    </row>
    <row r="17" spans="1:23" s="67" customFormat="1" ht="15.9" customHeight="1">
      <c r="A17" s="826"/>
      <c r="B17" s="71">
        <v>5</v>
      </c>
      <c r="C17" s="95">
        <v>266736</v>
      </c>
      <c r="D17" s="96">
        <v>844</v>
      </c>
      <c r="E17" s="88">
        <v>6098</v>
      </c>
      <c r="F17" s="88">
        <v>3570</v>
      </c>
      <c r="G17" s="88">
        <v>2576</v>
      </c>
      <c r="H17" s="97">
        <v>9106</v>
      </c>
      <c r="I17" s="88">
        <v>2515</v>
      </c>
      <c r="J17" s="89">
        <v>19468</v>
      </c>
      <c r="K17" s="88">
        <v>4846</v>
      </c>
      <c r="L17" s="88">
        <v>271</v>
      </c>
      <c r="M17" s="74"/>
      <c r="N17" s="85"/>
      <c r="O17" s="70"/>
      <c r="P17" s="70"/>
      <c r="Q17" s="70"/>
      <c r="R17" s="70"/>
      <c r="S17" s="70"/>
      <c r="T17" s="70"/>
      <c r="U17" s="70"/>
      <c r="V17" s="70"/>
      <c r="W17" s="70"/>
    </row>
    <row r="18" spans="1:23" s="67" customFormat="1" ht="15.9" customHeight="1">
      <c r="A18" s="826"/>
      <c r="B18" s="90">
        <v>6</v>
      </c>
      <c r="C18" s="775">
        <v>279229</v>
      </c>
      <c r="D18" s="776">
        <v>1208</v>
      </c>
      <c r="E18" s="773">
        <v>4207</v>
      </c>
      <c r="F18" s="773">
        <v>3719</v>
      </c>
      <c r="G18" s="773">
        <v>3453</v>
      </c>
      <c r="H18" s="777">
        <v>7031</v>
      </c>
      <c r="I18" s="773">
        <v>2775</v>
      </c>
      <c r="J18" s="774">
        <v>14288</v>
      </c>
      <c r="K18" s="773">
        <v>1055</v>
      </c>
      <c r="L18" s="773">
        <v>0</v>
      </c>
      <c r="M18" s="99"/>
      <c r="N18" s="98"/>
      <c r="O18" s="92"/>
      <c r="P18" s="92"/>
      <c r="Q18" s="92"/>
      <c r="R18" s="92"/>
      <c r="S18" s="92"/>
      <c r="T18" s="92"/>
      <c r="U18" s="92"/>
      <c r="V18" s="92"/>
      <c r="W18" s="92"/>
    </row>
    <row r="19" spans="1:23" s="67" customFormat="1" ht="11.25" customHeight="1" thickBot="1"/>
    <row r="20" spans="1:23" s="67" customFormat="1" ht="15" customHeight="1" thickTop="1" thickBot="1">
      <c r="A20" s="65"/>
      <c r="B20" s="66" t="s">
        <v>40</v>
      </c>
      <c r="C20" s="828" t="s">
        <v>60</v>
      </c>
      <c r="D20" s="827" t="s">
        <v>61</v>
      </c>
      <c r="E20" s="827" t="s">
        <v>62</v>
      </c>
      <c r="F20" s="827" t="s">
        <v>63</v>
      </c>
      <c r="G20" s="827" t="s">
        <v>64</v>
      </c>
      <c r="H20" s="827" t="s">
        <v>65</v>
      </c>
      <c r="I20" s="827" t="s">
        <v>66</v>
      </c>
      <c r="J20" s="827" t="s">
        <v>67</v>
      </c>
      <c r="K20" s="827" t="s">
        <v>68</v>
      </c>
      <c r="L20" s="827" t="s">
        <v>69</v>
      </c>
      <c r="N20" s="823"/>
      <c r="O20" s="823"/>
      <c r="P20" s="823"/>
      <c r="Q20" s="823"/>
      <c r="R20" s="823"/>
      <c r="S20" s="823"/>
      <c r="T20" s="822"/>
      <c r="U20" s="823"/>
      <c r="V20" s="823"/>
      <c r="W20" s="823"/>
    </row>
    <row r="21" spans="1:23" s="67" customFormat="1" ht="15" customHeight="1" thickTop="1">
      <c r="A21" s="68" t="s">
        <v>51</v>
      </c>
      <c r="B21" s="69"/>
      <c r="C21" s="828"/>
      <c r="D21" s="827"/>
      <c r="E21" s="827"/>
      <c r="F21" s="827"/>
      <c r="G21" s="827"/>
      <c r="H21" s="827"/>
      <c r="I21" s="827"/>
      <c r="J21" s="827"/>
      <c r="K21" s="827"/>
      <c r="L21" s="827"/>
      <c r="N21" s="823"/>
      <c r="O21" s="823"/>
      <c r="P21" s="823"/>
      <c r="Q21" s="823"/>
      <c r="R21" s="823"/>
      <c r="S21" s="823"/>
      <c r="T21" s="822"/>
      <c r="U21" s="823"/>
      <c r="V21" s="823"/>
      <c r="W21" s="823"/>
    </row>
    <row r="22" spans="1:23" s="67" customFormat="1" ht="15.9" customHeight="1">
      <c r="A22" s="824" t="s">
        <v>53</v>
      </c>
      <c r="B22" s="71" t="s">
        <v>14</v>
      </c>
      <c r="C22" s="72">
        <v>11139</v>
      </c>
      <c r="D22" s="72">
        <v>14398</v>
      </c>
      <c r="E22" s="72">
        <v>12203</v>
      </c>
      <c r="F22" s="72">
        <v>6926</v>
      </c>
      <c r="G22" s="72">
        <v>17556</v>
      </c>
      <c r="H22" s="72">
        <v>10115</v>
      </c>
      <c r="I22" s="72">
        <v>21112</v>
      </c>
      <c r="J22" s="73">
        <v>10374</v>
      </c>
      <c r="K22" s="72">
        <v>16831</v>
      </c>
      <c r="L22" s="72">
        <v>5716</v>
      </c>
      <c r="M22" s="74"/>
      <c r="N22" s="70"/>
      <c r="O22" s="70"/>
      <c r="P22" s="70"/>
      <c r="Q22" s="70"/>
      <c r="R22" s="70"/>
      <c r="S22" s="70"/>
      <c r="T22" s="70"/>
      <c r="U22" s="70"/>
      <c r="V22" s="70"/>
      <c r="W22" s="70"/>
    </row>
    <row r="23" spans="1:23" s="67" customFormat="1" ht="15.9" customHeight="1">
      <c r="A23" s="824"/>
      <c r="B23" s="71">
        <v>5</v>
      </c>
      <c r="C23" s="75">
        <v>12678</v>
      </c>
      <c r="D23" s="75">
        <v>17527</v>
      </c>
      <c r="E23" s="75">
        <v>19337</v>
      </c>
      <c r="F23" s="75">
        <v>7912</v>
      </c>
      <c r="G23" s="75">
        <v>20239</v>
      </c>
      <c r="H23" s="75">
        <v>11762</v>
      </c>
      <c r="I23" s="75">
        <v>17651</v>
      </c>
      <c r="J23" s="75">
        <v>11619</v>
      </c>
      <c r="K23" s="75">
        <v>18223</v>
      </c>
      <c r="L23" s="75">
        <v>7281</v>
      </c>
      <c r="M23" s="74"/>
      <c r="N23" s="70"/>
      <c r="O23" s="70"/>
      <c r="P23" s="70"/>
      <c r="Q23" s="70"/>
      <c r="R23" s="70"/>
      <c r="S23" s="70"/>
      <c r="T23" s="70"/>
      <c r="U23" s="70"/>
      <c r="V23" s="70"/>
      <c r="W23" s="70"/>
    </row>
    <row r="24" spans="1:23" s="78" customFormat="1" ht="15.9" customHeight="1">
      <c r="A24" s="824"/>
      <c r="B24" s="76">
        <v>6</v>
      </c>
      <c r="C24" s="765">
        <v>14078</v>
      </c>
      <c r="D24" s="765">
        <v>18624</v>
      </c>
      <c r="E24" s="765">
        <v>19750</v>
      </c>
      <c r="F24" s="765">
        <v>12985</v>
      </c>
      <c r="G24" s="765">
        <v>22234</v>
      </c>
      <c r="H24" s="765">
        <v>15521</v>
      </c>
      <c r="I24" s="765">
        <v>21400</v>
      </c>
      <c r="J24" s="765">
        <v>10598</v>
      </c>
      <c r="K24" s="765">
        <v>17791</v>
      </c>
      <c r="L24" s="765">
        <v>7735</v>
      </c>
      <c r="M24" s="99"/>
      <c r="N24" s="77"/>
      <c r="O24" s="77"/>
      <c r="P24" s="77"/>
      <c r="Q24" s="77"/>
      <c r="R24" s="77"/>
      <c r="S24" s="77"/>
      <c r="T24" s="77"/>
      <c r="U24" s="77"/>
      <c r="V24" s="77"/>
      <c r="W24" s="77"/>
    </row>
    <row r="25" spans="1:23" s="78" customFormat="1" ht="6" customHeight="1">
      <c r="A25" s="824"/>
      <c r="B25" s="79"/>
      <c r="C25" s="765"/>
      <c r="D25" s="765"/>
      <c r="E25" s="765"/>
      <c r="F25" s="765"/>
      <c r="G25" s="765"/>
      <c r="H25" s="778"/>
      <c r="I25" s="765"/>
      <c r="J25" s="765"/>
      <c r="K25" s="765"/>
      <c r="L25" s="765"/>
      <c r="M25" s="80"/>
      <c r="N25" s="77"/>
      <c r="O25" s="77"/>
      <c r="P25" s="77"/>
      <c r="Q25" s="77"/>
      <c r="R25" s="77"/>
      <c r="S25" s="77"/>
      <c r="T25" s="77"/>
      <c r="U25" s="77"/>
      <c r="V25" s="77"/>
      <c r="W25" s="77"/>
    </row>
    <row r="26" spans="1:23" s="67" customFormat="1" ht="15.9" customHeight="1">
      <c r="A26" s="824"/>
      <c r="B26" s="81" t="s">
        <v>54</v>
      </c>
      <c r="C26" s="766">
        <v>1155</v>
      </c>
      <c r="D26" s="766">
        <v>662</v>
      </c>
      <c r="E26" s="766">
        <v>1366</v>
      </c>
      <c r="F26" s="766">
        <v>3913</v>
      </c>
      <c r="G26" s="766">
        <v>1178</v>
      </c>
      <c r="H26" s="73">
        <v>1716</v>
      </c>
      <c r="I26" s="766">
        <v>1022</v>
      </c>
      <c r="J26" s="766">
        <v>492</v>
      </c>
      <c r="K26" s="766">
        <v>730</v>
      </c>
      <c r="L26" s="766">
        <v>453</v>
      </c>
      <c r="M26" s="99"/>
      <c r="N26" s="82"/>
      <c r="O26" s="70"/>
      <c r="P26" s="82"/>
      <c r="Q26" s="82"/>
      <c r="R26" s="82"/>
      <c r="S26" s="82"/>
      <c r="T26" s="82"/>
      <c r="U26" s="82"/>
      <c r="V26" s="82"/>
      <c r="W26" s="82"/>
    </row>
    <row r="27" spans="1:23" s="67" customFormat="1" ht="15.9" customHeight="1">
      <c r="A27" s="824"/>
      <c r="B27" s="81" t="s">
        <v>55</v>
      </c>
      <c r="C27" s="766">
        <v>11699</v>
      </c>
      <c r="D27" s="766">
        <v>17264</v>
      </c>
      <c r="E27" s="766">
        <v>17176</v>
      </c>
      <c r="F27" s="766">
        <v>7670</v>
      </c>
      <c r="G27" s="766">
        <v>19914</v>
      </c>
      <c r="H27" s="73">
        <v>11789</v>
      </c>
      <c r="I27" s="766">
        <v>19034</v>
      </c>
      <c r="J27" s="766">
        <v>9554</v>
      </c>
      <c r="K27" s="766">
        <v>15613</v>
      </c>
      <c r="L27" s="766">
        <v>6598</v>
      </c>
      <c r="M27" s="99"/>
      <c r="N27" s="82"/>
      <c r="O27" s="70"/>
      <c r="P27" s="82"/>
      <c r="Q27" s="82"/>
      <c r="R27" s="82"/>
      <c r="S27" s="82"/>
      <c r="T27" s="82"/>
      <c r="U27" s="82"/>
      <c r="V27" s="82"/>
      <c r="W27" s="82"/>
    </row>
    <row r="28" spans="1:23" s="67" customFormat="1" ht="15.9" customHeight="1">
      <c r="A28" s="824"/>
      <c r="B28" s="81" t="s">
        <v>56</v>
      </c>
      <c r="C28" s="109">
        <v>62</v>
      </c>
      <c r="D28" s="109">
        <v>22</v>
      </c>
      <c r="E28" s="109">
        <v>52</v>
      </c>
      <c r="F28" s="105">
        <v>72</v>
      </c>
      <c r="G28" s="766">
        <v>65</v>
      </c>
      <c r="H28" s="109">
        <v>549</v>
      </c>
      <c r="I28" s="109">
        <v>164</v>
      </c>
      <c r="J28" s="766">
        <v>52</v>
      </c>
      <c r="K28" s="766">
        <v>583</v>
      </c>
      <c r="L28" s="105">
        <v>184</v>
      </c>
      <c r="M28" s="99"/>
      <c r="N28" s="82"/>
      <c r="O28" s="82"/>
      <c r="P28" s="82"/>
      <c r="Q28" s="83"/>
      <c r="R28" s="82"/>
      <c r="S28" s="82"/>
      <c r="T28" s="83"/>
      <c r="U28" s="83"/>
      <c r="V28" s="83"/>
      <c r="W28" s="82"/>
    </row>
    <row r="29" spans="1:23" s="67" customFormat="1" ht="15.9" customHeight="1">
      <c r="A29" s="824"/>
      <c r="B29" s="84" t="s">
        <v>57</v>
      </c>
      <c r="C29" s="768">
        <v>1162</v>
      </c>
      <c r="D29" s="768">
        <v>676</v>
      </c>
      <c r="E29" s="768">
        <v>1156</v>
      </c>
      <c r="F29" s="768">
        <v>1330</v>
      </c>
      <c r="G29" s="768">
        <v>1077</v>
      </c>
      <c r="H29" s="769">
        <v>1467</v>
      </c>
      <c r="I29" s="768">
        <v>1180</v>
      </c>
      <c r="J29" s="768">
        <v>500</v>
      </c>
      <c r="K29" s="768">
        <v>865</v>
      </c>
      <c r="L29" s="768">
        <v>500</v>
      </c>
      <c r="M29" s="99"/>
      <c r="N29" s="82"/>
      <c r="O29" s="70"/>
      <c r="P29" s="82"/>
      <c r="Q29" s="82"/>
      <c r="R29" s="82"/>
      <c r="S29" s="82"/>
      <c r="T29" s="82"/>
      <c r="U29" s="82"/>
      <c r="V29" s="82"/>
      <c r="W29" s="82"/>
    </row>
    <row r="30" spans="1:23" s="67" customFormat="1" ht="15.9" customHeight="1">
      <c r="A30" s="820" t="s">
        <v>58</v>
      </c>
      <c r="B30" s="71" t="s">
        <v>14</v>
      </c>
      <c r="C30" s="72">
        <v>4649</v>
      </c>
      <c r="D30" s="72">
        <v>5111</v>
      </c>
      <c r="E30" s="72">
        <v>5995</v>
      </c>
      <c r="F30" s="72">
        <v>4874</v>
      </c>
      <c r="G30" s="72">
        <v>6545</v>
      </c>
      <c r="H30" s="72">
        <v>8829</v>
      </c>
      <c r="I30" s="72">
        <v>9995</v>
      </c>
      <c r="J30" s="72">
        <v>9156</v>
      </c>
      <c r="K30" s="72">
        <v>6391</v>
      </c>
      <c r="L30" s="72">
        <v>5103</v>
      </c>
      <c r="M30" s="74"/>
      <c r="N30" s="85"/>
      <c r="O30" s="70"/>
      <c r="P30" s="70"/>
      <c r="Q30" s="70"/>
      <c r="R30" s="70"/>
      <c r="S30" s="70"/>
      <c r="T30" s="70"/>
      <c r="U30" s="70"/>
      <c r="V30" s="70"/>
      <c r="W30" s="70"/>
    </row>
    <row r="31" spans="1:23" s="67" customFormat="1" ht="15.9" customHeight="1">
      <c r="A31" s="820"/>
      <c r="B31" s="71">
        <v>5</v>
      </c>
      <c r="C31" s="88">
        <v>7908</v>
      </c>
      <c r="D31" s="88">
        <v>5235</v>
      </c>
      <c r="E31" s="88">
        <v>7138</v>
      </c>
      <c r="F31" s="88">
        <v>4725</v>
      </c>
      <c r="G31" s="88">
        <v>7646</v>
      </c>
      <c r="H31" s="88">
        <v>10196</v>
      </c>
      <c r="I31" s="88">
        <v>4779</v>
      </c>
      <c r="J31" s="88">
        <v>11235</v>
      </c>
      <c r="K31" s="88">
        <v>7961</v>
      </c>
      <c r="L31" s="88">
        <v>5466</v>
      </c>
      <c r="M31" s="74"/>
      <c r="N31" s="85"/>
      <c r="O31" s="70"/>
      <c r="P31" s="70"/>
      <c r="Q31" s="70"/>
      <c r="R31" s="70"/>
      <c r="S31" s="70"/>
      <c r="T31" s="70"/>
      <c r="U31" s="70"/>
      <c r="V31" s="70"/>
      <c r="W31" s="70"/>
    </row>
    <row r="32" spans="1:23" s="67" customFormat="1" ht="15.9" customHeight="1">
      <c r="A32" s="820"/>
      <c r="B32" s="76">
        <v>6</v>
      </c>
      <c r="C32" s="773">
        <v>13810</v>
      </c>
      <c r="D32" s="773">
        <v>5880</v>
      </c>
      <c r="E32" s="773">
        <v>7038</v>
      </c>
      <c r="F32" s="773">
        <v>5528</v>
      </c>
      <c r="G32" s="773">
        <v>8681</v>
      </c>
      <c r="H32" s="773">
        <v>5351</v>
      </c>
      <c r="I32" s="773">
        <v>10487</v>
      </c>
      <c r="J32" s="773">
        <v>11591</v>
      </c>
      <c r="K32" s="773">
        <v>8713</v>
      </c>
      <c r="L32" s="773">
        <v>5943</v>
      </c>
      <c r="M32" s="99"/>
      <c r="N32" s="98"/>
      <c r="O32" s="92"/>
      <c r="P32" s="92"/>
      <c r="Q32" s="92"/>
      <c r="R32" s="92"/>
      <c r="S32" s="92"/>
      <c r="T32" s="92"/>
      <c r="U32" s="92"/>
      <c r="V32" s="92"/>
      <c r="W32" s="77"/>
    </row>
    <row r="33" spans="1:23" s="67" customFormat="1" ht="15.9" customHeight="1">
      <c r="A33" s="820" t="s">
        <v>59</v>
      </c>
      <c r="B33" s="100" t="s">
        <v>14</v>
      </c>
      <c r="C33" s="72">
        <v>4748</v>
      </c>
      <c r="D33" s="72">
        <v>5060</v>
      </c>
      <c r="E33" s="72">
        <v>11727</v>
      </c>
      <c r="F33" s="72">
        <v>2663</v>
      </c>
      <c r="G33" s="72">
        <v>707</v>
      </c>
      <c r="H33" s="72">
        <v>2240</v>
      </c>
      <c r="I33" s="72">
        <v>9766</v>
      </c>
      <c r="J33" s="72">
        <v>1118</v>
      </c>
      <c r="K33" s="72">
        <v>9522</v>
      </c>
      <c r="L33" s="72">
        <v>1056</v>
      </c>
      <c r="M33" s="74"/>
      <c r="N33" s="85"/>
      <c r="O33" s="70"/>
      <c r="P33" s="70"/>
      <c r="Q33" s="70"/>
      <c r="R33" s="70"/>
      <c r="S33" s="70"/>
      <c r="T33" s="70"/>
      <c r="U33" s="70"/>
      <c r="V33" s="70"/>
      <c r="W33" s="70"/>
    </row>
    <row r="34" spans="1:23" s="67" customFormat="1" ht="15.9" customHeight="1">
      <c r="A34" s="820"/>
      <c r="B34" s="71">
        <v>5</v>
      </c>
      <c r="C34" s="88">
        <v>3395</v>
      </c>
      <c r="D34" s="88">
        <v>6482</v>
      </c>
      <c r="E34" s="88">
        <v>15346</v>
      </c>
      <c r="F34" s="88">
        <v>3375</v>
      </c>
      <c r="G34" s="88">
        <v>697</v>
      </c>
      <c r="H34" s="88">
        <v>4206</v>
      </c>
      <c r="I34" s="88">
        <v>4774</v>
      </c>
      <c r="J34" s="88">
        <v>1186</v>
      </c>
      <c r="K34" s="88">
        <v>12102</v>
      </c>
      <c r="L34" s="88">
        <v>916</v>
      </c>
      <c r="M34" s="74"/>
      <c r="N34" s="85"/>
      <c r="O34" s="70"/>
      <c r="P34" s="70"/>
      <c r="Q34" s="70"/>
      <c r="R34" s="70"/>
      <c r="S34" s="70"/>
      <c r="T34" s="70"/>
      <c r="U34" s="70"/>
      <c r="V34" s="70"/>
      <c r="W34" s="70"/>
    </row>
    <row r="35" spans="1:23" s="67" customFormat="1" ht="15.9" customHeight="1">
      <c r="A35" s="820"/>
      <c r="B35" s="90">
        <v>6</v>
      </c>
      <c r="C35" s="773">
        <v>3746</v>
      </c>
      <c r="D35" s="773">
        <v>6293</v>
      </c>
      <c r="E35" s="773">
        <v>25919</v>
      </c>
      <c r="F35" s="773">
        <v>4017</v>
      </c>
      <c r="G35" s="773">
        <v>673</v>
      </c>
      <c r="H35" s="773">
        <v>5367</v>
      </c>
      <c r="I35" s="773">
        <v>685</v>
      </c>
      <c r="J35" s="773">
        <v>1750</v>
      </c>
      <c r="K35" s="773">
        <v>13655</v>
      </c>
      <c r="L35" s="773">
        <v>734</v>
      </c>
      <c r="M35" s="99"/>
      <c r="N35" s="98"/>
      <c r="O35" s="92"/>
      <c r="P35" s="92"/>
      <c r="Q35" s="92"/>
      <c r="R35" s="92"/>
      <c r="S35" s="92"/>
      <c r="T35" s="92"/>
      <c r="U35" s="92"/>
      <c r="V35" s="92"/>
      <c r="W35" s="92"/>
    </row>
    <row r="36" spans="1:23" s="67" customFormat="1" ht="11.25" customHeight="1" thickBot="1"/>
    <row r="37" spans="1:23" s="67" customFormat="1" ht="15" customHeight="1" thickTop="1" thickBot="1">
      <c r="A37" s="65"/>
      <c r="B37" s="66" t="s">
        <v>40</v>
      </c>
      <c r="C37" s="829" t="s">
        <v>70</v>
      </c>
      <c r="D37" s="827" t="s">
        <v>71</v>
      </c>
      <c r="E37" s="827" t="s">
        <v>72</v>
      </c>
      <c r="F37" s="827" t="s">
        <v>73</v>
      </c>
      <c r="G37" s="827" t="s">
        <v>74</v>
      </c>
      <c r="H37" s="827" t="s">
        <v>75</v>
      </c>
      <c r="I37" s="828" t="s">
        <v>76</v>
      </c>
      <c r="J37" s="828" t="s">
        <v>77</v>
      </c>
      <c r="K37" s="827" t="s">
        <v>78</v>
      </c>
      <c r="L37" s="827" t="s">
        <v>79</v>
      </c>
      <c r="N37" s="823"/>
      <c r="O37" s="823"/>
      <c r="P37" s="823"/>
      <c r="Q37" s="823"/>
      <c r="R37" s="823"/>
      <c r="S37" s="823"/>
      <c r="T37" s="823"/>
      <c r="U37" s="823"/>
      <c r="V37" s="823"/>
      <c r="W37" s="823"/>
    </row>
    <row r="38" spans="1:23" s="67" customFormat="1" ht="15" customHeight="1" thickTop="1">
      <c r="A38" s="68" t="s">
        <v>51</v>
      </c>
      <c r="B38" s="69"/>
      <c r="C38" s="829"/>
      <c r="D38" s="827"/>
      <c r="E38" s="827"/>
      <c r="F38" s="827"/>
      <c r="G38" s="827"/>
      <c r="H38" s="827"/>
      <c r="I38" s="828"/>
      <c r="J38" s="828"/>
      <c r="K38" s="827"/>
      <c r="L38" s="827"/>
      <c r="N38" s="823"/>
      <c r="O38" s="823"/>
      <c r="P38" s="823"/>
      <c r="Q38" s="823"/>
      <c r="R38" s="823"/>
      <c r="S38" s="823"/>
      <c r="T38" s="823"/>
      <c r="U38" s="823"/>
      <c r="V38" s="823"/>
      <c r="W38" s="823"/>
    </row>
    <row r="39" spans="1:23" s="67" customFormat="1" ht="15.9" customHeight="1">
      <c r="A39" s="824" t="s">
        <v>53</v>
      </c>
      <c r="B39" s="71" t="s">
        <v>14</v>
      </c>
      <c r="C39" s="73">
        <v>19643</v>
      </c>
      <c r="D39" s="73">
        <v>19881</v>
      </c>
      <c r="E39" s="72">
        <v>12951</v>
      </c>
      <c r="F39" s="73">
        <v>8849</v>
      </c>
      <c r="G39" s="72">
        <v>5962</v>
      </c>
      <c r="H39" s="72">
        <v>11140</v>
      </c>
      <c r="I39" s="72">
        <v>11684</v>
      </c>
      <c r="J39" s="72">
        <v>19378</v>
      </c>
      <c r="K39" s="72">
        <v>10728</v>
      </c>
      <c r="L39" s="72">
        <v>12534</v>
      </c>
      <c r="M39" s="74"/>
      <c r="N39" s="70"/>
      <c r="O39" s="70"/>
      <c r="P39" s="70"/>
      <c r="Q39" s="70"/>
      <c r="R39" s="70"/>
      <c r="S39" s="70"/>
      <c r="T39" s="70"/>
      <c r="U39" s="70"/>
      <c r="V39" s="70"/>
      <c r="W39" s="70"/>
    </row>
    <row r="40" spans="1:23" s="67" customFormat="1" ht="15.9" customHeight="1">
      <c r="A40" s="824"/>
      <c r="B40" s="71">
        <v>5</v>
      </c>
      <c r="C40" s="75">
        <v>21313</v>
      </c>
      <c r="D40" s="75">
        <v>20910</v>
      </c>
      <c r="E40" s="75">
        <v>11764</v>
      </c>
      <c r="F40" s="101" t="s">
        <v>80</v>
      </c>
      <c r="G40" s="75">
        <v>12176</v>
      </c>
      <c r="H40" s="75">
        <v>11228</v>
      </c>
      <c r="I40" s="75">
        <v>16115</v>
      </c>
      <c r="J40" s="75">
        <v>22609</v>
      </c>
      <c r="K40" s="75">
        <v>12615</v>
      </c>
      <c r="L40" s="75">
        <v>14333</v>
      </c>
      <c r="M40" s="74"/>
      <c r="N40" s="70"/>
      <c r="O40" s="70"/>
      <c r="P40" s="70"/>
      <c r="Q40" s="70"/>
      <c r="R40" s="70"/>
      <c r="S40" s="70"/>
      <c r="T40" s="70"/>
      <c r="U40" s="70"/>
      <c r="V40" s="70"/>
      <c r="W40" s="70"/>
    </row>
    <row r="41" spans="1:23" s="78" customFormat="1" ht="15.9" customHeight="1">
      <c r="A41" s="824"/>
      <c r="B41" s="76">
        <v>6</v>
      </c>
      <c r="C41" s="765">
        <v>23176</v>
      </c>
      <c r="D41" s="765">
        <v>20316</v>
      </c>
      <c r="E41" s="765">
        <v>12395</v>
      </c>
      <c r="F41" s="779">
        <v>17936</v>
      </c>
      <c r="G41" s="765">
        <v>10798</v>
      </c>
      <c r="H41" s="765">
        <v>10800</v>
      </c>
      <c r="I41" s="765">
        <v>17028</v>
      </c>
      <c r="J41" s="765">
        <v>23719</v>
      </c>
      <c r="K41" s="765">
        <v>12924</v>
      </c>
      <c r="L41" s="765">
        <v>15453</v>
      </c>
      <c r="M41" s="99"/>
      <c r="N41" s="77"/>
      <c r="O41" s="77"/>
      <c r="P41" s="77"/>
      <c r="Q41" s="77"/>
      <c r="R41" s="77"/>
      <c r="S41" s="77"/>
      <c r="T41" s="77"/>
      <c r="U41" s="77"/>
      <c r="V41" s="77"/>
      <c r="W41" s="77"/>
    </row>
    <row r="42" spans="1:23" s="78" customFormat="1" ht="6" customHeight="1">
      <c r="A42" s="824"/>
      <c r="B42" s="79"/>
      <c r="C42" s="99"/>
      <c r="D42" s="765"/>
      <c r="E42" s="765"/>
      <c r="F42" s="765"/>
      <c r="G42" s="765"/>
      <c r="H42" s="765"/>
      <c r="I42" s="765"/>
      <c r="J42" s="765"/>
      <c r="K42" s="765"/>
      <c r="L42" s="765"/>
      <c r="M42" s="80"/>
      <c r="N42" s="77"/>
      <c r="O42" s="77"/>
      <c r="P42" s="77"/>
      <c r="Q42" s="77"/>
      <c r="R42" s="77"/>
      <c r="S42" s="77"/>
      <c r="T42" s="77"/>
      <c r="U42" s="77"/>
      <c r="V42" s="77"/>
      <c r="W42" s="77"/>
    </row>
    <row r="43" spans="1:23" s="67" customFormat="1" ht="15.9" customHeight="1">
      <c r="A43" s="824"/>
      <c r="B43" s="81" t="s">
        <v>54</v>
      </c>
      <c r="C43" s="767">
        <v>4624</v>
      </c>
      <c r="D43" s="766">
        <v>1641</v>
      </c>
      <c r="E43" s="766">
        <v>1224</v>
      </c>
      <c r="F43" s="780">
        <v>1003</v>
      </c>
      <c r="G43" s="766">
        <v>472</v>
      </c>
      <c r="H43" s="766">
        <v>1324</v>
      </c>
      <c r="I43" s="766">
        <v>1431</v>
      </c>
      <c r="J43" s="766">
        <v>1267</v>
      </c>
      <c r="K43" s="766">
        <v>624</v>
      </c>
      <c r="L43" s="766">
        <v>2861</v>
      </c>
      <c r="M43" s="99"/>
      <c r="N43" s="82"/>
      <c r="O43" s="70"/>
      <c r="P43" s="82"/>
      <c r="Q43" s="82"/>
      <c r="R43" s="82"/>
      <c r="S43" s="82"/>
      <c r="T43" s="82"/>
      <c r="U43" s="82"/>
      <c r="V43" s="82"/>
      <c r="W43" s="82"/>
    </row>
    <row r="44" spans="1:23" s="67" customFormat="1" ht="15.9" customHeight="1">
      <c r="A44" s="824"/>
      <c r="B44" s="81" t="s">
        <v>55</v>
      </c>
      <c r="C44" s="767">
        <v>13840</v>
      </c>
      <c r="D44" s="766">
        <v>16790</v>
      </c>
      <c r="E44" s="766">
        <v>10040</v>
      </c>
      <c r="F44" s="780">
        <v>15704</v>
      </c>
      <c r="G44" s="766">
        <v>9804</v>
      </c>
      <c r="H44" s="766">
        <v>7861</v>
      </c>
      <c r="I44" s="766">
        <v>14108</v>
      </c>
      <c r="J44" s="766">
        <v>21003</v>
      </c>
      <c r="K44" s="766">
        <v>11699</v>
      </c>
      <c r="L44" s="766">
        <v>9145</v>
      </c>
      <c r="M44" s="99"/>
      <c r="N44" s="82"/>
      <c r="O44" s="70"/>
      <c r="P44" s="82"/>
      <c r="Q44" s="82"/>
      <c r="R44" s="82"/>
      <c r="S44" s="82"/>
      <c r="T44" s="82"/>
      <c r="U44" s="82"/>
      <c r="V44" s="82"/>
      <c r="W44" s="82"/>
    </row>
    <row r="45" spans="1:23" s="67" customFormat="1" ht="15.9" customHeight="1">
      <c r="A45" s="824"/>
      <c r="B45" s="81" t="s">
        <v>56</v>
      </c>
      <c r="C45" s="767">
        <v>294</v>
      </c>
      <c r="D45" s="109">
        <v>354</v>
      </c>
      <c r="E45" s="105">
        <v>26</v>
      </c>
      <c r="F45" s="780">
        <v>317</v>
      </c>
      <c r="G45" s="109">
        <v>93</v>
      </c>
      <c r="H45" s="105">
        <v>92</v>
      </c>
      <c r="I45" s="109">
        <v>19</v>
      </c>
      <c r="J45" s="109">
        <v>37</v>
      </c>
      <c r="K45" s="109">
        <v>8</v>
      </c>
      <c r="L45" s="105">
        <v>979</v>
      </c>
      <c r="M45" s="99"/>
      <c r="N45" s="83"/>
      <c r="O45" s="83"/>
      <c r="P45" s="82"/>
      <c r="Q45" s="83"/>
      <c r="R45" s="82"/>
      <c r="S45" s="83"/>
      <c r="T45" s="83"/>
      <c r="U45" s="82"/>
      <c r="V45" s="83"/>
      <c r="W45" s="83"/>
    </row>
    <row r="46" spans="1:23" s="67" customFormat="1" ht="15.9" customHeight="1">
      <c r="A46" s="824"/>
      <c r="B46" s="84" t="s">
        <v>57</v>
      </c>
      <c r="C46" s="771">
        <v>4418</v>
      </c>
      <c r="D46" s="768">
        <v>1531</v>
      </c>
      <c r="E46" s="768">
        <v>1105</v>
      </c>
      <c r="F46" s="781">
        <v>912</v>
      </c>
      <c r="G46" s="768">
        <v>429</v>
      </c>
      <c r="H46" s="768">
        <v>1523</v>
      </c>
      <c r="I46" s="768">
        <v>1470</v>
      </c>
      <c r="J46" s="768">
        <v>1412</v>
      </c>
      <c r="K46" s="768">
        <v>593</v>
      </c>
      <c r="L46" s="768">
        <v>2468</v>
      </c>
      <c r="M46" s="99"/>
      <c r="N46" s="82"/>
      <c r="O46" s="70"/>
      <c r="P46" s="82"/>
      <c r="Q46" s="82"/>
      <c r="R46" s="82"/>
      <c r="S46" s="82"/>
      <c r="T46" s="82"/>
      <c r="U46" s="82"/>
      <c r="V46" s="82"/>
      <c r="W46" s="82"/>
    </row>
    <row r="47" spans="1:23" s="67" customFormat="1" ht="15.9" customHeight="1">
      <c r="A47" s="820" t="s">
        <v>58</v>
      </c>
      <c r="B47" s="71" t="s">
        <v>14</v>
      </c>
      <c r="C47" s="102">
        <v>8211</v>
      </c>
      <c r="D47" s="72">
        <v>6961</v>
      </c>
      <c r="E47" s="72">
        <v>9638</v>
      </c>
      <c r="F47" s="72">
        <v>7850</v>
      </c>
      <c r="G47" s="86">
        <v>8355</v>
      </c>
      <c r="H47" s="72">
        <v>6587</v>
      </c>
      <c r="I47" s="72">
        <v>14645</v>
      </c>
      <c r="J47" s="86">
        <v>8297</v>
      </c>
      <c r="K47" s="72">
        <v>7228</v>
      </c>
      <c r="L47" s="72">
        <v>7647</v>
      </c>
      <c r="M47" s="74"/>
      <c r="N47" s="85"/>
      <c r="O47" s="70"/>
      <c r="P47" s="70"/>
      <c r="Q47" s="70"/>
      <c r="R47" s="70"/>
      <c r="S47" s="70"/>
      <c r="T47" s="70"/>
      <c r="U47" s="70"/>
      <c r="V47" s="70"/>
      <c r="W47" s="70"/>
    </row>
    <row r="48" spans="1:23" s="67" customFormat="1" ht="15.9" customHeight="1">
      <c r="A48" s="820"/>
      <c r="B48" s="71">
        <v>5</v>
      </c>
      <c r="C48" s="88">
        <v>11338</v>
      </c>
      <c r="D48" s="88">
        <v>9650</v>
      </c>
      <c r="E48" s="88">
        <v>10028</v>
      </c>
      <c r="F48" s="88" t="s">
        <v>80</v>
      </c>
      <c r="G48" s="88">
        <v>7874</v>
      </c>
      <c r="H48" s="88">
        <v>9820</v>
      </c>
      <c r="I48" s="88">
        <v>16625</v>
      </c>
      <c r="J48" s="88">
        <v>11188</v>
      </c>
      <c r="K48" s="88">
        <v>9060</v>
      </c>
      <c r="L48" s="88">
        <v>9877</v>
      </c>
      <c r="M48" s="74"/>
      <c r="N48" s="85"/>
      <c r="O48" s="70"/>
      <c r="P48" s="70"/>
      <c r="Q48" s="70"/>
      <c r="R48" s="70"/>
      <c r="S48" s="70"/>
      <c r="T48" s="70"/>
      <c r="U48" s="70"/>
      <c r="V48" s="70"/>
      <c r="W48" s="70"/>
    </row>
    <row r="49" spans="1:23" s="67" customFormat="1" ht="15.9" customHeight="1">
      <c r="A49" s="820"/>
      <c r="B49" s="76">
        <v>6</v>
      </c>
      <c r="C49" s="773">
        <v>5956</v>
      </c>
      <c r="D49" s="773">
        <v>11570</v>
      </c>
      <c r="E49" s="773">
        <v>12303</v>
      </c>
      <c r="F49" s="773">
        <v>9286</v>
      </c>
      <c r="G49" s="773">
        <v>7618</v>
      </c>
      <c r="H49" s="773">
        <v>13025</v>
      </c>
      <c r="I49" s="773">
        <v>16580</v>
      </c>
      <c r="J49" s="773">
        <v>12253</v>
      </c>
      <c r="K49" s="773">
        <v>10271</v>
      </c>
      <c r="L49" s="773">
        <v>14227</v>
      </c>
      <c r="M49" s="99"/>
      <c r="N49" s="98"/>
      <c r="O49" s="92"/>
      <c r="P49" s="92"/>
      <c r="Q49" s="92"/>
      <c r="R49" s="92"/>
      <c r="S49" s="92"/>
      <c r="T49" s="92"/>
      <c r="U49" s="92"/>
      <c r="V49" s="92"/>
      <c r="W49" s="92"/>
    </row>
    <row r="50" spans="1:23" s="67" customFormat="1" ht="15.9" customHeight="1">
      <c r="A50" s="826" t="s">
        <v>59</v>
      </c>
      <c r="B50" s="100" t="s">
        <v>14</v>
      </c>
      <c r="C50" s="86">
        <v>3311</v>
      </c>
      <c r="D50" s="72">
        <v>1585</v>
      </c>
      <c r="E50" s="72">
        <v>9282</v>
      </c>
      <c r="F50" s="72">
        <v>1838</v>
      </c>
      <c r="G50" s="86">
        <v>4025</v>
      </c>
      <c r="H50" s="72">
        <v>8835</v>
      </c>
      <c r="I50" s="72">
        <v>8653</v>
      </c>
      <c r="J50" s="86">
        <v>2430</v>
      </c>
      <c r="K50" s="72">
        <v>1996</v>
      </c>
      <c r="L50" s="72">
        <v>3868</v>
      </c>
      <c r="M50" s="74"/>
      <c r="N50" s="85"/>
      <c r="O50" s="70"/>
      <c r="P50" s="70"/>
      <c r="Q50" s="70"/>
      <c r="R50" s="70"/>
      <c r="S50" s="70"/>
      <c r="T50" s="70"/>
      <c r="U50" s="70"/>
      <c r="V50" s="70"/>
      <c r="W50" s="70"/>
    </row>
    <row r="51" spans="1:23" s="67" customFormat="1" ht="15.9" customHeight="1">
      <c r="A51" s="826"/>
      <c r="B51" s="71">
        <v>5</v>
      </c>
      <c r="C51" s="88">
        <v>3576</v>
      </c>
      <c r="D51" s="88">
        <v>3185</v>
      </c>
      <c r="E51" s="88">
        <v>10464</v>
      </c>
      <c r="F51" s="88" t="s">
        <v>80</v>
      </c>
      <c r="G51" s="88">
        <v>3926</v>
      </c>
      <c r="H51" s="88">
        <v>12711</v>
      </c>
      <c r="I51" s="88">
        <v>9672</v>
      </c>
      <c r="J51" s="88">
        <v>3511</v>
      </c>
      <c r="K51" s="88">
        <v>3112</v>
      </c>
      <c r="L51" s="88">
        <v>4421</v>
      </c>
      <c r="M51" s="74"/>
      <c r="N51" s="85"/>
      <c r="O51" s="70"/>
      <c r="P51" s="70"/>
      <c r="Q51" s="70"/>
      <c r="R51" s="70"/>
      <c r="S51" s="70"/>
      <c r="T51" s="70"/>
      <c r="U51" s="70"/>
      <c r="V51" s="70"/>
      <c r="W51" s="70"/>
    </row>
    <row r="52" spans="1:23" s="67" customFormat="1" ht="15.9" customHeight="1">
      <c r="A52" s="826"/>
      <c r="B52" s="90">
        <v>6</v>
      </c>
      <c r="C52" s="773">
        <v>4412</v>
      </c>
      <c r="D52" s="773">
        <v>4070</v>
      </c>
      <c r="E52" s="773">
        <v>2259</v>
      </c>
      <c r="F52" s="773">
        <v>4508</v>
      </c>
      <c r="G52" s="773">
        <v>6370</v>
      </c>
      <c r="H52" s="773">
        <v>15292</v>
      </c>
      <c r="I52" s="773">
        <v>10863</v>
      </c>
      <c r="J52" s="773">
        <v>2947</v>
      </c>
      <c r="K52" s="773">
        <v>3187</v>
      </c>
      <c r="L52" s="773">
        <v>5741</v>
      </c>
      <c r="M52" s="99"/>
      <c r="N52" s="98"/>
      <c r="O52" s="92"/>
      <c r="P52" s="92"/>
      <c r="Q52" s="92"/>
      <c r="R52" s="92"/>
      <c r="S52" s="92"/>
      <c r="T52" s="92"/>
      <c r="U52" s="92"/>
      <c r="V52" s="92"/>
      <c r="W52" s="92"/>
    </row>
    <row r="53" spans="1:23" s="67" customFormat="1" ht="15.9" customHeight="1">
      <c r="A53" s="103"/>
      <c r="B53" s="104"/>
      <c r="C53" s="92"/>
      <c r="D53" s="92"/>
      <c r="E53" s="92"/>
      <c r="F53" s="92"/>
      <c r="G53" s="92"/>
      <c r="H53" s="92"/>
      <c r="I53" s="92"/>
      <c r="J53" s="92"/>
      <c r="K53" s="92"/>
      <c r="L53" s="92"/>
      <c r="M53" s="77"/>
      <c r="N53" s="92"/>
      <c r="O53" s="92"/>
      <c r="P53" s="92"/>
      <c r="Q53" s="92"/>
      <c r="R53" s="92"/>
      <c r="S53" s="92"/>
      <c r="T53" s="92"/>
      <c r="U53" s="92"/>
      <c r="V53" s="92"/>
      <c r="W53" s="92"/>
    </row>
    <row r="54" spans="1:23" s="67" customFormat="1" ht="2.1" customHeight="1" thickBot="1">
      <c r="A54" s="103"/>
      <c r="B54" s="104"/>
      <c r="C54" s="98"/>
      <c r="D54" s="77"/>
      <c r="E54" s="77"/>
      <c r="F54" s="77"/>
      <c r="G54" s="77"/>
      <c r="H54" s="77"/>
      <c r="I54" s="77"/>
      <c r="J54" s="77"/>
      <c r="K54" s="77"/>
      <c r="L54" s="77"/>
      <c r="N54" s="98"/>
      <c r="O54" s="77"/>
      <c r="P54" s="77"/>
      <c r="Q54" s="77"/>
      <c r="R54" s="77"/>
      <c r="S54" s="77"/>
      <c r="T54" s="77"/>
      <c r="U54" s="77"/>
      <c r="V54" s="77"/>
      <c r="W54" s="77"/>
    </row>
    <row r="55" spans="1:23" s="67" customFormat="1" ht="15" customHeight="1" thickTop="1" thickBot="1">
      <c r="A55" s="65"/>
      <c r="B55" s="66" t="s">
        <v>40</v>
      </c>
      <c r="C55" s="828" t="s">
        <v>81</v>
      </c>
      <c r="D55" s="827" t="s">
        <v>82</v>
      </c>
      <c r="E55" s="827" t="s">
        <v>83</v>
      </c>
      <c r="F55" s="827" t="s">
        <v>84</v>
      </c>
      <c r="G55" s="827" t="s">
        <v>85</v>
      </c>
      <c r="H55" s="828" t="s">
        <v>86</v>
      </c>
      <c r="I55" s="827" t="s">
        <v>87</v>
      </c>
      <c r="J55" s="828" t="s">
        <v>88</v>
      </c>
      <c r="K55" s="828" t="s">
        <v>89</v>
      </c>
      <c r="L55" s="827" t="s">
        <v>90</v>
      </c>
      <c r="N55" s="823"/>
      <c r="O55" s="823"/>
      <c r="P55" s="823"/>
      <c r="Q55" s="823"/>
      <c r="R55" s="823"/>
      <c r="S55" s="823"/>
      <c r="T55" s="822"/>
      <c r="U55" s="823"/>
      <c r="V55" s="822"/>
      <c r="W55" s="823"/>
    </row>
    <row r="56" spans="1:23" s="67" customFormat="1" ht="15" customHeight="1" thickTop="1">
      <c r="A56" s="68" t="s">
        <v>51</v>
      </c>
      <c r="B56" s="69"/>
      <c r="C56" s="828"/>
      <c r="D56" s="827"/>
      <c r="E56" s="827"/>
      <c r="F56" s="827"/>
      <c r="G56" s="827"/>
      <c r="H56" s="828"/>
      <c r="I56" s="827"/>
      <c r="J56" s="828"/>
      <c r="K56" s="828"/>
      <c r="L56" s="827"/>
      <c r="N56" s="823"/>
      <c r="O56" s="823"/>
      <c r="P56" s="823"/>
      <c r="Q56" s="823"/>
      <c r="R56" s="823"/>
      <c r="S56" s="823"/>
      <c r="T56" s="822"/>
      <c r="U56" s="823"/>
      <c r="V56" s="822"/>
      <c r="W56" s="823"/>
    </row>
    <row r="57" spans="1:23" s="67" customFormat="1" ht="15" customHeight="1">
      <c r="A57" s="824" t="s">
        <v>53</v>
      </c>
      <c r="B57" s="71" t="s">
        <v>14</v>
      </c>
      <c r="C57" s="72">
        <v>14618</v>
      </c>
      <c r="D57" s="72">
        <v>10952</v>
      </c>
      <c r="E57" s="73">
        <v>32334</v>
      </c>
      <c r="F57" s="72">
        <v>18257</v>
      </c>
      <c r="G57" s="72">
        <v>11018</v>
      </c>
      <c r="H57" s="105" t="s">
        <v>80</v>
      </c>
      <c r="I57" s="72">
        <v>3989</v>
      </c>
      <c r="J57" s="72">
        <v>14753</v>
      </c>
      <c r="K57" s="73">
        <v>15830</v>
      </c>
      <c r="L57" s="72">
        <v>11835</v>
      </c>
      <c r="M57" s="74"/>
      <c r="N57" s="70"/>
      <c r="O57" s="70"/>
      <c r="P57" s="70"/>
      <c r="Q57" s="70"/>
      <c r="R57" s="70"/>
      <c r="S57" s="70"/>
      <c r="T57" s="70"/>
      <c r="U57" s="70"/>
      <c r="V57" s="70"/>
      <c r="W57" s="70"/>
    </row>
    <row r="58" spans="1:23" s="67" customFormat="1" ht="15" customHeight="1">
      <c r="A58" s="824"/>
      <c r="B58" s="71">
        <v>5</v>
      </c>
      <c r="C58" s="75">
        <v>19263</v>
      </c>
      <c r="D58" s="75">
        <v>5760</v>
      </c>
      <c r="E58" s="75">
        <v>38176</v>
      </c>
      <c r="F58" s="75">
        <v>19860</v>
      </c>
      <c r="G58" s="75">
        <v>11563</v>
      </c>
      <c r="H58" s="101" t="s">
        <v>80</v>
      </c>
      <c r="I58" s="75">
        <v>6303</v>
      </c>
      <c r="J58" s="75">
        <v>16483</v>
      </c>
      <c r="K58" s="75">
        <v>17670</v>
      </c>
      <c r="L58" s="75">
        <v>15360</v>
      </c>
      <c r="M58" s="74"/>
      <c r="N58" s="70"/>
      <c r="O58" s="70"/>
      <c r="P58" s="70"/>
      <c r="Q58" s="70"/>
      <c r="R58" s="70"/>
      <c r="S58" s="70"/>
      <c r="T58" s="70"/>
      <c r="U58" s="70"/>
      <c r="V58" s="70"/>
      <c r="W58" s="70"/>
    </row>
    <row r="59" spans="1:23" s="78" customFormat="1" ht="15" customHeight="1">
      <c r="A59" s="824"/>
      <c r="B59" s="76">
        <v>6</v>
      </c>
      <c r="C59" s="765">
        <v>18479</v>
      </c>
      <c r="D59" s="765">
        <v>0</v>
      </c>
      <c r="E59" s="765">
        <v>39803</v>
      </c>
      <c r="F59" s="765">
        <v>21832</v>
      </c>
      <c r="G59" s="765">
        <v>13018</v>
      </c>
      <c r="H59" s="779" t="s">
        <v>80</v>
      </c>
      <c r="I59" s="765">
        <v>19158</v>
      </c>
      <c r="J59" s="765">
        <v>6281</v>
      </c>
      <c r="K59" s="765">
        <v>17689</v>
      </c>
      <c r="L59" s="765">
        <v>16912</v>
      </c>
      <c r="M59" s="80"/>
      <c r="N59" s="77"/>
      <c r="O59" s="77"/>
      <c r="P59" s="77"/>
      <c r="Q59" s="77"/>
      <c r="R59" s="77"/>
      <c r="S59" s="77"/>
      <c r="T59" s="77"/>
      <c r="U59" s="77"/>
      <c r="V59" s="77"/>
      <c r="W59" s="77"/>
    </row>
    <row r="60" spans="1:23" s="78" customFormat="1" ht="6" customHeight="1">
      <c r="A60" s="824"/>
      <c r="B60" s="79"/>
      <c r="C60" s="765"/>
      <c r="D60" s="765"/>
      <c r="E60" s="765"/>
      <c r="F60" s="765"/>
      <c r="G60" s="765"/>
      <c r="H60" s="779"/>
      <c r="I60" s="765"/>
      <c r="J60" s="765"/>
      <c r="K60" s="765"/>
      <c r="L60" s="765"/>
      <c r="M60" s="80"/>
      <c r="N60" s="77"/>
      <c r="O60" s="77"/>
      <c r="P60" s="77"/>
      <c r="Q60" s="106"/>
      <c r="R60" s="77"/>
      <c r="S60" s="77"/>
      <c r="T60" s="77"/>
      <c r="U60" s="77"/>
      <c r="V60" s="77"/>
      <c r="W60" s="77"/>
    </row>
    <row r="61" spans="1:23" s="67" customFormat="1" ht="15" customHeight="1">
      <c r="A61" s="824"/>
      <c r="B61" s="81" t="s">
        <v>54</v>
      </c>
      <c r="C61" s="766">
        <v>2131</v>
      </c>
      <c r="D61" s="766">
        <v>0</v>
      </c>
      <c r="E61" s="766">
        <v>6612</v>
      </c>
      <c r="F61" s="766">
        <v>3761</v>
      </c>
      <c r="G61" s="766">
        <v>1038</v>
      </c>
      <c r="H61" s="101" t="s">
        <v>80</v>
      </c>
      <c r="I61" s="766">
        <v>3352</v>
      </c>
      <c r="J61" s="766">
        <v>249</v>
      </c>
      <c r="K61" s="766">
        <v>1558</v>
      </c>
      <c r="L61" s="72">
        <v>939</v>
      </c>
      <c r="M61" s="99"/>
      <c r="N61" s="82"/>
      <c r="O61" s="70"/>
      <c r="P61" s="82"/>
      <c r="Q61" s="70"/>
      <c r="R61" s="82"/>
      <c r="S61" s="82"/>
      <c r="T61" s="82"/>
      <c r="U61" s="82"/>
      <c r="V61" s="82"/>
      <c r="W61" s="82"/>
    </row>
    <row r="62" spans="1:23" s="67" customFormat="1" ht="15" customHeight="1">
      <c r="A62" s="824"/>
      <c r="B62" s="81" t="s">
        <v>55</v>
      </c>
      <c r="C62" s="766">
        <v>13907</v>
      </c>
      <c r="D62" s="766">
        <v>0</v>
      </c>
      <c r="E62" s="766">
        <v>25263</v>
      </c>
      <c r="F62" s="766">
        <v>14324</v>
      </c>
      <c r="G62" s="766">
        <v>10978</v>
      </c>
      <c r="H62" s="101" t="s">
        <v>80</v>
      </c>
      <c r="I62" s="766">
        <v>10220</v>
      </c>
      <c r="J62" s="766">
        <v>5744</v>
      </c>
      <c r="K62" s="766">
        <v>14443</v>
      </c>
      <c r="L62" s="72">
        <v>14738</v>
      </c>
      <c r="M62" s="99"/>
      <c r="N62" s="82"/>
      <c r="O62" s="70"/>
      <c r="P62" s="82"/>
      <c r="Q62" s="70"/>
      <c r="R62" s="82"/>
      <c r="S62" s="82"/>
      <c r="T62" s="82"/>
      <c r="U62" s="82"/>
      <c r="V62" s="82"/>
      <c r="W62" s="82"/>
    </row>
    <row r="63" spans="1:23" s="67" customFormat="1" ht="15" customHeight="1">
      <c r="A63" s="824"/>
      <c r="B63" s="81" t="s">
        <v>56</v>
      </c>
      <c r="C63" s="109">
        <v>548</v>
      </c>
      <c r="D63" s="109">
        <v>0</v>
      </c>
      <c r="E63" s="766">
        <v>1377</v>
      </c>
      <c r="F63" s="766">
        <v>164</v>
      </c>
      <c r="G63" s="109">
        <v>6</v>
      </c>
      <c r="H63" s="101" t="s">
        <v>80</v>
      </c>
      <c r="I63" s="109">
        <v>101</v>
      </c>
      <c r="J63" s="109">
        <v>45</v>
      </c>
      <c r="K63" s="109">
        <v>214</v>
      </c>
      <c r="L63" s="105">
        <v>93</v>
      </c>
      <c r="M63" s="99"/>
      <c r="N63" s="83"/>
      <c r="O63" s="83"/>
      <c r="P63" s="83"/>
      <c r="Q63" s="83"/>
      <c r="R63" s="83"/>
      <c r="S63" s="83"/>
      <c r="T63" s="83"/>
      <c r="U63" s="83"/>
      <c r="V63" s="83"/>
      <c r="W63" s="83"/>
    </row>
    <row r="64" spans="1:23" s="67" customFormat="1" ht="15" customHeight="1">
      <c r="A64" s="824"/>
      <c r="B64" s="84" t="s">
        <v>57</v>
      </c>
      <c r="C64" s="768">
        <v>1893</v>
      </c>
      <c r="D64" s="768">
        <v>0</v>
      </c>
      <c r="E64" s="768">
        <v>6551</v>
      </c>
      <c r="F64" s="768">
        <v>3583</v>
      </c>
      <c r="G64" s="768">
        <v>996</v>
      </c>
      <c r="H64" s="782" t="s">
        <v>80</v>
      </c>
      <c r="I64" s="768">
        <v>5485</v>
      </c>
      <c r="J64" s="768">
        <v>243</v>
      </c>
      <c r="K64" s="768">
        <v>1474</v>
      </c>
      <c r="L64" s="769">
        <v>1142</v>
      </c>
      <c r="M64" s="99"/>
      <c r="N64" s="82"/>
      <c r="O64" s="70"/>
      <c r="P64" s="82"/>
      <c r="Q64" s="70"/>
      <c r="R64" s="82"/>
      <c r="S64" s="82"/>
      <c r="T64" s="82"/>
      <c r="U64" s="82"/>
      <c r="V64" s="82"/>
      <c r="W64" s="82"/>
    </row>
    <row r="65" spans="1:23" s="67" customFormat="1" ht="15" customHeight="1">
      <c r="A65" s="820" t="s">
        <v>58</v>
      </c>
      <c r="B65" s="71" t="s">
        <v>14</v>
      </c>
      <c r="C65" s="72">
        <v>12075</v>
      </c>
      <c r="D65" s="72">
        <v>6758</v>
      </c>
      <c r="E65" s="72">
        <v>9608</v>
      </c>
      <c r="F65" s="72">
        <v>30603</v>
      </c>
      <c r="G65" s="72">
        <v>5741</v>
      </c>
      <c r="H65" s="105">
        <v>4385</v>
      </c>
      <c r="I65" s="72">
        <v>7778</v>
      </c>
      <c r="J65" s="72">
        <v>10944</v>
      </c>
      <c r="K65" s="72">
        <v>9234</v>
      </c>
      <c r="L65" s="72">
        <v>13492</v>
      </c>
      <c r="M65" s="74"/>
      <c r="N65" s="85"/>
      <c r="O65" s="70"/>
      <c r="P65" s="70"/>
      <c r="Q65" s="83"/>
      <c r="R65" s="70"/>
      <c r="S65" s="70"/>
      <c r="T65" s="70"/>
      <c r="U65" s="70"/>
      <c r="V65" s="70"/>
      <c r="W65" s="70"/>
    </row>
    <row r="66" spans="1:23" s="67" customFormat="1" ht="15" customHeight="1">
      <c r="A66" s="820"/>
      <c r="B66" s="71">
        <v>5</v>
      </c>
      <c r="C66" s="88">
        <v>17414</v>
      </c>
      <c r="D66" s="88">
        <v>2797</v>
      </c>
      <c r="E66" s="88">
        <v>12421</v>
      </c>
      <c r="F66" s="75">
        <v>31335</v>
      </c>
      <c r="G66" s="88">
        <v>5508</v>
      </c>
      <c r="H66" s="88">
        <v>4870</v>
      </c>
      <c r="I66" s="88">
        <v>9453</v>
      </c>
      <c r="J66" s="88">
        <v>12706</v>
      </c>
      <c r="K66" s="88">
        <v>10240</v>
      </c>
      <c r="L66" s="88">
        <v>12975</v>
      </c>
      <c r="M66" s="74"/>
      <c r="N66" s="85"/>
      <c r="O66" s="70"/>
      <c r="P66" s="70"/>
      <c r="Q66" s="70"/>
      <c r="R66" s="70"/>
      <c r="S66" s="70"/>
      <c r="T66" s="70"/>
      <c r="U66" s="70"/>
      <c r="V66" s="70"/>
      <c r="W66" s="70"/>
    </row>
    <row r="67" spans="1:23" s="67" customFormat="1" ht="15" customHeight="1">
      <c r="A67" s="820"/>
      <c r="B67" s="76">
        <v>6</v>
      </c>
      <c r="C67" s="773">
        <v>22758</v>
      </c>
      <c r="D67" s="773">
        <v>0</v>
      </c>
      <c r="E67" s="773">
        <v>12754</v>
      </c>
      <c r="F67" s="783">
        <v>27808</v>
      </c>
      <c r="G67" s="773">
        <v>5923</v>
      </c>
      <c r="H67" s="773">
        <v>5226</v>
      </c>
      <c r="I67" s="773">
        <v>15752</v>
      </c>
      <c r="J67" s="773">
        <v>3394</v>
      </c>
      <c r="K67" s="773">
        <v>10637</v>
      </c>
      <c r="L67" s="773">
        <v>12758</v>
      </c>
      <c r="M67" s="99"/>
      <c r="N67" s="98"/>
      <c r="O67" s="92"/>
      <c r="P67" s="92"/>
      <c r="Q67" s="92"/>
      <c r="R67" s="92"/>
      <c r="S67" s="92"/>
      <c r="T67" s="92"/>
      <c r="U67" s="92"/>
      <c r="V67" s="92"/>
      <c r="W67" s="92"/>
    </row>
    <row r="68" spans="1:23" s="67" customFormat="1" ht="15" customHeight="1">
      <c r="A68" s="826" t="s">
        <v>59</v>
      </c>
      <c r="B68" s="100" t="s">
        <v>14</v>
      </c>
      <c r="C68" s="70">
        <v>5589</v>
      </c>
      <c r="D68" s="72">
        <v>5459</v>
      </c>
      <c r="E68" s="72">
        <v>4658</v>
      </c>
      <c r="F68" s="72">
        <v>8145</v>
      </c>
      <c r="G68" s="72">
        <v>959</v>
      </c>
      <c r="H68" s="72">
        <v>6325</v>
      </c>
      <c r="I68" s="72">
        <v>7076</v>
      </c>
      <c r="J68" s="72">
        <v>3008</v>
      </c>
      <c r="K68" s="72">
        <v>9090</v>
      </c>
      <c r="L68" s="72">
        <v>1656</v>
      </c>
      <c r="M68" s="74"/>
      <c r="N68" s="85"/>
      <c r="O68" s="70"/>
      <c r="P68" s="70"/>
      <c r="Q68" s="83"/>
      <c r="R68" s="70"/>
      <c r="S68" s="70"/>
      <c r="T68" s="70"/>
      <c r="U68" s="70"/>
      <c r="V68" s="70"/>
      <c r="W68" s="70"/>
    </row>
    <row r="69" spans="1:23" s="67" customFormat="1" ht="15" customHeight="1">
      <c r="A69" s="826"/>
      <c r="B69" s="71">
        <v>5</v>
      </c>
      <c r="C69" s="97">
        <v>6367</v>
      </c>
      <c r="D69" s="88">
        <v>2285</v>
      </c>
      <c r="E69" s="88">
        <v>7021</v>
      </c>
      <c r="F69" s="88">
        <v>10055</v>
      </c>
      <c r="G69" s="88">
        <v>1184</v>
      </c>
      <c r="H69" s="88">
        <v>6169</v>
      </c>
      <c r="I69" s="88">
        <v>12258</v>
      </c>
      <c r="J69" s="88">
        <v>3583</v>
      </c>
      <c r="K69" s="88">
        <v>11245</v>
      </c>
      <c r="L69" s="88">
        <v>1262</v>
      </c>
      <c r="M69" s="74"/>
      <c r="N69" s="85"/>
      <c r="O69" s="70"/>
      <c r="P69" s="70"/>
      <c r="Q69" s="70"/>
      <c r="R69" s="70"/>
      <c r="S69" s="70"/>
      <c r="T69" s="70"/>
      <c r="U69" s="70"/>
      <c r="V69" s="70"/>
      <c r="W69" s="70"/>
    </row>
    <row r="70" spans="1:23" s="67" customFormat="1" ht="15" customHeight="1">
      <c r="A70" s="826"/>
      <c r="B70" s="76">
        <v>6</v>
      </c>
      <c r="C70" s="776">
        <v>5995</v>
      </c>
      <c r="D70" s="773">
        <v>0</v>
      </c>
      <c r="E70" s="773">
        <v>7840</v>
      </c>
      <c r="F70" s="773">
        <v>9216</v>
      </c>
      <c r="G70" s="773">
        <v>1271</v>
      </c>
      <c r="H70" s="773">
        <v>6289</v>
      </c>
      <c r="I70" s="773">
        <v>25463</v>
      </c>
      <c r="J70" s="773">
        <v>1185</v>
      </c>
      <c r="K70" s="773">
        <v>12233</v>
      </c>
      <c r="L70" s="773">
        <v>1207</v>
      </c>
      <c r="M70" s="99"/>
      <c r="N70" s="98"/>
      <c r="O70" s="92"/>
      <c r="P70" s="92"/>
      <c r="Q70" s="92"/>
      <c r="R70" s="92"/>
      <c r="S70" s="92"/>
      <c r="T70" s="92"/>
      <c r="U70" s="92"/>
      <c r="V70" s="92"/>
      <c r="W70" s="92"/>
    </row>
    <row r="71" spans="1:23" s="67" customFormat="1" ht="11.25" customHeight="1" thickBot="1">
      <c r="B71" s="107"/>
    </row>
    <row r="72" spans="1:23" s="67" customFormat="1" ht="15" customHeight="1" thickTop="1" thickBot="1">
      <c r="A72" s="65"/>
      <c r="B72" s="66" t="s">
        <v>40</v>
      </c>
      <c r="C72" s="827" t="s">
        <v>91</v>
      </c>
      <c r="D72" s="827" t="s">
        <v>92</v>
      </c>
      <c r="E72" s="827" t="s">
        <v>93</v>
      </c>
      <c r="F72" s="827" t="s">
        <v>94</v>
      </c>
      <c r="G72" s="828" t="s">
        <v>95</v>
      </c>
      <c r="H72" s="827" t="s">
        <v>96</v>
      </c>
      <c r="I72" s="827" t="s">
        <v>97</v>
      </c>
      <c r="J72" s="827" t="s">
        <v>98</v>
      </c>
      <c r="K72" s="827" t="s">
        <v>99</v>
      </c>
      <c r="L72" s="827" t="s">
        <v>100</v>
      </c>
      <c r="N72" s="822"/>
      <c r="O72" s="823"/>
      <c r="P72" s="823"/>
      <c r="Q72" s="823"/>
      <c r="R72" s="823"/>
      <c r="S72" s="823"/>
      <c r="T72" s="822"/>
      <c r="U72" s="823"/>
      <c r="V72" s="822"/>
      <c r="W72" s="822"/>
    </row>
    <row r="73" spans="1:23" s="67" customFormat="1" ht="15" customHeight="1" thickTop="1">
      <c r="A73" s="68" t="s">
        <v>51</v>
      </c>
      <c r="B73" s="69"/>
      <c r="C73" s="827"/>
      <c r="D73" s="827"/>
      <c r="E73" s="827"/>
      <c r="F73" s="827"/>
      <c r="G73" s="828"/>
      <c r="H73" s="827"/>
      <c r="I73" s="827"/>
      <c r="J73" s="827"/>
      <c r="K73" s="827"/>
      <c r="L73" s="827"/>
      <c r="N73" s="822"/>
      <c r="O73" s="823"/>
      <c r="P73" s="823"/>
      <c r="Q73" s="823"/>
      <c r="R73" s="823"/>
      <c r="S73" s="823"/>
      <c r="T73" s="822"/>
      <c r="U73" s="822"/>
      <c r="V73" s="822"/>
      <c r="W73" s="822"/>
    </row>
    <row r="74" spans="1:23" s="67" customFormat="1" ht="15" customHeight="1">
      <c r="A74" s="824" t="s">
        <v>53</v>
      </c>
      <c r="B74" s="71" t="s">
        <v>14</v>
      </c>
      <c r="C74" s="75">
        <v>10667</v>
      </c>
      <c r="D74" s="89">
        <v>11189</v>
      </c>
      <c r="E74" s="75">
        <v>14125</v>
      </c>
      <c r="F74" s="75">
        <v>14790</v>
      </c>
      <c r="G74" s="75">
        <v>14750</v>
      </c>
      <c r="H74" s="75">
        <v>11707</v>
      </c>
      <c r="I74" s="75">
        <v>10040</v>
      </c>
      <c r="J74" s="101">
        <v>8477</v>
      </c>
      <c r="K74" s="75">
        <v>18055</v>
      </c>
      <c r="L74" s="75">
        <v>10849</v>
      </c>
      <c r="M74" s="74"/>
      <c r="N74" s="70"/>
      <c r="O74" s="70"/>
      <c r="P74" s="70"/>
      <c r="Q74" s="70"/>
      <c r="R74" s="70"/>
      <c r="S74" s="70"/>
      <c r="T74" s="70"/>
      <c r="U74" s="70"/>
      <c r="V74" s="70"/>
      <c r="W74" s="83"/>
    </row>
    <row r="75" spans="1:23" s="67" customFormat="1" ht="15" customHeight="1">
      <c r="A75" s="824"/>
      <c r="B75" s="71">
        <v>5</v>
      </c>
      <c r="C75" s="75">
        <v>13077</v>
      </c>
      <c r="D75" s="75">
        <v>11862</v>
      </c>
      <c r="E75" s="75">
        <v>14667</v>
      </c>
      <c r="F75" s="75">
        <v>16484</v>
      </c>
      <c r="G75" s="75">
        <v>17411</v>
      </c>
      <c r="H75" s="75">
        <v>13740</v>
      </c>
      <c r="I75" s="75">
        <v>13940</v>
      </c>
      <c r="J75" s="75">
        <v>8280</v>
      </c>
      <c r="K75" s="75">
        <v>28682</v>
      </c>
      <c r="L75" s="75">
        <v>14005</v>
      </c>
      <c r="M75" s="74"/>
      <c r="N75" s="70"/>
      <c r="O75" s="70"/>
      <c r="P75" s="70"/>
      <c r="Q75" s="70"/>
      <c r="R75" s="70"/>
      <c r="S75" s="70"/>
      <c r="T75" s="70"/>
      <c r="U75" s="70"/>
      <c r="V75" s="70"/>
      <c r="W75" s="83"/>
    </row>
    <row r="76" spans="1:23" s="78" customFormat="1" ht="15" customHeight="1">
      <c r="A76" s="824"/>
      <c r="B76" s="76">
        <v>6</v>
      </c>
      <c r="C76" s="765">
        <v>13620</v>
      </c>
      <c r="D76" s="765">
        <v>12736</v>
      </c>
      <c r="E76" s="765">
        <v>17752</v>
      </c>
      <c r="F76" s="765">
        <v>18415</v>
      </c>
      <c r="G76" s="765">
        <v>18371</v>
      </c>
      <c r="H76" s="765">
        <v>13126</v>
      </c>
      <c r="I76" s="765">
        <v>15527</v>
      </c>
      <c r="J76" s="765">
        <v>10035</v>
      </c>
      <c r="K76" s="765">
        <v>29740</v>
      </c>
      <c r="L76" s="765">
        <v>14723</v>
      </c>
      <c r="M76" s="80"/>
      <c r="N76" s="77"/>
      <c r="O76" s="77"/>
      <c r="P76" s="77"/>
      <c r="Q76" s="77"/>
      <c r="R76" s="77"/>
      <c r="S76" s="77"/>
      <c r="T76" s="77"/>
      <c r="U76" s="77"/>
      <c r="V76" s="77"/>
      <c r="W76" s="108"/>
    </row>
    <row r="77" spans="1:23" s="78" customFormat="1" ht="6" customHeight="1">
      <c r="A77" s="824"/>
      <c r="B77" s="79"/>
      <c r="C77" s="765"/>
      <c r="D77" s="765"/>
      <c r="E77" s="765"/>
      <c r="F77" s="99"/>
      <c r="G77" s="99"/>
      <c r="H77" s="765"/>
      <c r="I77" s="765"/>
      <c r="J77" s="765"/>
      <c r="K77" s="99"/>
      <c r="L77" s="765"/>
      <c r="M77" s="80"/>
      <c r="N77" s="77"/>
      <c r="O77" s="77"/>
      <c r="P77" s="77"/>
      <c r="Q77" s="77"/>
      <c r="R77" s="77"/>
      <c r="S77" s="77"/>
      <c r="T77" s="77"/>
      <c r="U77" s="77"/>
      <c r="V77" s="77"/>
      <c r="W77" s="108"/>
    </row>
    <row r="78" spans="1:23" s="67" customFormat="1" ht="15" customHeight="1">
      <c r="A78" s="824"/>
      <c r="B78" s="81" t="s">
        <v>54</v>
      </c>
      <c r="C78" s="766">
        <v>1802</v>
      </c>
      <c r="D78" s="72">
        <v>803</v>
      </c>
      <c r="E78" s="766">
        <v>959</v>
      </c>
      <c r="F78" s="767">
        <v>768</v>
      </c>
      <c r="G78" s="767">
        <v>1128</v>
      </c>
      <c r="H78" s="766">
        <v>474</v>
      </c>
      <c r="I78" s="766">
        <v>1579</v>
      </c>
      <c r="J78" s="105">
        <v>1594</v>
      </c>
      <c r="K78" s="73">
        <v>2777</v>
      </c>
      <c r="L78" s="766">
        <v>1907</v>
      </c>
      <c r="M78" s="99"/>
      <c r="N78" s="82"/>
      <c r="O78" s="70"/>
      <c r="P78" s="82"/>
      <c r="Q78" s="82"/>
      <c r="R78" s="82"/>
      <c r="S78" s="82"/>
      <c r="T78" s="82"/>
      <c r="U78" s="82"/>
      <c r="V78" s="82"/>
      <c r="W78" s="83"/>
    </row>
    <row r="79" spans="1:23" s="67" customFormat="1" ht="15" customHeight="1">
      <c r="A79" s="824"/>
      <c r="B79" s="81" t="s">
        <v>55</v>
      </c>
      <c r="C79" s="766">
        <v>10005</v>
      </c>
      <c r="D79" s="72">
        <v>11317</v>
      </c>
      <c r="E79" s="766">
        <v>15782</v>
      </c>
      <c r="F79" s="767">
        <v>16668</v>
      </c>
      <c r="G79" s="767">
        <v>14526</v>
      </c>
      <c r="H79" s="766">
        <v>11794</v>
      </c>
      <c r="I79" s="766">
        <v>12303</v>
      </c>
      <c r="J79" s="105">
        <v>7163</v>
      </c>
      <c r="K79" s="73">
        <v>23331</v>
      </c>
      <c r="L79" s="766">
        <v>11248</v>
      </c>
      <c r="M79" s="99"/>
      <c r="N79" s="82"/>
      <c r="O79" s="70"/>
      <c r="P79" s="82"/>
      <c r="Q79" s="82"/>
      <c r="R79" s="82"/>
      <c r="S79" s="82"/>
      <c r="T79" s="82"/>
      <c r="U79" s="82"/>
      <c r="V79" s="82"/>
      <c r="W79" s="83"/>
    </row>
    <row r="80" spans="1:23" s="67" customFormat="1" ht="15" customHeight="1">
      <c r="A80" s="824"/>
      <c r="B80" s="81" t="s">
        <v>56</v>
      </c>
      <c r="C80" s="109">
        <v>76</v>
      </c>
      <c r="D80" s="766">
        <v>30</v>
      </c>
      <c r="E80" s="109">
        <v>40</v>
      </c>
      <c r="F80" s="109">
        <v>37</v>
      </c>
      <c r="G80" s="767">
        <v>1515</v>
      </c>
      <c r="H80" s="109">
        <v>149</v>
      </c>
      <c r="I80" s="109">
        <v>51</v>
      </c>
      <c r="J80" s="105">
        <v>86</v>
      </c>
      <c r="K80" s="109">
        <v>895</v>
      </c>
      <c r="L80" s="105">
        <v>35</v>
      </c>
      <c r="M80" s="99"/>
      <c r="N80" s="83"/>
      <c r="O80" s="83"/>
      <c r="P80" s="83"/>
      <c r="Q80" s="83"/>
      <c r="R80" s="83"/>
      <c r="S80" s="83"/>
      <c r="T80" s="83"/>
      <c r="U80" s="83"/>
      <c r="V80" s="82"/>
      <c r="W80" s="83"/>
    </row>
    <row r="81" spans="1:23" s="67" customFormat="1" ht="15" customHeight="1">
      <c r="A81" s="824"/>
      <c r="B81" s="84" t="s">
        <v>57</v>
      </c>
      <c r="C81" s="768">
        <v>1737</v>
      </c>
      <c r="D81" s="769">
        <v>586</v>
      </c>
      <c r="E81" s="768">
        <v>971</v>
      </c>
      <c r="F81" s="771">
        <v>942</v>
      </c>
      <c r="G81" s="771">
        <v>1202</v>
      </c>
      <c r="H81" s="768">
        <v>709</v>
      </c>
      <c r="I81" s="768">
        <v>1594</v>
      </c>
      <c r="J81" s="784">
        <v>1192</v>
      </c>
      <c r="K81" s="785">
        <v>2737</v>
      </c>
      <c r="L81" s="768">
        <v>1533</v>
      </c>
      <c r="M81" s="99"/>
      <c r="N81" s="82"/>
      <c r="O81" s="70"/>
      <c r="P81" s="82"/>
      <c r="Q81" s="82"/>
      <c r="R81" s="82"/>
      <c r="S81" s="82"/>
      <c r="T81" s="82"/>
      <c r="U81" s="82"/>
      <c r="V81" s="82"/>
      <c r="W81" s="83"/>
    </row>
    <row r="82" spans="1:23" s="67" customFormat="1" ht="15" customHeight="1">
      <c r="A82" s="820" t="s">
        <v>58</v>
      </c>
      <c r="B82" s="71" t="s">
        <v>14</v>
      </c>
      <c r="C82" s="72">
        <v>9203</v>
      </c>
      <c r="D82" s="72">
        <v>9951</v>
      </c>
      <c r="E82" s="72">
        <v>4570</v>
      </c>
      <c r="F82" s="73">
        <v>13617</v>
      </c>
      <c r="G82" s="109" t="s">
        <v>80</v>
      </c>
      <c r="H82" s="72">
        <v>10821</v>
      </c>
      <c r="I82" s="72">
        <v>9926</v>
      </c>
      <c r="J82" s="105" t="s">
        <v>80</v>
      </c>
      <c r="K82" s="73">
        <v>1628</v>
      </c>
      <c r="L82" s="86">
        <v>7411</v>
      </c>
      <c r="M82" s="74"/>
      <c r="N82" s="85"/>
      <c r="O82" s="70"/>
      <c r="P82" s="83"/>
      <c r="Q82" s="70"/>
      <c r="R82" s="70"/>
      <c r="S82" s="70"/>
      <c r="T82" s="70"/>
      <c r="U82" s="70"/>
      <c r="V82" s="83"/>
      <c r="W82" s="83"/>
    </row>
    <row r="83" spans="1:23" s="67" customFormat="1" ht="15" customHeight="1">
      <c r="A83" s="820"/>
      <c r="B83" s="71">
        <v>5</v>
      </c>
      <c r="C83" s="110">
        <v>9853</v>
      </c>
      <c r="D83" s="88">
        <v>11263</v>
      </c>
      <c r="E83" s="88">
        <v>5103</v>
      </c>
      <c r="F83" s="88">
        <v>14352</v>
      </c>
      <c r="G83" s="101" t="s">
        <v>80</v>
      </c>
      <c r="H83" s="88">
        <v>11491</v>
      </c>
      <c r="I83" s="88">
        <v>11454</v>
      </c>
      <c r="J83" s="101" t="s">
        <v>80</v>
      </c>
      <c r="K83" s="88">
        <v>2294</v>
      </c>
      <c r="L83" s="88">
        <v>9995</v>
      </c>
      <c r="M83" s="74"/>
      <c r="N83" s="85"/>
      <c r="O83" s="70"/>
      <c r="P83" s="83"/>
      <c r="Q83" s="70"/>
      <c r="R83" s="70"/>
      <c r="S83" s="70"/>
      <c r="T83" s="70"/>
      <c r="U83" s="70"/>
      <c r="V83" s="83"/>
      <c r="W83" s="83"/>
    </row>
    <row r="84" spans="1:23" s="67" customFormat="1" ht="15" customHeight="1">
      <c r="A84" s="820"/>
      <c r="B84" s="90">
        <v>6</v>
      </c>
      <c r="C84" s="773">
        <v>10723</v>
      </c>
      <c r="D84" s="773">
        <v>12163</v>
      </c>
      <c r="E84" s="773">
        <v>6425</v>
      </c>
      <c r="F84" s="773">
        <v>13656</v>
      </c>
      <c r="G84" s="786" t="s">
        <v>101</v>
      </c>
      <c r="H84" s="773">
        <v>10888</v>
      </c>
      <c r="I84" s="773">
        <v>12062</v>
      </c>
      <c r="J84" s="786" t="s">
        <v>101</v>
      </c>
      <c r="K84" s="773">
        <v>1691</v>
      </c>
      <c r="L84" s="773">
        <v>9138</v>
      </c>
      <c r="M84" s="99"/>
      <c r="N84" s="98"/>
      <c r="O84" s="92"/>
      <c r="P84" s="92"/>
      <c r="Q84" s="92"/>
      <c r="R84" s="92"/>
      <c r="S84" s="92"/>
      <c r="T84" s="92"/>
      <c r="U84" s="92"/>
      <c r="V84" s="108"/>
      <c r="W84" s="92"/>
    </row>
    <row r="85" spans="1:23" s="67" customFormat="1" ht="15" customHeight="1">
      <c r="A85" s="826" t="s">
        <v>59</v>
      </c>
      <c r="B85" s="111" t="s">
        <v>102</v>
      </c>
      <c r="C85" s="72">
        <v>2067</v>
      </c>
      <c r="D85" s="94">
        <v>2604</v>
      </c>
      <c r="E85" s="72">
        <v>8317</v>
      </c>
      <c r="F85" s="73">
        <v>4238</v>
      </c>
      <c r="G85" s="73">
        <v>2726</v>
      </c>
      <c r="H85" s="72">
        <v>3192</v>
      </c>
      <c r="I85" s="72">
        <v>2933</v>
      </c>
      <c r="J85" s="105" t="s">
        <v>80</v>
      </c>
      <c r="K85" s="70">
        <v>6350</v>
      </c>
      <c r="L85" s="86">
        <v>1820</v>
      </c>
      <c r="M85" s="74"/>
      <c r="N85" s="85"/>
      <c r="O85" s="70"/>
      <c r="P85" s="83"/>
      <c r="Q85" s="70"/>
      <c r="R85" s="70"/>
      <c r="S85" s="70"/>
      <c r="T85" s="70"/>
      <c r="U85" s="70"/>
      <c r="V85" s="70"/>
      <c r="W85" s="70"/>
    </row>
    <row r="86" spans="1:23" s="67" customFormat="1" ht="15" customHeight="1">
      <c r="A86" s="826"/>
      <c r="B86" s="81">
        <v>5</v>
      </c>
      <c r="C86" s="88">
        <v>2547</v>
      </c>
      <c r="D86" s="88">
        <v>3539</v>
      </c>
      <c r="E86" s="88">
        <v>7630</v>
      </c>
      <c r="F86" s="88">
        <v>6806</v>
      </c>
      <c r="G86" s="88">
        <v>4662</v>
      </c>
      <c r="H86" s="88">
        <v>2728</v>
      </c>
      <c r="I86" s="88">
        <v>3403</v>
      </c>
      <c r="J86" s="101" t="s">
        <v>80</v>
      </c>
      <c r="K86" s="88">
        <v>9874</v>
      </c>
      <c r="L86" s="88">
        <v>3572</v>
      </c>
      <c r="M86" s="74"/>
      <c r="N86" s="85"/>
      <c r="O86" s="70"/>
      <c r="P86" s="83"/>
      <c r="Q86" s="70"/>
      <c r="R86" s="70"/>
      <c r="S86" s="70"/>
      <c r="T86" s="70"/>
      <c r="U86" s="70"/>
      <c r="V86" s="70"/>
      <c r="W86" s="70"/>
    </row>
    <row r="87" spans="1:23" s="67" customFormat="1" ht="15" customHeight="1">
      <c r="A87" s="826"/>
      <c r="B87" s="112">
        <v>6</v>
      </c>
      <c r="C87" s="773">
        <v>2729</v>
      </c>
      <c r="D87" s="773">
        <v>3128</v>
      </c>
      <c r="E87" s="773">
        <v>8389</v>
      </c>
      <c r="F87" s="773">
        <v>7651</v>
      </c>
      <c r="G87" s="773">
        <v>3187</v>
      </c>
      <c r="H87" s="773">
        <v>2401</v>
      </c>
      <c r="I87" s="773">
        <v>3644</v>
      </c>
      <c r="J87" s="786" t="s">
        <v>101</v>
      </c>
      <c r="K87" s="773">
        <v>9604</v>
      </c>
      <c r="L87" s="773">
        <v>4005</v>
      </c>
      <c r="M87" s="99"/>
      <c r="N87" s="98"/>
      <c r="O87" s="92"/>
      <c r="P87" s="92"/>
      <c r="Q87" s="92"/>
      <c r="R87" s="113"/>
      <c r="S87" s="92"/>
      <c r="T87" s="92"/>
      <c r="U87" s="92"/>
      <c r="V87" s="92"/>
      <c r="W87" s="92"/>
    </row>
    <row r="88" spans="1:23" s="67" customFormat="1" ht="11.25" customHeight="1" thickBot="1"/>
    <row r="89" spans="1:23" s="67" customFormat="1" ht="15" customHeight="1" thickTop="1" thickBot="1">
      <c r="A89" s="65"/>
      <c r="B89" s="66" t="s">
        <v>40</v>
      </c>
      <c r="C89" s="827" t="s">
        <v>103</v>
      </c>
      <c r="D89" s="827" t="s">
        <v>104</v>
      </c>
      <c r="E89" s="822"/>
      <c r="F89" s="823"/>
      <c r="G89" s="822"/>
      <c r="H89" s="825"/>
      <c r="I89" s="822"/>
      <c r="J89" s="823"/>
      <c r="K89" s="823"/>
      <c r="L89" s="823"/>
      <c r="M89" s="823"/>
      <c r="N89" s="822"/>
      <c r="O89" s="823"/>
      <c r="P89" s="822"/>
      <c r="Q89" s="823"/>
      <c r="R89" s="822"/>
      <c r="S89" s="825"/>
      <c r="T89" s="822"/>
      <c r="U89" s="823"/>
      <c r="V89" s="823"/>
      <c r="W89" s="823"/>
    </row>
    <row r="90" spans="1:23" s="67" customFormat="1" ht="15" customHeight="1" thickTop="1">
      <c r="A90" s="68" t="s">
        <v>51</v>
      </c>
      <c r="B90" s="69"/>
      <c r="C90" s="827"/>
      <c r="D90" s="827"/>
      <c r="E90" s="822"/>
      <c r="F90" s="822"/>
      <c r="G90" s="822"/>
      <c r="H90" s="825"/>
      <c r="I90" s="822"/>
      <c r="J90" s="822"/>
      <c r="K90" s="823"/>
      <c r="L90" s="823"/>
      <c r="M90" s="823"/>
      <c r="N90" s="823"/>
      <c r="O90" s="823"/>
      <c r="P90" s="823"/>
      <c r="Q90" s="823"/>
      <c r="R90" s="822"/>
      <c r="S90" s="825"/>
      <c r="T90" s="822"/>
      <c r="U90" s="822"/>
      <c r="V90" s="823"/>
      <c r="W90" s="823"/>
    </row>
    <row r="91" spans="1:23" s="67" customFormat="1" ht="15" customHeight="1">
      <c r="A91" s="824" t="s">
        <v>53</v>
      </c>
      <c r="B91" s="71" t="s">
        <v>14</v>
      </c>
      <c r="C91" s="72">
        <v>7572</v>
      </c>
      <c r="D91" s="72">
        <v>15384</v>
      </c>
      <c r="E91" s="70"/>
      <c r="F91" s="70"/>
      <c r="G91" s="70"/>
      <c r="H91" s="83"/>
      <c r="I91" s="83"/>
      <c r="J91" s="83"/>
      <c r="K91" s="70"/>
      <c r="L91" s="70"/>
      <c r="M91" s="70"/>
      <c r="N91" s="83"/>
      <c r="O91" s="83"/>
      <c r="P91" s="70"/>
      <c r="Q91" s="70"/>
      <c r="R91" s="70"/>
      <c r="S91" s="83"/>
      <c r="T91" s="83"/>
      <c r="U91" s="83"/>
      <c r="V91" s="70"/>
      <c r="W91" s="70"/>
    </row>
    <row r="92" spans="1:23" s="67" customFormat="1" ht="15" customHeight="1">
      <c r="A92" s="824"/>
      <c r="B92" s="71">
        <v>5</v>
      </c>
      <c r="C92" s="75">
        <v>10359</v>
      </c>
      <c r="D92" s="75">
        <v>18377</v>
      </c>
      <c r="E92" s="70"/>
      <c r="F92" s="70"/>
      <c r="G92" s="70"/>
      <c r="H92" s="83"/>
      <c r="I92" s="83"/>
      <c r="J92" s="83"/>
      <c r="K92" s="70"/>
      <c r="L92" s="70"/>
      <c r="M92" s="70"/>
      <c r="N92" s="70"/>
      <c r="O92" s="83"/>
      <c r="P92" s="70"/>
      <c r="Q92" s="70"/>
      <c r="R92" s="70"/>
      <c r="S92" s="83"/>
      <c r="T92" s="83"/>
      <c r="U92" s="83"/>
      <c r="V92" s="70"/>
      <c r="W92" s="70"/>
    </row>
    <row r="93" spans="1:23" s="78" customFormat="1" ht="15" customHeight="1">
      <c r="A93" s="824"/>
      <c r="B93" s="76">
        <v>6</v>
      </c>
      <c r="C93" s="765">
        <v>11252</v>
      </c>
      <c r="D93" s="765">
        <v>21276</v>
      </c>
      <c r="E93" s="77"/>
      <c r="F93" s="77"/>
      <c r="G93" s="77"/>
      <c r="H93" s="83"/>
      <c r="I93" s="77"/>
      <c r="J93" s="77"/>
      <c r="K93" s="77"/>
      <c r="L93" s="77"/>
      <c r="M93" s="77"/>
      <c r="N93" s="77"/>
      <c r="O93" s="108"/>
      <c r="P93" s="77"/>
      <c r="Q93" s="77"/>
      <c r="R93" s="77"/>
      <c r="S93" s="83"/>
      <c r="T93" s="77"/>
      <c r="U93" s="77"/>
      <c r="V93" s="77"/>
      <c r="W93" s="77"/>
    </row>
    <row r="94" spans="1:23" s="78" customFormat="1" ht="6" customHeight="1">
      <c r="A94" s="824"/>
      <c r="B94" s="79"/>
      <c r="C94" s="765"/>
      <c r="D94" s="765"/>
      <c r="E94" s="77"/>
      <c r="F94" s="77"/>
      <c r="G94" s="77"/>
      <c r="H94" s="83"/>
      <c r="I94" s="77"/>
      <c r="J94" s="77"/>
      <c r="K94" s="77"/>
      <c r="L94" s="77"/>
      <c r="M94" s="77"/>
      <c r="N94" s="77"/>
      <c r="O94" s="77"/>
      <c r="P94" s="77"/>
      <c r="Q94" s="77"/>
      <c r="R94" s="77"/>
      <c r="S94" s="83"/>
      <c r="T94" s="77"/>
      <c r="U94" s="77"/>
      <c r="V94" s="77"/>
      <c r="W94" s="77"/>
    </row>
    <row r="95" spans="1:23" s="67" customFormat="1" ht="15" customHeight="1">
      <c r="A95" s="824"/>
      <c r="B95" s="81" t="s">
        <v>54</v>
      </c>
      <c r="C95" s="766">
        <v>664</v>
      </c>
      <c r="D95" s="766">
        <v>1348</v>
      </c>
      <c r="E95" s="82"/>
      <c r="F95" s="82"/>
      <c r="G95" s="82"/>
      <c r="H95" s="83"/>
      <c r="I95" s="82"/>
      <c r="J95" s="82"/>
      <c r="K95" s="82"/>
      <c r="L95" s="82"/>
      <c r="M95" s="77"/>
      <c r="N95" s="82"/>
      <c r="O95" s="83"/>
      <c r="P95" s="82"/>
      <c r="Q95" s="82"/>
      <c r="R95" s="82"/>
      <c r="S95" s="83"/>
      <c r="T95" s="82"/>
      <c r="U95" s="82"/>
      <c r="V95" s="82"/>
      <c r="W95" s="82"/>
    </row>
    <row r="96" spans="1:23" s="67" customFormat="1" ht="15" customHeight="1">
      <c r="A96" s="824"/>
      <c r="B96" s="81" t="s">
        <v>55</v>
      </c>
      <c r="C96" s="766">
        <v>10062</v>
      </c>
      <c r="D96" s="766">
        <v>18599</v>
      </c>
      <c r="E96" s="82"/>
      <c r="F96" s="82"/>
      <c r="G96" s="82"/>
      <c r="H96" s="83"/>
      <c r="I96" s="82"/>
      <c r="J96" s="82"/>
      <c r="K96" s="82"/>
      <c r="L96" s="82"/>
      <c r="M96" s="77"/>
      <c r="N96" s="82"/>
      <c r="O96" s="83"/>
      <c r="P96" s="82"/>
      <c r="Q96" s="82"/>
      <c r="R96" s="82"/>
      <c r="S96" s="83"/>
      <c r="T96" s="82"/>
      <c r="U96" s="82"/>
      <c r="V96" s="82"/>
      <c r="W96" s="82"/>
    </row>
    <row r="97" spans="1:23" s="67" customFormat="1" ht="15" customHeight="1">
      <c r="A97" s="824"/>
      <c r="B97" s="81" t="s">
        <v>56</v>
      </c>
      <c r="C97" s="766">
        <v>47</v>
      </c>
      <c r="D97" s="105">
        <v>144</v>
      </c>
      <c r="E97" s="82"/>
      <c r="F97" s="82"/>
      <c r="G97" s="82"/>
      <c r="H97" s="83"/>
      <c r="I97" s="82"/>
      <c r="J97" s="82"/>
      <c r="K97" s="82"/>
      <c r="L97" s="82"/>
      <c r="M97" s="77"/>
      <c r="N97" s="82"/>
      <c r="O97" s="83"/>
      <c r="P97" s="82"/>
      <c r="Q97" s="82"/>
      <c r="R97" s="82"/>
      <c r="S97" s="83"/>
      <c r="T97" s="82"/>
      <c r="U97" s="82"/>
      <c r="V97" s="82"/>
      <c r="W97" s="82"/>
    </row>
    <row r="98" spans="1:23" s="67" customFormat="1" ht="15" customHeight="1">
      <c r="A98" s="824"/>
      <c r="B98" s="84" t="s">
        <v>57</v>
      </c>
      <c r="C98" s="768">
        <v>479</v>
      </c>
      <c r="D98" s="768">
        <v>1185</v>
      </c>
      <c r="E98" s="82"/>
      <c r="F98" s="82"/>
      <c r="G98" s="82"/>
      <c r="H98" s="83"/>
      <c r="I98" s="82"/>
      <c r="J98" s="82"/>
      <c r="K98" s="82"/>
      <c r="L98" s="82"/>
      <c r="M98" s="77"/>
      <c r="N98" s="82"/>
      <c r="O98" s="83"/>
      <c r="P98" s="82"/>
      <c r="Q98" s="82"/>
      <c r="R98" s="82"/>
      <c r="S98" s="83"/>
      <c r="T98" s="82"/>
      <c r="U98" s="82"/>
      <c r="V98" s="82"/>
      <c r="W98" s="82"/>
    </row>
    <row r="99" spans="1:23" s="67" customFormat="1" ht="15" customHeight="1">
      <c r="A99" s="820" t="s">
        <v>58</v>
      </c>
      <c r="B99" s="71" t="s">
        <v>14</v>
      </c>
      <c r="C99" s="72">
        <v>4526</v>
      </c>
      <c r="D99" s="105">
        <v>12296</v>
      </c>
      <c r="E99" s="70"/>
      <c r="F99" s="70"/>
      <c r="G99" s="83"/>
      <c r="H99" s="83"/>
      <c r="I99" s="83"/>
      <c r="J99" s="83"/>
      <c r="K99" s="70"/>
      <c r="L99" s="70"/>
      <c r="M99" s="70"/>
      <c r="N99" s="83"/>
      <c r="O99" s="83"/>
      <c r="P99" s="70"/>
      <c r="Q99" s="70"/>
      <c r="R99" s="83"/>
      <c r="S99" s="83"/>
      <c r="T99" s="83"/>
      <c r="U99" s="83"/>
      <c r="V99" s="70"/>
      <c r="W99" s="70"/>
    </row>
    <row r="100" spans="1:23" s="67" customFormat="1" ht="15" customHeight="1">
      <c r="A100" s="820"/>
      <c r="B100" s="71">
        <v>5</v>
      </c>
      <c r="C100" s="88">
        <v>6410</v>
      </c>
      <c r="D100" s="88">
        <v>13285</v>
      </c>
      <c r="E100" s="70"/>
      <c r="F100" s="70"/>
      <c r="G100" s="83"/>
      <c r="H100" s="83"/>
      <c r="I100" s="83"/>
      <c r="J100" s="83"/>
      <c r="K100" s="70"/>
      <c r="L100" s="70"/>
      <c r="M100" s="70"/>
      <c r="N100" s="70"/>
      <c r="O100" s="83"/>
      <c r="P100" s="70"/>
      <c r="Q100" s="70"/>
      <c r="R100" s="83"/>
      <c r="S100" s="83"/>
      <c r="T100" s="83"/>
      <c r="U100" s="83"/>
      <c r="V100" s="70"/>
      <c r="W100" s="70"/>
    </row>
    <row r="101" spans="1:23" s="67" customFormat="1" ht="15" customHeight="1">
      <c r="A101" s="820"/>
      <c r="B101" s="90">
        <v>6</v>
      </c>
      <c r="C101" s="773">
        <v>7613</v>
      </c>
      <c r="D101" s="773">
        <v>15609</v>
      </c>
      <c r="E101" s="77"/>
      <c r="F101" s="77"/>
      <c r="G101" s="108"/>
      <c r="H101" s="108"/>
      <c r="I101" s="77"/>
      <c r="J101" s="108"/>
      <c r="K101" s="77"/>
      <c r="L101" s="77"/>
      <c r="M101" s="77"/>
      <c r="N101" s="98"/>
      <c r="O101" s="108"/>
      <c r="P101" s="77"/>
      <c r="Q101" s="77"/>
      <c r="R101" s="108"/>
      <c r="S101" s="108"/>
      <c r="T101" s="77"/>
      <c r="U101" s="108"/>
      <c r="V101" s="77"/>
      <c r="W101" s="77"/>
    </row>
    <row r="102" spans="1:23" s="67" customFormat="1" ht="15" customHeight="1">
      <c r="A102" s="820" t="s">
        <v>59</v>
      </c>
      <c r="B102" s="100" t="s">
        <v>14</v>
      </c>
      <c r="C102" s="70">
        <v>206</v>
      </c>
      <c r="D102" s="105">
        <v>2101</v>
      </c>
      <c r="E102" s="70"/>
      <c r="F102" s="70"/>
      <c r="G102" s="70"/>
      <c r="H102" s="70"/>
      <c r="I102" s="83"/>
      <c r="J102" s="83"/>
      <c r="K102" s="70"/>
      <c r="L102" s="70"/>
      <c r="M102" s="70"/>
      <c r="N102" s="83"/>
      <c r="O102" s="83"/>
      <c r="P102" s="70"/>
      <c r="Q102" s="70"/>
      <c r="R102" s="70"/>
      <c r="S102" s="70"/>
      <c r="T102" s="83"/>
      <c r="U102" s="83"/>
      <c r="V102" s="70"/>
      <c r="W102" s="70"/>
    </row>
    <row r="103" spans="1:23" s="67" customFormat="1" ht="15" customHeight="1">
      <c r="A103" s="820"/>
      <c r="B103" s="71">
        <v>5</v>
      </c>
      <c r="C103" s="97">
        <v>513</v>
      </c>
      <c r="D103" s="88">
        <v>3682</v>
      </c>
      <c r="E103" s="70"/>
      <c r="F103" s="70"/>
      <c r="G103" s="70"/>
      <c r="H103" s="70"/>
      <c r="I103" s="83"/>
      <c r="J103" s="83"/>
      <c r="K103" s="70"/>
      <c r="L103" s="70"/>
      <c r="M103" s="70"/>
      <c r="N103" s="70"/>
      <c r="O103" s="83"/>
      <c r="P103" s="70"/>
      <c r="Q103" s="70"/>
      <c r="R103" s="70"/>
      <c r="S103" s="70"/>
      <c r="T103" s="83"/>
      <c r="U103" s="83"/>
      <c r="V103" s="70"/>
      <c r="W103" s="70"/>
    </row>
    <row r="104" spans="1:23" s="67" customFormat="1" ht="15" customHeight="1">
      <c r="A104" s="820"/>
      <c r="B104" s="90">
        <v>6</v>
      </c>
      <c r="C104" s="776">
        <v>555</v>
      </c>
      <c r="D104" s="773">
        <v>3013</v>
      </c>
      <c r="E104" s="77"/>
      <c r="F104" s="77"/>
      <c r="G104" s="77"/>
      <c r="H104" s="77"/>
      <c r="I104" s="77"/>
      <c r="J104" s="108"/>
      <c r="K104" s="77"/>
      <c r="L104" s="77"/>
      <c r="M104" s="77"/>
      <c r="N104" s="98"/>
      <c r="O104" s="108"/>
      <c r="P104" s="77"/>
      <c r="Q104" s="77"/>
      <c r="R104" s="77"/>
      <c r="S104" s="77"/>
      <c r="T104" s="77"/>
      <c r="U104" s="108"/>
      <c r="V104" s="77"/>
      <c r="W104" s="77"/>
    </row>
    <row r="105" spans="1:23" s="67" customFormat="1" ht="12.9" customHeight="1">
      <c r="A105" s="114" t="s">
        <v>105</v>
      </c>
      <c r="B105" s="115"/>
      <c r="C105" s="116"/>
      <c r="D105" s="116"/>
      <c r="E105" s="117"/>
      <c r="L105" s="118"/>
      <c r="M105" s="119"/>
      <c r="N105" s="70"/>
    </row>
    <row r="106" spans="1:23" s="67" customFormat="1" ht="12.9" customHeight="1">
      <c r="A106" s="120"/>
      <c r="B106" s="120"/>
      <c r="C106" s="821"/>
      <c r="D106" s="821"/>
      <c r="E106" s="821"/>
      <c r="F106" s="821"/>
      <c r="G106" s="821"/>
      <c r="H106" s="821"/>
      <c r="I106" s="821"/>
      <c r="J106" s="821"/>
      <c r="K106" s="821"/>
      <c r="L106" s="821"/>
      <c r="M106" s="119"/>
    </row>
    <row r="107" spans="1:23" s="67" customFormat="1" ht="12.9" customHeight="1">
      <c r="A107" s="120"/>
      <c r="B107" s="120"/>
      <c r="C107" s="821"/>
      <c r="D107" s="821"/>
      <c r="E107" s="821"/>
      <c r="F107" s="821"/>
      <c r="G107" s="821"/>
      <c r="H107" s="821"/>
      <c r="I107" s="821"/>
      <c r="J107" s="821"/>
      <c r="K107" s="821"/>
      <c r="L107" s="821"/>
      <c r="M107" s="119"/>
    </row>
    <row r="108" spans="1:23" ht="12.9" customHeight="1">
      <c r="C108" s="819"/>
      <c r="D108" s="819"/>
      <c r="E108" s="819"/>
      <c r="F108" s="819"/>
      <c r="G108" s="819"/>
      <c r="H108" s="819"/>
      <c r="I108" s="819"/>
      <c r="J108" s="819"/>
      <c r="K108" s="819"/>
      <c r="L108" s="819"/>
    </row>
    <row r="109" spans="1:23" ht="12.9" customHeight="1">
      <c r="C109" s="819"/>
      <c r="D109" s="819"/>
      <c r="E109" s="819"/>
      <c r="F109" s="819"/>
      <c r="G109" s="819"/>
      <c r="H109" s="819"/>
      <c r="I109" s="819"/>
      <c r="J109" s="819"/>
      <c r="K109" s="819"/>
      <c r="L109" s="819"/>
    </row>
    <row r="110" spans="1:23" ht="12.9" customHeight="1">
      <c r="C110" s="819"/>
      <c r="D110" s="819"/>
      <c r="E110" s="819"/>
      <c r="F110" s="819"/>
      <c r="G110" s="819"/>
      <c r="H110" s="819"/>
      <c r="I110" s="819"/>
      <c r="J110" s="819"/>
      <c r="K110" s="819"/>
      <c r="L110" s="819"/>
    </row>
    <row r="111" spans="1:23" ht="12.75" customHeight="1">
      <c r="C111" s="819"/>
      <c r="D111" s="819"/>
      <c r="E111" s="819"/>
      <c r="F111" s="819"/>
      <c r="G111" s="819"/>
      <c r="H111" s="819"/>
      <c r="I111" s="819"/>
      <c r="J111" s="819"/>
      <c r="K111" s="819"/>
      <c r="L111" s="819"/>
    </row>
    <row r="112" spans="1:23" ht="12.75" customHeight="1">
      <c r="C112" s="819"/>
      <c r="D112" s="819"/>
      <c r="E112" s="819"/>
      <c r="F112" s="819"/>
      <c r="G112" s="819"/>
      <c r="H112" s="819"/>
      <c r="I112" s="819"/>
      <c r="J112" s="819"/>
      <c r="K112" s="819"/>
      <c r="L112" s="819"/>
    </row>
  </sheetData>
  <mergeCells count="146">
    <mergeCell ref="A13:A15"/>
    <mergeCell ref="A16:A18"/>
    <mergeCell ref="T3:T4"/>
    <mergeCell ref="U3:U4"/>
    <mergeCell ref="C3:C4"/>
    <mergeCell ref="D3:D4"/>
    <mergeCell ref="E3:E4"/>
    <mergeCell ref="F3:F4"/>
    <mergeCell ref="G3:G4"/>
    <mergeCell ref="H3:H4"/>
    <mergeCell ref="V3:V4"/>
    <mergeCell ref="W3:W4"/>
    <mergeCell ref="A5:A12"/>
    <mergeCell ref="P3:P4"/>
    <mergeCell ref="Q3:Q4"/>
    <mergeCell ref="R3:R4"/>
    <mergeCell ref="S3:S4"/>
    <mergeCell ref="I3:I4"/>
    <mergeCell ref="J3:J4"/>
    <mergeCell ref="K3:K4"/>
    <mergeCell ref="L3:L4"/>
    <mergeCell ref="N3:N4"/>
    <mergeCell ref="O3:O4"/>
    <mergeCell ref="U20:U21"/>
    <mergeCell ref="V20:V21"/>
    <mergeCell ref="W20:W21"/>
    <mergeCell ref="A22:A29"/>
    <mergeCell ref="A30:A32"/>
    <mergeCell ref="A33:A35"/>
    <mergeCell ref="O20:O21"/>
    <mergeCell ref="P20:P21"/>
    <mergeCell ref="Q20:Q21"/>
    <mergeCell ref="R20:R21"/>
    <mergeCell ref="S20:S21"/>
    <mergeCell ref="T20:T21"/>
    <mergeCell ref="H20:H21"/>
    <mergeCell ref="I20:I21"/>
    <mergeCell ref="J20:J21"/>
    <mergeCell ref="K20:K21"/>
    <mergeCell ref="L20:L21"/>
    <mergeCell ref="N20:N21"/>
    <mergeCell ref="C20:C21"/>
    <mergeCell ref="D20:D21"/>
    <mergeCell ref="E20:E21"/>
    <mergeCell ref="F20:F21"/>
    <mergeCell ref="G20:G21"/>
    <mergeCell ref="A39:A46"/>
    <mergeCell ref="A47:A49"/>
    <mergeCell ref="A50:A52"/>
    <mergeCell ref="C55:C56"/>
    <mergeCell ref="D55:D56"/>
    <mergeCell ref="E55:E56"/>
    <mergeCell ref="F55:F56"/>
    <mergeCell ref="G55:G56"/>
    <mergeCell ref="P37:P38"/>
    <mergeCell ref="C37:C38"/>
    <mergeCell ref="D37:D38"/>
    <mergeCell ref="E37:E38"/>
    <mergeCell ref="F37:F38"/>
    <mergeCell ref="G37:G38"/>
    <mergeCell ref="H37:H38"/>
    <mergeCell ref="V72:V73"/>
    <mergeCell ref="W72:W73"/>
    <mergeCell ref="Q37:Q38"/>
    <mergeCell ref="R37:R38"/>
    <mergeCell ref="S37:S38"/>
    <mergeCell ref="T37:T38"/>
    <mergeCell ref="U37:U38"/>
    <mergeCell ref="I37:I38"/>
    <mergeCell ref="J37:J38"/>
    <mergeCell ref="K37:K38"/>
    <mergeCell ref="L37:L38"/>
    <mergeCell ref="N37:N38"/>
    <mergeCell ref="O37:O38"/>
    <mergeCell ref="V37:V38"/>
    <mergeCell ref="W37:W38"/>
    <mergeCell ref="U55:U56"/>
    <mergeCell ref="V55:V56"/>
    <mergeCell ref="W55:W56"/>
    <mergeCell ref="Q72:Q73"/>
    <mergeCell ref="R72:R73"/>
    <mergeCell ref="S72:S73"/>
    <mergeCell ref="T72:T73"/>
    <mergeCell ref="U72:U73"/>
    <mergeCell ref="A57:A64"/>
    <mergeCell ref="A65:A67"/>
    <mergeCell ref="A68:A70"/>
    <mergeCell ref="O55:O56"/>
    <mergeCell ref="P55:P56"/>
    <mergeCell ref="Q55:Q56"/>
    <mergeCell ref="R55:R56"/>
    <mergeCell ref="S55:S56"/>
    <mergeCell ref="T55:T56"/>
    <mergeCell ref="H55:H56"/>
    <mergeCell ref="I55:I56"/>
    <mergeCell ref="J55:J56"/>
    <mergeCell ref="K55:K56"/>
    <mergeCell ref="L55:L56"/>
    <mergeCell ref="N55:N56"/>
    <mergeCell ref="A74:A81"/>
    <mergeCell ref="A82:A84"/>
    <mergeCell ref="A85:A87"/>
    <mergeCell ref="C89:C90"/>
    <mergeCell ref="D89:D90"/>
    <mergeCell ref="E89:E90"/>
    <mergeCell ref="F89:F90"/>
    <mergeCell ref="G89:G90"/>
    <mergeCell ref="P72:P73"/>
    <mergeCell ref="C72:C73"/>
    <mergeCell ref="D72:D73"/>
    <mergeCell ref="E72:E73"/>
    <mergeCell ref="F72:F73"/>
    <mergeCell ref="G72:G73"/>
    <mergeCell ref="H72:H73"/>
    <mergeCell ref="I72:I73"/>
    <mergeCell ref="J72:J73"/>
    <mergeCell ref="K72:K73"/>
    <mergeCell ref="L72:L73"/>
    <mergeCell ref="N72:N73"/>
    <mergeCell ref="O72:O73"/>
    <mergeCell ref="U89:U90"/>
    <mergeCell ref="V89:V90"/>
    <mergeCell ref="W89:W90"/>
    <mergeCell ref="A91:A98"/>
    <mergeCell ref="A99:A101"/>
    <mergeCell ref="N89:N90"/>
    <mergeCell ref="O89:O90"/>
    <mergeCell ref="P89:P90"/>
    <mergeCell ref="Q89:Q90"/>
    <mergeCell ref="R89:R90"/>
    <mergeCell ref="S89:S90"/>
    <mergeCell ref="H89:H90"/>
    <mergeCell ref="I89:I90"/>
    <mergeCell ref="J89:J90"/>
    <mergeCell ref="K89:K90"/>
    <mergeCell ref="L89:L90"/>
    <mergeCell ref="M89:M90"/>
    <mergeCell ref="C111:L111"/>
    <mergeCell ref="C112:L112"/>
    <mergeCell ref="A102:A104"/>
    <mergeCell ref="C106:L106"/>
    <mergeCell ref="C107:L107"/>
    <mergeCell ref="C108:L108"/>
    <mergeCell ref="C109:L109"/>
    <mergeCell ref="C110:L110"/>
    <mergeCell ref="T89:T90"/>
  </mergeCells>
  <phoneticPr fontId="10"/>
  <printOptions horizontalCentered="1"/>
  <pageMargins left="0.78740157480314965" right="0.78740157480314965" top="0.55118110236220474" bottom="0.55118110236220474" header="0.51181102362204722" footer="0.51181102362204722"/>
  <pageSetup paperSize="9" firstPageNumber="0" orientation="portrait" r:id="rId1"/>
  <rowBreaks count="1" manualBreakCount="1">
    <brk id="52" max="1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A60F1-86EE-4C2E-AFE6-C71F94F56796}">
  <dimension ref="A1:AMK11"/>
  <sheetViews>
    <sheetView zoomScaleNormal="100" zoomScaleSheetLayoutView="100" zoomScalePageLayoutView="115" workbookViewId="0"/>
  </sheetViews>
  <sheetFormatPr defaultColWidth="8.88671875" defaultRowHeight="13.2"/>
  <cols>
    <col min="1" max="1" width="9.6640625" style="740" customWidth="1"/>
    <col min="2" max="4" width="9.77734375" style="740" customWidth="1"/>
    <col min="5" max="9" width="9.6640625" style="740" customWidth="1"/>
    <col min="10" max="1025" width="9" style="740" customWidth="1"/>
  </cols>
  <sheetData>
    <row r="1" spans="1:9" s="739" customFormat="1" ht="15" customHeight="1">
      <c r="A1" s="3" t="s">
        <v>399</v>
      </c>
    </row>
    <row r="2" spans="1:9" ht="12" customHeight="1" thickBot="1">
      <c r="A2" s="3"/>
      <c r="F2" s="831" t="s">
        <v>400</v>
      </c>
      <c r="G2" s="831"/>
      <c r="H2" s="831"/>
      <c r="I2" s="831"/>
    </row>
    <row r="3" spans="1:9" s="742" customFormat="1" ht="15" customHeight="1" thickTop="1" thickBot="1">
      <c r="A3" s="741" t="s">
        <v>1</v>
      </c>
      <c r="B3" s="832" t="s">
        <v>401</v>
      </c>
      <c r="C3" s="832" t="s">
        <v>402</v>
      </c>
      <c r="D3" s="832"/>
      <c r="E3" s="832"/>
      <c r="F3" s="832"/>
      <c r="G3" s="832"/>
      <c r="H3" s="832"/>
      <c r="I3" s="832"/>
    </row>
    <row r="4" spans="1:9" s="742" customFormat="1" ht="15" customHeight="1" thickTop="1">
      <c r="A4" s="743" t="s">
        <v>403</v>
      </c>
      <c r="B4" s="832"/>
      <c r="C4" s="744" t="s">
        <v>41</v>
      </c>
      <c r="D4" s="745" t="s">
        <v>404</v>
      </c>
      <c r="E4" s="746" t="s">
        <v>405</v>
      </c>
      <c r="F4" s="744" t="s">
        <v>406</v>
      </c>
      <c r="G4" s="745" t="s">
        <v>407</v>
      </c>
      <c r="H4" s="745" t="s">
        <v>408</v>
      </c>
      <c r="I4" s="745" t="s">
        <v>409</v>
      </c>
    </row>
    <row r="5" spans="1:9" s="751" customFormat="1" ht="20.100000000000001" customHeight="1">
      <c r="A5" s="747" t="s">
        <v>410</v>
      </c>
      <c r="B5" s="748">
        <v>124</v>
      </c>
      <c r="C5" s="748">
        <v>5113</v>
      </c>
      <c r="D5" s="748">
        <v>1863</v>
      </c>
      <c r="E5" s="748">
        <v>1678</v>
      </c>
      <c r="F5" s="749">
        <v>1030</v>
      </c>
      <c r="G5" s="750">
        <v>382</v>
      </c>
      <c r="H5" s="750">
        <v>123</v>
      </c>
      <c r="I5" s="750">
        <v>37</v>
      </c>
    </row>
    <row r="6" spans="1:9" s="751" customFormat="1" ht="20.100000000000001" customHeight="1">
      <c r="A6" s="747">
        <v>6</v>
      </c>
      <c r="B6" s="752">
        <v>125</v>
      </c>
      <c r="C6" s="753">
        <v>5204</v>
      </c>
      <c r="D6" s="753">
        <v>2056</v>
      </c>
      <c r="E6" s="753">
        <v>1556</v>
      </c>
      <c r="F6" s="754">
        <v>1047</v>
      </c>
      <c r="G6" s="755">
        <v>403</v>
      </c>
      <c r="H6" s="755">
        <v>109</v>
      </c>
      <c r="I6" s="755">
        <v>33</v>
      </c>
    </row>
    <row r="7" spans="1:9" s="751" customFormat="1" ht="20.100000000000001" customHeight="1">
      <c r="A7" s="756">
        <v>7</v>
      </c>
      <c r="B7" s="787">
        <v>129</v>
      </c>
      <c r="C7" s="787">
        <v>5370</v>
      </c>
      <c r="D7" s="787">
        <v>2073</v>
      </c>
      <c r="E7" s="787">
        <v>1751</v>
      </c>
      <c r="F7" s="788">
        <v>992</v>
      </c>
      <c r="G7" s="789">
        <v>392</v>
      </c>
      <c r="H7" s="789">
        <v>123</v>
      </c>
      <c r="I7" s="789">
        <v>39</v>
      </c>
    </row>
    <row r="8" spans="1:9" s="757" customFormat="1" ht="12" customHeight="1">
      <c r="A8" s="757" t="s">
        <v>411</v>
      </c>
      <c r="E8" s="758"/>
      <c r="F8" s="758"/>
      <c r="I8" s="758" t="s">
        <v>412</v>
      </c>
    </row>
    <row r="9" spans="1:9" s="759" customFormat="1" ht="13.5" customHeight="1">
      <c r="C9" s="760"/>
      <c r="I9" s="758"/>
    </row>
    <row r="10" spans="1:9" s="759" customFormat="1" ht="13.5" customHeight="1">
      <c r="G10" s="761"/>
      <c r="I10" s="758"/>
    </row>
    <row r="11" spans="1:9" s="759" customFormat="1" ht="13.5" customHeight="1">
      <c r="C11" s="760"/>
    </row>
  </sheetData>
  <mergeCells count="3">
    <mergeCell ref="F2:I2"/>
    <mergeCell ref="B3:B4"/>
    <mergeCell ref="C3:I3"/>
  </mergeCells>
  <phoneticPr fontId="10"/>
  <pageMargins left="0.78740157480314965" right="0.78740157480314965" top="0.98425196850393704" bottom="0.98425196850393704" header="0.51181102362204722" footer="0.51181102362204722"/>
  <pageSetup paperSize="9" firstPageNumber="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13"/>
  <sheetViews>
    <sheetView zoomScaleNormal="100" zoomScaleSheetLayoutView="130" workbookViewId="0"/>
  </sheetViews>
  <sheetFormatPr defaultRowHeight="13.2"/>
  <cols>
    <col min="1" max="1" width="8.88671875" style="1" customWidth="1"/>
    <col min="2" max="2" width="7.33203125" style="1" customWidth="1"/>
    <col min="3" max="4" width="6.33203125" style="1" customWidth="1"/>
    <col min="5" max="5" width="5.109375" style="1" customWidth="1"/>
    <col min="6" max="6" width="7.6640625" style="1" customWidth="1"/>
    <col min="7" max="7" width="7.33203125" style="1" customWidth="1"/>
    <col min="8" max="8" width="8.44140625" style="1" customWidth="1"/>
    <col min="9" max="9" width="6.21875" style="1" customWidth="1"/>
    <col min="10" max="10" width="8.44140625" style="1" customWidth="1"/>
    <col min="11" max="11" width="6.21875" style="1" customWidth="1"/>
    <col min="12" max="12" width="8.44140625" style="1" customWidth="1"/>
    <col min="13" max="14" width="6.6640625" style="1" customWidth="1"/>
    <col min="15" max="1025" width="9" style="1" customWidth="1"/>
  </cols>
  <sheetData>
    <row r="1" spans="1:14" ht="15" customHeight="1">
      <c r="A1" s="3" t="s">
        <v>0</v>
      </c>
      <c r="B1" s="4"/>
      <c r="C1" s="4"/>
      <c r="D1" s="4"/>
      <c r="E1" s="4"/>
      <c r="F1" s="4"/>
      <c r="G1" s="5"/>
    </row>
    <row r="2" spans="1:14" ht="9.9" customHeight="1">
      <c r="A2" s="3"/>
      <c r="B2" s="6"/>
      <c r="C2" s="6"/>
      <c r="D2" s="6"/>
      <c r="E2" s="6"/>
      <c r="F2" s="6"/>
      <c r="G2" s="7"/>
    </row>
    <row r="3" spans="1:14" s="9" customFormat="1" ht="15" customHeight="1">
      <c r="A3" s="8" t="s">
        <v>1</v>
      </c>
      <c r="B3" s="833" t="s">
        <v>2</v>
      </c>
      <c r="C3" s="834" t="s">
        <v>3</v>
      </c>
      <c r="D3" s="834"/>
      <c r="E3" s="834"/>
      <c r="F3" s="834"/>
      <c r="G3" s="834"/>
      <c r="H3" s="833" t="s">
        <v>4</v>
      </c>
      <c r="I3" s="835" t="s">
        <v>5</v>
      </c>
      <c r="J3" s="835"/>
      <c r="K3" s="835" t="s">
        <v>6</v>
      </c>
      <c r="L3" s="835"/>
      <c r="N3" s="10"/>
    </row>
    <row r="4" spans="1:14" s="9" customFormat="1" ht="15" customHeight="1">
      <c r="A4" s="11" t="s">
        <v>7</v>
      </c>
      <c r="B4" s="833"/>
      <c r="C4" s="12" t="s">
        <v>8</v>
      </c>
      <c r="D4" s="12" t="s">
        <v>9</v>
      </c>
      <c r="E4" s="12" t="s">
        <v>10</v>
      </c>
      <c r="F4" s="13" t="s">
        <v>11</v>
      </c>
      <c r="G4" s="12" t="s">
        <v>12</v>
      </c>
      <c r="H4" s="833"/>
      <c r="I4" s="13" t="s">
        <v>13</v>
      </c>
      <c r="J4" s="14" t="s">
        <v>3</v>
      </c>
      <c r="K4" s="12" t="s">
        <v>13</v>
      </c>
      <c r="L4" s="14" t="s">
        <v>3</v>
      </c>
      <c r="N4" s="15"/>
    </row>
    <row r="5" spans="1:14" s="9" customFormat="1" ht="20.100000000000001" customHeight="1">
      <c r="A5" s="16" t="s">
        <v>14</v>
      </c>
      <c r="B5" s="805">
        <v>11398</v>
      </c>
      <c r="C5" s="805">
        <v>517</v>
      </c>
      <c r="D5" s="805">
        <v>5314</v>
      </c>
      <c r="E5" s="806">
        <v>385</v>
      </c>
      <c r="F5" s="805">
        <v>21</v>
      </c>
      <c r="G5" s="805">
        <v>276</v>
      </c>
      <c r="H5" s="805">
        <v>1468</v>
      </c>
      <c r="I5" s="805">
        <v>626</v>
      </c>
      <c r="J5" s="805">
        <v>3942</v>
      </c>
      <c r="K5" s="805">
        <v>842</v>
      </c>
      <c r="L5" s="805">
        <v>943</v>
      </c>
      <c r="N5" s="15"/>
    </row>
    <row r="6" spans="1:14" s="9" customFormat="1" ht="20.100000000000001" customHeight="1">
      <c r="A6" s="17">
        <v>5</v>
      </c>
      <c r="B6" s="807">
        <v>13335</v>
      </c>
      <c r="C6" s="807">
        <v>538</v>
      </c>
      <c r="D6" s="807">
        <v>6144</v>
      </c>
      <c r="E6" s="808">
        <v>712</v>
      </c>
      <c r="F6" s="807">
        <v>37</v>
      </c>
      <c r="G6" s="807">
        <v>255</v>
      </c>
      <c r="H6" s="807">
        <v>1497</v>
      </c>
      <c r="I6" s="807">
        <v>626</v>
      </c>
      <c r="J6" s="807">
        <v>4556</v>
      </c>
      <c r="K6" s="807">
        <v>871</v>
      </c>
      <c r="L6" s="807">
        <v>1093</v>
      </c>
      <c r="N6" s="18"/>
    </row>
    <row r="7" spans="1:14" s="9" customFormat="1" ht="20.100000000000001" customHeight="1">
      <c r="A7" s="19">
        <v>6</v>
      </c>
      <c r="B7" s="809">
        <v>11860</v>
      </c>
      <c r="C7" s="809">
        <v>552</v>
      </c>
      <c r="D7" s="809">
        <v>3985</v>
      </c>
      <c r="E7" s="810">
        <v>713</v>
      </c>
      <c r="F7" s="809">
        <v>31</v>
      </c>
      <c r="G7" s="809">
        <v>245</v>
      </c>
      <c r="H7" s="809">
        <v>1616</v>
      </c>
      <c r="I7" s="809">
        <v>705</v>
      </c>
      <c r="J7" s="809">
        <v>5272</v>
      </c>
      <c r="K7" s="809">
        <v>911</v>
      </c>
      <c r="L7" s="809">
        <v>1062</v>
      </c>
    </row>
    <row r="8" spans="1:14" ht="12" customHeight="1">
      <c r="A8" s="790" t="s">
        <v>15</v>
      </c>
      <c r="B8" s="20"/>
      <c r="C8" s="20"/>
      <c r="D8" s="20"/>
      <c r="F8" s="21" t="s">
        <v>430</v>
      </c>
      <c r="G8" s="7"/>
      <c r="L8" s="22"/>
    </row>
    <row r="9" spans="1:14" ht="12" customHeight="1">
      <c r="F9" s="21" t="s">
        <v>417</v>
      </c>
      <c r="L9" s="22"/>
    </row>
    <row r="10" spans="1:14">
      <c r="E10" s="21"/>
    </row>
    <row r="12" spans="1:14">
      <c r="E12" s="23"/>
    </row>
    <row r="13" spans="1:14">
      <c r="E13" s="23"/>
    </row>
  </sheetData>
  <mergeCells count="5">
    <mergeCell ref="B3:B4"/>
    <mergeCell ref="C3:G3"/>
    <mergeCell ref="H3:H4"/>
    <mergeCell ref="I3:J3"/>
    <mergeCell ref="K3:L3"/>
  </mergeCells>
  <phoneticPr fontId="10"/>
  <pageMargins left="0.78740157480314965" right="0.78740157480314965" top="0.74803149606299213" bottom="0.74803149606299213" header="0.51181102362204722" footer="0.51181102362204722"/>
  <pageSetup paperSize="9" firstPageNumber="0"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51F17-A543-48B3-A221-165AEDB6CAE1}">
  <dimension ref="A1:AMK12"/>
  <sheetViews>
    <sheetView zoomScaleNormal="100" zoomScaleSheetLayoutView="100" zoomScalePageLayoutView="115" workbookViewId="0"/>
  </sheetViews>
  <sheetFormatPr defaultRowHeight="13.2"/>
  <cols>
    <col min="1" max="8" width="10.88671875" style="599" customWidth="1"/>
    <col min="9" max="1025" width="9" style="599" customWidth="1"/>
  </cols>
  <sheetData>
    <row r="1" spans="1:9" ht="15" customHeight="1">
      <c r="A1" s="598" t="s">
        <v>346</v>
      </c>
    </row>
    <row r="2" spans="1:9" ht="9.9" customHeight="1" thickBot="1">
      <c r="A2" s="600"/>
    </row>
    <row r="3" spans="1:9" s="602" customFormat="1" ht="21" customHeight="1" thickTop="1" thickBot="1">
      <c r="A3" s="601" t="s">
        <v>1</v>
      </c>
      <c r="B3" s="836" t="s">
        <v>115</v>
      </c>
      <c r="C3" s="836" t="s">
        <v>5</v>
      </c>
      <c r="D3" s="836" t="s">
        <v>347</v>
      </c>
      <c r="E3" s="836" t="s">
        <v>348</v>
      </c>
      <c r="F3" s="837" t="s">
        <v>349</v>
      </c>
      <c r="G3" s="836" t="s">
        <v>350</v>
      </c>
      <c r="H3" s="836" t="s">
        <v>351</v>
      </c>
    </row>
    <row r="4" spans="1:9" s="604" customFormat="1" ht="13.5" customHeight="1" thickTop="1">
      <c r="A4" s="603" t="s">
        <v>32</v>
      </c>
      <c r="B4" s="836"/>
      <c r="C4" s="836"/>
      <c r="D4" s="836"/>
      <c r="E4" s="836"/>
      <c r="F4" s="836"/>
      <c r="G4" s="836"/>
      <c r="H4" s="836"/>
    </row>
    <row r="5" spans="1:9" s="609" customFormat="1" ht="18" customHeight="1">
      <c r="A5" s="605" t="s">
        <v>14</v>
      </c>
      <c r="B5" s="606">
        <v>1628</v>
      </c>
      <c r="C5" s="607">
        <v>783</v>
      </c>
      <c r="D5" s="606">
        <v>354</v>
      </c>
      <c r="E5" s="607">
        <v>97</v>
      </c>
      <c r="F5" s="607">
        <v>274</v>
      </c>
      <c r="G5" s="607">
        <v>120</v>
      </c>
      <c r="H5" s="608" t="s">
        <v>80</v>
      </c>
    </row>
    <row r="6" spans="1:9" s="609" customFormat="1" ht="18" customHeight="1">
      <c r="A6" s="605">
        <v>5</v>
      </c>
      <c r="B6" s="610">
        <v>2019</v>
      </c>
      <c r="C6" s="611">
        <v>903</v>
      </c>
      <c r="D6" s="610">
        <v>409</v>
      </c>
      <c r="E6" s="611">
        <v>170</v>
      </c>
      <c r="F6" s="611">
        <v>300</v>
      </c>
      <c r="G6" s="611">
        <v>211</v>
      </c>
      <c r="H6" s="612">
        <v>26</v>
      </c>
      <c r="I6" s="613"/>
    </row>
    <row r="7" spans="1:9" s="609" customFormat="1" ht="18" customHeight="1">
      <c r="A7" s="614">
        <v>6</v>
      </c>
      <c r="B7" s="615">
        <v>2296</v>
      </c>
      <c r="C7" s="616">
        <v>1018</v>
      </c>
      <c r="D7" s="615">
        <v>460</v>
      </c>
      <c r="E7" s="616">
        <v>213</v>
      </c>
      <c r="F7" s="616">
        <v>328</v>
      </c>
      <c r="G7" s="616">
        <v>219</v>
      </c>
      <c r="H7" s="617">
        <v>58</v>
      </c>
      <c r="I7" s="613"/>
    </row>
    <row r="8" spans="1:9" s="618" customFormat="1" ht="12" customHeight="1">
      <c r="A8" s="618" t="s">
        <v>352</v>
      </c>
      <c r="B8" s="619"/>
      <c r="C8" s="619"/>
      <c r="D8" s="619"/>
      <c r="E8" s="619"/>
      <c r="F8" s="619"/>
      <c r="G8" s="619"/>
      <c r="H8" s="620" t="s">
        <v>344</v>
      </c>
      <c r="I8" s="619"/>
    </row>
    <row r="9" spans="1:9" ht="12" customHeight="1">
      <c r="A9" s="621"/>
      <c r="B9" s="621"/>
      <c r="D9" s="621"/>
      <c r="F9" s="621"/>
      <c r="G9" s="621"/>
      <c r="H9" s="622" t="s">
        <v>432</v>
      </c>
      <c r="I9" s="621"/>
    </row>
    <row r="10" spans="1:9" ht="12" customHeight="1">
      <c r="A10" s="621"/>
      <c r="B10" s="621"/>
      <c r="D10" s="621"/>
      <c r="F10" s="621"/>
      <c r="G10" s="621"/>
      <c r="H10" s="622"/>
      <c r="I10" s="621"/>
    </row>
    <row r="12" spans="1:9" ht="13.5" customHeight="1">
      <c r="B12" s="623"/>
    </row>
  </sheetData>
  <mergeCells count="7">
    <mergeCell ref="H3:H4"/>
    <mergeCell ref="B3:B4"/>
    <mergeCell ref="C3:C4"/>
    <mergeCell ref="D3:D4"/>
    <mergeCell ref="E3:E4"/>
    <mergeCell ref="F3:F4"/>
    <mergeCell ref="G3:G4"/>
  </mergeCells>
  <phoneticPr fontId="10"/>
  <pageMargins left="0.78740157480314965" right="0.78740157480314965" top="0.98425196850393704" bottom="0.98425196850393704" header="0.51181102362204722" footer="0.51181102362204722"/>
  <pageSetup paperSize="9" firstPageNumber="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4F9B5-2BBA-4A6A-8D33-14F88FFB4ED3}">
  <dimension ref="A1:AMK19"/>
  <sheetViews>
    <sheetView zoomScaleNormal="100" zoomScaleSheetLayoutView="130" workbookViewId="0"/>
  </sheetViews>
  <sheetFormatPr defaultRowHeight="13.2"/>
  <cols>
    <col min="1" max="4" width="12.33203125" style="42" customWidth="1"/>
    <col min="5" max="6" width="12.44140625" style="42" customWidth="1"/>
    <col min="7" max="7" width="12.33203125" style="42" customWidth="1"/>
    <col min="8" max="1025" width="13.33203125" style="42" customWidth="1"/>
  </cols>
  <sheetData>
    <row r="1" spans="1:8" ht="15" customHeight="1">
      <c r="A1" s="63" t="s">
        <v>38</v>
      </c>
    </row>
    <row r="2" spans="1:8" ht="9.9" customHeight="1" thickBot="1">
      <c r="A2" s="62"/>
    </row>
    <row r="3" spans="1:8" s="57" customFormat="1" ht="17.100000000000001" customHeight="1" thickTop="1">
      <c r="A3" s="61" t="s">
        <v>1</v>
      </c>
      <c r="B3" s="60" t="s">
        <v>37</v>
      </c>
      <c r="C3" s="60" t="s">
        <v>36</v>
      </c>
      <c r="D3" s="60" t="s">
        <v>35</v>
      </c>
      <c r="E3" s="60" t="s">
        <v>19</v>
      </c>
      <c r="F3" s="60" t="s">
        <v>34</v>
      </c>
      <c r="G3" s="60" t="s">
        <v>33</v>
      </c>
    </row>
    <row r="4" spans="1:8" s="57" customFormat="1" ht="17.100000000000001" customHeight="1">
      <c r="A4" s="59" t="s">
        <v>32</v>
      </c>
      <c r="B4" s="58" t="s">
        <v>31</v>
      </c>
      <c r="C4" s="58" t="s">
        <v>30</v>
      </c>
      <c r="D4" s="58" t="s">
        <v>30</v>
      </c>
      <c r="E4" s="58" t="s">
        <v>30</v>
      </c>
      <c r="F4" s="58" t="s">
        <v>30</v>
      </c>
      <c r="G4" s="58" t="s">
        <v>29</v>
      </c>
    </row>
    <row r="5" spans="1:8" s="51" customFormat="1" ht="20.100000000000001" customHeight="1">
      <c r="A5" s="55" t="s">
        <v>14</v>
      </c>
      <c r="B5" s="56">
        <v>92340</v>
      </c>
      <c r="C5" s="56">
        <v>21001</v>
      </c>
      <c r="D5" s="56">
        <v>1703</v>
      </c>
      <c r="E5" s="56">
        <v>40554</v>
      </c>
      <c r="F5" s="56">
        <v>29082</v>
      </c>
      <c r="G5" s="56">
        <v>38.9</v>
      </c>
    </row>
    <row r="6" spans="1:8" s="51" customFormat="1" ht="20.100000000000001" customHeight="1">
      <c r="A6" s="55">
        <v>5</v>
      </c>
      <c r="B6" s="54">
        <v>126659</v>
      </c>
      <c r="C6" s="54">
        <v>25052</v>
      </c>
      <c r="D6" s="54">
        <v>1427</v>
      </c>
      <c r="E6" s="54">
        <v>65368</v>
      </c>
      <c r="F6" s="54">
        <v>34812</v>
      </c>
      <c r="G6" s="54">
        <v>41</v>
      </c>
    </row>
    <row r="7" spans="1:8" s="51" customFormat="1" ht="20.100000000000001" customHeight="1">
      <c r="A7" s="53">
        <v>6</v>
      </c>
      <c r="B7" s="52">
        <v>126167</v>
      </c>
      <c r="C7" s="52">
        <v>28854</v>
      </c>
      <c r="D7" s="52">
        <v>1551</v>
      </c>
      <c r="E7" s="52">
        <v>61914</v>
      </c>
      <c r="F7" s="52">
        <v>33848</v>
      </c>
      <c r="G7" s="52">
        <v>41</v>
      </c>
    </row>
    <row r="8" spans="1:8" s="48" customFormat="1" ht="12.9" customHeight="1">
      <c r="A8" s="50" t="s">
        <v>28</v>
      </c>
      <c r="B8" s="47"/>
      <c r="D8" s="47"/>
      <c r="E8" s="47"/>
      <c r="F8" s="47"/>
      <c r="G8" s="49"/>
    </row>
    <row r="9" spans="1:8" ht="12" customHeight="1">
      <c r="C9" s="47"/>
      <c r="D9" s="1"/>
      <c r="E9" s="1"/>
      <c r="F9" s="1"/>
      <c r="G9" s="46"/>
    </row>
    <row r="10" spans="1:8" ht="13.5" customHeight="1">
      <c r="A10" s="43"/>
      <c r="B10" s="45"/>
      <c r="C10" s="45"/>
      <c r="F10" s="45"/>
    </row>
    <row r="11" spans="1:8" ht="13.5" customHeight="1">
      <c r="A11" s="43"/>
      <c r="B11" s="43"/>
      <c r="C11" s="43"/>
      <c r="D11" s="43"/>
      <c r="E11" s="43"/>
      <c r="F11" s="44"/>
      <c r="G11" s="43"/>
      <c r="H11" s="43"/>
    </row>
    <row r="12" spans="1:8" ht="13.5" customHeight="1">
      <c r="A12" s="43"/>
      <c r="B12" s="43"/>
      <c r="C12" s="43"/>
      <c r="D12" s="43"/>
      <c r="E12" s="43"/>
      <c r="F12" s="43"/>
      <c r="G12" s="43"/>
      <c r="H12" s="43"/>
    </row>
    <row r="13" spans="1:8" ht="13.5" customHeight="1">
      <c r="A13" s="43"/>
      <c r="B13" s="43"/>
      <c r="C13" s="43"/>
      <c r="D13" s="43"/>
      <c r="E13" s="43"/>
      <c r="F13" s="43"/>
      <c r="H13" s="43"/>
    </row>
    <row r="14" spans="1:8" ht="13.5" customHeight="1">
      <c r="A14" s="43"/>
      <c r="B14" s="43"/>
      <c r="C14" s="43"/>
      <c r="D14" s="43"/>
      <c r="E14" s="43"/>
      <c r="F14" s="43"/>
      <c r="G14" s="43"/>
      <c r="H14" s="43"/>
    </row>
    <row r="15" spans="1:8" ht="13.5" customHeight="1">
      <c r="A15" s="43"/>
      <c r="B15" s="43"/>
      <c r="C15" s="43"/>
      <c r="D15" s="43"/>
      <c r="E15" s="43"/>
      <c r="F15" s="43"/>
      <c r="G15" s="43"/>
      <c r="H15" s="43"/>
    </row>
    <row r="16" spans="1:8" ht="13.5" customHeight="1">
      <c r="A16" s="43"/>
      <c r="B16" s="43"/>
      <c r="C16" s="43"/>
      <c r="D16" s="43"/>
      <c r="E16" s="43"/>
      <c r="F16" s="43"/>
      <c r="G16" s="43"/>
      <c r="H16" s="43"/>
    </row>
    <row r="17" spans="1:8" ht="13.5" customHeight="1">
      <c r="A17" s="43"/>
      <c r="B17" s="43"/>
      <c r="C17" s="43"/>
      <c r="D17" s="43"/>
      <c r="E17" s="43"/>
      <c r="F17" s="43"/>
      <c r="G17" s="43"/>
      <c r="H17" s="43"/>
    </row>
    <row r="18" spans="1:8" ht="13.5" customHeight="1">
      <c r="F18" s="43"/>
      <c r="G18" s="43"/>
      <c r="H18" s="43"/>
    </row>
    <row r="19" spans="1:8" ht="13.5" customHeight="1">
      <c r="F19" s="43"/>
      <c r="G19" s="43"/>
      <c r="H19" s="43"/>
    </row>
  </sheetData>
  <phoneticPr fontId="10"/>
  <pageMargins left="0.78740157480314965" right="0.78740157480314965" top="0.98425196850393704" bottom="0.98425196850393704" header="0.51181102362204722" footer="0.51181102362204722"/>
  <pageSetup paperSize="9" firstPageNumber="0" orientation="portrait" r:id="rId1"/>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36</vt:i4>
      </vt:variant>
      <vt:variant>
        <vt:lpstr>名前付き一覧</vt:lpstr>
      </vt:variant>
      <vt:variant>
        <vt:i4>36</vt:i4>
      </vt:variant>
    </vt:vector>
  </HeadingPairs>
  <TitlesOfParts>
    <vt:vector size="72" baseType="lpstr">
      <vt:lpstr>17-1 </vt:lpstr>
      <vt:lpstr>17-2</vt:lpstr>
      <vt:lpstr>17-3</vt:lpstr>
      <vt:lpstr>17-4</vt:lpstr>
      <vt:lpstr>17-5</vt:lpstr>
      <vt:lpstr>17-6</vt:lpstr>
      <vt:lpstr>17-7 </vt:lpstr>
      <vt:lpstr>17-8</vt:lpstr>
      <vt:lpstr>17-9</vt:lpstr>
      <vt:lpstr>17-10</vt:lpstr>
      <vt:lpstr>17-11(1)</vt:lpstr>
      <vt:lpstr>17-11(2)</vt:lpstr>
      <vt:lpstr>17-11(3）</vt:lpstr>
      <vt:lpstr>17-11(4)</vt:lpstr>
      <vt:lpstr>17-11(5)</vt:lpstr>
      <vt:lpstr>17-12</vt:lpstr>
      <vt:lpstr>17-13(1)</vt:lpstr>
      <vt:lpstr>17-13(2)</vt:lpstr>
      <vt:lpstr>17-13(3)</vt:lpstr>
      <vt:lpstr>17-14</vt:lpstr>
      <vt:lpstr>17-15</vt:lpstr>
      <vt:lpstr>17-16</vt:lpstr>
      <vt:lpstr>17-17</vt:lpstr>
      <vt:lpstr>17-18</vt:lpstr>
      <vt:lpstr>17-19</vt:lpstr>
      <vt:lpstr>17-20</vt:lpstr>
      <vt:lpstr>17-21</vt:lpstr>
      <vt:lpstr>17-22</vt:lpstr>
      <vt:lpstr>17-23</vt:lpstr>
      <vt:lpstr>17-24</vt:lpstr>
      <vt:lpstr>17-25</vt:lpstr>
      <vt:lpstr>17-26</vt:lpstr>
      <vt:lpstr>17-27</vt:lpstr>
      <vt:lpstr>17-28</vt:lpstr>
      <vt:lpstr>17-29</vt:lpstr>
      <vt:lpstr>17-30</vt:lpstr>
      <vt:lpstr>'17-1 '!Print_Area</vt:lpstr>
      <vt:lpstr>'17-10'!Print_Area</vt:lpstr>
      <vt:lpstr>'17-11(1)'!Print_Area</vt:lpstr>
      <vt:lpstr>'17-11(2)'!Print_Area</vt:lpstr>
      <vt:lpstr>'17-11(3）'!Print_Area</vt:lpstr>
      <vt:lpstr>'17-11(4)'!Print_Area</vt:lpstr>
      <vt:lpstr>'17-11(5)'!Print_Area</vt:lpstr>
      <vt:lpstr>'17-12'!Print_Area</vt:lpstr>
      <vt:lpstr>'17-13(1)'!Print_Area</vt:lpstr>
      <vt:lpstr>'17-13(2)'!Print_Area</vt:lpstr>
      <vt:lpstr>'17-13(3)'!Print_Area</vt:lpstr>
      <vt:lpstr>'17-14'!Print_Area</vt:lpstr>
      <vt:lpstr>'17-15'!Print_Area</vt:lpstr>
      <vt:lpstr>'17-16'!Print_Area</vt:lpstr>
      <vt:lpstr>'17-17'!Print_Area</vt:lpstr>
      <vt:lpstr>'17-18'!Print_Area</vt:lpstr>
      <vt:lpstr>'17-19'!Print_Area</vt:lpstr>
      <vt:lpstr>'17-2'!Print_Area</vt:lpstr>
      <vt:lpstr>'17-20'!Print_Area</vt:lpstr>
      <vt:lpstr>'17-21'!Print_Area</vt:lpstr>
      <vt:lpstr>'17-22'!Print_Area</vt:lpstr>
      <vt:lpstr>'17-23'!Print_Area</vt:lpstr>
      <vt:lpstr>'17-24'!Print_Area</vt:lpstr>
      <vt:lpstr>'17-25'!Print_Area</vt:lpstr>
      <vt:lpstr>'17-26'!Print_Area</vt:lpstr>
      <vt:lpstr>'17-27'!Print_Area</vt:lpstr>
      <vt:lpstr>'17-28'!Print_Area</vt:lpstr>
      <vt:lpstr>'17-29'!Print_Area</vt:lpstr>
      <vt:lpstr>'17-3'!Print_Area</vt:lpstr>
      <vt:lpstr>'17-30'!Print_Area</vt:lpstr>
      <vt:lpstr>'17-4'!Print_Area</vt:lpstr>
      <vt:lpstr>'17-5'!Print_Area</vt:lpstr>
      <vt:lpstr>'17-6'!Print_Area</vt:lpstr>
      <vt:lpstr>'17-7 '!Print_Area</vt:lpstr>
      <vt:lpstr>'17-8'!Print_Area</vt:lpstr>
      <vt:lpstr>'17-9'!Print_Area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嶋津　楓歩(足立区)</dc:creator>
  <dc:description/>
  <cp:lastModifiedBy>Administrator</cp:lastModifiedBy>
  <cp:revision>1</cp:revision>
  <cp:lastPrinted>2025-07-03T09:58:48Z</cp:lastPrinted>
  <dcterms:created xsi:type="dcterms:W3CDTF">2024-05-23T08:50:59Z</dcterms:created>
  <dcterms:modified xsi:type="dcterms:W3CDTF">2025-09-12T01:33:03Z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