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613725BC-2342-46BD-9167-FFD733811F26}" xr6:coauthVersionLast="36" xr6:coauthVersionMax="47" xr10:uidLastSave="{00000000-0000-0000-0000-000000000000}"/>
  <bookViews>
    <workbookView xWindow="-120" yWindow="-120" windowWidth="29040" windowHeight="15840" xr2:uid="{7A81874E-9ABC-47BA-80B1-7627C05728F9}"/>
  </bookViews>
  <sheets>
    <sheet name="17-1 " sheetId="1" r:id="rId1"/>
    <sheet name="17-2" sheetId="13" r:id="rId2"/>
    <sheet name="17-3" sheetId="14" r:id="rId3"/>
    <sheet name="17-4" sheetId="15" r:id="rId4"/>
    <sheet name="17-5" sheetId="16" r:id="rId5"/>
    <sheet name="17-6" sheetId="17" r:id="rId6"/>
    <sheet name="17-7 " sheetId="29" r:id="rId7"/>
    <sheet name="17-8" sheetId="4" r:id="rId8"/>
    <sheet name="17-9" sheetId="11" r:id="rId9"/>
    <sheet name="17-10" sheetId="12" r:id="rId10"/>
    <sheet name="17-11(1)" sheetId="6" r:id="rId11"/>
    <sheet name="17-11(2)" sheetId="30" r:id="rId12"/>
    <sheet name="17-11(3）" sheetId="31" r:id="rId13"/>
    <sheet name="17-11(4)" sheetId="32" r:id="rId14"/>
    <sheet name="17-11(5)" sheetId="33" r:id="rId15"/>
    <sheet name="17-12" sheetId="36" r:id="rId16"/>
    <sheet name="17-13(1)" sheetId="7" r:id="rId17"/>
    <sheet name="17-13(2)" sheetId="8" r:id="rId18"/>
    <sheet name="17-13(3)" sheetId="9" r:id="rId19"/>
    <sheet name="17-14" sheetId="10" r:id="rId20"/>
    <sheet name="17-15" sheetId="28" r:id="rId21"/>
    <sheet name="17-16" sheetId="26" r:id="rId22"/>
    <sheet name="17-17" sheetId="27" r:id="rId23"/>
    <sheet name="17-18" sheetId="34" r:id="rId24"/>
    <sheet name="17-19" sheetId="35" r:id="rId25"/>
    <sheet name="17-20" sheetId="19" r:id="rId26"/>
    <sheet name="17-21" sheetId="20" r:id="rId27"/>
    <sheet name="17-22" sheetId="21" r:id="rId28"/>
    <sheet name="17-23" sheetId="22" r:id="rId29"/>
    <sheet name="17-24" sheetId="23" r:id="rId30"/>
    <sheet name="17-25" sheetId="24" r:id="rId31"/>
    <sheet name="17-26" sheetId="25" r:id="rId32"/>
    <sheet name="17-27" sheetId="18" r:id="rId33"/>
    <sheet name="17-28" sheetId="5" r:id="rId34"/>
    <sheet name="17-29" sheetId="3" r:id="rId35"/>
    <sheet name="17-30" sheetId="2" r:id="rId36"/>
  </sheets>
  <definedNames>
    <definedName name="_________I25600" localSheetId="0">#REF!</definedName>
    <definedName name="_________I25600" localSheetId="10">#REF!</definedName>
    <definedName name="_________I25600" localSheetId="15">#REF!</definedName>
    <definedName name="_________I25600" localSheetId="20">#REF!</definedName>
    <definedName name="_________I25600" localSheetId="23">#REF!</definedName>
    <definedName name="_________I25600" localSheetId="24">#REF!</definedName>
    <definedName name="_________I25600" localSheetId="1">#REF!</definedName>
    <definedName name="_________I25600" localSheetId="32">#REF!</definedName>
    <definedName name="_________I25600" localSheetId="33">#REF!</definedName>
    <definedName name="_________I25600" localSheetId="34">#REF!</definedName>
    <definedName name="_________I25600" localSheetId="35">#REF!</definedName>
    <definedName name="_________I25600" localSheetId="3">#REF!</definedName>
    <definedName name="_________I25600" localSheetId="5">#REF!</definedName>
    <definedName name="_________I25600" localSheetId="6">#REF!</definedName>
    <definedName name="_________I25600" localSheetId="7">#REF!</definedName>
    <definedName name="_________I25600">#REF!</definedName>
    <definedName name="________I25600" localSheetId="15">#REF!</definedName>
    <definedName name="_______I25600" localSheetId="0">#REF!</definedName>
    <definedName name="_______I25600" localSheetId="10">#REF!</definedName>
    <definedName name="_______I25600" localSheetId="14">#REF!</definedName>
    <definedName name="_______I25600" localSheetId="15">#REF!</definedName>
    <definedName name="_______I25600" localSheetId="20">#REF!</definedName>
    <definedName name="_______I25600" localSheetId="23">#REF!</definedName>
    <definedName name="_______I25600" localSheetId="24">#REF!</definedName>
    <definedName name="_______I25600" localSheetId="1">#REF!</definedName>
    <definedName name="_______I25600" localSheetId="32">#REF!</definedName>
    <definedName name="_______I25600" localSheetId="33">#REF!</definedName>
    <definedName name="_______I25600" localSheetId="34">#REF!</definedName>
    <definedName name="_______I25600" localSheetId="35">#REF!</definedName>
    <definedName name="_______I25600" localSheetId="3">#REF!</definedName>
    <definedName name="_______I25600" localSheetId="5">#REF!</definedName>
    <definedName name="_______I25600" localSheetId="6">#REF!</definedName>
    <definedName name="_______I25600" localSheetId="7">#REF!</definedName>
    <definedName name="_______I25600">#REF!</definedName>
    <definedName name="______I25600" localSheetId="9">#REF!</definedName>
    <definedName name="______I25600" localSheetId="12">#REF!</definedName>
    <definedName name="______I25600" localSheetId="22">#REF!</definedName>
    <definedName name="______I25600" localSheetId="26">#REF!</definedName>
    <definedName name="______I25600" localSheetId="3">#REF!</definedName>
    <definedName name="_____I25600" localSheetId="0">#REF!</definedName>
    <definedName name="_____I25600" localSheetId="10">#REF!</definedName>
    <definedName name="_____I25600" localSheetId="20">#REF!</definedName>
    <definedName name="_____I25600" localSheetId="23">#REF!</definedName>
    <definedName name="_____I25600" localSheetId="24">#REF!</definedName>
    <definedName name="_____I25600" localSheetId="32">#REF!</definedName>
    <definedName name="_____I25600" localSheetId="33">#REF!</definedName>
    <definedName name="_____I25600" localSheetId="34">#REF!</definedName>
    <definedName name="_____I25600" localSheetId="35">#REF!</definedName>
    <definedName name="_____I25600" localSheetId="4">#REF!</definedName>
    <definedName name="_____I25600" localSheetId="6">#REF!</definedName>
    <definedName name="_____I25600" localSheetId="7">#REF!</definedName>
    <definedName name="_____I25600">#REF!</definedName>
    <definedName name="____I25600" localSheetId="10">#REF!</definedName>
    <definedName name="____I25600" localSheetId="11">#REF!</definedName>
    <definedName name="____I25600" localSheetId="15">#REF!</definedName>
    <definedName name="____I25600" localSheetId="20">#REF!</definedName>
    <definedName name="____I25600" localSheetId="21">#REF!</definedName>
    <definedName name="____I25600" localSheetId="23">#REF!</definedName>
    <definedName name="____I25600" localSheetId="24">#REF!</definedName>
    <definedName name="____I25600" localSheetId="1">#REF!</definedName>
    <definedName name="____I25600" localSheetId="25">#REF!</definedName>
    <definedName name="____I25600" localSheetId="32">#REF!</definedName>
    <definedName name="____I25600" localSheetId="33">#REF!</definedName>
    <definedName name="____I25600" localSheetId="34">#REF!</definedName>
    <definedName name="____I25600" localSheetId="6">#REF!</definedName>
    <definedName name="____I25600" localSheetId="8">#REF!</definedName>
    <definedName name="____I25600">#REF!</definedName>
    <definedName name="___I25600" localSheetId="0">#REF!</definedName>
    <definedName name="___I25600" localSheetId="15">#REF!</definedName>
    <definedName name="___I25600" localSheetId="23">#REF!</definedName>
    <definedName name="___I25600" localSheetId="24">#REF!</definedName>
    <definedName name="___I25600" localSheetId="35">#REF!</definedName>
    <definedName name="___I25600" localSheetId="7">#REF!</definedName>
    <definedName name="___I25600">#REF!</definedName>
    <definedName name="__I25600" localSheetId="0">#REF!</definedName>
    <definedName name="__I25600" localSheetId="15">#REF!</definedName>
    <definedName name="__I25600" localSheetId="23">#REF!</definedName>
    <definedName name="__I25600" localSheetId="24">#REF!</definedName>
    <definedName name="__I25600" localSheetId="35">#REF!</definedName>
    <definedName name="__I25600" localSheetId="7">#REF!</definedName>
    <definedName name="__I25600">#REF!</definedName>
    <definedName name="_1I25600_" localSheetId="0">#REF!</definedName>
    <definedName name="_1I25600_" localSheetId="15">#REF!</definedName>
    <definedName name="_1I25600_" localSheetId="23">#REF!</definedName>
    <definedName name="_1I25600_" localSheetId="24">#REF!</definedName>
    <definedName name="_1I25600_" localSheetId="35">#REF!</definedName>
    <definedName name="_1I25600_" localSheetId="7">#REF!</definedName>
    <definedName name="_1I25600_">#REF!</definedName>
    <definedName name="_I25600" localSheetId="0">#REF!</definedName>
    <definedName name="_I25600" localSheetId="15">#REF!</definedName>
    <definedName name="_I25600" localSheetId="23">#REF!</definedName>
    <definedName name="_I25600" localSheetId="24">#REF!</definedName>
    <definedName name="_I25600" localSheetId="35">#REF!</definedName>
    <definedName name="_I25600" localSheetId="7">#REF!</definedName>
    <definedName name="_I25600">#REF!</definedName>
    <definedName name="_xlnm.Print_Area" localSheetId="3">'17-4'!$A$1:$F$11</definedName>
    <definedName name="_xlnm.Print_Area" localSheetId="4">'17-5'!$A$1:$M$112</definedName>
    <definedName name="_xlnm.Print_Area" localSheetId="6">'17-7 '!$A$1:$L$9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16" l="1"/>
  <c r="C43" i="16"/>
  <c r="C61" i="16"/>
  <c r="C78" i="16"/>
  <c r="B10" i="25" l="1"/>
  <c r="B9" i="25"/>
  <c r="F7" i="25"/>
  <c r="E7" i="25"/>
  <c r="D7" i="25"/>
  <c r="C7" i="25"/>
  <c r="B7" i="25"/>
  <c r="G16" i="24"/>
  <c r="F16" i="24"/>
  <c r="E16" i="24"/>
  <c r="D16" i="24"/>
  <c r="C16" i="24"/>
  <c r="B16" i="24"/>
  <c r="H7" i="24"/>
  <c r="G7" i="24"/>
  <c r="F7" i="24"/>
  <c r="E7" i="24"/>
  <c r="D7" i="24"/>
  <c r="C7" i="24"/>
  <c r="B7" i="24"/>
  <c r="C7" i="23"/>
  <c r="F13" i="22"/>
  <c r="E13" i="22"/>
  <c r="D13" i="22"/>
  <c r="C13" i="22"/>
  <c r="B13" i="22"/>
  <c r="F12" i="22"/>
  <c r="E12" i="22"/>
  <c r="D12" i="22"/>
  <c r="C12" i="22"/>
  <c r="E11" i="22"/>
  <c r="E9" i="22" s="1"/>
  <c r="D11" i="22"/>
  <c r="D9" i="22" s="1"/>
  <c r="C11" i="22"/>
  <c r="C9" i="22" s="1"/>
  <c r="B11" i="22"/>
  <c r="I9" i="22"/>
  <c r="H9" i="22"/>
  <c r="G9" i="22"/>
  <c r="F9" i="22"/>
  <c r="B9" i="22"/>
  <c r="D17" i="21"/>
  <c r="C17" i="21"/>
  <c r="D16" i="21"/>
  <c r="C16" i="21"/>
  <c r="D15" i="21"/>
  <c r="C15" i="21"/>
  <c r="D14" i="21"/>
  <c r="C14" i="21"/>
  <c r="D13" i="21"/>
  <c r="C13" i="21"/>
  <c r="D12" i="21"/>
  <c r="D8" i="21" s="1"/>
  <c r="C12" i="21"/>
  <c r="C8" i="21" s="1"/>
  <c r="D11" i="21"/>
  <c r="C11" i="21"/>
  <c r="D10" i="21"/>
  <c r="C10" i="21"/>
  <c r="J8" i="21"/>
  <c r="I8" i="21"/>
  <c r="G8" i="21"/>
  <c r="F8" i="21"/>
  <c r="D17" i="20"/>
  <c r="C17" i="20"/>
  <c r="D16" i="20"/>
  <c r="C16" i="20"/>
  <c r="D15" i="20"/>
  <c r="C15" i="20"/>
  <c r="D14" i="20"/>
  <c r="C14" i="20"/>
  <c r="D13" i="20"/>
  <c r="C13" i="20"/>
  <c r="D12" i="20"/>
  <c r="C12" i="20"/>
  <c r="D11" i="20"/>
  <c r="C11" i="20"/>
  <c r="J10" i="20"/>
  <c r="I10" i="20"/>
  <c r="G10" i="20"/>
  <c r="F10" i="20"/>
  <c r="D10" i="20"/>
  <c r="D7" i="20" s="1"/>
  <c r="C10" i="20"/>
  <c r="C7" i="20" s="1"/>
  <c r="J7" i="20"/>
  <c r="I7" i="20"/>
  <c r="G7" i="20"/>
  <c r="F7" i="20"/>
  <c r="C18" i="19"/>
  <c r="B18" i="19"/>
  <c r="C17" i="19"/>
  <c r="B17" i="19" s="1"/>
  <c r="C16" i="19"/>
  <c r="B16" i="19" s="1"/>
  <c r="E15" i="19"/>
  <c r="D15" i="19"/>
  <c r="C15" i="19"/>
  <c r="B15" i="19" s="1"/>
  <c r="C14" i="19"/>
  <c r="C13" i="19"/>
  <c r="B13" i="19" s="1"/>
  <c r="C12" i="19"/>
  <c r="B12" i="19"/>
  <c r="C11" i="19"/>
  <c r="B11" i="19" s="1"/>
  <c r="C10" i="19"/>
  <c r="B10" i="19"/>
  <c r="C9" i="19"/>
  <c r="B9" i="19"/>
  <c r="D7" i="19"/>
  <c r="B7" i="10"/>
  <c r="C7" i="19" l="1"/>
</calcChain>
</file>

<file path=xl/sharedStrings.xml><?xml version="1.0" encoding="utf-8"?>
<sst xmlns="http://schemas.openxmlformats.org/spreadsheetml/2006/main" count="814" uniqueCount="424">
  <si>
    <t>(単位：件)</t>
  </si>
  <si>
    <t>その他</t>
  </si>
  <si>
    <t>区事業</t>
  </si>
  <si>
    <t>ｻｰｸﾙ活動</t>
  </si>
  <si>
    <t>組合活動</t>
  </si>
  <si>
    <t>研修</t>
  </si>
  <si>
    <t>会議</t>
  </si>
  <si>
    <t>官公署</t>
  </si>
  <si>
    <t>事業所</t>
  </si>
  <si>
    <t>目　　的　　別</t>
  </si>
  <si>
    <t>総　数</t>
  </si>
  <si>
    <t>　１７　施設利用</t>
    <phoneticPr fontId="3"/>
  </si>
  <si>
    <t>成立件数</t>
  </si>
  <si>
    <t>登録件数</t>
  </si>
  <si>
    <t>不用品交換情報</t>
  </si>
  <si>
    <t>利　用　人　数</t>
  </si>
  <si>
    <t>利　用　件　数</t>
  </si>
  <si>
    <t>-</t>
  </si>
  <si>
    <t>学校数</t>
  </si>
  <si>
    <t>利用者数</t>
  </si>
  <si>
    <t>和　　　　室</t>
  </si>
  <si>
    <t>＜東渕江庭園(臨渕亭)＞</t>
  </si>
  <si>
    <t>(単位：人)</t>
  </si>
  <si>
    <t>件 数</t>
  </si>
  <si>
    <t>竹の塚</t>
  </si>
  <si>
    <t>中央南</t>
  </si>
  <si>
    <t>一　般</t>
  </si>
  <si>
    <t>小学生</t>
  </si>
  <si>
    <t>栄　町</t>
  </si>
  <si>
    <t>本木関原</t>
  </si>
  <si>
    <t>栗 原 北</t>
  </si>
  <si>
    <t>千住本町</t>
  </si>
  <si>
    <t>南 花 畑</t>
  </si>
  <si>
    <t>扇</t>
  </si>
  <si>
    <t>中央本町</t>
  </si>
  <si>
    <t>在　籍　児　童　数　(人)</t>
  </si>
  <si>
    <t>大　人</t>
  </si>
  <si>
    <t>江北橋緑地</t>
  </si>
  <si>
    <t>鹿浜橋緑地</t>
  </si>
  <si>
    <t>西新井橋緑地</t>
  </si>
  <si>
    <t>上沼田東公園</t>
  </si>
  <si>
    <t>谷中公園</t>
  </si>
  <si>
    <t>保木間公園</t>
  </si>
  <si>
    <t>平野</t>
  </si>
  <si>
    <t>五反野高砂</t>
  </si>
  <si>
    <t>千住新橋</t>
  </si>
  <si>
    <t>土曜･日曜･祝日利用</t>
  </si>
  <si>
    <t>平　日　利　用</t>
  </si>
  <si>
    <t>総  　　　　  数</t>
  </si>
  <si>
    <t>面数</t>
  </si>
  <si>
    <t>千住ｽﾎﾟｰﾂ公園</t>
  </si>
  <si>
    <t>江北</t>
  </si>
  <si>
    <t>総合ｽﾎﾟｰﾂｾﾝﾀｰ</t>
  </si>
  <si>
    <t>上沼田東</t>
  </si>
  <si>
    <t>竹の塚6号</t>
  </si>
  <si>
    <t>宮元</t>
  </si>
  <si>
    <t>尾竹橋</t>
  </si>
  <si>
    <t>(％)</t>
  </si>
  <si>
    <t>回　　数</t>
  </si>
  <si>
    <t>使用申請</t>
  </si>
  <si>
    <t>使用可能</t>
  </si>
  <si>
    <t>利 用 率</t>
  </si>
  <si>
    <t>土曜･日曜・祝日利用</t>
  </si>
  <si>
    <t>平  日  利  用</t>
  </si>
  <si>
    <t>総　　　　　　数</t>
  </si>
  <si>
    <t>東綾瀬温水プール</t>
  </si>
  <si>
    <t>竹の塚温水プール</t>
  </si>
  <si>
    <t>(台)</t>
  </si>
  <si>
    <t>(人)</t>
  </si>
  <si>
    <t>(日)</t>
  </si>
  <si>
    <t>団体利用</t>
  </si>
  <si>
    <t>個人利用</t>
  </si>
  <si>
    <t>開館日数</t>
  </si>
  <si>
    <t>プ　　　　ー　　　　ル</t>
  </si>
  <si>
    <t>開設日数</t>
  </si>
  <si>
    <t>施設数</t>
  </si>
  <si>
    <t>駐　車　場</t>
  </si>
  <si>
    <t>多目的広場</t>
  </si>
  <si>
    <t>アスレチック</t>
  </si>
  <si>
    <t>柔　道　場</t>
  </si>
  <si>
    <t>剣　道　場</t>
  </si>
  <si>
    <t>小体育室</t>
  </si>
  <si>
    <t>大体育室</t>
  </si>
  <si>
    <t>総　　　数</t>
  </si>
  <si>
    <t>年度・区分</t>
  </si>
  <si>
    <t>会 議 室</t>
  </si>
  <si>
    <t>ホ ー ル</t>
  </si>
  <si>
    <t>相 撲 場</t>
  </si>
  <si>
    <t>弓 道 場</t>
  </si>
  <si>
    <t>総　　数</t>
  </si>
  <si>
    <t>地　域</t>
  </si>
  <si>
    <t>年度</t>
  </si>
  <si>
    <t>プール</t>
  </si>
  <si>
    <t>教　室</t>
  </si>
  <si>
    <t>校　庭</t>
  </si>
  <si>
    <t>体育館</t>
  </si>
  <si>
    <t>地域</t>
  </si>
  <si>
    <t>少年</t>
  </si>
  <si>
    <t>スポーツ開放</t>
  </si>
  <si>
    <t>総数</t>
  </si>
  <si>
    <t>　　　区分</t>
  </si>
  <si>
    <t>館主催事業等</t>
  </si>
  <si>
    <t>団　体　利　用</t>
  </si>
  <si>
    <t>件数</t>
  </si>
  <si>
    <t>端末</t>
  </si>
  <si>
    <t>サロン</t>
  </si>
  <si>
    <t>ＭＴＧ</t>
  </si>
  <si>
    <t>講座等</t>
  </si>
  <si>
    <t>相談</t>
  </si>
  <si>
    <t>年度　</t>
  </si>
  <si>
    <t>印刷室</t>
  </si>
  <si>
    <t>会議室</t>
  </si>
  <si>
    <t>総件数</t>
  </si>
  <si>
    <t>総人数</t>
  </si>
  <si>
    <t>区分</t>
  </si>
  <si>
    <t>茶　　室</t>
  </si>
  <si>
    <t>洋　　室</t>
  </si>
  <si>
    <t>和　　室</t>
  </si>
  <si>
    <t xml:space="preserve"> 年 度</t>
  </si>
  <si>
    <t>利　　　用　　　件　　　数</t>
  </si>
  <si>
    <t>＜花畑公園(桜花亭)＞</t>
  </si>
  <si>
    <t>小・中学生</t>
  </si>
  <si>
    <t>一　　般</t>
  </si>
  <si>
    <t>個　人　利　用</t>
  </si>
  <si>
    <t>総 　数</t>
  </si>
  <si>
    <t>＜元渕江公園(生物園)＞</t>
  </si>
  <si>
    <t xml:space="preserve"> 年 度     </t>
  </si>
  <si>
    <t>幼　　　児</t>
  </si>
  <si>
    <t>小　学　生</t>
  </si>
  <si>
    <t>中学生以上</t>
  </si>
  <si>
    <t>＜大谷田南公園(ミニ列車)＞</t>
  </si>
  <si>
    <t>＜北鹿浜公園(ミニ列車、バッテリーカー)＞</t>
  </si>
  <si>
    <t>参加校</t>
  </si>
  <si>
    <t>人　数</t>
  </si>
  <si>
    <t>件  数</t>
  </si>
  <si>
    <t>区・区出資法人</t>
  </si>
  <si>
    <t>１　勤労福祉会館利用状況</t>
  </si>
  <si>
    <t>利 用 団 体 別</t>
  </si>
  <si>
    <t>披露宴等</t>
  </si>
  <si>
    <t>令和3年</t>
  </si>
  <si>
    <t>資料：産業経済部 企業経営支援課</t>
  </si>
  <si>
    <t>（注）令和４年度は、改修工事のため、一時移転施設で運営</t>
  </si>
  <si>
    <t>２　集会所利用状況</t>
  </si>
  <si>
    <t>施設名</t>
  </si>
  <si>
    <t>地　域　集　会　所</t>
  </si>
  <si>
    <t>老  人  集  会  所</t>
  </si>
  <si>
    <t>悠々会館</t>
  </si>
  <si>
    <t>資料：地域のちから推進部 住区推進課</t>
  </si>
  <si>
    <t xml:space="preserve"> (注１)令和５年１０月２３日付で悠々会館に名称変更。</t>
  </si>
  <si>
    <t xml:space="preserve"> </t>
  </si>
  <si>
    <t xml:space="preserve"> (注２)悠々会館は、改修工事のため、令和３年９月から令和５年１１月まで休館。</t>
  </si>
  <si>
    <t>３　児童館利用状況</t>
  </si>
  <si>
    <t>住区センター</t>
  </si>
  <si>
    <t>乳幼児</t>
  </si>
  <si>
    <t>中高生</t>
  </si>
  <si>
    <t>一般</t>
  </si>
  <si>
    <t>直営児童館(鹿浜いきいき館）</t>
  </si>
  <si>
    <t>４　直営高齢者施設利用状況</t>
  </si>
  <si>
    <t>利用者総数</t>
  </si>
  <si>
    <t>鹿浜いきいき館</t>
  </si>
  <si>
    <t>貸出施設利用者数</t>
  </si>
  <si>
    <t>シャワー利用者数</t>
  </si>
  <si>
    <t>　　(注１)令和５年１０月２３日付で悠々会館に名称変更。</t>
  </si>
  <si>
    <t>　　(注２)悠々会館の利用者数はシャワー利用者数を含む。        　　　</t>
  </si>
  <si>
    <t>　　(注３)悠々会館の入浴施設は令和３年～４年度休止、令和５年度に廃止。</t>
  </si>
  <si>
    <t>　　(注４)悠々会館は、改修工事のため、令和３年９月から令和５年１１月まで休館。</t>
  </si>
  <si>
    <t>年度･区分</t>
  </si>
  <si>
    <t>６　学童保育室数及び在籍状況</t>
  </si>
  <si>
    <t>(各年４月１日現在)</t>
  </si>
  <si>
    <t>保育室数</t>
  </si>
  <si>
    <t>年　</t>
  </si>
  <si>
    <t>１　年</t>
  </si>
  <si>
    <t>２　年</t>
  </si>
  <si>
    <t>３　年</t>
  </si>
  <si>
    <t>４　年</t>
  </si>
  <si>
    <t>５　年</t>
  </si>
  <si>
    <t>６　年</t>
  </si>
  <si>
    <t>令和4年</t>
  </si>
  <si>
    <t>資料：子ども家庭部 学童保育課</t>
  </si>
  <si>
    <t>(注)民設学童保育室を含む。　</t>
  </si>
  <si>
    <t>７　ＮＰＯ活動支援センター利用状況</t>
  </si>
  <si>
    <t>利用人数</t>
  </si>
  <si>
    <t>資料：あだち未来支援室　協働・協創推進課</t>
  </si>
  <si>
    <t>　　　　（注１)ＭＴＧはミーティングルームのことをいう。         　　　　　　　　　　</t>
  </si>
  <si>
    <t xml:space="preserve">　　　　 (注２)総人数は利用人数並びに会議室及び印刷室の利用人数をカウントする。 </t>
  </si>
  <si>
    <t>８　竹の塚障がい福祉館利用状況</t>
  </si>
  <si>
    <t>訓練室</t>
  </si>
  <si>
    <t>娯楽室</t>
  </si>
  <si>
    <t>視覚障がい
研究室</t>
  </si>
  <si>
    <t>視聴覚室</t>
  </si>
  <si>
    <t>料理研究室</t>
  </si>
  <si>
    <t>資料：福祉部 障がい福祉課</t>
  </si>
  <si>
    <t>(注）料理研究室：令和３年度・令和４年度はコロナ禍により貸出中止。</t>
  </si>
  <si>
    <t>９　生涯学習センター利用状況</t>
  </si>
  <si>
    <t xml:space="preserve">総　　数 </t>
  </si>
  <si>
    <t xml:space="preserve">団    体 </t>
  </si>
  <si>
    <t>個    人</t>
  </si>
  <si>
    <t>放送大学利用</t>
  </si>
  <si>
    <t>施設利用率</t>
  </si>
  <si>
    <t xml:space="preserve"> (人)　</t>
  </si>
  <si>
    <t>(人)　</t>
  </si>
  <si>
    <t>(％)　</t>
  </si>
  <si>
    <t>資料：地域のちから推進部 生涯学習支援課</t>
  </si>
  <si>
    <t>１０　地域学習センター利用状況</t>
  </si>
  <si>
    <t>社会教育団体</t>
  </si>
  <si>
    <t>その他団体</t>
  </si>
  <si>
    <t>社会教育
団体数</t>
  </si>
  <si>
    <t>　　　（人）</t>
  </si>
  <si>
    <t>　　 　（％）</t>
  </si>
  <si>
    <t>伊　  興</t>
  </si>
  <si>
    <t>梅　  田</t>
  </si>
  <si>
    <t>興　  本</t>
  </si>
  <si>
    <t>江  　北</t>
  </si>
  <si>
    <t>佐  　野</t>
  </si>
  <si>
    <t>鹿  　浜</t>
  </si>
  <si>
    <t>新　  田</t>
  </si>
  <si>
    <t>中 央 本 町</t>
  </si>
  <si>
    <t>東　  和</t>
  </si>
  <si>
    <t>舎  　人</t>
  </si>
  <si>
    <t>花　  畑</t>
  </si>
  <si>
    <t>保  　塚</t>
  </si>
  <si>
    <t>（注）令和２年度分から竹の塚センターホールも含む</t>
  </si>
  <si>
    <t xml:space="preserve">１１　公園内施設利用状況 </t>
  </si>
  <si>
    <t>区 分</t>
  </si>
  <si>
    <t>年 度</t>
  </si>
  <si>
    <t>資料：地域のちから推進部 地域文化課</t>
  </si>
  <si>
    <t>　　　　　　（注）郷土博物館の大規模改修工事に伴い、併設している東渕江庭園も</t>
  </si>
  <si>
    <t>　　　　　　　　　令和５年１月から令和７年３月まで閉園。</t>
  </si>
  <si>
    <t>施設利用者数</t>
  </si>
  <si>
    <t>総　 数</t>
  </si>
  <si>
    <t>ミ　ニ　列　車</t>
  </si>
  <si>
    <t>バッテリーカー</t>
  </si>
  <si>
    <t>資料：道路公園整備室 パークイノベーション推進課</t>
  </si>
  <si>
    <t>１２　こども支援センターげんき施設利用状況</t>
  </si>
  <si>
    <t>総　　　　数</t>
  </si>
  <si>
    <t>センター・学校</t>
  </si>
  <si>
    <t>一　　　　般</t>
  </si>
  <si>
    <t>資料：こども支援センターげんき 支援管理課</t>
  </si>
  <si>
    <t>１３　こども未来創造館利用状況</t>
  </si>
  <si>
    <t>＜利用者数＞</t>
  </si>
  <si>
    <t>体験プログラム</t>
  </si>
  <si>
    <t>まるちたいけん
ドーム</t>
  </si>
  <si>
    <t>貸室利用総数</t>
  </si>
  <si>
    <t>＜多目的室・とんがりキッチン＞</t>
  </si>
  <si>
    <t>貸室利用 (人)</t>
  </si>
  <si>
    <t>利用率 (％)</t>
  </si>
  <si>
    <t>＜音楽室・レクリエーションホール＞</t>
  </si>
  <si>
    <t>一般利用</t>
  </si>
  <si>
    <t>青少年団体</t>
  </si>
  <si>
    <t>人 数</t>
  </si>
  <si>
    <t xml:space="preserve">資料：地域のちから推進部 地域文化課  </t>
  </si>
  <si>
    <t>１４　西新井文化ホール利用状況</t>
  </si>
  <si>
    <t>総　　数 (人)</t>
  </si>
  <si>
    <t>館主催事業 (人)</t>
  </si>
  <si>
    <t>団体利用 (人)</t>
  </si>
  <si>
    <t>１５　庁舎ホール利用状況</t>
  </si>
  <si>
    <t>4</t>
  </si>
  <si>
    <t>5</t>
  </si>
  <si>
    <t>資料：施設営繕部 庁舎管理課</t>
  </si>
  <si>
    <t>１６　学校開放利用状況</t>
  </si>
  <si>
    <t>施 設 利 用</t>
  </si>
  <si>
    <t>施　設　利　用　回　数</t>
  </si>
  <si>
    <t xml:space="preserve"> 年度</t>
  </si>
  <si>
    <t>平均日数</t>
  </si>
  <si>
    <t>団　体　利　用　回　数</t>
  </si>
  <si>
    <t>少  年</t>
  </si>
  <si>
    <t>障がい者</t>
  </si>
  <si>
    <t>生涯学習</t>
  </si>
  <si>
    <t>生涯スポーツ</t>
  </si>
  <si>
    <t>高齢者</t>
  </si>
  <si>
    <t>資料：地域のちから推進部 スポーツ振興課</t>
  </si>
  <si>
    <t>１７　学校開放登録団体数</t>
  </si>
  <si>
    <t>文 化 開 放</t>
  </si>
  <si>
    <t>コミュニティ育成</t>
  </si>
  <si>
    <t>生涯
ｽﾎﾟｰﾂ</t>
  </si>
  <si>
    <t>高齢者　</t>
  </si>
  <si>
    <t>生涯
学習</t>
  </si>
  <si>
    <t>１８　自然教室参加状況</t>
  </si>
  <si>
    <t>小学5年生</t>
  </si>
  <si>
    <t>小学6年生</t>
  </si>
  <si>
    <t>中学1年生</t>
  </si>
  <si>
    <t>児童数</t>
  </si>
  <si>
    <t>生徒数</t>
  </si>
  <si>
    <t>資料：学校運営部 学務課</t>
  </si>
  <si>
    <t>(注)令和４年度は、中学生の自然教室を２学年（1・２年生）が実施した。</t>
  </si>
  <si>
    <t>１９　放課後子ども教室実施状況</t>
  </si>
  <si>
    <t>登録児童数</t>
  </si>
  <si>
    <t>登録率(％)</t>
  </si>
  <si>
    <t>延参加児童数</t>
  </si>
  <si>
    <t>全学年実施校数</t>
  </si>
  <si>
    <t>延開催日数</t>
  </si>
  <si>
    <t xml:space="preserve">資料：学校運営部 青少年課 </t>
  </si>
  <si>
    <t>(注)全小学校で開催。</t>
  </si>
  <si>
    <t>２０　体育館利用状況</t>
  </si>
  <si>
    <t>個人利用 (人)</t>
  </si>
  <si>
    <t>館主催事業等(人)</t>
  </si>
  <si>
    <t>施設利用率(％)</t>
  </si>
  <si>
    <t>年度･体育館</t>
  </si>
  <si>
    <t>伊　　　　　興</t>
  </si>
  <si>
    <t>梅　　　　　田</t>
  </si>
  <si>
    <t>興　　　　　本</t>
  </si>
  <si>
    <t>江　　　　　北</t>
  </si>
  <si>
    <t>佐　　　　　野</t>
  </si>
  <si>
    <t>鹿　　　　　浜</t>
  </si>
  <si>
    <t>竹　　の　　塚</t>
  </si>
  <si>
    <t>中　央　本　町</t>
  </si>
  <si>
    <t>東　　　　　和</t>
  </si>
  <si>
    <t>花　　　　　畑</t>
  </si>
  <si>
    <t>資料：地域のちから推進部 スポーツ振興課　</t>
  </si>
  <si>
    <t>２１　野球場利用状況</t>
  </si>
  <si>
    <t>年度･
グランド</t>
  </si>
  <si>
    <t>使用可能  回　　数</t>
  </si>
  <si>
    <t>使用申請  回　　数</t>
  </si>
  <si>
    <t>利用率
  (％)</t>
  </si>
  <si>
    <t>利用率
　(％)</t>
  </si>
  <si>
    <t>利用率
　 (％)</t>
  </si>
  <si>
    <t>（注)有料施設のみ掲載。</t>
  </si>
  <si>
    <t>２２　庭球場利用状況</t>
  </si>
  <si>
    <t>年度･
テニスコート</t>
  </si>
  <si>
    <t>利用率</t>
  </si>
  <si>
    <t>２３　温水プール利用状況</t>
  </si>
  <si>
    <t>会 議 室
利用者数</t>
  </si>
  <si>
    <t>施設主催
事　　業</t>
  </si>
  <si>
    <t>一日平均
利用者数</t>
  </si>
  <si>
    <t>駐 車 場</t>
  </si>
  <si>
    <t>年度･プール</t>
  </si>
  <si>
    <t>千寿本町小学校　温水プール</t>
  </si>
  <si>
    <t xml:space="preserve"> (注)駐車場は体育館付帯設備。</t>
  </si>
  <si>
    <t>２４　屋外プール（総合スポーツセンタープール）利用状況</t>
  </si>
  <si>
    <t>個　人</t>
  </si>
  <si>
    <t>団　体</t>
  </si>
  <si>
    <t>1日平均利用者数(人)</t>
  </si>
  <si>
    <t>２５　総合スポーツセンター利用状況</t>
  </si>
  <si>
    <t>アーチェリー</t>
  </si>
  <si>
    <t>場　　　(人)</t>
  </si>
  <si>
    <t>エアライフル</t>
  </si>
  <si>
    <t>会　議　室</t>
  </si>
  <si>
    <t>ｽﾍﾟｼｬﾙｸﾗｲﾌ</t>
  </si>
  <si>
    <t>ルーム  (人)</t>
  </si>
  <si>
    <t>ｺｰﾄ　　(人)</t>
  </si>
  <si>
    <t>資料：地域のちから推進部 スポーツ振興課　(注)人数は各種スポーツ大会・区民無料公開・スポーツ教室等の利用人数を含む。</t>
  </si>
  <si>
    <r>
      <rPr>
        <b/>
        <sz val="8"/>
        <rFont val="ＭＳ 明朝"/>
        <family val="1"/>
        <charset val="128"/>
      </rPr>
      <t xml:space="preserve">　　　  </t>
    </r>
    <r>
      <rPr>
        <b/>
        <sz val="7"/>
        <rFont val="ＭＳ 明朝"/>
        <family val="1"/>
        <charset val="128"/>
      </rPr>
      <t xml:space="preserve">     </t>
    </r>
    <r>
      <rPr>
        <b/>
        <sz val="8"/>
        <rFont val="ＭＳ 明朝"/>
        <family val="1"/>
        <charset val="128"/>
      </rPr>
      <t>総数には駐車場利用者は含まない。令和２年１１月からｽﾍﾟｼｬﾙｸﾗｲﾌｺｰﾄ新設。</t>
    </r>
  </si>
  <si>
    <t>２６　千住スポーツ公園利用状況</t>
  </si>
  <si>
    <t>(注)平成３０年度から相撲場の個人、団体利用ともになし。</t>
  </si>
  <si>
    <t>２７　郷土博物館利用状況</t>
  </si>
  <si>
    <t>有料入館者数(人)</t>
  </si>
  <si>
    <t>無 料 入 館 者 数 等</t>
  </si>
  <si>
    <t>入館者総数</t>
  </si>
  <si>
    <t>一　　　般(人)</t>
  </si>
  <si>
    <t>小　学　校（社会科見学）</t>
  </si>
  <si>
    <t>中学生以下</t>
  </si>
  <si>
    <t>引率(人)</t>
  </si>
  <si>
    <t>児童(人)</t>
  </si>
  <si>
    <t>学校数(校)</t>
  </si>
  <si>
    <t>　　　　  (注１)団体とは、２０人以上の団体または足立区勤労福祉サービスセンター「ゆう」の会員。</t>
  </si>
  <si>
    <t>　　　 　 (注２)大規模改修工事のため、令和５年１月から令和７年３月まで休館。</t>
  </si>
  <si>
    <t>２８　伊興遺跡公園展示館利用状況</t>
  </si>
  <si>
    <t>２９　エル･ソフィア利用状況</t>
  </si>
  <si>
    <t>資料：地域のちから推進部 多様性社会推進課</t>
  </si>
  <si>
    <t>(注)男女参画プラザ・梅田地域学習センターの利用件数・利用人数の合計である。</t>
  </si>
  <si>
    <t>３０　リサイクルセンター(あだち再生館)利用状況</t>
  </si>
  <si>
    <t>入館者数</t>
  </si>
  <si>
    <t>リフォーム作業室利用者数</t>
  </si>
  <si>
    <t>りさいくる工房利用者数</t>
  </si>
  <si>
    <t>図書コーナー登録者数</t>
  </si>
  <si>
    <t>資料：環境部 環境政策課</t>
  </si>
  <si>
    <t>５　住区センター利用状況</t>
    <phoneticPr fontId="3"/>
  </si>
  <si>
    <t>施設名</t>
    <phoneticPr fontId="3"/>
  </si>
  <si>
    <t>総　数</t>
    <phoneticPr fontId="3"/>
  </si>
  <si>
    <t>青　井</t>
    <phoneticPr fontId="3"/>
  </si>
  <si>
    <t>綾　瀬</t>
    <phoneticPr fontId="3"/>
  </si>
  <si>
    <t>伊　興</t>
    <phoneticPr fontId="3"/>
  </si>
  <si>
    <t>入　谷</t>
    <phoneticPr fontId="3"/>
  </si>
  <si>
    <t>梅　島</t>
    <phoneticPr fontId="3"/>
  </si>
  <si>
    <t>梅　田</t>
    <phoneticPr fontId="3"/>
  </si>
  <si>
    <t>桜　花</t>
    <rPh sb="0" eb="1">
      <t>サクラ</t>
    </rPh>
    <rPh sb="2" eb="3">
      <t>ハナ</t>
    </rPh>
    <phoneticPr fontId="3"/>
  </si>
  <si>
    <t>大谷田</t>
    <phoneticPr fontId="3"/>
  </si>
  <si>
    <t>年度･区分</t>
    <phoneticPr fontId="3"/>
  </si>
  <si>
    <t>児童館</t>
    <rPh sb="0" eb="3">
      <t>ジドウカン</t>
    </rPh>
    <phoneticPr fontId="3"/>
  </si>
  <si>
    <t>令和3年</t>
    <rPh sb="0" eb="2">
      <t>レイワ</t>
    </rPh>
    <rPh sb="3" eb="4">
      <t>ネン</t>
    </rPh>
    <phoneticPr fontId="3"/>
  </si>
  <si>
    <t>乳幼児</t>
    <rPh sb="0" eb="3">
      <t>ニュウヨウジ</t>
    </rPh>
    <phoneticPr fontId="3"/>
  </si>
  <si>
    <t>中高生</t>
    <rPh sb="0" eb="3">
      <t>チュウコウセイ</t>
    </rPh>
    <phoneticPr fontId="3"/>
  </si>
  <si>
    <t>-</t>
    <phoneticPr fontId="3"/>
  </si>
  <si>
    <t>悠々館</t>
    <rPh sb="0" eb="2">
      <t>ユウユウ</t>
    </rPh>
    <rPh sb="2" eb="3">
      <t>カン</t>
    </rPh>
    <phoneticPr fontId="3"/>
  </si>
  <si>
    <t>令和3年</t>
    <phoneticPr fontId="3"/>
  </si>
  <si>
    <t>集会施設</t>
    <rPh sb="0" eb="2">
      <t>シュウカイ</t>
    </rPh>
    <rPh sb="2" eb="4">
      <t>シセツ</t>
    </rPh>
    <phoneticPr fontId="3"/>
  </si>
  <si>
    <t>大谷田
谷　中</t>
    <rPh sb="4" eb="5">
      <t>タニ</t>
    </rPh>
    <rPh sb="6" eb="7">
      <t>ナカ</t>
    </rPh>
    <phoneticPr fontId="3"/>
  </si>
  <si>
    <t>興　本</t>
    <phoneticPr fontId="3"/>
  </si>
  <si>
    <t>押皿谷</t>
    <rPh sb="2" eb="3">
      <t>タニ</t>
    </rPh>
    <phoneticPr fontId="3"/>
  </si>
  <si>
    <t>加　賀</t>
    <phoneticPr fontId="3"/>
  </si>
  <si>
    <t>加　平</t>
    <phoneticPr fontId="3"/>
  </si>
  <si>
    <t>栗　島</t>
    <phoneticPr fontId="3"/>
  </si>
  <si>
    <t>弘　道</t>
    <phoneticPr fontId="3"/>
  </si>
  <si>
    <t>江　南</t>
    <phoneticPr fontId="3"/>
  </si>
  <si>
    <t>江　北</t>
    <phoneticPr fontId="3"/>
  </si>
  <si>
    <t>五反野</t>
    <phoneticPr fontId="3"/>
  </si>
  <si>
    <t>佐　野</t>
    <phoneticPr fontId="3"/>
  </si>
  <si>
    <t>鹿　浜</t>
    <phoneticPr fontId="3"/>
  </si>
  <si>
    <t>島　根</t>
    <phoneticPr fontId="3"/>
  </si>
  <si>
    <t>新　田</t>
    <phoneticPr fontId="3"/>
  </si>
  <si>
    <t>神　明</t>
    <phoneticPr fontId="3"/>
  </si>
  <si>
    <t>千　住
あずま</t>
    <phoneticPr fontId="3"/>
  </si>
  <si>
    <t>千　住
河原町</t>
    <rPh sb="4" eb="7">
      <t>カワラチョウ</t>
    </rPh>
    <phoneticPr fontId="3"/>
  </si>
  <si>
    <t>千住柳町</t>
    <rPh sb="0" eb="2">
      <t>センジュ</t>
    </rPh>
    <rPh sb="2" eb="3">
      <t>ヤナギ</t>
    </rPh>
    <rPh sb="3" eb="4">
      <t>チョウ</t>
    </rPh>
    <phoneticPr fontId="3"/>
  </si>
  <si>
    <t>竹の塚　　六　月</t>
    <rPh sb="0" eb="1">
      <t>タケ</t>
    </rPh>
    <rPh sb="2" eb="3">
      <t>ツカ</t>
    </rPh>
    <phoneticPr fontId="3"/>
  </si>
  <si>
    <t>東　和</t>
    <phoneticPr fontId="3"/>
  </si>
  <si>
    <t>舎　人</t>
    <phoneticPr fontId="3"/>
  </si>
  <si>
    <t>長　門</t>
    <phoneticPr fontId="3"/>
  </si>
  <si>
    <t>長　門
分　館</t>
    <rPh sb="0" eb="1">
      <t>チョウ</t>
    </rPh>
    <rPh sb="2" eb="3">
      <t>モン</t>
    </rPh>
    <rPh sb="4" eb="5">
      <t>ブン</t>
    </rPh>
    <rPh sb="6" eb="7">
      <t>カン</t>
    </rPh>
    <phoneticPr fontId="3"/>
  </si>
  <si>
    <t>西新井</t>
    <phoneticPr fontId="3"/>
  </si>
  <si>
    <t>西新井
栄　町</t>
    <rPh sb="4" eb="5">
      <t>エイ</t>
    </rPh>
    <rPh sb="6" eb="7">
      <t>マチ</t>
    </rPh>
    <phoneticPr fontId="3"/>
  </si>
  <si>
    <t>西新井
本　町</t>
    <rPh sb="4" eb="5">
      <t>ホン</t>
    </rPh>
    <rPh sb="6" eb="7">
      <t>マチ</t>
    </rPh>
    <phoneticPr fontId="3"/>
  </si>
  <si>
    <t>西伊興</t>
    <phoneticPr fontId="3"/>
  </si>
  <si>
    <t>花　畑</t>
    <phoneticPr fontId="3"/>
  </si>
  <si>
    <t>花　保</t>
    <phoneticPr fontId="3"/>
  </si>
  <si>
    <t>東綾瀬</t>
    <phoneticPr fontId="3"/>
  </si>
  <si>
    <t>東伊興</t>
    <phoneticPr fontId="3"/>
  </si>
  <si>
    <t>東伊興
分　館</t>
    <rPh sb="0" eb="1">
      <t>ヒガシ</t>
    </rPh>
    <rPh sb="1" eb="2">
      <t>イ</t>
    </rPh>
    <rPh sb="2" eb="3">
      <t>コウ</t>
    </rPh>
    <rPh sb="4" eb="5">
      <t>ブン</t>
    </rPh>
    <rPh sb="6" eb="7">
      <t>カン</t>
    </rPh>
    <phoneticPr fontId="3"/>
  </si>
  <si>
    <t>平　野</t>
    <phoneticPr fontId="3"/>
  </si>
  <si>
    <t>渕　江</t>
    <phoneticPr fontId="3"/>
  </si>
  <si>
    <t>渕江分館</t>
    <rPh sb="0" eb="1">
      <t>フチ</t>
    </rPh>
    <rPh sb="1" eb="2">
      <t>エ</t>
    </rPh>
    <rPh sb="2" eb="4">
      <t>ブンカン</t>
    </rPh>
    <phoneticPr fontId="3"/>
  </si>
  <si>
    <t>保　塚</t>
    <phoneticPr fontId="3"/>
  </si>
  <si>
    <t>六　木</t>
    <phoneticPr fontId="3"/>
  </si>
  <si>
    <t>資料：地域のちから推進部 住区推進課</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</si>
</sst>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 &quot;¥&quot;* #,##0_ ;_ &quot;¥&quot;* \-#,##0_ ;_ &quot;¥&quot;* &quot;-&quot;_ ;_ @_ "/>
    <numFmt numFmtId="41" formatCode="_ * #,##0_ ;_ * \-#,##0_ ;_ * &quot;-&quot;_ ;_ @_ "/>
    <numFmt numFmtId="176" formatCode="#,##0_);\(#,##0\)"/>
    <numFmt numFmtId="177" formatCode="#,##0.0_);\(#,##0.0\)"/>
    <numFmt numFmtId="178" formatCode="0_ "/>
    <numFmt numFmtId="179" formatCode="#,##0.0;[Red]\-#,##0.0"/>
    <numFmt numFmtId="180" formatCode="0.0_ "/>
    <numFmt numFmtId="181" formatCode="#,##0.00_);\(#,##0.00\)"/>
    <numFmt numFmtId="182" formatCode="[$-411]#,##0;[Red]\-#,##0"/>
    <numFmt numFmtId="183" formatCode="_ * #,##0_ ;_ * \-#,##0_ ;_ * \-_ ;_ @_ "/>
    <numFmt numFmtId="184" formatCode="_ \¥* #,##0_ ;_ \¥* \-#,##0_ ;_ \¥* \-_ ;_ @_ "/>
    <numFmt numFmtId="186" formatCode="0_);[Red]\(0\)"/>
    <numFmt numFmtId="187" formatCode="#,##0_);[Red]\(#,##0\)"/>
    <numFmt numFmtId="188" formatCode="_ * #,##0.0_ ;_ * \-#,##0.0_ ;_ * \-_ ;_ @_ "/>
  </numFmts>
  <fonts count="41">
    <font>
      <sz val="11"/>
      <name val="ＭＳ 明朝"/>
      <family val="1"/>
      <charset val="128"/>
    </font>
    <font>
      <sz val="11"/>
      <name val="ＭＳ 明朝"/>
      <family val="1"/>
      <charset val="128"/>
    </font>
    <font>
      <b/>
      <sz val="11"/>
      <name val="ＭＳ 明朝"/>
      <family val="1"/>
      <charset val="128"/>
    </font>
    <font>
      <sz val="6"/>
      <name val="ＭＳ 明朝"/>
      <family val="1"/>
      <charset val="128"/>
    </font>
    <font>
      <b/>
      <sz val="11"/>
      <color theme="1"/>
      <name val="ＭＳ 明朝"/>
      <family val="1"/>
      <charset val="128"/>
    </font>
    <font>
      <b/>
      <sz val="8"/>
      <color theme="1"/>
      <name val="ＭＳ 明朝"/>
      <family val="1"/>
      <charset val="128"/>
    </font>
    <font>
      <b/>
      <sz val="10"/>
      <name val="ＭＳ 明朝"/>
      <family val="1"/>
      <charset val="128"/>
    </font>
    <font>
      <b/>
      <sz val="10"/>
      <color theme="1"/>
      <name val="ＭＳ 明朝"/>
      <family val="1"/>
      <charset val="128"/>
    </font>
    <font>
      <b/>
      <sz val="10"/>
      <color theme="1"/>
      <name val="ＭＳ ゴシック"/>
      <family val="3"/>
      <charset val="128"/>
    </font>
    <font>
      <b/>
      <sz val="9"/>
      <name val="ＭＳ 明朝"/>
      <family val="1"/>
      <charset val="128"/>
    </font>
    <font>
      <b/>
      <sz val="11"/>
      <name val="ＭＳ ゴシック"/>
      <family val="3"/>
      <charset val="128"/>
    </font>
    <font>
      <b/>
      <sz val="24"/>
      <name val="ＭＳ ゴシック"/>
      <family val="3"/>
      <charset val="128"/>
    </font>
    <font>
      <sz val="24"/>
      <name val="ＭＳ ゴシック"/>
      <family val="3"/>
      <charset val="128"/>
    </font>
    <font>
      <b/>
      <sz val="8"/>
      <name val="ＭＳ 明朝"/>
      <family val="1"/>
      <charset val="128"/>
    </font>
    <font>
      <b/>
      <sz val="10"/>
      <name val="ＭＳ ゴシック"/>
      <family val="3"/>
      <charset val="128"/>
    </font>
    <font>
      <sz val="11"/>
      <name val="ＭＳ Ｐゴシック"/>
      <family val="3"/>
      <charset val="128"/>
    </font>
    <font>
      <b/>
      <sz val="11"/>
      <name val="ＭＳ Ｐゴシック"/>
      <family val="3"/>
      <charset val="128"/>
    </font>
    <font>
      <b/>
      <sz val="9"/>
      <name val="ＭＳ Ｐゴシック"/>
      <family val="3"/>
      <charset val="128"/>
    </font>
    <font>
      <b/>
      <sz val="10"/>
      <name val="ＭＳ Ｐゴシック"/>
      <family val="3"/>
      <charset val="128"/>
    </font>
    <font>
      <b/>
      <sz val="8"/>
      <name val="ＭＳ ゴシック"/>
      <family val="3"/>
      <charset val="128"/>
    </font>
    <font>
      <b/>
      <sz val="9"/>
      <name val="ＭＳ ゴシック"/>
      <family val="3"/>
      <charset val="128"/>
    </font>
    <font>
      <b/>
      <strike/>
      <sz val="8"/>
      <color indexed="10"/>
      <name val="ＭＳ 明朝"/>
      <family val="1"/>
      <charset val="128"/>
    </font>
    <font>
      <b/>
      <sz val="11"/>
      <color indexed="10"/>
      <name val="ＭＳ ゴシック"/>
      <family val="3"/>
      <charset val="128"/>
    </font>
    <font>
      <b/>
      <strike/>
      <sz val="8"/>
      <color rgb="FFFF0000"/>
      <name val="ＭＳ 明朝"/>
      <family val="1"/>
      <charset val="128"/>
    </font>
    <font>
      <b/>
      <sz val="10"/>
      <name val="ＭＳ Ｐ明朝"/>
      <family val="1"/>
      <charset val="128"/>
    </font>
    <font>
      <b/>
      <sz val="9"/>
      <color theme="1"/>
      <name val="ＭＳ ゴシック"/>
      <family val="3"/>
      <charset val="128"/>
    </font>
    <font>
      <b/>
      <sz val="7"/>
      <name val="ＭＳ 明朝"/>
      <family val="1"/>
      <charset val="128"/>
    </font>
    <font>
      <b/>
      <sz val="12"/>
      <name val="ＭＳ Ｐ明朝"/>
      <family val="1"/>
      <charset val="128"/>
    </font>
    <font>
      <b/>
      <sz val="9.5"/>
      <name val="ＭＳ ゴシック"/>
      <family val="3"/>
      <charset val="128"/>
    </font>
    <font>
      <b/>
      <sz val="9.5"/>
      <name val="ＭＳ 明朝"/>
      <family val="1"/>
      <charset val="128"/>
    </font>
    <font>
      <b/>
      <sz val="8.5"/>
      <name val="ＭＳ 明朝"/>
      <family val="1"/>
      <charset val="128"/>
    </font>
    <font>
      <sz val="11"/>
      <color theme="1"/>
      <name val="游ゴシック"/>
      <family val="3"/>
      <charset val="128"/>
      <scheme val="minor"/>
    </font>
    <font>
      <b/>
      <sz val="9.25"/>
      <name val="ＭＳ 明朝"/>
      <family val="1"/>
      <charset val="128"/>
    </font>
    <font>
      <b/>
      <sz val="8"/>
      <name val="ＭＳ Ｐゴシック"/>
      <family val="3"/>
      <charset val="128"/>
    </font>
    <font>
      <b/>
      <strike/>
      <sz val="8"/>
      <name val="ＭＳ 明朝"/>
      <family val="1"/>
      <charset val="128"/>
    </font>
    <font>
      <b/>
      <strike/>
      <sz val="9"/>
      <name val="ＭＳ Ｐゴシック"/>
      <family val="3"/>
      <charset val="128"/>
    </font>
    <font>
      <b/>
      <sz val="9.35"/>
      <name val="ＭＳ 明朝"/>
      <family val="1"/>
      <charset val="128"/>
    </font>
    <font>
      <b/>
      <sz val="10"/>
      <color rgb="FF000000"/>
      <name val="ＭＳ 明朝"/>
      <family val="1"/>
      <charset val="128"/>
    </font>
    <font>
      <b/>
      <sz val="10"/>
      <color rgb="FF000000"/>
      <name val="ＭＳ ゴシック"/>
      <family val="3"/>
      <charset val="128"/>
    </font>
    <font>
      <b/>
      <sz val="8"/>
      <color rgb="FF000000"/>
      <name val="ＭＳ 明朝"/>
      <family val="1"/>
      <charset val="128"/>
    </font>
    <font>
      <b/>
      <sz val="11"/>
      <color rgb="FF000000"/>
      <name val="ＭＳ 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right/>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double">
        <color indexed="64"/>
      </top>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bottom style="thin">
        <color indexed="64"/>
      </bottom>
      <diagonal/>
    </border>
    <border>
      <left/>
      <right/>
      <top style="thin">
        <color indexed="64"/>
      </top>
      <bottom style="double">
        <color indexed="64"/>
      </bottom>
      <diagonal/>
    </border>
  </borders>
  <cellStyleXfs count="43">
    <xf numFmtId="0" fontId="0" fillId="0" borderId="0"/>
    <xf numFmtId="38" fontId="1" fillId="0" borderId="0" applyFont="0" applyFill="0" applyBorder="0" applyAlignment="0" applyProtection="0"/>
    <xf numFmtId="38" fontId="15" fillId="0" borderId="0" applyFont="0" applyFill="0" applyBorder="0" applyAlignment="0" applyProtection="0"/>
    <xf numFmtId="49" fontId="1" fillId="0" borderId="0"/>
    <xf numFmtId="0" fontId="1" fillId="0" borderId="0"/>
    <xf numFmtId="0" fontId="1" fillId="0" borderId="0" applyFont="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 fillId="0" borderId="0"/>
    <xf numFmtId="0" fontId="15" fillId="0" borderId="0"/>
    <xf numFmtId="0" fontId="1" fillId="0" borderId="0"/>
    <xf numFmtId="0" fontId="1" fillId="0" borderId="0"/>
    <xf numFmtId="0" fontId="1" fillId="0" borderId="0"/>
    <xf numFmtId="9" fontId="1" fillId="0" borderId="0" applyFont="0" applyFill="0" applyBorder="0" applyAlignment="0" applyProtection="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31" fillId="0" borderId="0" applyFont="0" applyFill="0" applyBorder="0" applyAlignment="0" applyProtection="0">
      <alignment vertical="center"/>
    </xf>
    <xf numFmtId="0" fontId="1" fillId="0" borderId="0"/>
    <xf numFmtId="0" fontId="15" fillId="0" borderId="0"/>
    <xf numFmtId="0" fontId="1" fillId="0" borderId="0"/>
    <xf numFmtId="0" fontId="1" fillId="0" borderId="0"/>
    <xf numFmtId="0" fontId="15" fillId="0" borderId="0"/>
    <xf numFmtId="0" fontId="1" fillId="0" borderId="0">
      <alignment vertical="center"/>
    </xf>
    <xf numFmtId="38" fontId="31" fillId="0" borderId="0" applyFont="0" applyFill="0" applyBorder="0" applyAlignment="0" applyProtection="0">
      <alignment vertical="center"/>
    </xf>
    <xf numFmtId="182" fontId="1" fillId="0" borderId="0" applyBorder="0" applyProtection="0"/>
    <xf numFmtId="38" fontId="1" fillId="0" borderId="0" applyFont="0" applyFill="0" applyBorder="0" applyAlignment="0" applyProtection="0">
      <alignment vertical="center"/>
    </xf>
  </cellStyleXfs>
  <cellXfs count="839">
    <xf numFmtId="0" fontId="0" fillId="0" borderId="0" xfId="0"/>
    <xf numFmtId="0" fontId="2" fillId="0" borderId="0" xfId="0" applyFont="1"/>
    <xf numFmtId="0" fontId="6" fillId="0" borderId="0" xfId="0" applyFont="1"/>
    <xf numFmtId="3" fontId="6" fillId="0" borderId="0" xfId="0" applyNumberFormat="1" applyFont="1"/>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9" fillId="0" borderId="4" xfId="0" applyFont="1" applyBorder="1" applyAlignment="1">
      <alignment horizontal="center" vertical="center"/>
    </xf>
    <xf numFmtId="3" fontId="9" fillId="0" borderId="4" xfId="0" applyNumberFormat="1" applyFont="1" applyBorder="1" applyAlignment="1">
      <alignment horizontal="center" vertical="center"/>
    </xf>
    <xf numFmtId="3" fontId="6" fillId="0" borderId="4" xfId="0" applyNumberFormat="1" applyFont="1" applyBorder="1" applyAlignment="1">
      <alignment horizontal="center" vertical="center"/>
    </xf>
    <xf numFmtId="0" fontId="6" fillId="0" borderId="5" xfId="0" applyFont="1" applyBorder="1" applyAlignment="1">
      <alignment horizontal="center" vertical="center"/>
    </xf>
    <xf numFmtId="0" fontId="9" fillId="0" borderId="1" xfId="0" applyFont="1" applyBorder="1" applyAlignment="1">
      <alignment vertical="center"/>
    </xf>
    <xf numFmtId="0" fontId="9" fillId="0" borderId="8" xfId="0" applyFont="1" applyBorder="1" applyAlignment="1">
      <alignment horizontal="right" vertical="center"/>
    </xf>
    <xf numFmtId="0" fontId="2" fillId="0" borderId="9" xfId="0" applyFont="1" applyBorder="1" applyAlignment="1">
      <alignment vertical="center"/>
    </xf>
    <xf numFmtId="0" fontId="10" fillId="0" borderId="9" xfId="0" applyFont="1" applyBorder="1" applyAlignment="1">
      <alignment vertical="center"/>
    </xf>
    <xf numFmtId="0" fontId="10" fillId="0" borderId="0" xfId="0" applyFont="1" applyAlignment="1">
      <alignment vertical="center"/>
    </xf>
    <xf numFmtId="38" fontId="2" fillId="0" borderId="0" xfId="1" applyFont="1" applyAlignment="1">
      <alignment vertical="center"/>
    </xf>
    <xf numFmtId="0" fontId="2" fillId="0" borderId="0" xfId="0" applyFont="1" applyAlignment="1">
      <alignment vertical="center"/>
    </xf>
    <xf numFmtId="0" fontId="11" fillId="0" borderId="0" xfId="0" applyFont="1" applyAlignment="1">
      <alignment vertical="center"/>
    </xf>
    <xf numFmtId="0" fontId="2" fillId="0" borderId="3" xfId="0" applyFont="1" applyBorder="1"/>
    <xf numFmtId="38" fontId="2" fillId="0" borderId="10" xfId="1" applyFont="1" applyBorder="1" applyAlignment="1">
      <alignment vertical="center"/>
    </xf>
    <xf numFmtId="0" fontId="2" fillId="0" borderId="10" xfId="0" applyFont="1" applyBorder="1" applyAlignment="1">
      <alignment vertical="center"/>
    </xf>
    <xf numFmtId="0" fontId="12" fillId="0" borderId="11" xfId="0" applyFont="1" applyBorder="1" applyAlignment="1">
      <alignment vertical="center"/>
    </xf>
    <xf numFmtId="0" fontId="9" fillId="0" borderId="0" xfId="0" applyFont="1"/>
    <xf numFmtId="0" fontId="13" fillId="0" borderId="0" xfId="0" applyFont="1"/>
    <xf numFmtId="0" fontId="13" fillId="0" borderId="0" xfId="0" applyFont="1" applyAlignment="1">
      <alignment horizontal="right"/>
    </xf>
    <xf numFmtId="0" fontId="13" fillId="0" borderId="0" xfId="0" applyFont="1" applyAlignment="1">
      <alignment vertical="center"/>
    </xf>
    <xf numFmtId="0" fontId="13" fillId="0" borderId="0" xfId="0" applyFont="1" applyAlignment="1">
      <alignment horizontal="right" vertical="center"/>
    </xf>
    <xf numFmtId="0" fontId="14" fillId="0" borderId="0" xfId="0" applyFont="1" applyAlignment="1">
      <alignment vertical="center"/>
    </xf>
    <xf numFmtId="0" fontId="6" fillId="0" borderId="0" xfId="0" applyFont="1" applyAlignment="1">
      <alignment vertical="center"/>
    </xf>
    <xf numFmtId="176" fontId="6" fillId="0" borderId="2" xfId="0" applyNumberFormat="1" applyFont="1" applyBorder="1" applyAlignment="1">
      <alignment horizontal="right" vertical="center"/>
    </xf>
    <xf numFmtId="0" fontId="6" fillId="0" borderId="2" xfId="0" applyFont="1" applyBorder="1" applyAlignment="1">
      <alignment horizontal="center" vertical="center"/>
    </xf>
    <xf numFmtId="0" fontId="6" fillId="0" borderId="8" xfId="0" applyFont="1" applyBorder="1" applyAlignment="1">
      <alignment horizontal="right" vertical="center"/>
    </xf>
    <xf numFmtId="0" fontId="10" fillId="0" borderId="0" xfId="0" applyFont="1"/>
    <xf numFmtId="49" fontId="2" fillId="0" borderId="0" xfId="3" applyFont="1" applyAlignment="1">
      <alignment vertical="center"/>
    </xf>
    <xf numFmtId="49" fontId="13" fillId="0" borderId="0" xfId="3" applyFont="1" applyAlignment="1">
      <alignment vertical="center"/>
    </xf>
    <xf numFmtId="49" fontId="13" fillId="0" borderId="0" xfId="3" applyFont="1" applyAlignment="1">
      <alignment horizontal="right" vertical="center"/>
    </xf>
    <xf numFmtId="49" fontId="14" fillId="0" borderId="0" xfId="3" applyFont="1" applyAlignment="1">
      <alignment vertical="center"/>
    </xf>
    <xf numFmtId="176" fontId="14" fillId="0" borderId="1" xfId="3" applyNumberFormat="1" applyFont="1" applyBorder="1" applyAlignment="1">
      <alignment vertical="center"/>
    </xf>
    <xf numFmtId="49" fontId="14" fillId="0" borderId="1" xfId="3" applyFont="1" applyBorder="1" applyAlignment="1">
      <alignment horizontal="center" vertical="center"/>
    </xf>
    <xf numFmtId="49" fontId="6" fillId="0" borderId="0" xfId="3" applyFont="1" applyAlignment="1">
      <alignment vertical="center"/>
    </xf>
    <xf numFmtId="176" fontId="6" fillId="0" borderId="2" xfId="3" applyNumberFormat="1" applyFont="1" applyBorder="1" applyAlignment="1">
      <alignment vertical="center"/>
    </xf>
    <xf numFmtId="49" fontId="6" fillId="0" borderId="2" xfId="3" applyFont="1" applyBorder="1" applyAlignment="1">
      <alignment horizontal="center" vertical="center"/>
    </xf>
    <xf numFmtId="49" fontId="6" fillId="0" borderId="1" xfId="3" applyFont="1" applyBorder="1" applyAlignment="1">
      <alignment vertical="center"/>
    </xf>
    <xf numFmtId="49" fontId="6" fillId="0" borderId="0" xfId="3" applyFont="1"/>
    <xf numFmtId="49" fontId="6" fillId="0" borderId="8" xfId="3" applyFont="1" applyBorder="1" applyAlignment="1">
      <alignment horizontal="right"/>
    </xf>
    <xf numFmtId="49" fontId="10" fillId="0" borderId="0" xfId="3" applyFont="1" applyAlignment="1">
      <alignment vertical="center"/>
    </xf>
    <xf numFmtId="49" fontId="2" fillId="0" borderId="0" xfId="3" applyFont="1"/>
    <xf numFmtId="0" fontId="2" fillId="0" borderId="0" xfId="4" applyFont="1"/>
    <xf numFmtId="176" fontId="2" fillId="0" borderId="0" xfId="4" applyNumberFormat="1" applyFont="1"/>
    <xf numFmtId="0" fontId="4" fillId="0" borderId="0" xfId="4" applyFont="1"/>
    <xf numFmtId="0" fontId="5" fillId="0" borderId="0" xfId="5" applyFont="1" applyAlignment="1">
      <alignment horizontal="right" vertical="center"/>
    </xf>
    <xf numFmtId="0" fontId="13" fillId="0" borderId="0" xfId="4" applyFont="1"/>
    <xf numFmtId="0" fontId="5" fillId="0" borderId="0" xfId="4" applyFont="1"/>
    <xf numFmtId="0" fontId="14" fillId="0" borderId="0" xfId="4" applyFont="1"/>
    <xf numFmtId="0" fontId="8" fillId="0" borderId="0" xfId="4" applyFont="1"/>
    <xf numFmtId="0" fontId="6" fillId="0" borderId="0" xfId="4" applyFont="1" applyAlignment="1">
      <alignment vertical="top"/>
    </xf>
    <xf numFmtId="0" fontId="6" fillId="0" borderId="12" xfId="4" applyFont="1" applyBorder="1" applyAlignment="1">
      <alignment vertical="top"/>
    </xf>
    <xf numFmtId="0" fontId="6" fillId="0" borderId="0" xfId="4" applyFont="1"/>
    <xf numFmtId="0" fontId="6" fillId="0" borderId="13" xfId="4" applyFont="1" applyBorder="1" applyAlignment="1">
      <alignment horizontal="right" vertical="center"/>
    </xf>
    <xf numFmtId="0" fontId="10" fillId="0" borderId="0" xfId="4" applyFont="1"/>
    <xf numFmtId="0" fontId="10" fillId="0" borderId="0" xfId="4" applyFont="1" applyAlignment="1">
      <alignment vertical="center"/>
    </xf>
    <xf numFmtId="0" fontId="9" fillId="0" borderId="0" xfId="6" applyFont="1" applyAlignment="1">
      <alignment vertical="center"/>
    </xf>
    <xf numFmtId="0" fontId="13" fillId="0" borderId="0" xfId="6" applyFont="1" applyAlignment="1">
      <alignment vertical="center"/>
    </xf>
    <xf numFmtId="0" fontId="13" fillId="0" borderId="0" xfId="6" applyFont="1" applyAlignment="1">
      <alignment horizontal="right" vertical="center"/>
    </xf>
    <xf numFmtId="0" fontId="13" fillId="0" borderId="14" xfId="6" applyFont="1" applyBorder="1" applyAlignment="1">
      <alignment vertical="center"/>
    </xf>
    <xf numFmtId="0" fontId="6" fillId="0" borderId="0" xfId="6" applyFont="1" applyAlignment="1">
      <alignment vertical="center"/>
    </xf>
    <xf numFmtId="176" fontId="14" fillId="0" borderId="1" xfId="6" applyNumberFormat="1" applyFont="1" applyBorder="1" applyAlignment="1">
      <alignment horizontal="right" vertical="center"/>
    </xf>
    <xf numFmtId="0" fontId="14" fillId="0" borderId="1" xfId="6" applyFont="1" applyBorder="1" applyAlignment="1">
      <alignment horizontal="center" vertical="center"/>
    </xf>
    <xf numFmtId="176" fontId="6" fillId="0" borderId="2" xfId="6" applyNumberFormat="1" applyFont="1" applyBorder="1" applyAlignment="1">
      <alignment horizontal="right" vertical="center"/>
    </xf>
    <xf numFmtId="0" fontId="6" fillId="0" borderId="2" xfId="6" applyFont="1" applyBorder="1" applyAlignment="1">
      <alignment horizontal="center" vertical="center"/>
    </xf>
    <xf numFmtId="0" fontId="6" fillId="0" borderId="1" xfId="6" applyFont="1" applyBorder="1" applyAlignment="1">
      <alignment vertical="center"/>
    </xf>
    <xf numFmtId="0" fontId="6" fillId="0" borderId="8" xfId="6" applyFont="1" applyBorder="1" applyAlignment="1">
      <alignment horizontal="right" vertical="center"/>
    </xf>
    <xf numFmtId="0" fontId="10" fillId="0" borderId="0" xfId="6" applyFont="1" applyAlignment="1">
      <alignment horizontal="left" vertical="center"/>
    </xf>
    <xf numFmtId="0" fontId="9" fillId="0" borderId="0" xfId="6" applyFont="1"/>
    <xf numFmtId="0" fontId="13" fillId="0" borderId="0" xfId="6" applyFont="1" applyAlignment="1">
      <alignment horizontal="right"/>
    </xf>
    <xf numFmtId="0" fontId="16" fillId="0" borderId="0" xfId="7" applyFont="1"/>
    <xf numFmtId="0" fontId="17" fillId="0" borderId="0" xfId="7" applyFont="1" applyAlignment="1">
      <alignment horizontal="right"/>
    </xf>
    <xf numFmtId="0" fontId="13" fillId="0" borderId="0" xfId="7" applyFont="1" applyAlignment="1">
      <alignment horizontal="right" vertical="center"/>
    </xf>
    <xf numFmtId="0" fontId="13" fillId="0" borderId="0" xfId="7" applyFont="1" applyAlignment="1">
      <alignment vertical="center"/>
    </xf>
    <xf numFmtId="0" fontId="18" fillId="0" borderId="0" xfId="7" applyFont="1"/>
    <xf numFmtId="0" fontId="6" fillId="0" borderId="0" xfId="7" applyFont="1" applyAlignment="1">
      <alignment vertical="center"/>
    </xf>
    <xf numFmtId="0" fontId="14" fillId="0" borderId="1" xfId="7" applyFont="1" applyBorder="1" applyAlignment="1">
      <alignment horizontal="center" vertical="center"/>
    </xf>
    <xf numFmtId="176" fontId="6" fillId="0" borderId="2" xfId="7" applyNumberFormat="1" applyFont="1" applyBorder="1" applyAlignment="1">
      <alignment horizontal="right" vertical="center"/>
    </xf>
    <xf numFmtId="176" fontId="6" fillId="0" borderId="2" xfId="7" applyNumberFormat="1" applyFont="1" applyBorder="1" applyAlignment="1">
      <alignment vertical="center"/>
    </xf>
    <xf numFmtId="0" fontId="6" fillId="0" borderId="2" xfId="7" applyFont="1" applyBorder="1" applyAlignment="1">
      <alignment horizontal="center" vertical="center"/>
    </xf>
    <xf numFmtId="0" fontId="6" fillId="0" borderId="4" xfId="7" applyFont="1" applyBorder="1" applyAlignment="1">
      <alignment horizontal="center" vertical="center"/>
    </xf>
    <xf numFmtId="0" fontId="6" fillId="0" borderId="1" xfId="7" applyFont="1" applyBorder="1" applyAlignment="1">
      <alignment horizontal="left" vertical="center"/>
    </xf>
    <xf numFmtId="0" fontId="6" fillId="0" borderId="8" xfId="7" applyFont="1" applyBorder="1" applyAlignment="1">
      <alignment horizontal="right" vertical="center"/>
    </xf>
    <xf numFmtId="0" fontId="16" fillId="0" borderId="0" xfId="7" applyFont="1" applyAlignment="1">
      <alignment vertical="center"/>
    </xf>
    <xf numFmtId="0" fontId="9" fillId="0" borderId="0" xfId="7" applyFont="1" applyAlignment="1">
      <alignment vertical="center"/>
    </xf>
    <xf numFmtId="0" fontId="9" fillId="0" borderId="9" xfId="7" applyFont="1" applyBorder="1" applyAlignment="1">
      <alignment vertical="center"/>
    </xf>
    <xf numFmtId="0" fontId="14" fillId="0" borderId="9" xfId="7" applyFont="1" applyBorder="1" applyAlignment="1">
      <alignment vertical="center"/>
    </xf>
    <xf numFmtId="0" fontId="10" fillId="0" borderId="0" xfId="7" applyFont="1" applyAlignment="1">
      <alignment vertical="center"/>
    </xf>
    <xf numFmtId="0" fontId="10" fillId="0" borderId="0" xfId="8" applyFont="1"/>
    <xf numFmtId="0" fontId="10" fillId="0" borderId="0" xfId="8" applyFont="1" applyAlignment="1">
      <alignment vertical="center"/>
    </xf>
    <xf numFmtId="176" fontId="10" fillId="0" borderId="0" xfId="8" applyNumberFormat="1" applyFont="1" applyAlignment="1">
      <alignment vertical="center"/>
    </xf>
    <xf numFmtId="41" fontId="10" fillId="0" borderId="0" xfId="8" applyNumberFormat="1" applyFont="1" applyAlignment="1">
      <alignment vertical="center"/>
    </xf>
    <xf numFmtId="176" fontId="10" fillId="0" borderId="0" xfId="9" applyNumberFormat="1" applyFont="1" applyAlignment="1">
      <alignment vertical="center"/>
    </xf>
    <xf numFmtId="38" fontId="10" fillId="0" borderId="0" xfId="8" applyNumberFormat="1" applyFont="1" applyAlignment="1">
      <alignment vertical="center"/>
    </xf>
    <xf numFmtId="3" fontId="10" fillId="0" borderId="0" xfId="8" applyNumberFormat="1" applyFont="1" applyAlignment="1">
      <alignment vertical="center"/>
    </xf>
    <xf numFmtId="0" fontId="19" fillId="0" borderId="0" xfId="8" applyFont="1" applyAlignment="1">
      <alignment vertical="center"/>
    </xf>
    <xf numFmtId="0" fontId="13" fillId="0" borderId="0" xfId="10" applyFont="1" applyAlignment="1">
      <alignment vertical="center"/>
    </xf>
    <xf numFmtId="0" fontId="14" fillId="0" borderId="0" xfId="8" applyFont="1" applyAlignment="1">
      <alignment vertical="center"/>
    </xf>
    <xf numFmtId="0" fontId="14" fillId="0" borderId="1" xfId="8" applyFont="1" applyBorder="1" applyAlignment="1">
      <alignment horizontal="center" vertical="center"/>
    </xf>
    <xf numFmtId="0" fontId="6" fillId="0" borderId="2" xfId="8" applyFont="1" applyBorder="1" applyAlignment="1">
      <alignment horizontal="center" vertical="center"/>
    </xf>
    <xf numFmtId="0" fontId="6" fillId="0" borderId="1" xfId="8" applyFont="1" applyBorder="1" applyAlignment="1">
      <alignment vertical="center"/>
    </xf>
    <xf numFmtId="0" fontId="6" fillId="0" borderId="8" xfId="8" applyFont="1" applyBorder="1" applyAlignment="1">
      <alignment horizontal="right" vertical="center"/>
    </xf>
    <xf numFmtId="0" fontId="10" fillId="0" borderId="0" xfId="9" applyFont="1" applyAlignment="1">
      <alignment vertical="center"/>
    </xf>
    <xf numFmtId="0" fontId="10" fillId="0" borderId="9" xfId="9" applyFont="1" applyBorder="1" applyAlignment="1">
      <alignment vertical="center"/>
    </xf>
    <xf numFmtId="0" fontId="14" fillId="0" borderId="0" xfId="9" applyFont="1" applyAlignment="1">
      <alignment vertical="center"/>
    </xf>
    <xf numFmtId="0" fontId="10" fillId="0" borderId="0" xfId="9" applyFont="1"/>
    <xf numFmtId="0" fontId="2" fillId="0" borderId="0" xfId="11" applyFont="1"/>
    <xf numFmtId="0" fontId="2" fillId="0" borderId="0" xfId="11" applyFont="1" applyAlignment="1">
      <alignment vertical="center"/>
    </xf>
    <xf numFmtId="0" fontId="13" fillId="0" borderId="0" xfId="10" applyFont="1" applyAlignment="1">
      <alignment horizontal="left" vertical="top"/>
    </xf>
    <xf numFmtId="0" fontId="9" fillId="0" borderId="0" xfId="10" applyFont="1" applyAlignment="1">
      <alignment vertical="center"/>
    </xf>
    <xf numFmtId="0" fontId="13" fillId="0" borderId="0" xfId="10" applyFont="1" applyAlignment="1">
      <alignment horizontal="left" vertical="center"/>
    </xf>
    <xf numFmtId="0" fontId="13" fillId="0" borderId="0" xfId="10" applyFont="1" applyAlignment="1">
      <alignment horizontal="right" vertical="center"/>
    </xf>
    <xf numFmtId="0" fontId="13" fillId="0" borderId="0" xfId="11" applyFont="1" applyAlignment="1">
      <alignment vertical="center"/>
    </xf>
    <xf numFmtId="0" fontId="13" fillId="0" borderId="0" xfId="8" applyFont="1" applyAlignment="1">
      <alignment horizontal="right" vertical="center"/>
    </xf>
    <xf numFmtId="0" fontId="14" fillId="0" borderId="0" xfId="11" applyFont="1" applyAlignment="1">
      <alignment vertical="center"/>
    </xf>
    <xf numFmtId="0" fontId="14" fillId="0" borderId="1" xfId="11" applyFont="1" applyBorder="1" applyAlignment="1">
      <alignment horizontal="center" vertical="center"/>
    </xf>
    <xf numFmtId="0" fontId="6" fillId="0" borderId="2" xfId="11" applyFont="1" applyBorder="1" applyAlignment="1">
      <alignment horizontal="center" vertical="center"/>
    </xf>
    <xf numFmtId="0" fontId="6" fillId="0" borderId="0" xfId="11" applyFont="1" applyAlignment="1">
      <alignment vertical="center"/>
    </xf>
    <xf numFmtId="0" fontId="6" fillId="0" borderId="1" xfId="11" applyFont="1" applyBorder="1" applyAlignment="1">
      <alignment vertical="center"/>
    </xf>
    <xf numFmtId="0" fontId="6" fillId="0" borderId="8" xfId="11" applyFont="1" applyBorder="1" applyAlignment="1">
      <alignment horizontal="right" vertical="center"/>
    </xf>
    <xf numFmtId="0" fontId="10" fillId="0" borderId="0" xfId="11" applyFont="1" applyAlignment="1">
      <alignment vertical="center"/>
    </xf>
    <xf numFmtId="0" fontId="10" fillId="0" borderId="9" xfId="11" applyFont="1" applyBorder="1" applyAlignment="1">
      <alignment vertical="center"/>
    </xf>
    <xf numFmtId="0" fontId="10" fillId="0" borderId="0" xfId="10" applyFont="1" applyAlignment="1">
      <alignment vertical="center"/>
    </xf>
    <xf numFmtId="0" fontId="20" fillId="0" borderId="0" xfId="10" applyFont="1" applyAlignment="1">
      <alignment vertical="center"/>
    </xf>
    <xf numFmtId="0" fontId="19" fillId="0" borderId="0" xfId="10" applyFont="1" applyAlignment="1">
      <alignment horizontal="left" vertical="top"/>
    </xf>
    <xf numFmtId="0" fontId="13" fillId="0" borderId="0" xfId="12" applyFont="1" applyAlignment="1">
      <alignment horizontal="right" vertical="center"/>
    </xf>
    <xf numFmtId="0" fontId="21" fillId="0" borderId="0" xfId="12" applyFont="1" applyAlignment="1">
      <alignment horizontal="right" vertical="center"/>
    </xf>
    <xf numFmtId="0" fontId="19" fillId="0" borderId="0" xfId="10" applyFont="1" applyAlignment="1">
      <alignment vertical="top"/>
    </xf>
    <xf numFmtId="0" fontId="22" fillId="0" borderId="0" xfId="10" applyFont="1" applyAlignment="1">
      <alignment vertical="center"/>
    </xf>
    <xf numFmtId="176" fontId="14" fillId="0" borderId="1" xfId="10" applyNumberFormat="1" applyFont="1" applyBorder="1" applyAlignment="1">
      <alignment vertical="center"/>
    </xf>
    <xf numFmtId="0" fontId="14" fillId="0" borderId="1" xfId="10" applyFont="1" applyBorder="1" applyAlignment="1">
      <alignment horizontal="center" vertical="center"/>
    </xf>
    <xf numFmtId="176" fontId="6" fillId="0" borderId="2" xfId="10" applyNumberFormat="1" applyFont="1" applyBorder="1" applyAlignment="1">
      <alignment vertical="center"/>
    </xf>
    <xf numFmtId="0" fontId="6" fillId="0" borderId="2" xfId="10" applyFont="1" applyBorder="1" applyAlignment="1">
      <alignment horizontal="center" vertical="center"/>
    </xf>
    <xf numFmtId="0" fontId="6" fillId="0" borderId="3" xfId="10" applyFont="1" applyBorder="1" applyAlignment="1">
      <alignment horizontal="center" vertical="center"/>
    </xf>
    <xf numFmtId="0" fontId="6" fillId="0" borderId="4" xfId="10" applyFont="1" applyBorder="1" applyAlignment="1">
      <alignment horizontal="center" vertical="center"/>
    </xf>
    <xf numFmtId="0" fontId="6" fillId="0" borderId="10" xfId="10" applyFont="1" applyBorder="1" applyAlignment="1">
      <alignment horizontal="center" vertical="center"/>
    </xf>
    <xf numFmtId="0" fontId="9" fillId="0" borderId="1" xfId="10" applyFont="1" applyBorder="1" applyAlignment="1">
      <alignment vertical="center"/>
    </xf>
    <xf numFmtId="0" fontId="9" fillId="0" borderId="8" xfId="10" applyFont="1" applyBorder="1" applyAlignment="1">
      <alignment horizontal="right" vertical="center"/>
    </xf>
    <xf numFmtId="0" fontId="14" fillId="0" borderId="0" xfId="10" applyFont="1" applyAlignment="1">
      <alignment horizontal="left" vertical="center"/>
    </xf>
    <xf numFmtId="0" fontId="10" fillId="0" borderId="0" xfId="12" applyFont="1"/>
    <xf numFmtId="0" fontId="10" fillId="0" borderId="0" xfId="12" applyFont="1" applyAlignment="1">
      <alignment vertical="center"/>
    </xf>
    <xf numFmtId="0" fontId="19" fillId="0" borderId="0" xfId="12" applyFont="1" applyAlignment="1">
      <alignment vertical="center"/>
    </xf>
    <xf numFmtId="0" fontId="2" fillId="0" borderId="0" xfId="12" applyFont="1" applyAlignment="1">
      <alignment vertical="center"/>
    </xf>
    <xf numFmtId="0" fontId="13" fillId="0" borderId="0" xfId="12" applyFont="1" applyAlignment="1">
      <alignment vertical="center"/>
    </xf>
    <xf numFmtId="0" fontId="13" fillId="0" borderId="0" xfId="9" applyFont="1" applyAlignment="1">
      <alignment vertical="center"/>
    </xf>
    <xf numFmtId="0" fontId="14" fillId="0" borderId="0" xfId="12" applyFont="1" applyAlignment="1">
      <alignment vertical="center"/>
    </xf>
    <xf numFmtId="0" fontId="14" fillId="0" borderId="1" xfId="12" applyFont="1" applyBorder="1" applyAlignment="1">
      <alignment horizontal="center" vertical="center"/>
    </xf>
    <xf numFmtId="0" fontId="6" fillId="0" borderId="2" xfId="12" applyFont="1" applyBorder="1" applyAlignment="1">
      <alignment horizontal="center" vertical="center"/>
    </xf>
    <xf numFmtId="0" fontId="10" fillId="0" borderId="9" xfId="12" applyFont="1" applyBorder="1" applyAlignment="1">
      <alignment vertical="center"/>
    </xf>
    <xf numFmtId="0" fontId="2" fillId="0" borderId="0" xfId="10" applyFont="1"/>
    <xf numFmtId="0" fontId="16" fillId="0" borderId="0" xfId="13" applyFont="1"/>
    <xf numFmtId="176" fontId="16" fillId="0" borderId="0" xfId="13" applyNumberFormat="1" applyFont="1"/>
    <xf numFmtId="176" fontId="2" fillId="0" borderId="0" xfId="10" applyNumberFormat="1" applyFont="1"/>
    <xf numFmtId="0" fontId="13" fillId="0" borderId="0" xfId="10" applyFont="1" applyAlignment="1">
      <alignment horizontal="right"/>
    </xf>
    <xf numFmtId="0" fontId="13" fillId="0" borderId="0" xfId="14" applyFont="1" applyAlignment="1">
      <alignment vertical="center"/>
    </xf>
    <xf numFmtId="0" fontId="13" fillId="0" borderId="0" xfId="10" applyFont="1"/>
    <xf numFmtId="0" fontId="23" fillId="0" borderId="0" xfId="10" applyFont="1" applyAlignment="1">
      <alignment horizontal="right" vertical="center"/>
    </xf>
    <xf numFmtId="0" fontId="13" fillId="0" borderId="0" xfId="15" applyFont="1" applyAlignment="1">
      <alignment horizontal="left" vertical="center"/>
    </xf>
    <xf numFmtId="0" fontId="14" fillId="0" borderId="0" xfId="10" applyFont="1"/>
    <xf numFmtId="0" fontId="6" fillId="0" borderId="0" xfId="10" applyFont="1"/>
    <xf numFmtId="0" fontId="6" fillId="0" borderId="1" xfId="0" applyFont="1" applyBorder="1" applyAlignment="1">
      <alignment horizontal="right" vertical="top"/>
    </xf>
    <xf numFmtId="0" fontId="6" fillId="0" borderId="1" xfId="16" applyFont="1" applyBorder="1" applyAlignment="1">
      <alignment vertical="center"/>
    </xf>
    <xf numFmtId="0" fontId="6" fillId="0" borderId="8" xfId="10" applyFont="1" applyBorder="1" applyAlignment="1">
      <alignment horizontal="center"/>
    </xf>
    <xf numFmtId="0" fontId="6" fillId="0" borderId="13" xfId="10" applyFont="1" applyBorder="1" applyAlignment="1">
      <alignment horizontal="right" vertical="center"/>
    </xf>
    <xf numFmtId="0" fontId="10" fillId="0" borderId="0" xfId="10" applyFont="1"/>
    <xf numFmtId="0" fontId="13" fillId="0" borderId="0" xfId="13" applyFont="1" applyAlignment="1">
      <alignment horizontal="right"/>
    </xf>
    <xf numFmtId="176" fontId="13" fillId="0" borderId="0" xfId="13" applyNumberFormat="1" applyFont="1" applyAlignment="1">
      <alignment horizontal="right"/>
    </xf>
    <xf numFmtId="176" fontId="6" fillId="0" borderId="0" xfId="13" applyNumberFormat="1" applyFont="1"/>
    <xf numFmtId="0" fontId="6" fillId="0" borderId="0" xfId="13" applyFont="1"/>
    <xf numFmtId="176" fontId="13" fillId="0" borderId="0" xfId="13" applyNumberFormat="1" applyFont="1"/>
    <xf numFmtId="0" fontId="18" fillId="0" borderId="0" xfId="13" applyFont="1"/>
    <xf numFmtId="176" fontId="6" fillId="0" borderId="0" xfId="2" applyNumberFormat="1" applyFont="1" applyFill="1" applyBorder="1" applyAlignment="1">
      <alignment vertical="center"/>
    </xf>
    <xf numFmtId="176" fontId="24" fillId="0" borderId="0" xfId="17" applyNumberFormat="1" applyFont="1" applyAlignment="1">
      <alignment vertical="center"/>
    </xf>
    <xf numFmtId="38" fontId="6" fillId="0" borderId="0" xfId="13" applyNumberFormat="1" applyFont="1"/>
    <xf numFmtId="176" fontId="6" fillId="0" borderId="2" xfId="13" applyNumberFormat="1" applyFont="1" applyBorder="1" applyAlignment="1">
      <alignment vertical="center"/>
    </xf>
    <xf numFmtId="0" fontId="6" fillId="0" borderId="2" xfId="13" applyFont="1" applyBorder="1" applyAlignment="1">
      <alignment horizontal="center" vertical="center"/>
    </xf>
    <xf numFmtId="0" fontId="14" fillId="0" borderId="2" xfId="13" applyFont="1" applyBorder="1" applyAlignment="1">
      <alignment horizontal="left" vertical="center"/>
    </xf>
    <xf numFmtId="176" fontId="18" fillId="0" borderId="0" xfId="13" applyNumberFormat="1" applyFont="1"/>
    <xf numFmtId="176" fontId="14" fillId="0" borderId="2" xfId="13" applyNumberFormat="1" applyFont="1" applyBorder="1" applyAlignment="1">
      <alignment vertical="center"/>
    </xf>
    <xf numFmtId="0" fontId="14" fillId="0" borderId="2" xfId="13" applyFont="1" applyBorder="1" applyAlignment="1">
      <alignment horizontal="center" vertical="center"/>
    </xf>
    <xf numFmtId="0" fontId="6" fillId="0" borderId="1" xfId="0" applyFont="1" applyBorder="1" applyAlignment="1">
      <alignment vertical="top"/>
    </xf>
    <xf numFmtId="0" fontId="9" fillId="0" borderId="1" xfId="13" applyFont="1" applyBorder="1"/>
    <xf numFmtId="0" fontId="6" fillId="0" borderId="8" xfId="13" applyFont="1" applyBorder="1" applyAlignment="1">
      <alignment horizontal="center" wrapText="1"/>
    </xf>
    <xf numFmtId="0" fontId="9" fillId="0" borderId="8" xfId="13" applyFont="1" applyBorder="1" applyAlignment="1">
      <alignment horizontal="right" vertical="center"/>
    </xf>
    <xf numFmtId="0" fontId="10" fillId="0" borderId="0" xfId="13" applyFont="1" applyAlignment="1">
      <alignment vertical="center"/>
    </xf>
    <xf numFmtId="0" fontId="6" fillId="0" borderId="15" xfId="19" applyFont="1" applyBorder="1" applyAlignment="1">
      <alignment horizontal="center" vertical="center"/>
    </xf>
    <xf numFmtId="0" fontId="6" fillId="0" borderId="13" xfId="0" applyFont="1" applyBorder="1" applyAlignment="1">
      <alignment horizontal="right" vertical="center"/>
    </xf>
    <xf numFmtId="0" fontId="2" fillId="0" borderId="0" xfId="18" applyFont="1" applyAlignment="1">
      <alignment vertical="center"/>
    </xf>
    <xf numFmtId="41" fontId="2" fillId="0" borderId="0" xfId="18" applyNumberFormat="1" applyFont="1" applyAlignment="1">
      <alignment vertical="center"/>
    </xf>
    <xf numFmtId="0" fontId="13" fillId="0" borderId="0" xfId="18" applyFont="1" applyAlignment="1">
      <alignment vertical="center"/>
    </xf>
    <xf numFmtId="0" fontId="6" fillId="0" borderId="0" xfId="18" applyFont="1" applyAlignment="1">
      <alignment vertical="center"/>
    </xf>
    <xf numFmtId="0" fontId="14" fillId="0" borderId="1" xfId="18" applyFont="1" applyBorder="1" applyAlignment="1">
      <alignment horizontal="center" vertical="center"/>
    </xf>
    <xf numFmtId="0" fontId="6" fillId="0" borderId="2" xfId="18" applyFont="1" applyBorder="1" applyAlignment="1">
      <alignment horizontal="center" vertical="center"/>
    </xf>
    <xf numFmtId="0" fontId="9" fillId="0" borderId="0" xfId="18" applyFont="1" applyAlignment="1">
      <alignment vertical="center"/>
    </xf>
    <xf numFmtId="0" fontId="9" fillId="0" borderId="4" xfId="18" applyFont="1" applyBorder="1" applyAlignment="1">
      <alignment horizontal="center" vertical="center"/>
    </xf>
    <xf numFmtId="0" fontId="9" fillId="0" borderId="10" xfId="18" applyFont="1" applyBorder="1" applyAlignment="1">
      <alignment horizontal="center" vertical="center"/>
    </xf>
    <xf numFmtId="0" fontId="9" fillId="0" borderId="12" xfId="18" applyFont="1" applyBorder="1" applyAlignment="1">
      <alignment vertical="top"/>
    </xf>
    <xf numFmtId="0" fontId="9" fillId="0" borderId="0" xfId="0" applyFont="1" applyAlignment="1">
      <alignment vertical="center"/>
    </xf>
    <xf numFmtId="0" fontId="9" fillId="0" borderId="13" xfId="18" applyFont="1" applyBorder="1" applyAlignment="1">
      <alignment horizontal="right" vertical="center"/>
    </xf>
    <xf numFmtId="0" fontId="6" fillId="0" borderId="0" xfId="18" applyFont="1" applyAlignment="1">
      <alignment horizontal="right" vertical="center"/>
    </xf>
    <xf numFmtId="0" fontId="14" fillId="0" borderId="0" xfId="18" applyFont="1" applyAlignment="1">
      <alignment vertical="center"/>
    </xf>
    <xf numFmtId="176" fontId="14" fillId="0" borderId="0" xfId="18" applyNumberFormat="1" applyFont="1" applyAlignment="1">
      <alignment vertical="center"/>
    </xf>
    <xf numFmtId="0" fontId="14" fillId="0" borderId="0" xfId="18" applyFont="1" applyAlignment="1">
      <alignment horizontal="center" vertical="center"/>
    </xf>
    <xf numFmtId="0" fontId="9" fillId="0" borderId="11" xfId="18" applyFont="1" applyBorder="1" applyAlignment="1">
      <alignment horizontal="center" vertical="center"/>
    </xf>
    <xf numFmtId="0" fontId="9" fillId="0" borderId="12" xfId="18" applyFont="1" applyBorder="1" applyAlignment="1">
      <alignment vertical="center"/>
    </xf>
    <xf numFmtId="0" fontId="13" fillId="0" borderId="0" xfId="18" applyFont="1" applyAlignment="1">
      <alignment horizontal="right" vertical="center"/>
    </xf>
    <xf numFmtId="0" fontId="10" fillId="0" borderId="0" xfId="18" applyFont="1" applyAlignment="1">
      <alignment vertical="center"/>
    </xf>
    <xf numFmtId="0" fontId="2" fillId="0" borderId="0" xfId="18" applyFont="1"/>
    <xf numFmtId="0" fontId="13" fillId="0" borderId="0" xfId="18" applyFont="1" applyAlignment="1">
      <alignment horizontal="right"/>
    </xf>
    <xf numFmtId="49" fontId="9" fillId="0" borderId="0" xfId="18" applyNumberFormat="1" applyFont="1" applyAlignment="1">
      <alignment vertical="center"/>
    </xf>
    <xf numFmtId="0" fontId="2" fillId="0" borderId="0" xfId="0" applyFont="1" applyAlignment="1">
      <alignment horizontal="left" vertical="center"/>
    </xf>
    <xf numFmtId="0" fontId="6" fillId="0" borderId="4" xfId="18" applyFont="1" applyBorder="1" applyAlignment="1">
      <alignment horizontal="center" vertical="center"/>
    </xf>
    <xf numFmtId="0" fontId="6" fillId="0" borderId="11" xfId="18" applyFont="1" applyBorder="1" applyAlignment="1">
      <alignment horizontal="center" vertical="center"/>
    </xf>
    <xf numFmtId="0" fontId="6" fillId="0" borderId="12" xfId="18" applyFont="1" applyBorder="1" applyAlignment="1">
      <alignment vertical="center"/>
    </xf>
    <xf numFmtId="0" fontId="6" fillId="0" borderId="13" xfId="18" applyFont="1" applyBorder="1" applyAlignment="1">
      <alignment horizontal="right" vertical="center"/>
    </xf>
    <xf numFmtId="0" fontId="9" fillId="0" borderId="0" xfId="0" applyFont="1" applyAlignment="1">
      <alignment horizontal="right" vertical="center"/>
    </xf>
    <xf numFmtId="0" fontId="9" fillId="0" borderId="0" xfId="21" applyFont="1" applyAlignment="1">
      <alignment vertical="center"/>
    </xf>
    <xf numFmtId="0" fontId="9" fillId="0" borderId="0" xfId="21" applyFont="1" applyAlignment="1">
      <alignment horizontal="right" vertical="center"/>
    </xf>
    <xf numFmtId="0" fontId="9" fillId="0" borderId="14" xfId="21" applyFont="1" applyBorder="1" applyAlignment="1">
      <alignment vertical="center"/>
    </xf>
    <xf numFmtId="3" fontId="20" fillId="0" borderId="0" xfId="0" applyNumberFormat="1" applyFont="1" applyAlignment="1">
      <alignment vertical="center"/>
    </xf>
    <xf numFmtId="3" fontId="20" fillId="0" borderId="0" xfId="0" applyNumberFormat="1" applyFont="1" applyAlignment="1">
      <alignment horizontal="right" vertical="center"/>
    </xf>
    <xf numFmtId="0" fontId="20" fillId="0" borderId="1" xfId="0" applyFont="1" applyBorder="1" applyAlignment="1">
      <alignment horizontal="center" vertical="center"/>
    </xf>
    <xf numFmtId="3" fontId="9" fillId="0" borderId="0" xfId="0" applyNumberFormat="1" applyFont="1" applyAlignment="1">
      <alignment vertical="center"/>
    </xf>
    <xf numFmtId="3" fontId="9" fillId="0" borderId="0" xfId="0" applyNumberFormat="1" applyFont="1" applyAlignment="1">
      <alignment horizontal="right" vertical="center"/>
    </xf>
    <xf numFmtId="3" fontId="9" fillId="0" borderId="2" xfId="0" applyNumberFormat="1" applyFont="1" applyBorder="1" applyAlignment="1">
      <alignment horizontal="right" vertical="center"/>
    </xf>
    <xf numFmtId="3" fontId="9" fillId="0" borderId="18" xfId="0" applyNumberFormat="1" applyFont="1" applyBorder="1" applyAlignment="1">
      <alignment vertical="center"/>
    </xf>
    <xf numFmtId="0" fontId="9" fillId="0" borderId="2" xfId="0" applyFont="1" applyBorder="1" applyAlignment="1">
      <alignment horizontal="center" vertical="center"/>
    </xf>
    <xf numFmtId="3" fontId="9" fillId="0" borderId="18" xfId="0" applyNumberFormat="1" applyFont="1" applyBorder="1" applyAlignment="1">
      <alignment horizontal="right" vertical="center"/>
    </xf>
    <xf numFmtId="0" fontId="20" fillId="0" borderId="0" xfId="0" applyFont="1" applyAlignment="1">
      <alignment vertical="center"/>
    </xf>
    <xf numFmtId="0" fontId="20" fillId="0" borderId="2" xfId="0" applyFont="1" applyBorder="1" applyAlignment="1">
      <alignment horizontal="center" vertical="center"/>
    </xf>
    <xf numFmtId="0" fontId="20" fillId="0" borderId="2" xfId="22" applyFont="1" applyBorder="1" applyAlignment="1">
      <alignment horizontal="center" vertical="center"/>
    </xf>
    <xf numFmtId="0" fontId="9" fillId="0" borderId="2" xfId="22" applyFont="1" applyBorder="1" applyAlignment="1">
      <alignment horizontal="center" vertical="center"/>
    </xf>
    <xf numFmtId="0" fontId="13" fillId="0" borderId="5" xfId="0" applyFont="1" applyBorder="1" applyAlignment="1">
      <alignment vertical="center"/>
    </xf>
    <xf numFmtId="0" fontId="26" fillId="0" borderId="12" xfId="0" applyFont="1" applyBorder="1" applyAlignment="1">
      <alignment vertical="center"/>
    </xf>
    <xf numFmtId="0" fontId="13" fillId="0" borderId="16" xfId="0" applyFont="1" applyBorder="1" applyAlignment="1">
      <alignment horizontal="right" vertical="center"/>
    </xf>
    <xf numFmtId="0" fontId="9" fillId="0" borderId="13" xfId="0" applyFont="1" applyBorder="1" applyAlignment="1">
      <alignment vertical="center"/>
    </xf>
    <xf numFmtId="3" fontId="9" fillId="0" borderId="2" xfId="0" applyNumberFormat="1" applyFont="1" applyBorder="1" applyAlignment="1">
      <alignment vertical="center"/>
    </xf>
    <xf numFmtId="3" fontId="9" fillId="0" borderId="20" xfId="0" applyNumberFormat="1" applyFont="1" applyBorder="1" applyAlignment="1">
      <alignment vertical="center"/>
    </xf>
    <xf numFmtId="3" fontId="9" fillId="0" borderId="19" xfId="0" applyNumberFormat="1" applyFont="1" applyBorder="1" applyAlignment="1">
      <alignment horizontal="right" vertical="center"/>
    </xf>
    <xf numFmtId="3" fontId="9" fillId="0" borderId="21" xfId="0" applyNumberFormat="1" applyFont="1" applyBorder="1" applyAlignment="1">
      <alignment horizontal="right" vertical="center"/>
    </xf>
    <xf numFmtId="3" fontId="9" fillId="0" borderId="19" xfId="0" applyNumberFormat="1" applyFont="1" applyBorder="1" applyAlignment="1">
      <alignment vertical="center"/>
    </xf>
    <xf numFmtId="3" fontId="9" fillId="0" borderId="21" xfId="0" applyNumberFormat="1" applyFont="1" applyBorder="1" applyAlignment="1">
      <alignment vertical="center"/>
    </xf>
    <xf numFmtId="0" fontId="9" fillId="0" borderId="19" xfId="0" applyFont="1" applyBorder="1" applyAlignment="1">
      <alignment horizontal="center" vertical="center"/>
    </xf>
    <xf numFmtId="0" fontId="20" fillId="0" borderId="0" xfId="0" applyFont="1" applyAlignment="1">
      <alignment horizontal="center" vertical="center"/>
    </xf>
    <xf numFmtId="0" fontId="2" fillId="0" borderId="0" xfId="0" applyFont="1" applyAlignment="1">
      <alignment horizontal="center" vertical="center" textRotation="255"/>
    </xf>
    <xf numFmtId="3" fontId="20" fillId="0" borderId="18" xfId="0" applyNumberFormat="1" applyFont="1" applyBorder="1" applyAlignment="1">
      <alignment vertical="center"/>
    </xf>
    <xf numFmtId="0" fontId="2" fillId="0" borderId="0" xfId="23" applyFont="1" applyAlignment="1">
      <alignment vertical="center"/>
    </xf>
    <xf numFmtId="0" fontId="9" fillId="0" borderId="0" xfId="23" applyFont="1" applyAlignment="1">
      <alignment vertical="center"/>
    </xf>
    <xf numFmtId="176" fontId="9" fillId="0" borderId="0" xfId="23" applyNumberFormat="1" applyFont="1" applyAlignment="1">
      <alignment vertical="center"/>
    </xf>
    <xf numFmtId="0" fontId="13" fillId="0" borderId="0" xfId="23" applyFont="1" applyAlignment="1">
      <alignment horizontal="right" vertical="center"/>
    </xf>
    <xf numFmtId="0" fontId="9" fillId="0" borderId="0" xfId="23" applyFont="1" applyAlignment="1">
      <alignment horizontal="center" vertical="center"/>
    </xf>
    <xf numFmtId="0" fontId="13" fillId="0" borderId="0" xfId="23" applyFont="1" applyAlignment="1">
      <alignment vertical="center"/>
    </xf>
    <xf numFmtId="0" fontId="14" fillId="0" borderId="0" xfId="23" applyFont="1" applyAlignment="1">
      <alignment vertical="center"/>
    </xf>
    <xf numFmtId="0" fontId="6" fillId="0" borderId="0" xfId="23" applyFont="1" applyAlignment="1">
      <alignment vertical="center"/>
    </xf>
    <xf numFmtId="0" fontId="2" fillId="0" borderId="0" xfId="23" applyFont="1"/>
    <xf numFmtId="0" fontId="2" fillId="0" borderId="0" xfId="24" applyFont="1" applyAlignment="1">
      <alignment vertical="center"/>
    </xf>
    <xf numFmtId="176" fontId="2" fillId="0" borderId="0" xfId="24" applyNumberFormat="1" applyFont="1" applyAlignment="1">
      <alignment vertical="center"/>
    </xf>
    <xf numFmtId="0" fontId="13" fillId="0" borderId="0" xfId="24" applyFont="1" applyAlignment="1">
      <alignment vertical="center"/>
    </xf>
    <xf numFmtId="176" fontId="13" fillId="0" borderId="0" xfId="24" applyNumberFormat="1" applyFont="1" applyAlignment="1">
      <alignment vertical="center"/>
    </xf>
    <xf numFmtId="0" fontId="13" fillId="0" borderId="0" xfId="25" applyFont="1" applyAlignment="1">
      <alignment horizontal="right" vertical="center"/>
    </xf>
    <xf numFmtId="0" fontId="9" fillId="0" borderId="0" xfId="24" applyFont="1" applyAlignment="1">
      <alignment vertical="center"/>
    </xf>
    <xf numFmtId="0" fontId="13" fillId="0" borderId="0" xfId="24" applyFont="1" applyAlignment="1">
      <alignment horizontal="right" vertical="center"/>
    </xf>
    <xf numFmtId="0" fontId="14" fillId="0" borderId="0" xfId="24" applyFont="1" applyAlignment="1">
      <alignment vertical="center"/>
    </xf>
    <xf numFmtId="3" fontId="14" fillId="0" borderId="0" xfId="24" applyNumberFormat="1" applyFont="1" applyAlignment="1">
      <alignment vertical="center"/>
    </xf>
    <xf numFmtId="0" fontId="14" fillId="0" borderId="1" xfId="24" applyFont="1" applyBorder="1" applyAlignment="1">
      <alignment horizontal="center" vertical="center"/>
    </xf>
    <xf numFmtId="176" fontId="6" fillId="0" borderId="2" xfId="24" applyNumberFormat="1" applyFont="1" applyBorder="1" applyAlignment="1">
      <alignment vertical="center"/>
    </xf>
    <xf numFmtId="176" fontId="6" fillId="0" borderId="2" xfId="24" applyNumberFormat="1" applyFont="1" applyBorder="1" applyAlignment="1">
      <alignment horizontal="right" vertical="center"/>
    </xf>
    <xf numFmtId="0" fontId="6" fillId="0" borderId="2" xfId="24" applyFont="1" applyBorder="1" applyAlignment="1">
      <alignment horizontal="center" vertical="center"/>
    </xf>
    <xf numFmtId="0" fontId="6" fillId="0" borderId="0" xfId="24" applyFont="1" applyAlignment="1">
      <alignment vertical="center" shrinkToFit="1"/>
    </xf>
    <xf numFmtId="176" fontId="6" fillId="0" borderId="0" xfId="24" applyNumberFormat="1" applyFont="1" applyAlignment="1">
      <alignment vertical="center" shrinkToFit="1"/>
    </xf>
    <xf numFmtId="0" fontId="6" fillId="0" borderId="4" xfId="24" applyFont="1" applyBorder="1" applyAlignment="1">
      <alignment horizontal="center" vertical="center" shrinkToFit="1"/>
    </xf>
    <xf numFmtId="0" fontId="6" fillId="0" borderId="1" xfId="24" applyFont="1" applyBorder="1" applyAlignment="1">
      <alignment horizontal="right" vertical="center" shrinkToFit="1"/>
    </xf>
    <xf numFmtId="0" fontId="6" fillId="0" borderId="1" xfId="24" applyFont="1" applyBorder="1" applyAlignment="1">
      <alignment vertical="center" shrinkToFit="1"/>
    </xf>
    <xf numFmtId="0" fontId="6" fillId="0" borderId="0" xfId="24" applyFont="1" applyAlignment="1">
      <alignment vertical="center"/>
    </xf>
    <xf numFmtId="0" fontId="6" fillId="0" borderId="0" xfId="24" applyFont="1" applyAlignment="1">
      <alignment horizontal="center" vertical="center"/>
    </xf>
    <xf numFmtId="0" fontId="6" fillId="0" borderId="2" xfId="24" applyFont="1" applyBorder="1" applyAlignment="1">
      <alignment vertical="center"/>
    </xf>
    <xf numFmtId="0" fontId="6" fillId="0" borderId="16" xfId="24" applyFont="1" applyBorder="1" applyAlignment="1">
      <alignment horizontal="right" vertical="center"/>
    </xf>
    <xf numFmtId="0" fontId="6" fillId="0" borderId="8" xfId="24" applyFont="1" applyBorder="1" applyAlignment="1">
      <alignment horizontal="right" vertical="center"/>
    </xf>
    <xf numFmtId="0" fontId="10" fillId="0" borderId="0" xfId="24" applyFont="1" applyAlignment="1">
      <alignment vertical="center"/>
    </xf>
    <xf numFmtId="0" fontId="2" fillId="0" borderId="0" xfId="24" applyFont="1"/>
    <xf numFmtId="0" fontId="10" fillId="0" borderId="0" xfId="24" applyFont="1"/>
    <xf numFmtId="0" fontId="2" fillId="0" borderId="0" xfId="26" applyFont="1"/>
    <xf numFmtId="0" fontId="2" fillId="0" borderId="0" xfId="26" applyFont="1" applyAlignment="1">
      <alignment vertical="center"/>
    </xf>
    <xf numFmtId="176" fontId="2" fillId="0" borderId="0" xfId="26" applyNumberFormat="1" applyFont="1" applyAlignment="1">
      <alignment vertical="center"/>
    </xf>
    <xf numFmtId="0" fontId="13" fillId="0" borderId="0" xfId="26" applyFont="1" applyAlignment="1">
      <alignment horizontal="right" vertical="center"/>
    </xf>
    <xf numFmtId="0" fontId="13" fillId="0" borderId="0" xfId="26" applyFont="1" applyAlignment="1">
      <alignment vertical="center"/>
    </xf>
    <xf numFmtId="0" fontId="6" fillId="0" borderId="0" xfId="26" applyFont="1" applyAlignment="1">
      <alignment vertical="center"/>
    </xf>
    <xf numFmtId="176" fontId="6" fillId="0" borderId="0" xfId="26" applyNumberFormat="1" applyFont="1" applyAlignment="1">
      <alignment vertical="center"/>
    </xf>
    <xf numFmtId="177" fontId="6" fillId="0" borderId="1" xfId="26" applyNumberFormat="1" applyFont="1" applyBorder="1" applyAlignment="1">
      <alignment vertical="center"/>
    </xf>
    <xf numFmtId="176" fontId="6" fillId="0" borderId="1" xfId="26" applyNumberFormat="1" applyFont="1" applyBorder="1" applyAlignment="1">
      <alignment vertical="center"/>
    </xf>
    <xf numFmtId="176" fontId="6" fillId="0" borderId="5" xfId="26" applyNumberFormat="1" applyFont="1" applyBorder="1" applyAlignment="1">
      <alignment vertical="center"/>
    </xf>
    <xf numFmtId="177" fontId="6" fillId="0" borderId="2" xfId="26" applyNumberFormat="1" applyFont="1" applyBorder="1" applyAlignment="1">
      <alignment vertical="center"/>
    </xf>
    <xf numFmtId="176" fontId="6" fillId="0" borderId="2" xfId="26" applyNumberFormat="1" applyFont="1" applyBorder="1" applyAlignment="1">
      <alignment vertical="center"/>
    </xf>
    <xf numFmtId="0" fontId="6" fillId="0" borderId="2" xfId="26" applyFont="1" applyBorder="1" applyAlignment="1">
      <alignment horizontal="center" vertical="center"/>
    </xf>
    <xf numFmtId="0" fontId="24" fillId="0" borderId="0" xfId="27" applyFont="1" applyAlignment="1">
      <alignment vertical="center"/>
    </xf>
    <xf numFmtId="176" fontId="24" fillId="0" borderId="0" xfId="27" applyNumberFormat="1" applyFont="1" applyAlignment="1">
      <alignment vertical="center"/>
    </xf>
    <xf numFmtId="177" fontId="14" fillId="0" borderId="2" xfId="26" applyNumberFormat="1" applyFont="1" applyBorder="1" applyAlignment="1">
      <alignment vertical="center"/>
    </xf>
    <xf numFmtId="176" fontId="14" fillId="0" borderId="2" xfId="26" applyNumberFormat="1" applyFont="1" applyBorder="1" applyAlignment="1">
      <alignment vertical="center"/>
    </xf>
    <xf numFmtId="0" fontId="14" fillId="0" borderId="2" xfId="26" applyFont="1" applyBorder="1" applyAlignment="1">
      <alignment horizontal="left" vertical="center"/>
    </xf>
    <xf numFmtId="0" fontId="14" fillId="0" borderId="2" xfId="26" applyFont="1" applyBorder="1" applyAlignment="1">
      <alignment horizontal="center" vertical="center"/>
    </xf>
    <xf numFmtId="0" fontId="6" fillId="0" borderId="0" xfId="27" applyFont="1" applyAlignment="1">
      <alignment vertical="center"/>
    </xf>
    <xf numFmtId="0" fontId="24" fillId="0" borderId="0" xfId="0" applyFont="1" applyAlignment="1">
      <alignment vertical="center"/>
    </xf>
    <xf numFmtId="0" fontId="9" fillId="0" borderId="1" xfId="26" applyFont="1" applyBorder="1"/>
    <xf numFmtId="0" fontId="9" fillId="0" borderId="8" xfId="26" applyFont="1" applyBorder="1" applyAlignment="1">
      <alignment horizontal="right" vertical="center"/>
    </xf>
    <xf numFmtId="0" fontId="27" fillId="0" borderId="0" xfId="0" applyFont="1" applyAlignment="1">
      <alignment vertical="center"/>
    </xf>
    <xf numFmtId="0" fontId="10" fillId="0" borderId="0" xfId="26" applyFont="1" applyAlignment="1">
      <alignment vertical="center"/>
    </xf>
    <xf numFmtId="0" fontId="27" fillId="0" borderId="0" xfId="0" applyFont="1"/>
    <xf numFmtId="0" fontId="10" fillId="0" borderId="0" xfId="26" applyFont="1"/>
    <xf numFmtId="178" fontId="9" fillId="0" borderId="0" xfId="26" applyNumberFormat="1" applyFont="1" applyAlignment="1">
      <alignment vertical="center"/>
    </xf>
    <xf numFmtId="38" fontId="2" fillId="0" borderId="0" xfId="26" applyNumberFormat="1" applyFont="1" applyAlignment="1">
      <alignment vertical="center"/>
    </xf>
    <xf numFmtId="0" fontId="9" fillId="0" borderId="1" xfId="26" applyFont="1" applyBorder="1" applyAlignment="1">
      <alignment horizontal="distributed" vertical="center"/>
    </xf>
    <xf numFmtId="0" fontId="6" fillId="0" borderId="2" xfId="26" applyFont="1" applyBorder="1" applyAlignment="1">
      <alignment horizontal="center" vertical="center" shrinkToFit="1"/>
    </xf>
    <xf numFmtId="0" fontId="9" fillId="0" borderId="2" xfId="26" applyFont="1" applyBorder="1" applyAlignment="1">
      <alignment horizontal="distributed" vertical="center"/>
    </xf>
    <xf numFmtId="179" fontId="2" fillId="0" borderId="0" xfId="26" applyNumberFormat="1" applyFont="1" applyAlignment="1">
      <alignment vertical="center"/>
    </xf>
    <xf numFmtId="176" fontId="14" fillId="0" borderId="2" xfId="26" applyNumberFormat="1" applyFont="1" applyBorder="1" applyAlignment="1">
      <alignment vertical="center" shrinkToFit="1"/>
    </xf>
    <xf numFmtId="3" fontId="14" fillId="0" borderId="0" xfId="26" applyNumberFormat="1" applyFont="1" applyAlignment="1">
      <alignment vertical="center" shrinkToFit="1"/>
    </xf>
    <xf numFmtId="3" fontId="14" fillId="0" borderId="2" xfId="26" applyNumberFormat="1" applyFont="1" applyBorder="1" applyAlignment="1">
      <alignment vertical="center" shrinkToFit="1"/>
    </xf>
    <xf numFmtId="0" fontId="20" fillId="0" borderId="2" xfId="26" applyFont="1" applyBorder="1" applyAlignment="1">
      <alignment horizontal="center" vertical="center"/>
    </xf>
    <xf numFmtId="176" fontId="6" fillId="0" borderId="2" xfId="26" applyNumberFormat="1" applyFont="1" applyBorder="1" applyAlignment="1">
      <alignment vertical="center" shrinkToFit="1"/>
    </xf>
    <xf numFmtId="0" fontId="9" fillId="0" borderId="4" xfId="26" applyFont="1" applyBorder="1" applyAlignment="1">
      <alignment horizontal="center" vertical="center" wrapText="1"/>
    </xf>
    <xf numFmtId="0" fontId="13" fillId="0" borderId="1" xfId="26" applyFont="1" applyBorder="1" applyAlignment="1">
      <alignment wrapText="1"/>
    </xf>
    <xf numFmtId="0" fontId="13" fillId="0" borderId="8" xfId="26" applyFont="1" applyBorder="1" applyAlignment="1">
      <alignment horizontal="right" vertical="center"/>
    </xf>
    <xf numFmtId="0" fontId="9" fillId="0" borderId="0" xfId="26" applyFont="1" applyAlignment="1">
      <alignment vertical="center"/>
    </xf>
    <xf numFmtId="178" fontId="2" fillId="0" borderId="0" xfId="26" applyNumberFormat="1" applyFont="1" applyAlignment="1">
      <alignment vertical="center"/>
    </xf>
    <xf numFmtId="0" fontId="28" fillId="0" borderId="2" xfId="26" applyFont="1" applyBorder="1" applyAlignment="1">
      <alignment horizontal="center" vertical="center"/>
    </xf>
    <xf numFmtId="0" fontId="29" fillId="0" borderId="2" xfId="26" applyFont="1" applyBorder="1" applyAlignment="1">
      <alignment horizontal="center" vertical="center"/>
    </xf>
    <xf numFmtId="0" fontId="13" fillId="0" borderId="5" xfId="26" applyFont="1" applyBorder="1" applyAlignment="1">
      <alignment horizontal="right" vertical="top"/>
    </xf>
    <xf numFmtId="0" fontId="9" fillId="0" borderId="1" xfId="26" applyFont="1" applyBorder="1" applyAlignment="1">
      <alignment horizontal="center" vertical="top"/>
    </xf>
    <xf numFmtId="0" fontId="13" fillId="0" borderId="22" xfId="26" applyFont="1" applyBorder="1" applyAlignment="1">
      <alignment horizontal="right" vertical="top"/>
    </xf>
    <xf numFmtId="0" fontId="9" fillId="0" borderId="19" xfId="26" applyFont="1" applyBorder="1" applyAlignment="1">
      <alignment horizontal="center"/>
    </xf>
    <xf numFmtId="0" fontId="2" fillId="0" borderId="9" xfId="26" applyFont="1" applyBorder="1" applyAlignment="1">
      <alignment vertical="center"/>
    </xf>
    <xf numFmtId="41" fontId="2" fillId="0" borderId="0" xfId="26" applyNumberFormat="1" applyFont="1"/>
    <xf numFmtId="0" fontId="9" fillId="0" borderId="0" xfId="26" applyFont="1"/>
    <xf numFmtId="0" fontId="6" fillId="0" borderId="0" xfId="26" applyFont="1"/>
    <xf numFmtId="41" fontId="6" fillId="0" borderId="0" xfId="26" applyNumberFormat="1" applyFont="1"/>
    <xf numFmtId="0" fontId="9" fillId="0" borderId="1" xfId="26" applyFont="1" applyBorder="1" applyAlignment="1">
      <alignment horizontal="right" vertical="top"/>
    </xf>
    <xf numFmtId="0" fontId="9" fillId="0" borderId="5" xfId="26" applyFont="1" applyBorder="1" applyAlignment="1">
      <alignment horizontal="right" vertical="top"/>
    </xf>
    <xf numFmtId="0" fontId="9" fillId="0" borderId="1" xfId="26" applyFont="1" applyBorder="1" applyAlignment="1">
      <alignment vertical="center"/>
    </xf>
    <xf numFmtId="0" fontId="9" fillId="0" borderId="2" xfId="26" applyFont="1" applyBorder="1" applyAlignment="1">
      <alignment horizontal="right" vertical="center"/>
    </xf>
    <xf numFmtId="176" fontId="14" fillId="0" borderId="1" xfId="26" applyNumberFormat="1" applyFont="1" applyBorder="1" applyAlignment="1">
      <alignment horizontal="right" vertical="center"/>
    </xf>
    <xf numFmtId="0" fontId="14" fillId="0" borderId="1" xfId="26" applyFont="1" applyBorder="1" applyAlignment="1">
      <alignment horizontal="center" vertical="center"/>
    </xf>
    <xf numFmtId="176" fontId="6" fillId="0" borderId="2" xfId="26" applyNumberFormat="1" applyFont="1" applyBorder="1" applyAlignment="1">
      <alignment horizontal="right" vertical="center"/>
    </xf>
    <xf numFmtId="0" fontId="6" fillId="0" borderId="1" xfId="26" applyFont="1" applyBorder="1" applyAlignment="1">
      <alignment horizontal="right" vertical="top"/>
    </xf>
    <xf numFmtId="0" fontId="6" fillId="0" borderId="1" xfId="26" applyFont="1" applyBorder="1" applyAlignment="1">
      <alignment vertical="center"/>
    </xf>
    <xf numFmtId="0" fontId="6" fillId="0" borderId="8" xfId="26" applyFont="1" applyBorder="1" applyAlignment="1">
      <alignment horizontal="center"/>
    </xf>
    <xf numFmtId="0" fontId="6" fillId="0" borderId="8" xfId="26" applyFont="1" applyBorder="1" applyAlignment="1">
      <alignment horizontal="right" vertical="center"/>
    </xf>
    <xf numFmtId="41" fontId="2" fillId="0" borderId="0" xfId="26" applyNumberFormat="1" applyFont="1" applyAlignment="1">
      <alignment vertical="center"/>
    </xf>
    <xf numFmtId="0" fontId="13" fillId="0" borderId="0" xfId="15" applyFont="1" applyAlignment="1">
      <alignment vertical="center"/>
    </xf>
    <xf numFmtId="0" fontId="6" fillId="0" borderId="20" xfId="26" applyFont="1" applyBorder="1" applyAlignment="1">
      <alignment vertical="center"/>
    </xf>
    <xf numFmtId="0" fontId="6" fillId="0" borderId="5" xfId="26" applyFont="1" applyBorder="1" applyAlignment="1">
      <alignment horizontal="right" vertical="top"/>
    </xf>
    <xf numFmtId="0" fontId="6" fillId="0" borderId="0" xfId="26" applyFont="1" applyAlignment="1">
      <alignment horizontal="right" vertical="top"/>
    </xf>
    <xf numFmtId="0" fontId="6" fillId="0" borderId="12" xfId="26" applyFont="1" applyBorder="1" applyAlignment="1">
      <alignment horizontal="right" vertical="top"/>
    </xf>
    <xf numFmtId="0" fontId="6" fillId="0" borderId="1" xfId="26" applyFont="1" applyBorder="1" applyAlignment="1">
      <alignment horizontal="left" vertical="top"/>
    </xf>
    <xf numFmtId="0" fontId="6" fillId="0" borderId="20" xfId="26" applyFont="1" applyBorder="1" applyAlignment="1">
      <alignment horizontal="center"/>
    </xf>
    <xf numFmtId="0" fontId="6" fillId="0" borderId="17" xfId="26" applyFont="1" applyBorder="1" applyAlignment="1">
      <alignment horizontal="center"/>
    </xf>
    <xf numFmtId="0" fontId="6" fillId="0" borderId="13" xfId="26" applyFont="1" applyBorder="1" applyAlignment="1">
      <alignment horizontal="center"/>
    </xf>
    <xf numFmtId="0" fontId="6" fillId="0" borderId="23" xfId="26" applyFont="1" applyBorder="1"/>
    <xf numFmtId="41" fontId="6" fillId="0" borderId="0" xfId="0" applyNumberFormat="1" applyFont="1"/>
    <xf numFmtId="0" fontId="6" fillId="0" borderId="5" xfId="26" applyFont="1" applyBorder="1" applyAlignment="1">
      <alignment horizontal="left" vertical="top"/>
    </xf>
    <xf numFmtId="0" fontId="6" fillId="0" borderId="22" xfId="26" applyFont="1" applyBorder="1" applyAlignment="1">
      <alignment horizontal="right" vertical="top"/>
    </xf>
    <xf numFmtId="0" fontId="6" fillId="0" borderId="16" xfId="26" applyFont="1" applyBorder="1" applyAlignment="1">
      <alignment horizontal="center"/>
    </xf>
    <xf numFmtId="0" fontId="6" fillId="0" borderId="13" xfId="26" applyFont="1" applyBorder="1" applyAlignment="1">
      <alignment horizontal="left"/>
    </xf>
    <xf numFmtId="0" fontId="10" fillId="0" borderId="9" xfId="26" applyFont="1" applyBorder="1" applyAlignment="1">
      <alignment vertical="center"/>
    </xf>
    <xf numFmtId="3" fontId="2" fillId="0" borderId="0" xfId="26" applyNumberFormat="1" applyFont="1"/>
    <xf numFmtId="3" fontId="2" fillId="0" borderId="0" xfId="26" applyNumberFormat="1" applyFont="1" applyAlignment="1">
      <alignment vertical="center"/>
    </xf>
    <xf numFmtId="3" fontId="13" fillId="0" borderId="0" xfId="26" applyNumberFormat="1" applyFont="1" applyAlignment="1">
      <alignment horizontal="right" vertical="center"/>
    </xf>
    <xf numFmtId="3" fontId="13" fillId="0" borderId="0" xfId="26" applyNumberFormat="1" applyFont="1" applyAlignment="1">
      <alignment vertical="center"/>
    </xf>
    <xf numFmtId="3" fontId="6" fillId="0" borderId="0" xfId="26" applyNumberFormat="1" applyFont="1" applyAlignment="1">
      <alignment vertical="center"/>
    </xf>
    <xf numFmtId="3" fontId="6" fillId="0" borderId="0" xfId="26" applyNumberFormat="1" applyFont="1"/>
    <xf numFmtId="3" fontId="6" fillId="0" borderId="1" xfId="26" applyNumberFormat="1" applyFont="1" applyBorder="1"/>
    <xf numFmtId="3" fontId="6" fillId="0" borderId="8" xfId="26" applyNumberFormat="1" applyFont="1" applyBorder="1" applyAlignment="1">
      <alignment horizontal="right" vertical="center"/>
    </xf>
    <xf numFmtId="3" fontId="10" fillId="0" borderId="0" xfId="26" applyNumberFormat="1" applyFont="1" applyAlignment="1">
      <alignment vertical="center"/>
    </xf>
    <xf numFmtId="3" fontId="10" fillId="0" borderId="0" xfId="26" applyNumberFormat="1" applyFont="1"/>
    <xf numFmtId="0" fontId="13" fillId="0" borderId="0" xfId="28" applyFont="1" applyAlignment="1">
      <alignment vertical="center"/>
    </xf>
    <xf numFmtId="0" fontId="14" fillId="0" borderId="1" xfId="28" applyFont="1" applyBorder="1" applyAlignment="1">
      <alignment horizontal="center" vertical="center"/>
    </xf>
    <xf numFmtId="0" fontId="6" fillId="0" borderId="2" xfId="28" applyFont="1" applyBorder="1" applyAlignment="1">
      <alignment horizontal="center" vertical="center"/>
    </xf>
    <xf numFmtId="0" fontId="6" fillId="0" borderId="4" xfId="29" applyFont="1" applyBorder="1" applyAlignment="1">
      <alignment horizontal="center" vertical="center"/>
    </xf>
    <xf numFmtId="0" fontId="6" fillId="0" borderId="4" xfId="29" applyFont="1" applyBorder="1" applyAlignment="1">
      <alignment horizontal="center" vertical="center" shrinkToFit="1"/>
    </xf>
    <xf numFmtId="0" fontId="6" fillId="0" borderId="4" xfId="29" applyFont="1" applyBorder="1" applyAlignment="1">
      <alignment horizontal="center" vertical="center" wrapText="1"/>
    </xf>
    <xf numFmtId="0" fontId="6" fillId="0" borderId="1" xfId="28" applyFont="1" applyBorder="1" applyAlignment="1">
      <alignment horizontal="left"/>
    </xf>
    <xf numFmtId="0" fontId="6" fillId="0" borderId="8" xfId="28" applyFont="1" applyBorder="1" applyAlignment="1">
      <alignment horizontal="right" vertical="center"/>
    </xf>
    <xf numFmtId="0" fontId="14" fillId="0" borderId="1" xfId="30" applyFont="1" applyBorder="1" applyAlignment="1">
      <alignment horizontal="center" vertical="center"/>
    </xf>
    <xf numFmtId="0" fontId="6" fillId="0" borderId="2" xfId="30" applyFont="1" applyBorder="1" applyAlignment="1">
      <alignment horizontal="center" vertical="center"/>
    </xf>
    <xf numFmtId="176" fontId="6" fillId="0" borderId="2" xfId="30" applyNumberFormat="1" applyFont="1" applyBorder="1" applyAlignment="1">
      <alignment vertical="center"/>
    </xf>
    <xf numFmtId="176" fontId="6" fillId="0" borderId="18" xfId="30" applyNumberFormat="1" applyFont="1" applyBorder="1" applyAlignment="1">
      <alignment vertical="center"/>
    </xf>
    <xf numFmtId="0" fontId="6" fillId="0" borderId="4" xfId="30" applyFont="1" applyBorder="1" applyAlignment="1">
      <alignment horizontal="center" vertical="center"/>
    </xf>
    <xf numFmtId="0" fontId="6" fillId="0" borderId="10" xfId="30" applyFont="1" applyBorder="1" applyAlignment="1">
      <alignment horizontal="center" vertical="center"/>
    </xf>
    <xf numFmtId="0" fontId="6" fillId="0" borderId="3" xfId="30" applyFont="1" applyBorder="1" applyAlignment="1">
      <alignment horizontal="center" vertical="center" shrinkToFit="1"/>
    </xf>
    <xf numFmtId="0" fontId="6" fillId="0" borderId="4" xfId="30" applyFont="1" applyBorder="1" applyAlignment="1">
      <alignment horizontal="center" vertical="center" wrapText="1"/>
    </xf>
    <xf numFmtId="0" fontId="6" fillId="0" borderId="1" xfId="30" applyFont="1" applyBorder="1" applyAlignment="1">
      <alignment horizontal="left" vertical="center"/>
    </xf>
    <xf numFmtId="0" fontId="6" fillId="0" borderId="13" xfId="30" applyFont="1" applyBorder="1" applyAlignment="1">
      <alignment horizontal="right" vertical="center"/>
    </xf>
    <xf numFmtId="3" fontId="20" fillId="0" borderId="0" xfId="29" applyNumberFormat="1" applyFont="1" applyAlignment="1">
      <alignment vertical="center"/>
    </xf>
    <xf numFmtId="3" fontId="9" fillId="0" borderId="0" xfId="29" applyNumberFormat="1" applyFont="1" applyAlignment="1">
      <alignment vertical="center"/>
    </xf>
    <xf numFmtId="0" fontId="20" fillId="0" borderId="0" xfId="29" applyFont="1" applyAlignment="1">
      <alignment vertical="center"/>
    </xf>
    <xf numFmtId="0" fontId="20" fillId="0" borderId="0" xfId="29" applyFont="1" applyAlignment="1">
      <alignment horizontal="center" vertical="center"/>
    </xf>
    <xf numFmtId="0" fontId="6" fillId="0" borderId="0" xfId="31" applyFont="1"/>
    <xf numFmtId="176" fontId="7" fillId="0" borderId="0" xfId="31" applyNumberFormat="1" applyFont="1"/>
    <xf numFmtId="176" fontId="6" fillId="0" borderId="2" xfId="29" applyNumberFormat="1" applyFont="1" applyBorder="1" applyAlignment="1">
      <alignment vertical="center"/>
    </xf>
    <xf numFmtId="181" fontId="6" fillId="0" borderId="2" xfId="29" applyNumberFormat="1" applyFont="1" applyBorder="1" applyAlignment="1">
      <alignment vertical="center"/>
    </xf>
    <xf numFmtId="0" fontId="6" fillId="0" borderId="2" xfId="29" applyFont="1" applyBorder="1" applyAlignment="1">
      <alignment horizontal="center" vertical="center"/>
    </xf>
    <xf numFmtId="0" fontId="6" fillId="0" borderId="1" xfId="29" applyFont="1" applyBorder="1" applyAlignment="1">
      <alignment horizontal="center" vertical="center"/>
    </xf>
    <xf numFmtId="0" fontId="6" fillId="0" borderId="1" xfId="29" applyFont="1" applyBorder="1" applyAlignment="1">
      <alignment horizontal="left" vertical="center"/>
    </xf>
    <xf numFmtId="0" fontId="6" fillId="0" borderId="13" xfId="29" applyFont="1" applyBorder="1" applyAlignment="1">
      <alignment horizontal="right" vertical="center"/>
    </xf>
    <xf numFmtId="0" fontId="2" fillId="0" borderId="0" xfId="29" applyFont="1" applyAlignment="1">
      <alignment vertical="center"/>
    </xf>
    <xf numFmtId="0" fontId="10" fillId="0" borderId="0" xfId="29" applyFont="1" applyAlignment="1">
      <alignment vertical="center"/>
    </xf>
    <xf numFmtId="0" fontId="2" fillId="0" borderId="0" xfId="29" applyFont="1"/>
    <xf numFmtId="41" fontId="2" fillId="0" borderId="0" xfId="0" applyNumberFormat="1" applyFont="1"/>
    <xf numFmtId="3" fontId="2" fillId="0" borderId="0" xfId="0" applyNumberFormat="1" applyFont="1"/>
    <xf numFmtId="0" fontId="13" fillId="0" borderId="0" xfId="29" applyFont="1" applyAlignment="1">
      <alignment horizontal="right" vertical="center"/>
    </xf>
    <xf numFmtId="0" fontId="20" fillId="0" borderId="0" xfId="31" applyFont="1" applyAlignment="1">
      <alignment vertical="center"/>
    </xf>
    <xf numFmtId="3" fontId="25" fillId="0" borderId="0" xfId="31" applyNumberFormat="1" applyFont="1" applyAlignment="1">
      <alignment vertical="center"/>
    </xf>
    <xf numFmtId="3" fontId="20" fillId="0" borderId="1" xfId="31" applyNumberFormat="1" applyFont="1" applyBorder="1" applyAlignment="1">
      <alignment horizontal="right" vertical="center"/>
    </xf>
    <xf numFmtId="0" fontId="9" fillId="0" borderId="0" xfId="31" applyFont="1" applyAlignment="1">
      <alignment vertical="center"/>
    </xf>
    <xf numFmtId="3" fontId="9" fillId="0" borderId="2" xfId="31" applyNumberFormat="1" applyFont="1" applyBorder="1" applyAlignment="1">
      <alignment horizontal="right" vertical="center"/>
    </xf>
    <xf numFmtId="3" fontId="9" fillId="0" borderId="2" xfId="31" applyNumberFormat="1" applyFont="1" applyBorder="1" applyAlignment="1">
      <alignment vertical="center"/>
    </xf>
    <xf numFmtId="0" fontId="30" fillId="0" borderId="2" xfId="31" applyFont="1" applyBorder="1" applyAlignment="1">
      <alignment horizontal="center" vertical="center"/>
    </xf>
    <xf numFmtId="0" fontId="30" fillId="0" borderId="4" xfId="29" applyFont="1" applyBorder="1" applyAlignment="1">
      <alignment horizontal="center" vertical="center" wrapText="1"/>
    </xf>
    <xf numFmtId="0" fontId="30" fillId="0" borderId="11" xfId="0" applyFont="1" applyBorder="1" applyAlignment="1">
      <alignment horizontal="center" vertical="center"/>
    </xf>
    <xf numFmtId="0" fontId="30" fillId="0" borderId="3" xfId="29" applyFont="1" applyBorder="1" applyAlignment="1">
      <alignment horizontal="center" vertical="center" wrapText="1"/>
    </xf>
    <xf numFmtId="0" fontId="30" fillId="0" borderId="4" xfId="0" applyFont="1" applyBorder="1" applyAlignment="1">
      <alignment horizontal="center" vertical="center" wrapText="1"/>
    </xf>
    <xf numFmtId="0" fontId="9" fillId="0" borderId="4" xfId="29" applyFont="1" applyBorder="1" applyAlignment="1">
      <alignment horizontal="center" vertical="center"/>
    </xf>
    <xf numFmtId="0" fontId="9" fillId="0" borderId="1" xfId="0" applyFont="1" applyBorder="1"/>
    <xf numFmtId="176" fontId="6" fillId="0" borderId="0" xfId="26" applyNumberFormat="1" applyFont="1"/>
    <xf numFmtId="3" fontId="6" fillId="0" borderId="1" xfId="26" applyNumberFormat="1" applyFont="1" applyBorder="1" applyAlignment="1">
      <alignment vertical="center"/>
    </xf>
    <xf numFmtId="176" fontId="2" fillId="0" borderId="0" xfId="0" applyNumberFormat="1" applyFont="1"/>
    <xf numFmtId="0" fontId="13" fillId="0" borderId="0" xfId="32" applyFont="1" applyAlignment="1">
      <alignment horizontal="right" vertical="center"/>
    </xf>
    <xf numFmtId="0" fontId="13" fillId="0" borderId="0" xfId="32" applyFont="1" applyAlignment="1">
      <alignment vertical="center"/>
    </xf>
    <xf numFmtId="0" fontId="14" fillId="0" borderId="1" xfId="32" applyFont="1" applyBorder="1" applyAlignment="1">
      <alignment horizontal="center" vertical="center"/>
    </xf>
    <xf numFmtId="0" fontId="6" fillId="0" borderId="2" xfId="32" applyFont="1" applyBorder="1" applyAlignment="1">
      <alignment horizontal="center" vertical="center"/>
    </xf>
    <xf numFmtId="0" fontId="32" fillId="0" borderId="2" xfId="32" applyFont="1" applyBorder="1" applyAlignment="1">
      <alignment horizontal="center" vertical="center"/>
    </xf>
    <xf numFmtId="0" fontId="6" fillId="0" borderId="4" xfId="32" applyFont="1" applyBorder="1" applyAlignment="1">
      <alignment horizontal="center" vertical="center"/>
    </xf>
    <xf numFmtId="0" fontId="6" fillId="0" borderId="12" xfId="32" applyFont="1" applyBorder="1" applyAlignment="1">
      <alignment horizontal="center" vertical="center"/>
    </xf>
    <xf numFmtId="0" fontId="6" fillId="0" borderId="12" xfId="32" applyFont="1" applyBorder="1" applyAlignment="1">
      <alignment vertical="center"/>
    </xf>
    <xf numFmtId="0" fontId="6" fillId="0" borderId="13" xfId="32" applyFont="1" applyBorder="1" applyAlignment="1">
      <alignment horizontal="right"/>
    </xf>
    <xf numFmtId="0" fontId="2" fillId="0" borderId="0" xfId="32" applyFont="1" applyAlignment="1">
      <alignment vertical="center"/>
    </xf>
    <xf numFmtId="0" fontId="10" fillId="0" borderId="0" xfId="23" applyFont="1" applyAlignment="1">
      <alignment vertical="center"/>
    </xf>
    <xf numFmtId="0" fontId="13" fillId="0" borderId="0" xfId="32" applyFont="1" applyAlignment="1">
      <alignment horizontal="right"/>
    </xf>
    <xf numFmtId="0" fontId="2" fillId="0" borderId="0" xfId="32" applyFont="1"/>
    <xf numFmtId="0" fontId="16" fillId="0" borderId="0" xfId="0" applyFont="1" applyAlignment="1">
      <alignment vertical="center"/>
    </xf>
    <xf numFmtId="0" fontId="17" fillId="0" borderId="0" xfId="0" applyFont="1" applyAlignment="1">
      <alignment vertical="center"/>
    </xf>
    <xf numFmtId="0" fontId="14" fillId="0" borderId="1" xfId="0" applyFont="1" applyBorder="1" applyAlignment="1">
      <alignment horizontal="center" vertical="center"/>
    </xf>
    <xf numFmtId="0" fontId="18" fillId="0" borderId="0" xfId="0" applyFont="1" applyAlignment="1">
      <alignment vertical="center"/>
    </xf>
    <xf numFmtId="0" fontId="14" fillId="0" borderId="9" xfId="0" applyFont="1" applyBorder="1" applyAlignment="1">
      <alignment vertical="center"/>
    </xf>
    <xf numFmtId="176" fontId="6" fillId="0" borderId="2" xfId="0" applyNumberFormat="1" applyFont="1" applyBorder="1" applyAlignment="1">
      <alignment vertical="center"/>
    </xf>
    <xf numFmtId="0" fontId="6" fillId="0" borderId="1" xfId="0" applyFont="1" applyBorder="1" applyAlignment="1">
      <alignment horizontal="left" vertical="center"/>
    </xf>
    <xf numFmtId="0" fontId="9" fillId="0" borderId="9" xfId="0" applyFont="1" applyBorder="1" applyAlignment="1">
      <alignment vertical="center"/>
    </xf>
    <xf numFmtId="176" fontId="17" fillId="0" borderId="0" xfId="0" applyNumberFormat="1" applyFont="1" applyAlignment="1">
      <alignment vertical="center"/>
    </xf>
    <xf numFmtId="176" fontId="18" fillId="0" borderId="0" xfId="0" applyNumberFormat="1" applyFont="1" applyAlignment="1">
      <alignment vertical="center"/>
    </xf>
    <xf numFmtId="0" fontId="17" fillId="0" borderId="0" xfId="0" applyFont="1"/>
    <xf numFmtId="176" fontId="17" fillId="0" borderId="0" xfId="0" applyNumberFormat="1" applyFont="1"/>
    <xf numFmtId="0" fontId="33" fillId="0" borderId="0" xfId="0" applyFont="1"/>
    <xf numFmtId="3" fontId="20" fillId="0" borderId="0" xfId="0" applyNumberFormat="1" applyFont="1"/>
    <xf numFmtId="0" fontId="13" fillId="0" borderId="0" xfId="34" applyFont="1" applyAlignment="1">
      <alignment vertical="center"/>
    </xf>
    <xf numFmtId="0" fontId="18" fillId="0" borderId="0" xfId="0" applyFont="1"/>
    <xf numFmtId="0" fontId="16" fillId="0" borderId="0" xfId="35" applyFont="1" applyAlignment="1">
      <alignment vertical="center"/>
    </xf>
    <xf numFmtId="0" fontId="17" fillId="0" borderId="0" xfId="35" applyFont="1" applyAlignment="1">
      <alignment vertical="center"/>
    </xf>
    <xf numFmtId="0" fontId="13" fillId="0" borderId="0" xfId="35" applyFont="1" applyAlignment="1">
      <alignment vertical="center"/>
    </xf>
    <xf numFmtId="0" fontId="34" fillId="0" borderId="0" xfId="35" applyFont="1" applyAlignment="1">
      <alignment horizontal="right" vertical="center"/>
    </xf>
    <xf numFmtId="0" fontId="35" fillId="0" borderId="0" xfId="35" applyFont="1" applyAlignment="1">
      <alignment vertical="center"/>
    </xf>
    <xf numFmtId="0" fontId="13" fillId="0" borderId="0" xfId="35" applyFont="1" applyAlignment="1">
      <alignment horizontal="right" vertical="center"/>
    </xf>
    <xf numFmtId="0" fontId="13" fillId="0" borderId="0" xfId="25" applyFont="1" applyAlignment="1">
      <alignment vertical="center"/>
    </xf>
    <xf numFmtId="0" fontId="6" fillId="0" borderId="0" xfId="36" applyFont="1" applyAlignment="1">
      <alignment horizontal="right" vertical="center"/>
    </xf>
    <xf numFmtId="0" fontId="14" fillId="0" borderId="1" xfId="35" applyFont="1" applyBorder="1" applyAlignment="1" applyProtection="1">
      <alignment horizontal="center" vertical="center"/>
      <protection locked="0"/>
    </xf>
    <xf numFmtId="0" fontId="6" fillId="0" borderId="2" xfId="35" applyFont="1" applyBorder="1" applyAlignment="1" applyProtection="1">
      <alignment horizontal="center" vertical="center"/>
      <protection locked="0"/>
    </xf>
    <xf numFmtId="0" fontId="6" fillId="0" borderId="2" xfId="35" applyFont="1" applyBorder="1" applyAlignment="1" applyProtection="1">
      <alignment horizontal="right" vertical="center"/>
      <protection locked="0"/>
    </xf>
    <xf numFmtId="0" fontId="6" fillId="0" borderId="0" xfId="38" applyFont="1" applyAlignment="1" applyProtection="1">
      <alignment horizontal="center" vertical="center"/>
      <protection locked="0"/>
    </xf>
    <xf numFmtId="0" fontId="6" fillId="0" borderId="4" xfId="35" applyFont="1" applyBorder="1" applyAlignment="1" applyProtection="1">
      <alignment horizontal="center" vertical="center"/>
      <protection locked="0"/>
    </xf>
    <xf numFmtId="0" fontId="6" fillId="0" borderId="22" xfId="35" applyFont="1" applyBorder="1" applyAlignment="1" applyProtection="1">
      <alignment horizontal="center" vertical="center"/>
      <protection locked="0"/>
    </xf>
    <xf numFmtId="0" fontId="6" fillId="0" borderId="4" xfId="37" applyFont="1" applyBorder="1" applyAlignment="1">
      <alignment horizontal="center" vertical="center"/>
    </xf>
    <xf numFmtId="0" fontId="6" fillId="0" borderId="1" xfId="35" applyFont="1" applyBorder="1" applyAlignment="1" applyProtection="1">
      <alignment vertical="center"/>
      <protection locked="0"/>
    </xf>
    <xf numFmtId="0" fontId="6" fillId="0" borderId="0" xfId="36" applyFont="1" applyAlignment="1">
      <alignment horizontal="center" vertical="center"/>
    </xf>
    <xf numFmtId="0" fontId="6" fillId="0" borderId="8" xfId="35" applyFont="1" applyBorder="1" applyAlignment="1" applyProtection="1">
      <alignment horizontal="right"/>
      <protection locked="0"/>
    </xf>
    <xf numFmtId="0" fontId="2" fillId="0" borderId="0" xfId="35" applyFont="1" applyAlignment="1">
      <alignment vertical="center"/>
    </xf>
    <xf numFmtId="0" fontId="2" fillId="0" borderId="0" xfId="35" applyFont="1" applyAlignment="1" applyProtection="1">
      <alignment vertical="center"/>
      <protection locked="0"/>
    </xf>
    <xf numFmtId="0" fontId="10" fillId="0" borderId="0" xfId="35" applyFont="1" applyAlignment="1" applyProtection="1">
      <alignment vertical="center"/>
      <protection locked="0"/>
    </xf>
    <xf numFmtId="0" fontId="16" fillId="0" borderId="0" xfId="35" applyFont="1"/>
    <xf numFmtId="0" fontId="2" fillId="0" borderId="0" xfId="35" applyFont="1"/>
    <xf numFmtId="0" fontId="2" fillId="0" borderId="0" xfId="35" applyFont="1" applyProtection="1">
      <protection locked="0"/>
    </xf>
    <xf numFmtId="0" fontId="10" fillId="0" borderId="0" xfId="35" applyFont="1" applyProtection="1">
      <protection locked="0"/>
    </xf>
    <xf numFmtId="0" fontId="2" fillId="0" borderId="0" xfId="39" applyFont="1">
      <alignment vertical="center"/>
    </xf>
    <xf numFmtId="0" fontId="13" fillId="0" borderId="0" xfId="39" applyFont="1" applyAlignment="1">
      <alignment horizontal="right" vertical="center"/>
    </xf>
    <xf numFmtId="0" fontId="2" fillId="0" borderId="14" xfId="39" applyFont="1" applyBorder="1">
      <alignment vertical="center"/>
    </xf>
    <xf numFmtId="0" fontId="13" fillId="0" borderId="14" xfId="39" applyFont="1" applyBorder="1">
      <alignment vertical="center"/>
    </xf>
    <xf numFmtId="0" fontId="6" fillId="0" borderId="0" xfId="39" applyFont="1">
      <alignment vertical="center"/>
    </xf>
    <xf numFmtId="176" fontId="14" fillId="0" borderId="1" xfId="39" applyNumberFormat="1" applyFont="1" applyBorder="1">
      <alignment vertical="center"/>
    </xf>
    <xf numFmtId="176" fontId="14" fillId="0" borderId="22" xfId="39" applyNumberFormat="1" applyFont="1" applyBorder="1">
      <alignment vertical="center"/>
    </xf>
    <xf numFmtId="177" fontId="14" fillId="0" borderId="12" xfId="39" applyNumberFormat="1" applyFont="1" applyBorder="1">
      <alignment vertical="center"/>
    </xf>
    <xf numFmtId="176" fontId="14" fillId="0" borderId="12" xfId="39" applyNumberFormat="1" applyFont="1" applyBorder="1">
      <alignment vertical="center"/>
    </xf>
    <xf numFmtId="0" fontId="14" fillId="0" borderId="1" xfId="39" applyFont="1" applyBorder="1" applyAlignment="1">
      <alignment horizontal="center" vertical="center"/>
    </xf>
    <xf numFmtId="176" fontId="6" fillId="0" borderId="2" xfId="39" applyNumberFormat="1" applyFont="1" applyBorder="1">
      <alignment vertical="center"/>
    </xf>
    <xf numFmtId="176" fontId="6" fillId="0" borderId="0" xfId="39" applyNumberFormat="1" applyFont="1">
      <alignment vertical="center"/>
    </xf>
    <xf numFmtId="177" fontId="6" fillId="0" borderId="18" xfId="39" applyNumberFormat="1" applyFont="1" applyBorder="1">
      <alignment vertical="center"/>
    </xf>
    <xf numFmtId="176" fontId="6" fillId="0" borderId="18" xfId="39" applyNumberFormat="1" applyFont="1" applyBorder="1">
      <alignment vertical="center"/>
    </xf>
    <xf numFmtId="0" fontId="6" fillId="0" borderId="2" xfId="39" applyFont="1" applyBorder="1" applyAlignment="1">
      <alignment horizontal="center" vertical="center"/>
    </xf>
    <xf numFmtId="0" fontId="6" fillId="0" borderId="1" xfId="39" applyFont="1" applyBorder="1">
      <alignment vertical="center"/>
    </xf>
    <xf numFmtId="0" fontId="6" fillId="0" borderId="8" xfId="39" applyFont="1" applyBorder="1" applyAlignment="1">
      <alignment horizontal="right"/>
    </xf>
    <xf numFmtId="0" fontId="10" fillId="0" borderId="0" xfId="39" applyFont="1">
      <alignment vertical="center"/>
    </xf>
    <xf numFmtId="0" fontId="36" fillId="0" borderId="2" xfId="0" applyFont="1" applyBorder="1" applyAlignment="1">
      <alignment horizontal="center" vertical="center"/>
    </xf>
    <xf numFmtId="0" fontId="29" fillId="0" borderId="2" xfId="0" applyFont="1" applyBorder="1" applyAlignment="1">
      <alignment horizontal="center" vertical="center"/>
    </xf>
    <xf numFmtId="0" fontId="28" fillId="0" borderId="1" xfId="0" applyFont="1" applyBorder="1" applyAlignment="1">
      <alignment horizontal="center" vertical="center"/>
    </xf>
    <xf numFmtId="0" fontId="13" fillId="0" borderId="0" xfId="0" applyFont="1" applyAlignment="1">
      <alignment horizontal="center" vertical="center"/>
    </xf>
    <xf numFmtId="3" fontId="20" fillId="0" borderId="2" xfId="0" applyNumberFormat="1" applyFont="1" applyBorder="1" applyAlignment="1">
      <alignment vertical="center"/>
    </xf>
    <xf numFmtId="3" fontId="20" fillId="0" borderId="2" xfId="0" applyNumberFormat="1" applyFont="1" applyBorder="1" applyAlignment="1">
      <alignment horizontal="right" vertical="center"/>
    </xf>
    <xf numFmtId="3" fontId="20" fillId="0" borderId="1" xfId="0" applyNumberFormat="1" applyFont="1" applyBorder="1" applyAlignment="1">
      <alignment vertical="center"/>
    </xf>
    <xf numFmtId="3" fontId="20" fillId="0" borderId="12" xfId="0" applyNumberFormat="1" applyFont="1" applyBorder="1" applyAlignment="1">
      <alignment vertical="center"/>
    </xf>
    <xf numFmtId="3" fontId="20" fillId="0" borderId="1" xfId="0" applyNumberFormat="1" applyFont="1" applyBorder="1" applyAlignment="1">
      <alignment horizontal="right" vertical="center"/>
    </xf>
    <xf numFmtId="3" fontId="9" fillId="0" borderId="1" xfId="0" applyNumberFormat="1" applyFont="1" applyBorder="1" applyAlignment="1">
      <alignment horizontal="right" vertical="center"/>
    </xf>
    <xf numFmtId="0" fontId="6" fillId="0" borderId="13" xfId="23" applyFont="1" applyBorder="1" applyAlignment="1">
      <alignment horizontal="right" vertical="center"/>
    </xf>
    <xf numFmtId="0" fontId="6" fillId="0" borderId="12" xfId="23" applyFont="1" applyBorder="1" applyAlignment="1">
      <alignment vertical="center"/>
    </xf>
    <xf numFmtId="0" fontId="6" fillId="0" borderId="11" xfId="23" applyFont="1" applyBorder="1" applyAlignment="1">
      <alignment horizontal="center" vertical="center"/>
    </xf>
    <xf numFmtId="0" fontId="6" fillId="0" borderId="4" xfId="23" applyFont="1" applyBorder="1" applyAlignment="1">
      <alignment horizontal="center" vertical="center"/>
    </xf>
    <xf numFmtId="0" fontId="6" fillId="0" borderId="10" xfId="23" applyFont="1" applyBorder="1" applyAlignment="1">
      <alignment horizontal="center" vertical="center"/>
    </xf>
    <xf numFmtId="0" fontId="6" fillId="0" borderId="2" xfId="23" applyFont="1" applyBorder="1" applyAlignment="1">
      <alignment horizontal="center" vertical="center"/>
    </xf>
    <xf numFmtId="176" fontId="6" fillId="0" borderId="2" xfId="23" applyNumberFormat="1" applyFont="1" applyBorder="1" applyAlignment="1">
      <alignment vertical="center"/>
    </xf>
    <xf numFmtId="176" fontId="6" fillId="0" borderId="18" xfId="23" applyNumberFormat="1" applyFont="1" applyBorder="1" applyAlignment="1">
      <alignment vertical="center"/>
    </xf>
    <xf numFmtId="178" fontId="6" fillId="0" borderId="2" xfId="18" applyNumberFormat="1" applyFont="1" applyBorder="1" applyAlignment="1">
      <alignment horizontal="right" vertical="center"/>
    </xf>
    <xf numFmtId="178" fontId="6" fillId="0" borderId="2" xfId="23" applyNumberFormat="1" applyFont="1" applyBorder="1" applyAlignment="1">
      <alignment horizontal="right" vertical="center"/>
    </xf>
    <xf numFmtId="0" fontId="14" fillId="0" borderId="1" xfId="23" applyFont="1" applyBorder="1" applyAlignment="1">
      <alignment horizontal="center" vertical="center"/>
    </xf>
    <xf numFmtId="176" fontId="14" fillId="0" borderId="1" xfId="23" applyNumberFormat="1" applyFont="1" applyBorder="1" applyAlignment="1">
      <alignment vertical="center"/>
    </xf>
    <xf numFmtId="176" fontId="14" fillId="0" borderId="12" xfId="23" applyNumberFormat="1" applyFont="1" applyBorder="1" applyAlignment="1">
      <alignment vertical="center"/>
    </xf>
    <xf numFmtId="178" fontId="14" fillId="0" borderId="1" xfId="23" applyNumberFormat="1" applyFont="1" applyBorder="1" applyAlignment="1">
      <alignment horizontal="right" vertical="center"/>
    </xf>
    <xf numFmtId="0" fontId="17" fillId="0" borderId="9" xfId="0" applyFont="1" applyBorder="1" applyAlignment="1">
      <alignment vertical="center"/>
    </xf>
    <xf numFmtId="0" fontId="17" fillId="0" borderId="0" xfId="0" applyFont="1" applyAlignment="1">
      <alignment horizontal="center" vertical="center"/>
    </xf>
    <xf numFmtId="0" fontId="6" fillId="0" borderId="11" xfId="0" applyFont="1" applyBorder="1" applyAlignment="1">
      <alignment horizontal="center" vertical="center"/>
    </xf>
    <xf numFmtId="176" fontId="14" fillId="0" borderId="1" xfId="0" applyNumberFormat="1" applyFont="1" applyBorder="1" applyAlignment="1">
      <alignment horizontal="right" vertical="center"/>
    </xf>
    <xf numFmtId="176" fontId="14" fillId="0" borderId="1" xfId="0" applyNumberFormat="1" applyFont="1" applyBorder="1" applyAlignment="1">
      <alignment vertical="center"/>
    </xf>
    <xf numFmtId="176" fontId="14" fillId="0" borderId="0" xfId="0" applyNumberFormat="1" applyFont="1" applyAlignment="1">
      <alignment vertical="center"/>
    </xf>
    <xf numFmtId="176" fontId="13" fillId="0" borderId="0" xfId="0" applyNumberFormat="1" applyFont="1" applyAlignment="1">
      <alignment horizontal="right" vertical="center"/>
    </xf>
    <xf numFmtId="3" fontId="13" fillId="0" borderId="0" xfId="0" applyNumberFormat="1" applyFont="1" applyAlignment="1">
      <alignment horizontal="right" vertical="center"/>
    </xf>
    <xf numFmtId="176" fontId="6" fillId="0" borderId="0" xfId="0" applyNumberFormat="1" applyFont="1" applyAlignment="1">
      <alignment vertical="center"/>
    </xf>
    <xf numFmtId="0" fontId="10" fillId="0" borderId="0" xfId="34" applyFont="1" applyAlignment="1">
      <alignment vertical="center"/>
    </xf>
    <xf numFmtId="3" fontId="2" fillId="0" borderId="0" xfId="34" applyNumberFormat="1" applyFont="1"/>
    <xf numFmtId="0" fontId="2" fillId="0" borderId="0" xfId="34" applyFont="1"/>
    <xf numFmtId="0" fontId="10" fillId="0" borderId="9" xfId="34" applyFont="1" applyBorder="1" applyAlignment="1">
      <alignment vertical="center"/>
    </xf>
    <xf numFmtId="3" fontId="2" fillId="0" borderId="9" xfId="34" applyNumberFormat="1" applyFont="1" applyBorder="1" applyAlignment="1">
      <alignment vertical="center"/>
    </xf>
    <xf numFmtId="0" fontId="2" fillId="0" borderId="0" xfId="34" applyFont="1" applyAlignment="1">
      <alignment vertical="center"/>
    </xf>
    <xf numFmtId="0" fontId="6" fillId="0" borderId="8" xfId="34" applyFont="1" applyBorder="1" applyAlignment="1">
      <alignment horizontal="right" vertical="center"/>
    </xf>
    <xf numFmtId="0" fontId="6" fillId="0" borderId="0" xfId="34" applyFont="1" applyAlignment="1">
      <alignment vertical="center"/>
    </xf>
    <xf numFmtId="0" fontId="6" fillId="0" borderId="1" xfId="34" applyFont="1" applyBorder="1" applyAlignment="1">
      <alignment vertical="center"/>
    </xf>
    <xf numFmtId="3" fontId="6" fillId="0" borderId="4" xfId="34" applyNumberFormat="1" applyFont="1" applyBorder="1" applyAlignment="1">
      <alignment horizontal="center" vertical="center"/>
    </xf>
    <xf numFmtId="0" fontId="6" fillId="0" borderId="2" xfId="34" applyFont="1" applyBorder="1" applyAlignment="1">
      <alignment horizontal="center" vertical="center"/>
    </xf>
    <xf numFmtId="0" fontId="14" fillId="0" borderId="1" xfId="34" applyFont="1" applyBorder="1" applyAlignment="1">
      <alignment horizontal="center" vertical="center"/>
    </xf>
    <xf numFmtId="0" fontId="14" fillId="0" borderId="0" xfId="34" applyFont="1" applyAlignment="1">
      <alignment vertical="center"/>
    </xf>
    <xf numFmtId="3" fontId="13" fillId="0" borderId="0" xfId="34" applyNumberFormat="1" applyFont="1" applyAlignment="1">
      <alignment vertical="center"/>
    </xf>
    <xf numFmtId="0" fontId="13" fillId="0" borderId="0" xfId="34" applyFont="1" applyAlignment="1">
      <alignment horizontal="right" vertical="center"/>
    </xf>
    <xf numFmtId="0" fontId="9" fillId="0" borderId="0" xfId="34" applyFont="1" applyAlignment="1">
      <alignment horizontal="center" vertical="center"/>
    </xf>
    <xf numFmtId="176" fontId="9" fillId="0" borderId="0" xfId="34" applyNumberFormat="1" applyFont="1" applyAlignment="1">
      <alignment vertical="center"/>
    </xf>
    <xf numFmtId="0" fontId="20" fillId="0" borderId="0" xfId="34" applyFont="1" applyAlignment="1">
      <alignment horizontal="center" vertical="center"/>
    </xf>
    <xf numFmtId="176" fontId="20" fillId="0" borderId="0" xfId="34" applyNumberFormat="1" applyFont="1" applyAlignment="1">
      <alignment vertical="center"/>
    </xf>
    <xf numFmtId="3" fontId="9" fillId="0" borderId="1" xfId="0" applyNumberFormat="1" applyFont="1" applyBorder="1" applyAlignment="1">
      <alignment vertical="center"/>
    </xf>
    <xf numFmtId="3" fontId="9" fillId="0" borderId="12" xfId="0" applyNumberFormat="1" applyFont="1" applyBorder="1" applyAlignment="1">
      <alignment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9" fillId="0" borderId="1" xfId="0" applyFont="1" applyBorder="1" applyAlignment="1">
      <alignment horizontal="center" vertical="center"/>
    </xf>
    <xf numFmtId="0" fontId="2" fillId="0" borderId="0" xfId="0" applyFont="1" applyAlignment="1">
      <alignment vertical="center"/>
    </xf>
    <xf numFmtId="0" fontId="6" fillId="0" borderId="1" xfId="32" applyFont="1" applyBorder="1" applyAlignment="1">
      <alignment horizontal="center" vertical="center"/>
    </xf>
    <xf numFmtId="0" fontId="6" fillId="0" borderId="1" xfId="0" applyFont="1" applyBorder="1" applyAlignment="1">
      <alignment vertical="center"/>
    </xf>
    <xf numFmtId="0" fontId="6" fillId="0" borderId="1" xfId="26" applyFont="1" applyBorder="1" applyAlignment="1">
      <alignment horizontal="center" vertical="center"/>
    </xf>
    <xf numFmtId="0" fontId="6" fillId="0" borderId="1" xfId="26" applyFont="1" applyBorder="1" applyAlignment="1">
      <alignment horizontal="center" vertical="center" shrinkToFit="1"/>
    </xf>
    <xf numFmtId="0" fontId="9" fillId="0" borderId="8" xfId="26" applyFont="1" applyBorder="1" applyAlignment="1">
      <alignment horizontal="center" vertical="center"/>
    </xf>
    <xf numFmtId="0" fontId="9" fillId="0" borderId="2" xfId="26" applyFont="1" applyBorder="1" applyAlignment="1">
      <alignment horizontal="center" vertical="center"/>
    </xf>
    <xf numFmtId="0" fontId="13" fillId="0" borderId="0" xfId="0" applyFont="1" applyAlignment="1">
      <alignment horizontal="left" vertical="center"/>
    </xf>
    <xf numFmtId="0" fontId="2" fillId="0" borderId="0" xfId="0" applyFont="1" applyAlignment="1">
      <alignment vertical="center"/>
    </xf>
    <xf numFmtId="183" fontId="6" fillId="0" borderId="2" xfId="1" applyNumberFormat="1" applyFont="1" applyBorder="1" applyAlignment="1" applyProtection="1">
      <alignment horizontal="right" vertical="center" shrinkToFit="1"/>
    </xf>
    <xf numFmtId="183" fontId="6" fillId="0" borderId="2" xfId="0" applyNumberFormat="1" applyFont="1" applyBorder="1" applyAlignment="1">
      <alignment vertical="center" shrinkToFit="1"/>
    </xf>
    <xf numFmtId="183" fontId="6" fillId="0" borderId="2" xfId="1" applyNumberFormat="1" applyFont="1" applyBorder="1" applyAlignment="1" applyProtection="1">
      <alignment vertical="center" shrinkToFit="1"/>
    </xf>
    <xf numFmtId="183" fontId="6" fillId="0" borderId="2" xfId="0" applyNumberFormat="1" applyFont="1" applyBorder="1" applyAlignment="1">
      <alignment horizontal="right" vertical="center" shrinkToFit="1"/>
    </xf>
    <xf numFmtId="183" fontId="14" fillId="0" borderId="1" xfId="1" applyNumberFormat="1" applyFont="1" applyBorder="1" applyAlignment="1" applyProtection="1">
      <alignment horizontal="right" vertical="center" shrinkToFit="1"/>
    </xf>
    <xf numFmtId="183" fontId="14" fillId="0" borderId="1" xfId="0" applyNumberFormat="1" applyFont="1" applyBorder="1" applyAlignment="1">
      <alignment vertical="center" shrinkToFit="1"/>
    </xf>
    <xf numFmtId="183" fontId="14" fillId="0" borderId="1" xfId="0" applyNumberFormat="1" applyFont="1" applyBorder="1" applyAlignment="1">
      <alignment horizontal="right" vertical="center" shrinkToFit="1"/>
    </xf>
    <xf numFmtId="183" fontId="14" fillId="0" borderId="1" xfId="1" applyNumberFormat="1" applyFont="1" applyBorder="1" applyAlignment="1" applyProtection="1">
      <alignment vertical="center" shrinkToFit="1"/>
    </xf>
    <xf numFmtId="183" fontId="6" fillId="0" borderId="2" xfId="1" applyNumberFormat="1" applyFont="1" applyBorder="1" applyAlignment="1" applyProtection="1">
      <alignment horizontal="right" vertical="center"/>
    </xf>
    <xf numFmtId="183" fontId="6" fillId="0" borderId="2" xfId="18" applyNumberFormat="1" applyFont="1" applyBorder="1" applyAlignment="1">
      <alignment vertical="center"/>
    </xf>
    <xf numFmtId="183" fontId="14" fillId="0" borderId="1" xfId="1" applyNumberFormat="1" applyFont="1" applyBorder="1" applyAlignment="1" applyProtection="1">
      <alignment horizontal="right" vertical="center"/>
    </xf>
    <xf numFmtId="183" fontId="14" fillId="0" borderId="1" xfId="18" applyNumberFormat="1" applyFont="1" applyBorder="1" applyAlignment="1">
      <alignment vertical="center"/>
    </xf>
    <xf numFmtId="183" fontId="6" fillId="0" borderId="2" xfId="18" applyNumberFormat="1" applyFont="1" applyBorder="1" applyAlignment="1">
      <alignment horizontal="right" vertical="center"/>
    </xf>
    <xf numFmtId="183" fontId="14" fillId="0" borderId="1" xfId="18" applyNumberFormat="1" applyFont="1" applyBorder="1" applyAlignment="1">
      <alignment horizontal="right" vertical="center"/>
    </xf>
    <xf numFmtId="3" fontId="13" fillId="0" borderId="0" xfId="20" applyNumberFormat="1" applyFont="1" applyBorder="1" applyAlignment="1" applyProtection="1">
      <alignment horizontal="right" vertical="center"/>
    </xf>
    <xf numFmtId="0" fontId="20" fillId="0" borderId="1" xfId="22" applyFont="1" applyBorder="1" applyAlignment="1">
      <alignment horizontal="center" vertical="center"/>
    </xf>
    <xf numFmtId="183" fontId="6" fillId="0" borderId="2" xfId="33" applyNumberFormat="1" applyFont="1" applyBorder="1" applyAlignment="1" applyProtection="1">
      <alignment vertical="center"/>
    </xf>
    <xf numFmtId="183" fontId="6" fillId="0" borderId="2" xfId="33" applyNumberFormat="1" applyFont="1" applyBorder="1" applyAlignment="1" applyProtection="1">
      <alignment horizontal="right" vertical="center"/>
    </xf>
    <xf numFmtId="183" fontId="14" fillId="0" borderId="1" xfId="33" applyNumberFormat="1" applyFont="1" applyBorder="1" applyAlignment="1" applyProtection="1">
      <alignment vertical="center"/>
    </xf>
    <xf numFmtId="183" fontId="14" fillId="0" borderId="1" xfId="33" applyNumberFormat="1" applyFont="1" applyBorder="1" applyAlignment="1" applyProtection="1">
      <alignment horizontal="right" vertical="center"/>
    </xf>
    <xf numFmtId="0" fontId="37" fillId="0" borderId="2" xfId="4" applyFont="1" applyBorder="1" applyAlignment="1">
      <alignment horizontal="center" vertical="center"/>
    </xf>
    <xf numFmtId="176" fontId="37" fillId="0" borderId="2" xfId="1" applyNumberFormat="1" applyFont="1" applyBorder="1" applyAlignment="1" applyProtection="1">
      <alignment vertical="center"/>
    </xf>
    <xf numFmtId="176" fontId="37" fillId="0" borderId="2" xfId="4" applyNumberFormat="1" applyFont="1" applyBorder="1" applyAlignment="1">
      <alignment vertical="center"/>
    </xf>
    <xf numFmtId="186" fontId="37" fillId="0" borderId="2" xfId="4" applyNumberFormat="1" applyFont="1" applyBorder="1" applyAlignment="1">
      <alignment horizontal="right" vertical="center"/>
    </xf>
    <xf numFmtId="0" fontId="38" fillId="0" borderId="1" xfId="4" applyFont="1" applyBorder="1" applyAlignment="1">
      <alignment horizontal="center" vertical="center"/>
    </xf>
    <xf numFmtId="176" fontId="38" fillId="0" borderId="1" xfId="1" applyNumberFormat="1" applyFont="1" applyBorder="1" applyAlignment="1" applyProtection="1">
      <alignment vertical="center"/>
    </xf>
    <xf numFmtId="176" fontId="38" fillId="0" borderId="1" xfId="4" applyNumberFormat="1" applyFont="1" applyBorder="1" applyAlignment="1">
      <alignment vertical="center"/>
    </xf>
    <xf numFmtId="186" fontId="38" fillId="0" borderId="1" xfId="4" applyNumberFormat="1" applyFont="1" applyBorder="1" applyAlignment="1">
      <alignment horizontal="right" vertical="center"/>
    </xf>
    <xf numFmtId="0" fontId="39" fillId="0" borderId="0" xfId="4" applyFont="1"/>
    <xf numFmtId="0" fontId="39" fillId="0" borderId="0" xfId="4" applyFont="1" applyAlignment="1">
      <alignment horizontal="right"/>
    </xf>
    <xf numFmtId="0" fontId="40" fillId="0" borderId="0" xfId="4" applyFont="1"/>
    <xf numFmtId="0" fontId="39" fillId="0" borderId="0" xfId="5" applyFont="1" applyAlignment="1">
      <alignment horizontal="right" vertical="center"/>
    </xf>
    <xf numFmtId="176" fontId="6" fillId="0" borderId="2" xfId="2" applyNumberFormat="1" applyFont="1" applyBorder="1" applyAlignment="1" applyProtection="1">
      <alignment vertical="center"/>
    </xf>
    <xf numFmtId="176" fontId="14" fillId="0" borderId="1" xfId="2" applyNumberFormat="1" applyFont="1" applyBorder="1" applyAlignment="1" applyProtection="1">
      <alignment vertical="center"/>
    </xf>
    <xf numFmtId="176" fontId="14" fillId="0" borderId="2" xfId="2" applyNumberFormat="1" applyFont="1" applyBorder="1" applyAlignment="1" applyProtection="1">
      <alignment vertical="center"/>
    </xf>
    <xf numFmtId="0" fontId="6" fillId="0" borderId="2" xfId="13" applyFont="1" applyBorder="1" applyAlignment="1">
      <alignment horizontal="distributed" vertical="center"/>
    </xf>
    <xf numFmtId="187" fontId="6" fillId="0" borderId="0" xfId="13" applyNumberFormat="1" applyFont="1"/>
    <xf numFmtId="187" fontId="6" fillId="0" borderId="2" xfId="2" applyNumberFormat="1" applyFont="1" applyBorder="1" applyAlignment="1" applyProtection="1">
      <alignment vertical="center"/>
    </xf>
    <xf numFmtId="187" fontId="6" fillId="0" borderId="2" xfId="13" applyNumberFormat="1" applyFont="1" applyBorder="1" applyAlignment="1">
      <alignment vertical="center"/>
    </xf>
    <xf numFmtId="0" fontId="6" fillId="0" borderId="1" xfId="13" applyFont="1" applyBorder="1" applyAlignment="1">
      <alignment horizontal="distributed" vertical="center"/>
    </xf>
    <xf numFmtId="187" fontId="6" fillId="0" borderId="1" xfId="13" applyNumberFormat="1" applyFont="1" applyBorder="1" applyAlignment="1">
      <alignment vertical="center"/>
    </xf>
    <xf numFmtId="187" fontId="6" fillId="0" borderId="1" xfId="2" applyNumberFormat="1" applyFont="1" applyBorder="1" applyAlignment="1" applyProtection="1">
      <alignment vertical="center"/>
    </xf>
    <xf numFmtId="176" fontId="6" fillId="0" borderId="1" xfId="2" applyNumberFormat="1" applyFont="1" applyBorder="1" applyAlignment="1" applyProtection="1">
      <alignment vertical="center"/>
    </xf>
    <xf numFmtId="184" fontId="14" fillId="0" borderId="1" xfId="7" applyNumberFormat="1" applyFont="1" applyBorder="1" applyAlignment="1">
      <alignment horizontal="right" vertical="center"/>
    </xf>
    <xf numFmtId="0" fontId="13" fillId="0" borderId="0" xfId="7" applyFont="1" applyAlignment="1">
      <alignment horizontal="left" vertical="center"/>
    </xf>
    <xf numFmtId="183" fontId="6" fillId="0" borderId="2" xfId="0" applyNumberFormat="1" applyFont="1" applyBorder="1" applyAlignment="1">
      <alignment vertical="center"/>
    </xf>
    <xf numFmtId="183" fontId="14" fillId="0" borderId="1" xfId="0" applyNumberFormat="1" applyFont="1" applyBorder="1" applyAlignment="1">
      <alignment vertical="center"/>
    </xf>
    <xf numFmtId="183" fontId="6" fillId="0" borderId="2" xfId="34" applyNumberFormat="1" applyFont="1" applyBorder="1" applyAlignment="1">
      <alignment vertical="center"/>
    </xf>
    <xf numFmtId="183" fontId="6" fillId="0" borderId="20" xfId="34" applyNumberFormat="1" applyFont="1" applyBorder="1" applyAlignment="1">
      <alignment vertical="center"/>
    </xf>
    <xf numFmtId="183" fontId="6" fillId="0" borderId="2" xfId="40" applyNumberFormat="1" applyFont="1" applyBorder="1" applyAlignment="1" applyProtection="1">
      <alignment vertical="center"/>
    </xf>
    <xf numFmtId="183" fontId="6" fillId="0" borderId="20" xfId="40" applyNumberFormat="1" applyFont="1" applyBorder="1" applyAlignment="1" applyProtection="1">
      <alignment vertical="center"/>
    </xf>
    <xf numFmtId="183" fontId="14" fillId="0" borderId="1" xfId="40" applyNumberFormat="1" applyFont="1" applyBorder="1" applyAlignment="1" applyProtection="1">
      <alignment vertical="center"/>
    </xf>
    <xf numFmtId="183" fontId="14" fillId="0" borderId="5" xfId="40" applyNumberFormat="1" applyFont="1" applyBorder="1" applyAlignment="1" applyProtection="1">
      <alignment vertical="center"/>
    </xf>
    <xf numFmtId="183" fontId="6" fillId="0" borderId="2" xfId="8" applyNumberFormat="1" applyFont="1" applyBorder="1" applyAlignment="1">
      <alignment vertical="center"/>
    </xf>
    <xf numFmtId="183" fontId="14" fillId="0" borderId="1" xfId="8" applyNumberFormat="1" applyFont="1" applyBorder="1" applyAlignment="1">
      <alignment vertical="center"/>
    </xf>
    <xf numFmtId="177" fontId="6" fillId="0" borderId="2" xfId="2" applyNumberFormat="1" applyFont="1" applyBorder="1" applyAlignment="1" applyProtection="1">
      <alignment horizontal="right" vertical="center"/>
    </xf>
    <xf numFmtId="177" fontId="14" fillId="0" borderId="1" xfId="2" applyNumberFormat="1" applyFont="1" applyBorder="1" applyAlignment="1" applyProtection="1">
      <alignment horizontal="right" vertical="center"/>
    </xf>
    <xf numFmtId="0" fontId="39" fillId="0" borderId="0" xfId="10" applyFont="1" applyAlignment="1">
      <alignment vertical="center"/>
    </xf>
    <xf numFmtId="188" fontId="6" fillId="0" borderId="2" xfId="8" applyNumberFormat="1" applyFont="1" applyBorder="1" applyAlignment="1">
      <alignment vertical="center"/>
    </xf>
    <xf numFmtId="188" fontId="14" fillId="0" borderId="1" xfId="8" applyNumberFormat="1" applyFont="1" applyBorder="1" applyAlignment="1">
      <alignment vertical="center"/>
    </xf>
    <xf numFmtId="49" fontId="37" fillId="0" borderId="2" xfId="3" applyFont="1" applyBorder="1" applyAlignment="1">
      <alignment horizontal="center" vertical="center"/>
    </xf>
    <xf numFmtId="176" fontId="37" fillId="0" borderId="2" xfId="3" applyNumberFormat="1" applyFont="1" applyBorder="1" applyAlignment="1">
      <alignment vertical="center"/>
    </xf>
    <xf numFmtId="176" fontId="38" fillId="0" borderId="1" xfId="3" applyNumberFormat="1" applyFont="1" applyBorder="1" applyAlignment="1">
      <alignment vertical="center"/>
    </xf>
    <xf numFmtId="0" fontId="40" fillId="0" borderId="0" xfId="26" applyFont="1"/>
    <xf numFmtId="49" fontId="39" fillId="0" borderId="0" xfId="3" applyFont="1" applyAlignment="1">
      <alignment horizontal="right" vertical="center"/>
    </xf>
    <xf numFmtId="184" fontId="6" fillId="0" borderId="19" xfId="29" applyNumberFormat="1" applyFont="1" applyBorder="1" applyAlignment="1">
      <alignment horizontal="right" vertical="center"/>
    </xf>
    <xf numFmtId="183" fontId="6" fillId="0" borderId="2" xfId="29" applyNumberFormat="1" applyFont="1" applyBorder="1" applyAlignment="1">
      <alignment horizontal="right" vertical="center"/>
    </xf>
    <xf numFmtId="0" fontId="14" fillId="0" borderId="1" xfId="29" applyFont="1" applyBorder="1" applyAlignment="1">
      <alignment horizontal="center" vertical="center"/>
    </xf>
    <xf numFmtId="176" fontId="14" fillId="0" borderId="1" xfId="29" applyNumberFormat="1" applyFont="1" applyBorder="1" applyAlignment="1">
      <alignment vertical="center"/>
    </xf>
    <xf numFmtId="181" fontId="14" fillId="0" borderId="1" xfId="29" applyNumberFormat="1" applyFont="1" applyBorder="1" applyAlignment="1">
      <alignment vertical="center"/>
    </xf>
    <xf numFmtId="184" fontId="6" fillId="0" borderId="1" xfId="29" applyNumberFormat="1" applyFont="1" applyBorder="1" applyAlignment="1">
      <alignment horizontal="right" vertical="center"/>
    </xf>
    <xf numFmtId="176" fontId="14" fillId="0" borderId="1" xfId="30" applyNumberFormat="1" applyFont="1" applyBorder="1" applyAlignment="1">
      <alignment vertical="center"/>
    </xf>
    <xf numFmtId="176" fontId="14" fillId="0" borderId="12" xfId="30" applyNumberFormat="1" applyFont="1" applyBorder="1" applyAlignment="1">
      <alignment vertical="center"/>
    </xf>
    <xf numFmtId="182" fontId="6" fillId="0" borderId="2" xfId="29" applyNumberFormat="1" applyFont="1" applyBorder="1" applyAlignment="1">
      <alignment horizontal="right" vertical="center"/>
    </xf>
    <xf numFmtId="182" fontId="14" fillId="0" borderId="1" xfId="29" applyNumberFormat="1" applyFont="1" applyBorder="1" applyAlignment="1">
      <alignment horizontal="right" vertical="center"/>
    </xf>
    <xf numFmtId="0" fontId="9" fillId="0" borderId="2" xfId="31" applyFont="1" applyBorder="1" applyAlignment="1">
      <alignment horizontal="center" vertical="center"/>
    </xf>
    <xf numFmtId="0" fontId="20" fillId="0" borderId="1" xfId="31" applyFont="1" applyBorder="1" applyAlignment="1">
      <alignment horizontal="center" vertical="center"/>
    </xf>
    <xf numFmtId="3" fontId="20" fillId="0" borderId="1" xfId="31" applyNumberFormat="1" applyFont="1" applyBorder="1" applyAlignment="1">
      <alignment vertical="center"/>
    </xf>
    <xf numFmtId="183" fontId="6" fillId="0" borderId="2" xfId="37" applyNumberFormat="1" applyFont="1" applyBorder="1" applyAlignment="1">
      <alignment horizontal="right" vertical="center"/>
    </xf>
    <xf numFmtId="183" fontId="6" fillId="0" borderId="2" xfId="35" applyNumberFormat="1" applyFont="1" applyBorder="1" applyAlignment="1" applyProtection="1">
      <alignment horizontal="right" vertical="center"/>
      <protection locked="0"/>
    </xf>
    <xf numFmtId="183" fontId="6" fillId="0" borderId="2" xfId="2" applyNumberFormat="1" applyFont="1" applyBorder="1" applyAlignment="1" applyProtection="1">
      <alignment horizontal="right" vertical="center"/>
      <protection locked="0"/>
    </xf>
    <xf numFmtId="183" fontId="6" fillId="0" borderId="20" xfId="2" applyNumberFormat="1" applyFont="1" applyBorder="1" applyAlignment="1" applyProtection="1">
      <alignment horizontal="right" vertical="center"/>
      <protection locked="0"/>
    </xf>
    <xf numFmtId="183" fontId="6" fillId="0" borderId="2" xfId="2" applyNumberFormat="1" applyFont="1" applyBorder="1" applyAlignment="1" applyProtection="1">
      <alignment vertical="center"/>
      <protection locked="0"/>
    </xf>
    <xf numFmtId="183" fontId="6" fillId="0" borderId="20" xfId="2" applyNumberFormat="1" applyFont="1" applyBorder="1" applyAlignment="1" applyProtection="1">
      <alignment vertical="center"/>
      <protection locked="0"/>
    </xf>
    <xf numFmtId="183" fontId="14" fillId="0" borderId="1" xfId="41" applyNumberFormat="1" applyFont="1" applyBorder="1" applyAlignment="1" applyProtection="1">
      <alignment horizontal="right" vertical="center"/>
    </xf>
    <xf numFmtId="183" fontId="14" fillId="0" borderId="1" xfId="41" applyNumberFormat="1" applyFont="1" applyBorder="1" applyAlignment="1" applyProtection="1">
      <alignment horizontal="right" vertical="center"/>
      <protection locked="0"/>
    </xf>
    <xf numFmtId="183" fontId="14" fillId="0" borderId="1" xfId="2" applyNumberFormat="1" applyFont="1" applyBorder="1" applyAlignment="1" applyProtection="1">
      <alignment vertical="center"/>
      <protection locked="0"/>
    </xf>
    <xf numFmtId="183" fontId="14" fillId="0" borderId="5" xfId="2" applyNumberFormat="1" applyFont="1" applyBorder="1" applyAlignment="1" applyProtection="1">
      <alignment vertical="center"/>
      <protection locked="0"/>
    </xf>
    <xf numFmtId="183" fontId="6" fillId="0" borderId="2" xfId="26" applyNumberFormat="1" applyFont="1" applyBorder="1" applyAlignment="1">
      <alignment vertical="center"/>
    </xf>
    <xf numFmtId="183" fontId="14" fillId="0" borderId="2" xfId="26" applyNumberFormat="1" applyFont="1" applyBorder="1" applyAlignment="1">
      <alignment vertical="center"/>
    </xf>
    <xf numFmtId="176" fontId="6" fillId="0" borderId="2" xfId="1" applyNumberFormat="1" applyFont="1" applyBorder="1" applyAlignment="1" applyProtection="1">
      <alignment vertical="center"/>
    </xf>
    <xf numFmtId="38" fontId="6" fillId="0" borderId="2" xfId="1" applyFont="1" applyBorder="1" applyAlignment="1" applyProtection="1">
      <alignment vertical="center" shrinkToFit="1"/>
    </xf>
    <xf numFmtId="179" fontId="6" fillId="0" borderId="18" xfId="1" applyNumberFormat="1" applyFont="1" applyBorder="1" applyAlignment="1" applyProtection="1">
      <alignment vertical="center" shrinkToFit="1"/>
    </xf>
    <xf numFmtId="179" fontId="6" fillId="0" borderId="0" xfId="1" applyNumberFormat="1" applyFont="1" applyBorder="1" applyAlignment="1" applyProtection="1">
      <alignment vertical="center" shrinkToFit="1"/>
    </xf>
    <xf numFmtId="179" fontId="6" fillId="0" borderId="2" xfId="1" applyNumberFormat="1" applyFont="1" applyBorder="1" applyAlignment="1" applyProtection="1">
      <alignment vertical="center" shrinkToFit="1"/>
    </xf>
    <xf numFmtId="38" fontId="14" fillId="0" borderId="2" xfId="1" applyFont="1" applyBorder="1" applyAlignment="1" applyProtection="1">
      <alignment vertical="center" shrinkToFit="1"/>
    </xf>
    <xf numFmtId="180" fontId="14" fillId="0" borderId="2" xfId="20" applyNumberFormat="1" applyFont="1" applyBorder="1" applyAlignment="1" applyProtection="1">
      <alignment vertical="center" shrinkToFit="1"/>
    </xf>
    <xf numFmtId="38" fontId="6" fillId="0" borderId="2" xfId="1" applyFont="1" applyBorder="1" applyAlignment="1" applyProtection="1">
      <alignment horizontal="right" vertical="center" shrinkToFit="1"/>
    </xf>
    <xf numFmtId="38" fontId="6" fillId="0" borderId="20" xfId="1" applyFont="1" applyBorder="1" applyAlignment="1" applyProtection="1">
      <alignment vertical="center" shrinkToFit="1"/>
    </xf>
    <xf numFmtId="38" fontId="6" fillId="0" borderId="1" xfId="1" applyFont="1" applyBorder="1" applyAlignment="1" applyProtection="1">
      <alignment vertical="center" shrinkToFit="1"/>
    </xf>
    <xf numFmtId="179" fontId="6" fillId="0" borderId="1" xfId="1" applyNumberFormat="1" applyFont="1" applyBorder="1" applyAlignment="1" applyProtection="1">
      <alignment vertical="center" shrinkToFit="1"/>
    </xf>
    <xf numFmtId="38" fontId="6" fillId="0" borderId="5" xfId="1" applyFont="1" applyBorder="1" applyAlignment="1" applyProtection="1">
      <alignment vertical="center" shrinkToFit="1"/>
    </xf>
    <xf numFmtId="182" fontId="13" fillId="0" borderId="0" xfId="26" applyNumberFormat="1" applyFont="1" applyAlignment="1">
      <alignment vertical="center"/>
    </xf>
    <xf numFmtId="179" fontId="6" fillId="0" borderId="19" xfId="1" applyNumberFormat="1" applyFont="1" applyBorder="1" applyAlignment="1" applyProtection="1">
      <alignment vertical="center" shrinkToFit="1"/>
    </xf>
    <xf numFmtId="179" fontId="14" fillId="0" borderId="2" xfId="1" applyNumberFormat="1" applyFont="1" applyBorder="1" applyAlignment="1" applyProtection="1">
      <alignment vertical="center" shrinkToFit="1"/>
    </xf>
    <xf numFmtId="38" fontId="6" fillId="0" borderId="0" xfId="1" applyFont="1" applyBorder="1" applyAlignment="1" applyProtection="1">
      <alignment vertical="center" shrinkToFit="1"/>
    </xf>
    <xf numFmtId="183" fontId="14" fillId="0" borderId="2" xfId="1" applyNumberFormat="1" applyFont="1" applyBorder="1" applyAlignment="1" applyProtection="1">
      <alignment vertical="center" shrinkToFit="1"/>
    </xf>
    <xf numFmtId="176" fontId="14" fillId="0" borderId="2" xfId="1" applyNumberFormat="1" applyFont="1" applyBorder="1" applyAlignment="1" applyProtection="1">
      <alignment vertical="center" shrinkToFit="1"/>
    </xf>
    <xf numFmtId="183" fontId="6" fillId="0" borderId="18" xfId="1" applyNumberFormat="1" applyFont="1" applyBorder="1" applyAlignment="1" applyProtection="1">
      <alignment vertical="center" shrinkToFit="1"/>
    </xf>
    <xf numFmtId="183" fontId="6" fillId="0" borderId="1" xfId="1" applyNumberFormat="1" applyFont="1" applyBorder="1" applyAlignment="1" applyProtection="1">
      <alignment vertical="center" shrinkToFit="1"/>
    </xf>
    <xf numFmtId="183" fontId="6" fillId="0" borderId="0" xfId="1" applyNumberFormat="1" applyFont="1" applyBorder="1" applyAlignment="1" applyProtection="1">
      <alignment horizontal="right" vertical="center"/>
    </xf>
    <xf numFmtId="183" fontId="6" fillId="0" borderId="18" xfId="1" applyNumberFormat="1" applyFont="1" applyBorder="1" applyAlignment="1" applyProtection="1">
      <alignment horizontal="right" vertical="center"/>
    </xf>
    <xf numFmtId="183" fontId="6" fillId="0" borderId="20" xfId="1" applyNumberFormat="1" applyFont="1" applyBorder="1" applyAlignment="1" applyProtection="1">
      <alignment horizontal="right" vertical="center"/>
    </xf>
    <xf numFmtId="183" fontId="14" fillId="0" borderId="2" xfId="1" applyNumberFormat="1" applyFont="1" applyBorder="1" applyAlignment="1" applyProtection="1">
      <alignment horizontal="left" vertical="center"/>
    </xf>
    <xf numFmtId="183" fontId="14" fillId="0" borderId="18" xfId="1" applyNumberFormat="1" applyFont="1" applyBorder="1" applyAlignment="1" applyProtection="1">
      <alignment horizontal="left" vertical="center"/>
    </xf>
    <xf numFmtId="183" fontId="14" fillId="0" borderId="20" xfId="1" applyNumberFormat="1" applyFont="1" applyBorder="1" applyAlignment="1" applyProtection="1">
      <alignment horizontal="left" vertical="center"/>
    </xf>
    <xf numFmtId="183" fontId="14" fillId="0" borderId="2" xfId="1" applyNumberFormat="1" applyFont="1" applyBorder="1" applyAlignment="1" applyProtection="1">
      <alignment horizontal="right" vertical="center"/>
    </xf>
    <xf numFmtId="183" fontId="14" fillId="0" borderId="0" xfId="1" applyNumberFormat="1" applyFont="1" applyBorder="1" applyAlignment="1" applyProtection="1">
      <alignment horizontal="right" vertical="center"/>
    </xf>
    <xf numFmtId="183" fontId="14" fillId="0" borderId="18" xfId="1" applyNumberFormat="1" applyFont="1" applyBorder="1" applyAlignment="1" applyProtection="1">
      <alignment horizontal="right" vertical="center"/>
    </xf>
    <xf numFmtId="183" fontId="14" fillId="0" borderId="20" xfId="1" applyNumberFormat="1" applyFont="1" applyBorder="1" applyAlignment="1" applyProtection="1">
      <alignment horizontal="right" vertical="center"/>
    </xf>
    <xf numFmtId="183" fontId="6" fillId="0" borderId="1" xfId="1" applyNumberFormat="1" applyFont="1" applyBorder="1" applyAlignment="1" applyProtection="1">
      <alignment horizontal="right" vertical="center"/>
    </xf>
    <xf numFmtId="183" fontId="6" fillId="0" borderId="22" xfId="1" applyNumberFormat="1" applyFont="1" applyBorder="1" applyAlignment="1" applyProtection="1">
      <alignment horizontal="right" vertical="center"/>
    </xf>
    <xf numFmtId="183" fontId="6" fillId="0" borderId="12" xfId="1" applyNumberFormat="1" applyFont="1" applyBorder="1" applyAlignment="1" applyProtection="1">
      <alignment horizontal="right" vertical="center"/>
    </xf>
    <xf numFmtId="183" fontId="6" fillId="0" borderId="5" xfId="1" applyNumberFormat="1" applyFont="1" applyBorder="1" applyAlignment="1" applyProtection="1">
      <alignment horizontal="right" vertical="center"/>
    </xf>
    <xf numFmtId="38" fontId="6" fillId="0" borderId="23" xfId="1" applyFont="1" applyBorder="1" applyAlignment="1" applyProtection="1">
      <alignment vertical="center"/>
    </xf>
    <xf numFmtId="38" fontId="6" fillId="0" borderId="0" xfId="1" applyFont="1" applyBorder="1" applyAlignment="1" applyProtection="1">
      <alignment vertical="center"/>
    </xf>
    <xf numFmtId="183" fontId="6" fillId="0" borderId="14" xfId="1" applyNumberFormat="1" applyFont="1" applyBorder="1" applyAlignment="1" applyProtection="1">
      <alignment horizontal="right" vertical="center"/>
    </xf>
    <xf numFmtId="183" fontId="6" fillId="0" borderId="2" xfId="26" applyNumberFormat="1" applyFont="1" applyBorder="1" applyAlignment="1">
      <alignment horizontal="right" vertical="center"/>
    </xf>
    <xf numFmtId="183" fontId="6" fillId="0" borderId="0" xfId="26" applyNumberFormat="1" applyFont="1" applyAlignment="1">
      <alignment horizontal="right" vertical="center"/>
    </xf>
    <xf numFmtId="183" fontId="6" fillId="0" borderId="20" xfId="26" applyNumberFormat="1" applyFont="1" applyBorder="1" applyAlignment="1">
      <alignment horizontal="right" vertical="center"/>
    </xf>
    <xf numFmtId="183" fontId="6" fillId="0" borderId="1" xfId="26" applyNumberFormat="1" applyFont="1" applyBorder="1" applyAlignment="1">
      <alignment horizontal="right" vertical="center"/>
    </xf>
    <xf numFmtId="183" fontId="6" fillId="0" borderId="22" xfId="26" applyNumberFormat="1" applyFont="1" applyBorder="1" applyAlignment="1">
      <alignment horizontal="right" vertical="center"/>
    </xf>
    <xf numFmtId="183" fontId="6" fillId="0" borderId="5" xfId="26" applyNumberFormat="1" applyFont="1" applyBorder="1" applyAlignment="1">
      <alignment horizontal="right" vertical="center"/>
    </xf>
    <xf numFmtId="183" fontId="6" fillId="0" borderId="1" xfId="26" applyNumberFormat="1" applyFont="1" applyBorder="1" applyAlignment="1">
      <alignment vertical="center"/>
    </xf>
    <xf numFmtId="184" fontId="14" fillId="0" borderId="1" xfId="24" applyNumberFormat="1" applyFont="1" applyBorder="1" applyAlignment="1">
      <alignment horizontal="right" vertical="center"/>
    </xf>
    <xf numFmtId="0" fontId="13" fillId="0" borderId="0" xfId="25" applyFont="1" applyAlignment="1">
      <alignment horizontal="left" vertical="center"/>
    </xf>
    <xf numFmtId="183" fontId="6" fillId="0" borderId="2" xfId="6" applyNumberFormat="1" applyFont="1" applyBorder="1" applyAlignment="1">
      <alignment horizontal="right" vertical="center"/>
    </xf>
    <xf numFmtId="176" fontId="6" fillId="0" borderId="2" xfId="2" applyNumberFormat="1" applyFont="1" applyBorder="1" applyAlignment="1" applyProtection="1">
      <alignment horizontal="right" vertical="center"/>
    </xf>
    <xf numFmtId="183" fontId="37" fillId="0" borderId="2" xfId="0" applyNumberFormat="1" applyFont="1" applyBorder="1" applyAlignment="1">
      <alignment horizontal="right" vertical="center"/>
    </xf>
    <xf numFmtId="0" fontId="37" fillId="0" borderId="2" xfId="0" applyFont="1" applyBorder="1" applyAlignment="1">
      <alignment horizontal="center" vertical="center"/>
    </xf>
    <xf numFmtId="176" fontId="37" fillId="0" borderId="2" xfId="2" applyNumberFormat="1" applyFont="1" applyBorder="1" applyAlignment="1" applyProtection="1">
      <alignment horizontal="right" vertical="center"/>
    </xf>
    <xf numFmtId="176" fontId="37" fillId="0" borderId="2" xfId="0" applyNumberFormat="1" applyFont="1" applyBorder="1" applyAlignment="1">
      <alignment horizontal="right" vertical="center"/>
    </xf>
    <xf numFmtId="0" fontId="38" fillId="0" borderId="1" xfId="0" applyFont="1" applyBorder="1" applyAlignment="1">
      <alignment horizontal="center" vertical="center"/>
    </xf>
    <xf numFmtId="176" fontId="38" fillId="0" borderId="1" xfId="2" applyNumberFormat="1" applyFont="1" applyBorder="1" applyAlignment="1" applyProtection="1">
      <alignment horizontal="right" vertical="center"/>
    </xf>
    <xf numFmtId="183" fontId="38" fillId="0" borderId="1" xfId="0" applyNumberFormat="1" applyFont="1" applyBorder="1" applyAlignment="1">
      <alignment horizontal="right" vertical="center"/>
    </xf>
    <xf numFmtId="176" fontId="38" fillId="0" borderId="1" xfId="0" applyNumberFormat="1" applyFont="1" applyBorder="1" applyAlignment="1">
      <alignment horizontal="right" vertical="center"/>
    </xf>
    <xf numFmtId="0" fontId="6" fillId="0" borderId="15" xfId="0" applyFont="1" applyBorder="1" applyAlignment="1">
      <alignment horizontal="center" vertical="center"/>
    </xf>
    <xf numFmtId="3" fontId="6" fillId="0" borderId="15" xfId="0" applyNumberFormat="1" applyFont="1" applyBorder="1" applyAlignment="1">
      <alignment horizontal="center" vertical="center"/>
    </xf>
    <xf numFmtId="0" fontId="9" fillId="0" borderId="8" xfId="18" applyFont="1" applyBorder="1" applyAlignment="1">
      <alignment horizontal="center" vertical="center"/>
    </xf>
    <xf numFmtId="0" fontId="9" fillId="0" borderId="15" xfId="18" applyFont="1" applyBorder="1" applyAlignment="1">
      <alignment horizontal="center" vertical="center"/>
    </xf>
    <xf numFmtId="0" fontId="6" fillId="0" borderId="15" xfId="18" applyFont="1" applyBorder="1" applyAlignment="1">
      <alignment horizontal="center" vertical="center"/>
    </xf>
    <xf numFmtId="0" fontId="9" fillId="0" borderId="15" xfId="0" applyFont="1" applyBorder="1" applyAlignment="1">
      <alignment horizontal="center" vertical="center"/>
    </xf>
    <xf numFmtId="0" fontId="9" fillId="0" borderId="0" xfId="0" applyFont="1" applyAlignment="1">
      <alignment horizontal="center" vertical="center"/>
    </xf>
    <xf numFmtId="0" fontId="2" fillId="0" borderId="0" xfId="0" applyFont="1" applyAlignment="1">
      <alignment vertical="center"/>
    </xf>
    <xf numFmtId="0" fontId="9"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9" fillId="0" borderId="0" xfId="0" applyFont="1" applyBorder="1" applyAlignment="1">
      <alignment horizontal="center" vertical="center"/>
    </xf>
    <xf numFmtId="0" fontId="13" fillId="0" borderId="0" xfId="0" applyFont="1" applyAlignment="1">
      <alignment horizontal="left" vertical="center"/>
    </xf>
    <xf numFmtId="3" fontId="13" fillId="0" borderId="0" xfId="20" applyNumberFormat="1" applyFont="1" applyAlignment="1">
      <alignment horizontal="left" vertical="center"/>
    </xf>
    <xf numFmtId="0" fontId="13" fillId="0" borderId="9" xfId="23" applyFont="1" applyBorder="1" applyAlignment="1">
      <alignment horizontal="right" vertical="center"/>
    </xf>
    <xf numFmtId="0" fontId="6" fillId="0" borderId="15" xfId="23" applyFont="1" applyBorder="1" applyAlignment="1">
      <alignment horizontal="center" vertical="center"/>
    </xf>
    <xf numFmtId="0" fontId="6" fillId="0" borderId="15" xfId="32" applyFont="1" applyBorder="1" applyAlignment="1">
      <alignment horizontal="center" vertical="center"/>
    </xf>
    <xf numFmtId="0" fontId="6" fillId="0" borderId="7" xfId="32" applyFont="1" applyBorder="1" applyAlignment="1">
      <alignment horizontal="center"/>
    </xf>
    <xf numFmtId="0" fontId="6" fillId="0" borderId="15" xfId="32" applyFont="1" applyBorder="1" applyAlignment="1">
      <alignment horizontal="center"/>
    </xf>
    <xf numFmtId="0" fontId="6" fillId="0" borderId="15" xfId="4" applyFont="1" applyBorder="1" applyAlignment="1">
      <alignment horizontal="distributed" vertical="center"/>
    </xf>
    <xf numFmtId="0" fontId="6" fillId="0" borderId="15" xfId="4" applyFont="1" applyBorder="1" applyAlignment="1">
      <alignment horizontal="distributed" vertical="center" wrapText="1"/>
    </xf>
    <xf numFmtId="0" fontId="6" fillId="0" borderId="15" xfId="13" applyFont="1" applyBorder="1" applyAlignment="1">
      <alignment horizontal="center" vertical="center" wrapText="1"/>
    </xf>
    <xf numFmtId="0" fontId="6" fillId="0" borderId="15" xfId="7" applyFont="1" applyBorder="1" applyAlignment="1">
      <alignment horizontal="center" vertical="center"/>
    </xf>
    <xf numFmtId="0" fontId="6" fillId="0" borderId="7" xfId="0" applyFont="1" applyBorder="1" applyAlignment="1">
      <alignment horizontal="center" vertical="center"/>
    </xf>
    <xf numFmtId="3" fontId="6" fillId="0" borderId="6" xfId="34" applyNumberFormat="1" applyFont="1" applyBorder="1" applyAlignment="1">
      <alignment horizontal="center" vertical="center"/>
    </xf>
    <xf numFmtId="3" fontId="6" fillId="0" borderId="15" xfId="34" applyNumberFormat="1" applyFont="1" applyBorder="1" applyAlignment="1">
      <alignment horizontal="center" vertical="center"/>
    </xf>
    <xf numFmtId="0" fontId="6" fillId="0" borderId="15" xfId="8" applyFont="1" applyBorder="1" applyAlignment="1">
      <alignment horizontal="center" vertical="center"/>
    </xf>
    <xf numFmtId="0" fontId="6" fillId="0" borderId="15" xfId="8" applyFont="1" applyBorder="1" applyAlignment="1">
      <alignment horizontal="center" vertical="center" wrapText="1"/>
    </xf>
    <xf numFmtId="0" fontId="6" fillId="0" borderId="15" xfId="11" applyFont="1" applyBorder="1" applyAlignment="1">
      <alignment horizontal="center" vertical="center"/>
    </xf>
    <xf numFmtId="0" fontId="6" fillId="0" borderId="15" xfId="10" applyFont="1" applyBorder="1" applyAlignment="1">
      <alignment horizontal="center" vertical="center"/>
    </xf>
    <xf numFmtId="49" fontId="6" fillId="0" borderId="15" xfId="3" applyFont="1" applyBorder="1" applyAlignment="1">
      <alignment horizontal="center" vertical="center"/>
    </xf>
    <xf numFmtId="0" fontId="6" fillId="0" borderId="15" xfId="29" applyFont="1" applyBorder="1" applyAlignment="1">
      <alignment horizontal="center" vertical="center"/>
    </xf>
    <xf numFmtId="0" fontId="6" fillId="0" borderId="16" xfId="29" applyFont="1" applyBorder="1" applyAlignment="1">
      <alignment horizontal="center" vertical="center"/>
    </xf>
    <xf numFmtId="0" fontId="6" fillId="0" borderId="15" xfId="30" applyFont="1" applyBorder="1" applyAlignment="1">
      <alignment horizontal="center" vertical="center"/>
    </xf>
    <xf numFmtId="0" fontId="6" fillId="0" borderId="15" xfId="28" applyFont="1" applyBorder="1" applyAlignment="1">
      <alignment horizontal="center" vertical="center"/>
    </xf>
    <xf numFmtId="0" fontId="9" fillId="0" borderId="15" xfId="0" applyFont="1" applyBorder="1" applyAlignment="1">
      <alignment horizontal="center" vertical="distributed" wrapText="1"/>
    </xf>
    <xf numFmtId="0" fontId="6" fillId="0" borderId="15" xfId="37" applyFont="1" applyBorder="1" applyAlignment="1">
      <alignment horizontal="center" vertical="center"/>
    </xf>
    <xf numFmtId="0" fontId="6" fillId="0" borderId="15" xfId="35" applyFont="1" applyBorder="1" applyAlignment="1" applyProtection="1">
      <alignment horizontal="center" vertical="center"/>
      <protection locked="0"/>
    </xf>
    <xf numFmtId="0" fontId="6" fillId="0" borderId="15" xfId="35" applyFont="1" applyBorder="1" applyAlignment="1" applyProtection="1">
      <alignment horizontal="center" vertical="center" wrapText="1"/>
      <protection locked="0"/>
    </xf>
    <xf numFmtId="0" fontId="6" fillId="0" borderId="7" xfId="39" applyFont="1" applyBorder="1" applyAlignment="1">
      <alignment horizontal="center" vertical="center"/>
    </xf>
    <xf numFmtId="0" fontId="6" fillId="0" borderId="15" xfId="39" applyFont="1" applyBorder="1" applyAlignment="1">
      <alignment horizontal="center" vertical="center"/>
    </xf>
    <xf numFmtId="0" fontId="6" fillId="0" borderId="15" xfId="26" applyFont="1" applyBorder="1" applyAlignment="1">
      <alignment horizontal="center" vertical="center"/>
    </xf>
    <xf numFmtId="0" fontId="6" fillId="0" borderId="15" xfId="26" applyFont="1" applyBorder="1" applyAlignment="1">
      <alignment horizontal="center" vertical="center" shrinkToFit="1"/>
    </xf>
    <xf numFmtId="0" fontId="9" fillId="0" borderId="15" xfId="26" applyFont="1" applyBorder="1" applyAlignment="1">
      <alignment horizontal="center" vertical="center"/>
    </xf>
    <xf numFmtId="0" fontId="13" fillId="0" borderId="1" xfId="26" applyFont="1" applyBorder="1" applyAlignment="1">
      <alignment horizontal="left" wrapText="1"/>
    </xf>
    <xf numFmtId="0" fontId="9" fillId="0" borderId="6" xfId="26" applyFont="1" applyBorder="1" applyAlignment="1">
      <alignment horizontal="center" vertical="center"/>
    </xf>
    <xf numFmtId="0" fontId="9" fillId="0" borderId="8" xfId="26" applyFont="1" applyBorder="1" applyAlignment="1">
      <alignment horizontal="center" vertical="center" wrapText="1"/>
    </xf>
    <xf numFmtId="0" fontId="9" fillId="0" borderId="19" xfId="26" applyFont="1" applyBorder="1" applyAlignment="1">
      <alignment horizontal="center" vertical="center"/>
    </xf>
    <xf numFmtId="0" fontId="9" fillId="0" borderId="19" xfId="26" applyFont="1" applyBorder="1" applyAlignment="1">
      <alignment horizontal="center" vertical="center" wrapText="1"/>
    </xf>
    <xf numFmtId="0" fontId="9" fillId="0" borderId="8" xfId="26" applyFont="1" applyBorder="1" applyAlignment="1">
      <alignment horizontal="center" vertical="center"/>
    </xf>
    <xf numFmtId="0" fontId="6" fillId="0" borderId="15" xfId="26" applyFont="1" applyBorder="1" applyAlignment="1">
      <alignment horizontal="center" vertical="center" wrapText="1"/>
    </xf>
    <xf numFmtId="3" fontId="6" fillId="0" borderId="15" xfId="26" applyNumberFormat="1" applyFont="1" applyBorder="1" applyAlignment="1">
      <alignment horizontal="center" vertical="center"/>
    </xf>
    <xf numFmtId="0" fontId="6" fillId="0" borderId="4" xfId="24" applyFont="1" applyBorder="1" applyAlignment="1">
      <alignment horizontal="center" vertical="center"/>
    </xf>
    <xf numFmtId="0" fontId="6" fillId="0" borderId="8" xfId="24" applyFont="1" applyBorder="1" applyAlignment="1">
      <alignment horizontal="center" vertical="center"/>
    </xf>
    <xf numFmtId="0" fontId="6" fillId="0" borderId="15" xfId="6" applyFont="1" applyBorder="1" applyAlignment="1">
      <alignment horizontal="center" vertical="center"/>
    </xf>
    <xf numFmtId="0" fontId="6" fillId="0" borderId="15" xfId="0" applyFont="1" applyBorder="1" applyAlignment="1">
      <alignment horizontal="distributed" vertical="center"/>
    </xf>
    <xf numFmtId="0" fontId="6" fillId="0" borderId="15" xfId="0" applyFont="1" applyBorder="1" applyAlignment="1">
      <alignment horizontal="center" vertical="center" wrapText="1"/>
    </xf>
    <xf numFmtId="0" fontId="6" fillId="0" borderId="15" xfId="0" applyFont="1" applyBorder="1" applyAlignment="1">
      <alignment horizontal="distributed" vertical="center" wrapText="1"/>
    </xf>
    <xf numFmtId="0" fontId="2" fillId="0" borderId="0" xfId="0" applyFont="1" applyAlignment="1">
      <alignment shrinkToFit="1"/>
    </xf>
    <xf numFmtId="0" fontId="10" fillId="0" borderId="0" xfId="0" applyFont="1" applyAlignment="1">
      <alignment vertical="center" wrapText="1" shrinkToFit="1"/>
    </xf>
    <xf numFmtId="0" fontId="10" fillId="0" borderId="0" xfId="0" applyFont="1" applyAlignment="1">
      <alignment vertical="center" shrinkToFit="1"/>
    </xf>
    <xf numFmtId="0" fontId="2" fillId="0" borderId="0" xfId="0" applyFont="1" applyBorder="1"/>
    <xf numFmtId="0" fontId="2" fillId="0" borderId="0" xfId="0" applyFont="1" applyBorder="1" applyAlignment="1">
      <alignment vertical="center"/>
    </xf>
    <xf numFmtId="0" fontId="9" fillId="0" borderId="8" xfId="0" applyFont="1" applyBorder="1" applyAlignment="1">
      <alignment horizontal="center" vertical="center"/>
    </xf>
    <xf numFmtId="0" fontId="9" fillId="0" borderId="13" xfId="0" applyFont="1" applyBorder="1" applyAlignment="1">
      <alignment horizontal="center" vertical="center" wrapText="1"/>
    </xf>
    <xf numFmtId="0" fontId="9" fillId="0" borderId="0" xfId="0" applyFont="1" applyBorder="1" applyAlignment="1">
      <alignment vertical="center"/>
    </xf>
    <xf numFmtId="0" fontId="2" fillId="0" borderId="1" xfId="0" applyFont="1" applyBorder="1" applyAlignment="1">
      <alignment vertical="center"/>
    </xf>
    <xf numFmtId="0" fontId="9" fillId="0" borderId="1" xfId="0" applyFont="1" applyBorder="1" applyAlignment="1">
      <alignment horizontal="center" vertical="center"/>
    </xf>
    <xf numFmtId="0" fontId="2" fillId="0" borderId="12"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9" fillId="0" borderId="19" xfId="21" applyFont="1" applyBorder="1" applyAlignment="1">
      <alignment horizontal="center" vertical="distributed" textRotation="255" justifyLastLine="1"/>
    </xf>
    <xf numFmtId="0" fontId="9" fillId="0" borderId="18" xfId="0" applyFont="1" applyBorder="1" applyAlignment="1">
      <alignment vertical="center"/>
    </xf>
    <xf numFmtId="3" fontId="9" fillId="0" borderId="0" xfId="0" applyNumberFormat="1" applyFont="1" applyBorder="1" applyAlignment="1">
      <alignment vertical="center"/>
    </xf>
    <xf numFmtId="0" fontId="2" fillId="0" borderId="2" xfId="0" applyFont="1" applyBorder="1" applyAlignment="1">
      <alignment horizontal="center" vertical="distributed" textRotation="255" justifyLastLine="1"/>
    </xf>
    <xf numFmtId="3" fontId="20" fillId="0" borderId="0" xfId="0" applyNumberFormat="1" applyFont="1" applyBorder="1" applyAlignment="1">
      <alignment vertical="center"/>
    </xf>
    <xf numFmtId="0" fontId="20" fillId="0" borderId="0" xfId="0" applyFont="1" applyBorder="1" applyAlignment="1">
      <alignment vertical="center"/>
    </xf>
    <xf numFmtId="0" fontId="20" fillId="0" borderId="18" xfId="0" applyFont="1" applyBorder="1" applyAlignment="1">
      <alignment vertical="center"/>
    </xf>
    <xf numFmtId="38" fontId="9" fillId="0" borderId="0" xfId="1" applyFont="1" applyBorder="1" applyAlignment="1">
      <alignment vertical="center"/>
    </xf>
    <xf numFmtId="38" fontId="9" fillId="0" borderId="2" xfId="1" applyFont="1" applyBorder="1" applyAlignment="1">
      <alignment vertical="center"/>
    </xf>
    <xf numFmtId="38" fontId="9" fillId="0" borderId="18" xfId="1" applyFont="1" applyBorder="1" applyAlignment="1">
      <alignment vertical="center"/>
    </xf>
    <xf numFmtId="42" fontId="9" fillId="0" borderId="18" xfId="0" applyNumberFormat="1" applyFont="1" applyBorder="1" applyAlignment="1">
      <alignment horizontal="right" vertical="center"/>
    </xf>
    <xf numFmtId="3" fontId="9" fillId="0" borderId="0" xfId="0" applyNumberFormat="1" applyFont="1" applyBorder="1" applyAlignment="1">
      <alignment horizontal="right" vertical="center"/>
    </xf>
    <xf numFmtId="0" fontId="2" fillId="0" borderId="1" xfId="0" applyFont="1" applyBorder="1" applyAlignment="1">
      <alignment horizontal="center" vertical="distributed" textRotation="255" justifyLastLine="1"/>
    </xf>
    <xf numFmtId="38" fontId="9" fillId="0" borderId="1" xfId="1" applyFont="1" applyBorder="1" applyAlignment="1">
      <alignment vertical="center"/>
    </xf>
    <xf numFmtId="3" fontId="9" fillId="0" borderId="1" xfId="1" applyNumberFormat="1" applyFont="1" applyBorder="1" applyAlignment="1">
      <alignment vertical="center"/>
    </xf>
    <xf numFmtId="38" fontId="9" fillId="0" borderId="12" xfId="1" applyFont="1" applyBorder="1" applyAlignment="1">
      <alignment vertical="center"/>
    </xf>
    <xf numFmtId="3" fontId="9" fillId="0" borderId="0" xfId="1" applyNumberFormat="1" applyFont="1" applyBorder="1" applyAlignment="1">
      <alignment vertical="center"/>
    </xf>
    <xf numFmtId="0" fontId="9" fillId="0" borderId="19" xfId="21" applyFont="1" applyBorder="1" applyAlignment="1">
      <alignment horizontal="center" vertical="center" textRotation="255"/>
    </xf>
    <xf numFmtId="3" fontId="9" fillId="0" borderId="19" xfId="1" applyNumberFormat="1" applyFont="1" applyBorder="1" applyAlignment="1">
      <alignment vertical="center"/>
    </xf>
    <xf numFmtId="0" fontId="2" fillId="0" borderId="2" xfId="0" applyFont="1" applyBorder="1" applyAlignment="1">
      <alignment horizontal="center" vertical="center" textRotation="255"/>
    </xf>
    <xf numFmtId="3" fontId="9" fillId="0" borderId="2" xfId="1" applyNumberFormat="1" applyFont="1" applyBorder="1" applyAlignment="1">
      <alignment vertical="center"/>
    </xf>
    <xf numFmtId="0" fontId="2" fillId="0" borderId="1" xfId="0" applyFont="1" applyBorder="1" applyAlignment="1">
      <alignment horizontal="center" vertical="center" textRotation="255"/>
    </xf>
    <xf numFmtId="38" fontId="20" fillId="0" borderId="1" xfId="42" applyFont="1" applyBorder="1" applyAlignment="1">
      <alignment vertical="center"/>
    </xf>
    <xf numFmtId="38" fontId="20" fillId="0" borderId="1" xfId="42" applyFont="1" applyFill="1" applyBorder="1" applyAlignment="1">
      <alignment horizontal="right" vertical="center"/>
    </xf>
    <xf numFmtId="38" fontId="20" fillId="0" borderId="0" xfId="42" applyFont="1" applyBorder="1" applyAlignment="1">
      <alignment vertical="center"/>
    </xf>
    <xf numFmtId="38" fontId="20" fillId="0" borderId="0" xfId="42" applyFont="1" applyFill="1" applyBorder="1" applyAlignment="1">
      <alignment horizontal="right" vertical="center"/>
    </xf>
    <xf numFmtId="0" fontId="9" fillId="0" borderId="2" xfId="21" applyFont="1" applyBorder="1" applyAlignment="1">
      <alignment horizontal="center" vertical="center" textRotation="255"/>
    </xf>
    <xf numFmtId="3" fontId="20" fillId="0" borderId="1" xfId="1" applyNumberFormat="1" applyFont="1" applyBorder="1" applyAlignment="1">
      <alignment vertical="center"/>
    </xf>
    <xf numFmtId="38" fontId="20" fillId="0" borderId="22" xfId="42" applyFont="1" applyFill="1" applyBorder="1" applyAlignment="1">
      <alignment horizontal="right" vertical="center"/>
    </xf>
    <xf numFmtId="38" fontId="20" fillId="0" borderId="12" xfId="42" applyFont="1" applyFill="1" applyBorder="1" applyAlignment="1">
      <alignment horizontal="right" vertical="center"/>
    </xf>
    <xf numFmtId="3" fontId="20" fillId="0" borderId="0" xfId="1" applyNumberFormat="1" applyFont="1" applyBorder="1" applyAlignment="1">
      <alignment vertical="center"/>
    </xf>
    <xf numFmtId="0" fontId="9" fillId="0" borderId="8" xfId="0" applyFont="1" applyBorder="1" applyAlignment="1">
      <alignment horizontal="center" vertical="center" wrapText="1"/>
    </xf>
    <xf numFmtId="0" fontId="9" fillId="0" borderId="8"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xf>
    <xf numFmtId="42" fontId="20" fillId="0" borderId="18" xfId="0" applyNumberFormat="1" applyFont="1" applyBorder="1" applyAlignment="1">
      <alignment vertical="center"/>
    </xf>
    <xf numFmtId="3" fontId="9" fillId="0" borderId="0" xfId="1" applyNumberFormat="1" applyFont="1" applyFill="1" applyBorder="1" applyAlignment="1">
      <alignment vertical="center"/>
    </xf>
    <xf numFmtId="0" fontId="9" fillId="0" borderId="13" xfId="0" applyFont="1" applyBorder="1" applyAlignment="1">
      <alignment horizontal="center" vertical="center"/>
    </xf>
    <xf numFmtId="38" fontId="9" fillId="0" borderId="2" xfId="1" applyFont="1" applyBorder="1" applyAlignment="1">
      <alignment horizontal="right" vertical="center"/>
    </xf>
    <xf numFmtId="38" fontId="9" fillId="0" borderId="2" xfId="1" applyFont="1" applyFill="1" applyBorder="1" applyAlignment="1">
      <alignment vertical="center"/>
    </xf>
    <xf numFmtId="38" fontId="9" fillId="0" borderId="0" xfId="1" applyFont="1" applyFill="1" applyBorder="1" applyAlignment="1">
      <alignment vertical="center"/>
    </xf>
    <xf numFmtId="38" fontId="9" fillId="0" borderId="1" xfId="1" applyFont="1" applyBorder="1" applyAlignment="1">
      <alignment horizontal="right" vertical="center"/>
    </xf>
    <xf numFmtId="38" fontId="9" fillId="0" borderId="1" xfId="1" applyFont="1" applyFill="1" applyBorder="1" applyAlignment="1">
      <alignment vertical="center"/>
    </xf>
    <xf numFmtId="3" fontId="9" fillId="0" borderId="18" xfId="1" applyNumberFormat="1" applyFont="1" applyBorder="1" applyAlignment="1">
      <alignment vertical="center"/>
    </xf>
    <xf numFmtId="3" fontId="9" fillId="0" borderId="2" xfId="1" applyNumberFormat="1" applyFont="1" applyFill="1" applyBorder="1" applyAlignment="1">
      <alignment vertical="center"/>
    </xf>
    <xf numFmtId="3" fontId="20" fillId="0" borderId="0" xfId="1" applyNumberFormat="1" applyFont="1" applyFill="1" applyBorder="1" applyAlignment="1">
      <alignment vertical="center"/>
    </xf>
    <xf numFmtId="0" fontId="2" fillId="0" borderId="1" xfId="0" applyFont="1" applyBorder="1" applyAlignment="1">
      <alignment vertical="center" wrapText="1"/>
    </xf>
    <xf numFmtId="42" fontId="20" fillId="0" borderId="0" xfId="0" applyNumberFormat="1" applyFont="1" applyBorder="1" applyAlignment="1">
      <alignment vertical="center"/>
    </xf>
    <xf numFmtId="38" fontId="20" fillId="0" borderId="1" xfId="42" applyFont="1" applyBorder="1" applyAlignment="1">
      <alignment horizontal="right" vertical="center"/>
    </xf>
    <xf numFmtId="3" fontId="20" fillId="0" borderId="0" xfId="0" applyNumberFormat="1" applyFont="1" applyBorder="1" applyAlignment="1">
      <alignment horizontal="right" vertical="center"/>
    </xf>
    <xf numFmtId="38" fontId="20" fillId="0" borderId="0" xfId="42" applyFont="1" applyBorder="1" applyAlignment="1">
      <alignment horizontal="right" vertical="center"/>
    </xf>
    <xf numFmtId="38" fontId="20" fillId="0" borderId="20" xfId="42" applyFont="1" applyFill="1" applyBorder="1" applyAlignment="1">
      <alignment horizontal="right" vertical="center"/>
    </xf>
    <xf numFmtId="0" fontId="9" fillId="0" borderId="0" xfId="0" applyFont="1" applyAlignment="1">
      <alignment horizontal="center" vertical="center" wrapText="1"/>
    </xf>
    <xf numFmtId="0" fontId="13" fillId="0" borderId="0" xfId="0" applyFont="1" applyAlignment="1">
      <alignment horizontal="center" vertical="center" wrapText="1"/>
    </xf>
    <xf numFmtId="3" fontId="13" fillId="0" borderId="0" xfId="20" applyNumberFormat="1" applyFont="1" applyAlignment="1">
      <alignment horizontal="right" vertical="center"/>
    </xf>
  </cellXfs>
  <cellStyles count="43">
    <cellStyle name="Excel Built-in Comma [0]" xfId="41" xr:uid="{227333C6-2F36-4B23-A78F-35B9A9F0162F}"/>
    <cellStyle name="パーセント 2" xfId="20" xr:uid="{64635DC7-AD62-4847-A6B2-BE736E83772C}"/>
    <cellStyle name="桁区切り" xfId="42" builtinId="6"/>
    <cellStyle name="桁区切り 2" xfId="33" xr:uid="{BF12B265-8D95-4D5A-8787-CB024034486B}"/>
    <cellStyle name="桁区切り 2 2" xfId="1" xr:uid="{B3980EC7-5718-4EE2-BC04-66A853776CD5}"/>
    <cellStyle name="桁区切り 2 2 2" xfId="2" xr:uid="{62571BE4-FD80-41BB-B0FB-F1BB538189DA}"/>
    <cellStyle name="桁区切り 3" xfId="40" xr:uid="{7716D271-ACC6-4326-AB80-567641375EB8}"/>
    <cellStyle name="標準" xfId="0" builtinId="0"/>
    <cellStyle name="標準_11-38" xfId="15" xr:uid="{5EA495E9-7001-47AA-ABFD-AEA569093CCB}"/>
    <cellStyle name="標準_11-39_文化課" xfId="6" xr:uid="{FF903D31-313A-435E-B3AE-590DD99BB0B6}"/>
    <cellStyle name="標準_169" xfId="16" xr:uid="{861F16FC-69EE-4027-8AD5-460811C20CA1}"/>
    <cellStyle name="標準_16生涯学習振興公社" xfId="7" xr:uid="{D78BE0DD-B629-40A6-83C1-3A2A6F05121B}"/>
    <cellStyle name="標準_17-1016" xfId="13" xr:uid="{925DC383-BCCB-4448-9362-B7CCF2FDDB95}"/>
    <cellStyle name="標準_１７１－１" xfId="34" xr:uid="{B8A595B2-266B-4F73-8DD3-6F18AFB01F5C}"/>
    <cellStyle name="標準_１７１－２" xfId="9" xr:uid="{10B5BBC3-99E4-46DE-B032-5CB89E5F6F1F}"/>
    <cellStyle name="標準_１７１－３" xfId="8" xr:uid="{F4F5532D-2607-4B2D-9CB0-48D69E6E85EC}"/>
    <cellStyle name="標準_17-1525" xfId="27" xr:uid="{AFA49157-DA7C-4E73-9916-4431B58B0632}"/>
    <cellStyle name="標準_172-1" xfId="11" xr:uid="{32E205FF-E63D-4653-836D-4ADEBE02E33C}"/>
    <cellStyle name="標準_１７２－２" xfId="12" xr:uid="{D0293A46-90FB-4839-8675-3697DE2316AF}"/>
    <cellStyle name="標準_17-2535" xfId="26" xr:uid="{CFEDAADD-1125-4C73-B053-5EC839690BED}"/>
    <cellStyle name="標準_17-28(1)" xfId="29" xr:uid="{BC76DB34-6E73-4901-B722-BD270C66F982}"/>
    <cellStyle name="標準_17-28(1)_17-1617" xfId="30" xr:uid="{63D3019D-DED4-4D3F-9965-9AA3F68D905D}"/>
    <cellStyle name="標準_17-28(2)" xfId="28" xr:uid="{B51BC31B-3DF5-46E8-A190-FAD7DB080796}"/>
    <cellStyle name="標準_17-29(3)" xfId="36" xr:uid="{EE88E8B4-5378-4A75-A710-B5C833024AE5}"/>
    <cellStyle name="標準_17-29(4)" xfId="37" xr:uid="{D2E1365B-230B-446F-A1D2-B6C9DF962F8C}"/>
    <cellStyle name="標準_17-40_1" xfId="25" xr:uid="{CF8DA6F6-B15E-4640-951F-B4DBE1DD65DA}"/>
    <cellStyle name="標準_17-41" xfId="24" xr:uid="{1A86EFDA-F162-467D-B284-5612CB1C1C50}"/>
    <cellStyle name="標準_17生涯学習振興公社(提出用)" xfId="17" xr:uid="{31EDBF18-125C-43B8-9F72-39F96F7D9D8D}"/>
    <cellStyle name="標準_21年数字で見る足立" xfId="31" xr:uid="{461AF14D-C617-4F57-89BE-E28F1C99B3A9}"/>
    <cellStyle name="標準_385-13" xfId="14" xr:uid="{CB0AD9D1-16CA-4895-BB74-12456F9910C8}"/>
    <cellStyle name="標準_ｐ-165" xfId="21" xr:uid="{367E50E6-E21D-4D65-8B05-2994E2F15FFA}"/>
    <cellStyle name="標準_ｐ-165_17-10" xfId="23" xr:uid="{F5678A54-3ECB-429C-B5E9-D12408ABC748}"/>
    <cellStyle name="標準_ｐ-165_17-10_17-0230" xfId="18" xr:uid="{380DD879-AC96-48ED-8774-7274947575CD}"/>
    <cellStyle name="標準_ｐ-165_17-10_17-0230_17-0206" xfId="22" xr:uid="{661F482A-2455-4D0F-AE13-32BD6CBE6C48}"/>
    <cellStyle name="標準_ｐ-165_17-10_17-06_17-7（修正済）(1)" xfId="32" xr:uid="{83E0DBB9-5E86-4921-9B1B-6F46F61BBCB8}"/>
    <cellStyle name="標準_ｐ-166" xfId="10" xr:uid="{1A7461EF-3323-41D1-9FE2-459AA06B3961}"/>
    <cellStyle name="標準_ｐ-166_障がい福祉課2" xfId="4" xr:uid="{31A82125-662E-417E-988E-D6DFE0908CF2}"/>
    <cellStyle name="標準_ｐ-166_数字で見る足立17-0230（住区推進課差替6.17）" xfId="19" xr:uid="{E932831A-A0BD-4E98-8DBB-B055F03F1E32}"/>
    <cellStyle name="標準_p-175-1_17(p145-p156)" xfId="35" xr:uid="{F4839717-CEED-41F3-9488-A5008D42A2A3}"/>
    <cellStyle name="標準_p-175-2_17(p145-p156)" xfId="38" xr:uid="{C45F92FF-DD57-4946-954D-E4DEA9E8CBCA}"/>
    <cellStyle name="標準_Ｐ１８０" xfId="3" xr:uid="{E95C7419-B2A7-4286-916A-640DBFF7E90A}"/>
    <cellStyle name="標準_数字で見る足立人口(1)" xfId="5" xr:uid="{C885EC33-CE35-486E-ADA1-79ACBF596348}"/>
    <cellStyle name="標準_表3【放課後こども課】" xfId="39" xr:uid="{CBF0DC1A-CD72-4060-8812-87B062EB20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28575</xdr:rowOff>
    </xdr:from>
    <xdr:to>
      <xdr:col>1</xdr:col>
      <xdr:colOff>0</xdr:colOff>
      <xdr:row>6</xdr:row>
      <xdr:rowOff>0</xdr:rowOff>
    </xdr:to>
    <xdr:sp macro="" textlink="">
      <xdr:nvSpPr>
        <xdr:cNvPr id="2" name="Line 1">
          <a:extLst>
            <a:ext uri="{FF2B5EF4-FFF2-40B4-BE49-F238E27FC236}">
              <a16:creationId xmlns:a16="http://schemas.microsoft.com/office/drawing/2014/main" id="{9DC63C0D-D43F-4041-9006-E108A536CAC0}"/>
            </a:ext>
          </a:extLst>
        </xdr:cNvPr>
        <xdr:cNvSpPr>
          <a:spLocks noChangeShapeType="1"/>
        </xdr:cNvSpPr>
      </xdr:nvSpPr>
      <xdr:spPr bwMode="auto">
        <a:xfrm>
          <a:off x="9525" y="1228725"/>
          <a:ext cx="6762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4</xdr:row>
      <xdr:rowOff>28440</xdr:rowOff>
    </xdr:from>
    <xdr:to>
      <xdr:col>0</xdr:col>
      <xdr:colOff>511560</xdr:colOff>
      <xdr:row>5</xdr:row>
      <xdr:rowOff>209520</xdr:rowOff>
    </xdr:to>
    <xdr:sp macro="" textlink="">
      <xdr:nvSpPr>
        <xdr:cNvPr id="3" name="Line 1">
          <a:extLst>
            <a:ext uri="{FF2B5EF4-FFF2-40B4-BE49-F238E27FC236}">
              <a16:creationId xmlns:a16="http://schemas.microsoft.com/office/drawing/2014/main" id="{EDA305C9-C646-44D4-B6AB-A15EBBE22E30}"/>
            </a:ext>
          </a:extLst>
        </xdr:cNvPr>
        <xdr:cNvSpPr/>
      </xdr:nvSpPr>
      <xdr:spPr>
        <a:xfrm>
          <a:off x="9360" y="2040120"/>
          <a:ext cx="494580" cy="3868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3</xdr:row>
      <xdr:rowOff>247650</xdr:rowOff>
    </xdr:to>
    <xdr:sp macro="" textlink="">
      <xdr:nvSpPr>
        <xdr:cNvPr id="2" name="Line 1">
          <a:extLst>
            <a:ext uri="{FF2B5EF4-FFF2-40B4-BE49-F238E27FC236}">
              <a16:creationId xmlns:a16="http://schemas.microsoft.com/office/drawing/2014/main" id="{4B5DBF00-E7CD-40ED-8CC7-4DE7E2328C3B}"/>
            </a:ext>
          </a:extLst>
        </xdr:cNvPr>
        <xdr:cNvSpPr>
          <a:spLocks noChangeShapeType="1"/>
        </xdr:cNvSpPr>
      </xdr:nvSpPr>
      <xdr:spPr bwMode="auto">
        <a:xfrm>
          <a:off x="9525" y="876300"/>
          <a:ext cx="6762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19050</xdr:rowOff>
    </xdr:from>
    <xdr:to>
      <xdr:col>1</xdr:col>
      <xdr:colOff>0</xdr:colOff>
      <xdr:row>3</xdr:row>
      <xdr:rowOff>247650</xdr:rowOff>
    </xdr:to>
    <xdr:sp macro="" textlink="">
      <xdr:nvSpPr>
        <xdr:cNvPr id="3" name="Line 1">
          <a:extLst>
            <a:ext uri="{FF2B5EF4-FFF2-40B4-BE49-F238E27FC236}">
              <a16:creationId xmlns:a16="http://schemas.microsoft.com/office/drawing/2014/main" id="{90545BEF-14DE-46A0-8ED5-98ABDEE25ACF}"/>
            </a:ext>
          </a:extLst>
        </xdr:cNvPr>
        <xdr:cNvSpPr>
          <a:spLocks noChangeShapeType="1"/>
        </xdr:cNvSpPr>
      </xdr:nvSpPr>
      <xdr:spPr bwMode="auto">
        <a:xfrm>
          <a:off x="9525" y="876300"/>
          <a:ext cx="6762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18720</xdr:rowOff>
    </xdr:from>
    <xdr:to>
      <xdr:col>0</xdr:col>
      <xdr:colOff>860760</xdr:colOff>
      <xdr:row>3</xdr:row>
      <xdr:rowOff>255240</xdr:rowOff>
    </xdr:to>
    <xdr:sp macro="" textlink="">
      <xdr:nvSpPr>
        <xdr:cNvPr id="4" name="Line 1">
          <a:extLst>
            <a:ext uri="{FF2B5EF4-FFF2-40B4-BE49-F238E27FC236}">
              <a16:creationId xmlns:a16="http://schemas.microsoft.com/office/drawing/2014/main" id="{4A9F23C2-7553-42F6-8A30-67FDF4146B52}"/>
            </a:ext>
          </a:extLst>
        </xdr:cNvPr>
        <xdr:cNvSpPr/>
      </xdr:nvSpPr>
      <xdr:spPr>
        <a:xfrm>
          <a:off x="9360" y="834060"/>
          <a:ext cx="836160" cy="4879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3</xdr:row>
      <xdr:rowOff>19050</xdr:rowOff>
    </xdr:from>
    <xdr:to>
      <xdr:col>1</xdr:col>
      <xdr:colOff>0</xdr:colOff>
      <xdr:row>5</xdr:row>
      <xdr:rowOff>0</xdr:rowOff>
    </xdr:to>
    <xdr:sp macro="" textlink="">
      <xdr:nvSpPr>
        <xdr:cNvPr id="2" name="Line 1">
          <a:extLst>
            <a:ext uri="{FF2B5EF4-FFF2-40B4-BE49-F238E27FC236}">
              <a16:creationId xmlns:a16="http://schemas.microsoft.com/office/drawing/2014/main" id="{6C5AECBF-169A-41AF-A1F3-98F1FC0D4A3B}"/>
            </a:ext>
          </a:extLst>
        </xdr:cNvPr>
        <xdr:cNvSpPr>
          <a:spLocks noChangeShapeType="1"/>
        </xdr:cNvSpPr>
      </xdr:nvSpPr>
      <xdr:spPr bwMode="auto">
        <a:xfrm>
          <a:off x="9525" y="876300"/>
          <a:ext cx="6762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3</xdr:row>
      <xdr:rowOff>18720</xdr:rowOff>
    </xdr:from>
    <xdr:to>
      <xdr:col>0</xdr:col>
      <xdr:colOff>2001960</xdr:colOff>
      <xdr:row>4</xdr:row>
      <xdr:rowOff>152280</xdr:rowOff>
    </xdr:to>
    <xdr:sp macro="" textlink="">
      <xdr:nvSpPr>
        <xdr:cNvPr id="3" name="Line 1">
          <a:extLst>
            <a:ext uri="{FF2B5EF4-FFF2-40B4-BE49-F238E27FC236}">
              <a16:creationId xmlns:a16="http://schemas.microsoft.com/office/drawing/2014/main" id="{E2C84F3B-862E-4C19-9622-72AA5FC746D2}"/>
            </a:ext>
          </a:extLst>
        </xdr:cNvPr>
        <xdr:cNvSpPr/>
      </xdr:nvSpPr>
      <xdr:spPr>
        <a:xfrm>
          <a:off x="9360" y="689280"/>
          <a:ext cx="1954500" cy="32406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1</xdr:row>
      <xdr:rowOff>38100</xdr:rowOff>
    </xdr:from>
    <xdr:to>
      <xdr:col>1</xdr:col>
      <xdr:colOff>0</xdr:colOff>
      <xdr:row>3</xdr:row>
      <xdr:rowOff>0</xdr:rowOff>
    </xdr:to>
    <xdr:sp macro="" textlink="">
      <xdr:nvSpPr>
        <xdr:cNvPr id="2" name="Line 1">
          <a:extLst>
            <a:ext uri="{FF2B5EF4-FFF2-40B4-BE49-F238E27FC236}">
              <a16:creationId xmlns:a16="http://schemas.microsoft.com/office/drawing/2014/main" id="{FA6DBC2C-FAC5-4522-8010-76E71A55F428}"/>
            </a:ext>
          </a:extLst>
        </xdr:cNvPr>
        <xdr:cNvSpPr>
          <a:spLocks noChangeShapeType="1"/>
        </xdr:cNvSpPr>
      </xdr:nvSpPr>
      <xdr:spPr bwMode="auto">
        <a:xfrm>
          <a:off x="9525" y="723900"/>
          <a:ext cx="676275"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1</xdr:row>
      <xdr:rowOff>37800</xdr:rowOff>
    </xdr:from>
    <xdr:to>
      <xdr:col>0</xdr:col>
      <xdr:colOff>1055160</xdr:colOff>
      <xdr:row>2</xdr:row>
      <xdr:rowOff>190440</xdr:rowOff>
    </xdr:to>
    <xdr:sp macro="" textlink="">
      <xdr:nvSpPr>
        <xdr:cNvPr id="3" name="Line 1">
          <a:extLst>
            <a:ext uri="{FF2B5EF4-FFF2-40B4-BE49-F238E27FC236}">
              <a16:creationId xmlns:a16="http://schemas.microsoft.com/office/drawing/2014/main" id="{088B0C22-398F-46D0-B395-96BC23EB996B}"/>
            </a:ext>
          </a:extLst>
        </xdr:cNvPr>
        <xdr:cNvSpPr/>
      </xdr:nvSpPr>
      <xdr:spPr>
        <a:xfrm>
          <a:off x="9360" y="731220"/>
          <a:ext cx="1030560" cy="3431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9525</xdr:colOff>
      <xdr:row>1</xdr:row>
      <xdr:rowOff>38100</xdr:rowOff>
    </xdr:from>
    <xdr:to>
      <xdr:col>1</xdr:col>
      <xdr:colOff>0</xdr:colOff>
      <xdr:row>3</xdr:row>
      <xdr:rowOff>0</xdr:rowOff>
    </xdr:to>
    <xdr:sp macro="" textlink="">
      <xdr:nvSpPr>
        <xdr:cNvPr id="2" name="Line 1">
          <a:extLst>
            <a:ext uri="{FF2B5EF4-FFF2-40B4-BE49-F238E27FC236}">
              <a16:creationId xmlns:a16="http://schemas.microsoft.com/office/drawing/2014/main" id="{277783D8-6D61-4CAC-B00B-A9D00E13779D}"/>
            </a:ext>
          </a:extLst>
        </xdr:cNvPr>
        <xdr:cNvSpPr>
          <a:spLocks noChangeShapeType="1"/>
        </xdr:cNvSpPr>
      </xdr:nvSpPr>
      <xdr:spPr bwMode="auto">
        <a:xfrm>
          <a:off x="9525" y="723900"/>
          <a:ext cx="676275"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1</xdr:row>
      <xdr:rowOff>37800</xdr:rowOff>
    </xdr:from>
    <xdr:to>
      <xdr:col>0</xdr:col>
      <xdr:colOff>1055160</xdr:colOff>
      <xdr:row>2</xdr:row>
      <xdr:rowOff>190440</xdr:rowOff>
    </xdr:to>
    <xdr:sp macro="" textlink="">
      <xdr:nvSpPr>
        <xdr:cNvPr id="3" name="Line 1">
          <a:extLst>
            <a:ext uri="{FF2B5EF4-FFF2-40B4-BE49-F238E27FC236}">
              <a16:creationId xmlns:a16="http://schemas.microsoft.com/office/drawing/2014/main" id="{DC1F6D00-AC94-4C94-A0E4-95617ECF0B11}"/>
            </a:ext>
          </a:extLst>
        </xdr:cNvPr>
        <xdr:cNvSpPr/>
      </xdr:nvSpPr>
      <xdr:spPr>
        <a:xfrm>
          <a:off x="9360" y="731220"/>
          <a:ext cx="1030560" cy="3431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9525</xdr:colOff>
      <xdr:row>1</xdr:row>
      <xdr:rowOff>19050</xdr:rowOff>
    </xdr:from>
    <xdr:to>
      <xdr:col>1</xdr:col>
      <xdr:colOff>0</xdr:colOff>
      <xdr:row>3</xdr:row>
      <xdr:rowOff>0</xdr:rowOff>
    </xdr:to>
    <xdr:sp macro="" textlink="">
      <xdr:nvSpPr>
        <xdr:cNvPr id="2" name="Line 1">
          <a:extLst>
            <a:ext uri="{FF2B5EF4-FFF2-40B4-BE49-F238E27FC236}">
              <a16:creationId xmlns:a16="http://schemas.microsoft.com/office/drawing/2014/main" id="{CCF4D929-349D-4D39-8167-88FB21C45870}"/>
            </a:ext>
          </a:extLst>
        </xdr:cNvPr>
        <xdr:cNvSpPr>
          <a:spLocks noChangeShapeType="1"/>
        </xdr:cNvSpPr>
      </xdr:nvSpPr>
      <xdr:spPr bwMode="auto">
        <a:xfrm>
          <a:off x="9525" y="704850"/>
          <a:ext cx="6762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xdr:row>
      <xdr:rowOff>19050</xdr:rowOff>
    </xdr:from>
    <xdr:to>
      <xdr:col>1</xdr:col>
      <xdr:colOff>0</xdr:colOff>
      <xdr:row>3</xdr:row>
      <xdr:rowOff>0</xdr:rowOff>
    </xdr:to>
    <xdr:sp macro="" textlink="">
      <xdr:nvSpPr>
        <xdr:cNvPr id="3" name="Line 1">
          <a:extLst>
            <a:ext uri="{FF2B5EF4-FFF2-40B4-BE49-F238E27FC236}">
              <a16:creationId xmlns:a16="http://schemas.microsoft.com/office/drawing/2014/main" id="{41206EA1-C3AA-4238-8261-2201A942EC39}"/>
            </a:ext>
          </a:extLst>
        </xdr:cNvPr>
        <xdr:cNvSpPr>
          <a:spLocks noChangeShapeType="1"/>
        </xdr:cNvSpPr>
      </xdr:nvSpPr>
      <xdr:spPr bwMode="auto">
        <a:xfrm>
          <a:off x="9525" y="704850"/>
          <a:ext cx="6762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1</xdr:row>
      <xdr:rowOff>18720</xdr:rowOff>
    </xdr:from>
    <xdr:to>
      <xdr:col>0</xdr:col>
      <xdr:colOff>1055160</xdr:colOff>
      <xdr:row>2</xdr:row>
      <xdr:rowOff>190440</xdr:rowOff>
    </xdr:to>
    <xdr:sp macro="" textlink="">
      <xdr:nvSpPr>
        <xdr:cNvPr id="4" name="Line 1">
          <a:extLst>
            <a:ext uri="{FF2B5EF4-FFF2-40B4-BE49-F238E27FC236}">
              <a16:creationId xmlns:a16="http://schemas.microsoft.com/office/drawing/2014/main" id="{E93DA0CE-0E70-441F-A032-8700BCE2691F}"/>
            </a:ext>
          </a:extLst>
        </xdr:cNvPr>
        <xdr:cNvSpPr/>
      </xdr:nvSpPr>
      <xdr:spPr>
        <a:xfrm>
          <a:off x="9360" y="712140"/>
          <a:ext cx="1030560" cy="3622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9525</xdr:colOff>
      <xdr:row>3</xdr:row>
      <xdr:rowOff>0</xdr:rowOff>
    </xdr:to>
    <xdr:sp macro="" textlink="">
      <xdr:nvSpPr>
        <xdr:cNvPr id="2" name="Line 1">
          <a:extLst>
            <a:ext uri="{FF2B5EF4-FFF2-40B4-BE49-F238E27FC236}">
              <a16:creationId xmlns:a16="http://schemas.microsoft.com/office/drawing/2014/main" id="{24513F49-5BA7-419B-B7D6-5D134F3DA47D}"/>
            </a:ext>
          </a:extLst>
        </xdr:cNvPr>
        <xdr:cNvSpPr>
          <a:spLocks noChangeShapeType="1"/>
        </xdr:cNvSpPr>
      </xdr:nvSpPr>
      <xdr:spPr bwMode="auto">
        <a:xfrm>
          <a:off x="0" y="685800"/>
          <a:ext cx="695325"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1</xdr:col>
      <xdr:colOff>9525</xdr:colOff>
      <xdr:row>3</xdr:row>
      <xdr:rowOff>0</xdr:rowOff>
    </xdr:to>
    <xdr:sp macro="" textlink="">
      <xdr:nvSpPr>
        <xdr:cNvPr id="3" name="Line 1">
          <a:extLst>
            <a:ext uri="{FF2B5EF4-FFF2-40B4-BE49-F238E27FC236}">
              <a16:creationId xmlns:a16="http://schemas.microsoft.com/office/drawing/2014/main" id="{0D0C1D75-58C1-46DB-97F4-4D168E96FC50}"/>
            </a:ext>
          </a:extLst>
        </xdr:cNvPr>
        <xdr:cNvSpPr>
          <a:spLocks noChangeShapeType="1"/>
        </xdr:cNvSpPr>
      </xdr:nvSpPr>
      <xdr:spPr bwMode="auto">
        <a:xfrm>
          <a:off x="0" y="685800"/>
          <a:ext cx="695325"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0</xdr:rowOff>
    </xdr:from>
    <xdr:to>
      <xdr:col>1</xdr:col>
      <xdr:colOff>9360</xdr:colOff>
      <xdr:row>2</xdr:row>
      <xdr:rowOff>190440</xdr:rowOff>
    </xdr:to>
    <xdr:sp macro="" textlink="">
      <xdr:nvSpPr>
        <xdr:cNvPr id="4" name="Line 1">
          <a:extLst>
            <a:ext uri="{FF2B5EF4-FFF2-40B4-BE49-F238E27FC236}">
              <a16:creationId xmlns:a16="http://schemas.microsoft.com/office/drawing/2014/main" id="{B9DE612F-877A-4EED-8974-7F660AE43096}"/>
            </a:ext>
          </a:extLst>
        </xdr:cNvPr>
        <xdr:cNvSpPr/>
      </xdr:nvSpPr>
      <xdr:spPr>
        <a:xfrm>
          <a:off x="0" y="693420"/>
          <a:ext cx="1045680" cy="3809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3</xdr:row>
      <xdr:rowOff>180975</xdr:rowOff>
    </xdr:to>
    <xdr:sp macro="" textlink="">
      <xdr:nvSpPr>
        <xdr:cNvPr id="2" name="Line 2">
          <a:extLst>
            <a:ext uri="{FF2B5EF4-FFF2-40B4-BE49-F238E27FC236}">
              <a16:creationId xmlns:a16="http://schemas.microsoft.com/office/drawing/2014/main" id="{A27A00A9-5506-4744-B723-327A85DD02E5}"/>
            </a:ext>
          </a:extLst>
        </xdr:cNvPr>
        <xdr:cNvSpPr>
          <a:spLocks noChangeShapeType="1"/>
        </xdr:cNvSpPr>
      </xdr:nvSpPr>
      <xdr:spPr bwMode="auto">
        <a:xfrm>
          <a:off x="0" y="857250"/>
          <a:ext cx="6858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0</xdr:col>
      <xdr:colOff>690120</xdr:colOff>
      <xdr:row>3</xdr:row>
      <xdr:rowOff>180720</xdr:rowOff>
    </xdr:to>
    <xdr:sp macro="" textlink="">
      <xdr:nvSpPr>
        <xdr:cNvPr id="3" name="Line 1">
          <a:extLst>
            <a:ext uri="{FF2B5EF4-FFF2-40B4-BE49-F238E27FC236}">
              <a16:creationId xmlns:a16="http://schemas.microsoft.com/office/drawing/2014/main" id="{E6CE8D0E-59D7-41DA-A7BD-63B859F1F966}"/>
            </a:ext>
          </a:extLst>
        </xdr:cNvPr>
        <xdr:cNvSpPr/>
      </xdr:nvSpPr>
      <xdr:spPr>
        <a:xfrm>
          <a:off x="0" y="815340"/>
          <a:ext cx="674880" cy="3712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9525</xdr:colOff>
      <xdr:row>3</xdr:row>
      <xdr:rowOff>9525</xdr:rowOff>
    </xdr:from>
    <xdr:to>
      <xdr:col>1</xdr:col>
      <xdr:colOff>0</xdr:colOff>
      <xdr:row>5</xdr:row>
      <xdr:rowOff>0</xdr:rowOff>
    </xdr:to>
    <xdr:sp macro="" textlink="">
      <xdr:nvSpPr>
        <xdr:cNvPr id="2" name="Line 1">
          <a:extLst>
            <a:ext uri="{FF2B5EF4-FFF2-40B4-BE49-F238E27FC236}">
              <a16:creationId xmlns:a16="http://schemas.microsoft.com/office/drawing/2014/main" id="{56D777CE-FD2A-496D-8C7E-9D36B8E2A1E5}"/>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3</xdr:row>
      <xdr:rowOff>9360</xdr:rowOff>
    </xdr:from>
    <xdr:to>
      <xdr:col>0</xdr:col>
      <xdr:colOff>1241280</xdr:colOff>
      <xdr:row>4</xdr:row>
      <xdr:rowOff>228600</xdr:rowOff>
    </xdr:to>
    <xdr:sp macro="" textlink="">
      <xdr:nvSpPr>
        <xdr:cNvPr id="3" name="Line 1">
          <a:extLst>
            <a:ext uri="{FF2B5EF4-FFF2-40B4-BE49-F238E27FC236}">
              <a16:creationId xmlns:a16="http://schemas.microsoft.com/office/drawing/2014/main" id="{80E64232-5128-441E-9DD9-5D9BCFD1EBA6}"/>
            </a:ext>
          </a:extLst>
        </xdr:cNvPr>
        <xdr:cNvSpPr/>
      </xdr:nvSpPr>
      <xdr:spPr>
        <a:xfrm>
          <a:off x="9360" y="824700"/>
          <a:ext cx="1209060" cy="4478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9525</xdr:colOff>
      <xdr:row>1</xdr:row>
      <xdr:rowOff>9525</xdr:rowOff>
    </xdr:from>
    <xdr:to>
      <xdr:col>1</xdr:col>
      <xdr:colOff>0</xdr:colOff>
      <xdr:row>3</xdr:row>
      <xdr:rowOff>0</xdr:rowOff>
    </xdr:to>
    <xdr:sp macro="" textlink="">
      <xdr:nvSpPr>
        <xdr:cNvPr id="2" name="Line 1">
          <a:extLst>
            <a:ext uri="{FF2B5EF4-FFF2-40B4-BE49-F238E27FC236}">
              <a16:creationId xmlns:a16="http://schemas.microsoft.com/office/drawing/2014/main" id="{D72A5FB5-75DF-4C6F-8375-480EF3B961EF}"/>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1</xdr:row>
      <xdr:rowOff>9360</xdr:rowOff>
    </xdr:from>
    <xdr:to>
      <xdr:col>0</xdr:col>
      <xdr:colOff>2071800</xdr:colOff>
      <xdr:row>2</xdr:row>
      <xdr:rowOff>217080</xdr:rowOff>
    </xdr:to>
    <xdr:sp macro="" textlink="">
      <xdr:nvSpPr>
        <xdr:cNvPr id="3" name="Line 1">
          <a:extLst>
            <a:ext uri="{FF2B5EF4-FFF2-40B4-BE49-F238E27FC236}">
              <a16:creationId xmlns:a16="http://schemas.microsoft.com/office/drawing/2014/main" id="{2E05D708-B54E-4000-AE01-640DEDEF8059}"/>
            </a:ext>
          </a:extLst>
        </xdr:cNvPr>
        <xdr:cNvSpPr/>
      </xdr:nvSpPr>
      <xdr:spPr>
        <a:xfrm>
          <a:off x="9360" y="870420"/>
          <a:ext cx="2024340" cy="4210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xdr:row>
      <xdr:rowOff>9525</xdr:rowOff>
    </xdr:from>
    <xdr:to>
      <xdr:col>1</xdr:col>
      <xdr:colOff>0</xdr:colOff>
      <xdr:row>3</xdr:row>
      <xdr:rowOff>0</xdr:rowOff>
    </xdr:to>
    <xdr:sp macro="" textlink="">
      <xdr:nvSpPr>
        <xdr:cNvPr id="2" name="Line 11">
          <a:extLst>
            <a:ext uri="{FF2B5EF4-FFF2-40B4-BE49-F238E27FC236}">
              <a16:creationId xmlns:a16="http://schemas.microsoft.com/office/drawing/2014/main" id="{7F397047-C144-4EC7-97F7-6ABD5570AB7B}"/>
            </a:ext>
          </a:extLst>
        </xdr:cNvPr>
        <xdr:cNvSpPr>
          <a:spLocks noChangeShapeType="1"/>
        </xdr:cNvSpPr>
      </xdr:nvSpPr>
      <xdr:spPr bwMode="auto">
        <a:xfrm>
          <a:off x="0" y="866775"/>
          <a:ext cx="6858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9360</xdr:rowOff>
    </xdr:from>
    <xdr:to>
      <xdr:col>0</xdr:col>
      <xdr:colOff>969480</xdr:colOff>
      <xdr:row>2</xdr:row>
      <xdr:rowOff>228600</xdr:rowOff>
    </xdr:to>
    <xdr:sp macro="" textlink="">
      <xdr:nvSpPr>
        <xdr:cNvPr id="3" name="Line 1">
          <a:extLst>
            <a:ext uri="{FF2B5EF4-FFF2-40B4-BE49-F238E27FC236}">
              <a16:creationId xmlns:a16="http://schemas.microsoft.com/office/drawing/2014/main" id="{0E7CF4A0-A490-419C-8F5D-73A6546CB5BF}"/>
            </a:ext>
          </a:extLst>
        </xdr:cNvPr>
        <xdr:cNvSpPr/>
      </xdr:nvSpPr>
      <xdr:spPr>
        <a:xfrm>
          <a:off x="0" y="870420"/>
          <a:ext cx="954240" cy="4478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1B012BBC-90E2-4998-8DCA-5C2BBD556604}"/>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9360</xdr:rowOff>
    </xdr:from>
    <xdr:to>
      <xdr:col>0</xdr:col>
      <xdr:colOff>2017080</xdr:colOff>
      <xdr:row>3</xdr:row>
      <xdr:rowOff>219240</xdr:rowOff>
    </xdr:to>
    <xdr:sp macro="" textlink="">
      <xdr:nvSpPr>
        <xdr:cNvPr id="3" name="Line 1">
          <a:extLst>
            <a:ext uri="{FF2B5EF4-FFF2-40B4-BE49-F238E27FC236}">
              <a16:creationId xmlns:a16="http://schemas.microsoft.com/office/drawing/2014/main" id="{310C261D-8A38-4083-95A7-1F91E4B67E9D}"/>
            </a:ext>
          </a:extLst>
        </xdr:cNvPr>
        <xdr:cNvSpPr/>
      </xdr:nvSpPr>
      <xdr:spPr>
        <a:xfrm>
          <a:off x="9360" y="824700"/>
          <a:ext cx="1969620" cy="4156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2</xdr:row>
      <xdr:rowOff>19050</xdr:rowOff>
    </xdr:from>
    <xdr:to>
      <xdr:col>0</xdr:col>
      <xdr:colOff>1343025</xdr:colOff>
      <xdr:row>4</xdr:row>
      <xdr:rowOff>0</xdr:rowOff>
    </xdr:to>
    <xdr:sp macro="" textlink="">
      <xdr:nvSpPr>
        <xdr:cNvPr id="2" name="Line 1">
          <a:extLst>
            <a:ext uri="{FF2B5EF4-FFF2-40B4-BE49-F238E27FC236}">
              <a16:creationId xmlns:a16="http://schemas.microsoft.com/office/drawing/2014/main" id="{2960BBCA-9D81-4F52-8701-0CC7831F6C48}"/>
            </a:ext>
          </a:extLst>
        </xdr:cNvPr>
        <xdr:cNvSpPr>
          <a:spLocks noChangeShapeType="1"/>
        </xdr:cNvSpPr>
      </xdr:nvSpPr>
      <xdr:spPr bwMode="auto">
        <a:xfrm>
          <a:off x="0" y="876300"/>
          <a:ext cx="6858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9525</xdr:colOff>
      <xdr:row>4</xdr:row>
      <xdr:rowOff>0</xdr:rowOff>
    </xdr:to>
    <xdr:sp macro="" textlink="">
      <xdr:nvSpPr>
        <xdr:cNvPr id="2" name="Line 1">
          <a:extLst>
            <a:ext uri="{FF2B5EF4-FFF2-40B4-BE49-F238E27FC236}">
              <a16:creationId xmlns:a16="http://schemas.microsoft.com/office/drawing/2014/main" id="{B8E7B2CC-EB34-444A-91C8-A2E20B532D73}"/>
            </a:ext>
          </a:extLst>
        </xdr:cNvPr>
        <xdr:cNvSpPr>
          <a:spLocks noChangeShapeType="1"/>
        </xdr:cNvSpPr>
      </xdr:nvSpPr>
      <xdr:spPr bwMode="auto">
        <a:xfrm>
          <a:off x="9525" y="876300"/>
          <a:ext cx="6858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18720</xdr:rowOff>
    </xdr:from>
    <xdr:to>
      <xdr:col>1</xdr:col>
      <xdr:colOff>9360</xdr:colOff>
      <xdr:row>3</xdr:row>
      <xdr:rowOff>217080</xdr:rowOff>
    </xdr:to>
    <xdr:sp macro="" textlink="">
      <xdr:nvSpPr>
        <xdr:cNvPr id="3" name="Line 1">
          <a:extLst>
            <a:ext uri="{FF2B5EF4-FFF2-40B4-BE49-F238E27FC236}">
              <a16:creationId xmlns:a16="http://schemas.microsoft.com/office/drawing/2014/main" id="{FB39DE5E-632D-4266-971F-0F93142A7923}"/>
            </a:ext>
          </a:extLst>
        </xdr:cNvPr>
        <xdr:cNvSpPr/>
      </xdr:nvSpPr>
      <xdr:spPr>
        <a:xfrm>
          <a:off x="9360" y="666420"/>
          <a:ext cx="1851660" cy="4117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9525</xdr:colOff>
      <xdr:row>2</xdr:row>
      <xdr:rowOff>9525</xdr:rowOff>
    </xdr:from>
    <xdr:to>
      <xdr:col>0</xdr:col>
      <xdr:colOff>828675</xdr:colOff>
      <xdr:row>3</xdr:row>
      <xdr:rowOff>219075</xdr:rowOff>
    </xdr:to>
    <xdr:sp macro="" textlink="">
      <xdr:nvSpPr>
        <xdr:cNvPr id="2" name="Line 1">
          <a:extLst>
            <a:ext uri="{FF2B5EF4-FFF2-40B4-BE49-F238E27FC236}">
              <a16:creationId xmlns:a16="http://schemas.microsoft.com/office/drawing/2014/main" id="{F9CC32BF-DDCA-46EC-BD73-6D2492922662}"/>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8</xdr:row>
      <xdr:rowOff>9525</xdr:rowOff>
    </xdr:from>
    <xdr:to>
      <xdr:col>0</xdr:col>
      <xdr:colOff>828675</xdr:colOff>
      <xdr:row>10</xdr:row>
      <xdr:rowOff>0</xdr:rowOff>
    </xdr:to>
    <xdr:sp macro="" textlink="">
      <xdr:nvSpPr>
        <xdr:cNvPr id="3" name="Line 2">
          <a:extLst>
            <a:ext uri="{FF2B5EF4-FFF2-40B4-BE49-F238E27FC236}">
              <a16:creationId xmlns:a16="http://schemas.microsoft.com/office/drawing/2014/main" id="{A0CEE520-08A6-41EC-9D7C-33883E4C3A72}"/>
            </a:ext>
          </a:extLst>
        </xdr:cNvPr>
        <xdr:cNvSpPr>
          <a:spLocks noChangeShapeType="1"/>
        </xdr:cNvSpPr>
      </xdr:nvSpPr>
      <xdr:spPr bwMode="auto">
        <a:xfrm>
          <a:off x="9525" y="18954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14</xdr:row>
      <xdr:rowOff>9525</xdr:rowOff>
    </xdr:from>
    <xdr:to>
      <xdr:col>0</xdr:col>
      <xdr:colOff>828675</xdr:colOff>
      <xdr:row>16</xdr:row>
      <xdr:rowOff>0</xdr:rowOff>
    </xdr:to>
    <xdr:sp macro="" textlink="">
      <xdr:nvSpPr>
        <xdr:cNvPr id="4" name="Line 1">
          <a:extLst>
            <a:ext uri="{FF2B5EF4-FFF2-40B4-BE49-F238E27FC236}">
              <a16:creationId xmlns:a16="http://schemas.microsoft.com/office/drawing/2014/main" id="{FFB9C25E-4093-44F2-BF30-E664DDC9E64A}"/>
            </a:ext>
          </a:extLst>
        </xdr:cNvPr>
        <xdr:cNvSpPr>
          <a:spLocks noChangeShapeType="1"/>
        </xdr:cNvSpPr>
      </xdr:nvSpPr>
      <xdr:spPr bwMode="auto">
        <a:xfrm>
          <a:off x="9525" y="29241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9525</xdr:rowOff>
    </xdr:from>
    <xdr:to>
      <xdr:col>0</xdr:col>
      <xdr:colOff>828675</xdr:colOff>
      <xdr:row>3</xdr:row>
      <xdr:rowOff>219075</xdr:rowOff>
    </xdr:to>
    <xdr:sp macro="" textlink="">
      <xdr:nvSpPr>
        <xdr:cNvPr id="5" name="Line 1">
          <a:extLst>
            <a:ext uri="{FF2B5EF4-FFF2-40B4-BE49-F238E27FC236}">
              <a16:creationId xmlns:a16="http://schemas.microsoft.com/office/drawing/2014/main" id="{894B3F22-1274-48BD-99F7-AAEB3BFC02D3}"/>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8</xdr:row>
      <xdr:rowOff>9525</xdr:rowOff>
    </xdr:from>
    <xdr:to>
      <xdr:col>0</xdr:col>
      <xdr:colOff>828675</xdr:colOff>
      <xdr:row>10</xdr:row>
      <xdr:rowOff>0</xdr:rowOff>
    </xdr:to>
    <xdr:sp macro="" textlink="">
      <xdr:nvSpPr>
        <xdr:cNvPr id="6" name="Line 2">
          <a:extLst>
            <a:ext uri="{FF2B5EF4-FFF2-40B4-BE49-F238E27FC236}">
              <a16:creationId xmlns:a16="http://schemas.microsoft.com/office/drawing/2014/main" id="{8D8D0BF7-7706-4345-B656-44A02CB2F783}"/>
            </a:ext>
          </a:extLst>
        </xdr:cNvPr>
        <xdr:cNvSpPr>
          <a:spLocks noChangeShapeType="1"/>
        </xdr:cNvSpPr>
      </xdr:nvSpPr>
      <xdr:spPr bwMode="auto">
        <a:xfrm>
          <a:off x="9525" y="18954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14</xdr:row>
      <xdr:rowOff>9525</xdr:rowOff>
    </xdr:from>
    <xdr:to>
      <xdr:col>0</xdr:col>
      <xdr:colOff>828675</xdr:colOff>
      <xdr:row>16</xdr:row>
      <xdr:rowOff>0</xdr:rowOff>
    </xdr:to>
    <xdr:sp macro="" textlink="">
      <xdr:nvSpPr>
        <xdr:cNvPr id="7" name="Line 1">
          <a:extLst>
            <a:ext uri="{FF2B5EF4-FFF2-40B4-BE49-F238E27FC236}">
              <a16:creationId xmlns:a16="http://schemas.microsoft.com/office/drawing/2014/main" id="{0C740700-5391-46A8-A199-F9D1297C440D}"/>
            </a:ext>
          </a:extLst>
        </xdr:cNvPr>
        <xdr:cNvSpPr>
          <a:spLocks noChangeShapeType="1"/>
        </xdr:cNvSpPr>
      </xdr:nvSpPr>
      <xdr:spPr bwMode="auto">
        <a:xfrm>
          <a:off x="9525" y="29241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9360</xdr:rowOff>
    </xdr:from>
    <xdr:to>
      <xdr:col>0</xdr:col>
      <xdr:colOff>759960</xdr:colOff>
      <xdr:row>3</xdr:row>
      <xdr:rowOff>219240</xdr:rowOff>
    </xdr:to>
    <xdr:sp macro="" textlink="">
      <xdr:nvSpPr>
        <xdr:cNvPr id="8" name="Line 1">
          <a:extLst>
            <a:ext uri="{FF2B5EF4-FFF2-40B4-BE49-F238E27FC236}">
              <a16:creationId xmlns:a16="http://schemas.microsoft.com/office/drawing/2014/main" id="{19A531CF-67CD-402B-8C96-B7925C4ED8CA}"/>
            </a:ext>
          </a:extLst>
        </xdr:cNvPr>
        <xdr:cNvSpPr/>
      </xdr:nvSpPr>
      <xdr:spPr>
        <a:xfrm>
          <a:off x="9360" y="832320"/>
          <a:ext cx="735360" cy="4156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E8963634-339B-4DDB-ADCA-723B1F162013}"/>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9525</xdr:rowOff>
    </xdr:from>
    <xdr:to>
      <xdr:col>1</xdr:col>
      <xdr:colOff>0</xdr:colOff>
      <xdr:row>4</xdr:row>
      <xdr:rowOff>0</xdr:rowOff>
    </xdr:to>
    <xdr:sp macro="" textlink="">
      <xdr:nvSpPr>
        <xdr:cNvPr id="3" name="Line 1">
          <a:extLst>
            <a:ext uri="{FF2B5EF4-FFF2-40B4-BE49-F238E27FC236}">
              <a16:creationId xmlns:a16="http://schemas.microsoft.com/office/drawing/2014/main" id="{D4A2B0ED-E576-4FEF-9B16-95442A0A94BC}"/>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9360</xdr:rowOff>
    </xdr:from>
    <xdr:to>
      <xdr:col>0</xdr:col>
      <xdr:colOff>496440</xdr:colOff>
      <xdr:row>3</xdr:row>
      <xdr:rowOff>380880</xdr:rowOff>
    </xdr:to>
    <xdr:sp macro="" textlink="">
      <xdr:nvSpPr>
        <xdr:cNvPr id="4" name="Line 1">
          <a:extLst>
            <a:ext uri="{FF2B5EF4-FFF2-40B4-BE49-F238E27FC236}">
              <a16:creationId xmlns:a16="http://schemas.microsoft.com/office/drawing/2014/main" id="{52AAA30C-4C02-4421-A256-361DA98FAD5A}"/>
            </a:ext>
          </a:extLst>
        </xdr:cNvPr>
        <xdr:cNvSpPr/>
      </xdr:nvSpPr>
      <xdr:spPr>
        <a:xfrm>
          <a:off x="9360" y="832320"/>
          <a:ext cx="479460" cy="5848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9360</xdr:colOff>
      <xdr:row>2</xdr:row>
      <xdr:rowOff>9360</xdr:rowOff>
    </xdr:from>
    <xdr:to>
      <xdr:col>0</xdr:col>
      <xdr:colOff>496440</xdr:colOff>
      <xdr:row>3</xdr:row>
      <xdr:rowOff>380880</xdr:rowOff>
    </xdr:to>
    <xdr:sp macro="" textlink="">
      <xdr:nvSpPr>
        <xdr:cNvPr id="5" name="Line 1">
          <a:extLst>
            <a:ext uri="{FF2B5EF4-FFF2-40B4-BE49-F238E27FC236}">
              <a16:creationId xmlns:a16="http://schemas.microsoft.com/office/drawing/2014/main" id="{1D84ED99-7D9F-4EEB-A8B1-A19C25D81471}"/>
            </a:ext>
          </a:extLst>
        </xdr:cNvPr>
        <xdr:cNvSpPr/>
      </xdr:nvSpPr>
      <xdr:spPr>
        <a:xfrm>
          <a:off x="9360" y="832320"/>
          <a:ext cx="479460" cy="5848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5</xdr:row>
      <xdr:rowOff>0</xdr:rowOff>
    </xdr:to>
    <xdr:sp macro="" textlink="">
      <xdr:nvSpPr>
        <xdr:cNvPr id="2" name="Line 1">
          <a:extLst>
            <a:ext uri="{FF2B5EF4-FFF2-40B4-BE49-F238E27FC236}">
              <a16:creationId xmlns:a16="http://schemas.microsoft.com/office/drawing/2014/main" id="{C4F3753A-4254-4428-8667-802998F97E4D}"/>
            </a:ext>
          </a:extLst>
        </xdr:cNvPr>
        <xdr:cNvSpPr>
          <a:spLocks noChangeShapeType="1"/>
        </xdr:cNvSpPr>
      </xdr:nvSpPr>
      <xdr:spPr bwMode="auto">
        <a:xfrm>
          <a:off x="9525" y="86677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9360</xdr:rowOff>
    </xdr:from>
    <xdr:to>
      <xdr:col>0</xdr:col>
      <xdr:colOff>829800</xdr:colOff>
      <xdr:row>4</xdr:row>
      <xdr:rowOff>167760</xdr:rowOff>
    </xdr:to>
    <xdr:sp macro="" textlink="">
      <xdr:nvSpPr>
        <xdr:cNvPr id="3" name="Line 1">
          <a:extLst>
            <a:ext uri="{FF2B5EF4-FFF2-40B4-BE49-F238E27FC236}">
              <a16:creationId xmlns:a16="http://schemas.microsoft.com/office/drawing/2014/main" id="{6C3D9642-DF70-43E6-BC6C-296882757238}"/>
            </a:ext>
          </a:extLst>
        </xdr:cNvPr>
        <xdr:cNvSpPr/>
      </xdr:nvSpPr>
      <xdr:spPr>
        <a:xfrm>
          <a:off x="9360" y="847560"/>
          <a:ext cx="805200" cy="5013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DE9FB456-3C8B-4C53-83FD-C998752DDFA9}"/>
            </a:ext>
          </a:extLst>
        </xdr:cNvPr>
        <xdr:cNvSpPr>
          <a:spLocks noChangeShapeType="1"/>
        </xdr:cNvSpPr>
      </xdr:nvSpPr>
      <xdr:spPr bwMode="auto">
        <a:xfrm flipH="1" flipV="1">
          <a:off x="0" y="857250"/>
          <a:ext cx="6858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0</xdr:col>
      <xdr:colOff>985320</xdr:colOff>
      <xdr:row>3</xdr:row>
      <xdr:rowOff>179280</xdr:rowOff>
    </xdr:to>
    <xdr:sp macro="" textlink="">
      <xdr:nvSpPr>
        <xdr:cNvPr id="3" name="Line 1">
          <a:extLst>
            <a:ext uri="{FF2B5EF4-FFF2-40B4-BE49-F238E27FC236}">
              <a16:creationId xmlns:a16="http://schemas.microsoft.com/office/drawing/2014/main" id="{DE2526A8-2172-450E-A2C5-A037AF0C5318}"/>
            </a:ext>
          </a:extLst>
        </xdr:cNvPr>
        <xdr:cNvSpPr/>
      </xdr:nvSpPr>
      <xdr:spPr>
        <a:xfrm flipH="1" flipV="1">
          <a:off x="0" y="815340"/>
          <a:ext cx="970080" cy="3469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B4044F54-E012-4E0B-912F-3326808064B2}"/>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9360</xdr:rowOff>
    </xdr:from>
    <xdr:to>
      <xdr:col>0</xdr:col>
      <xdr:colOff>1094040</xdr:colOff>
      <xdr:row>3</xdr:row>
      <xdr:rowOff>198360</xdr:rowOff>
    </xdr:to>
    <xdr:sp macro="" textlink="">
      <xdr:nvSpPr>
        <xdr:cNvPr id="3" name="Line 1">
          <a:extLst>
            <a:ext uri="{FF2B5EF4-FFF2-40B4-BE49-F238E27FC236}">
              <a16:creationId xmlns:a16="http://schemas.microsoft.com/office/drawing/2014/main" id="{CDCF6B7D-84F9-4814-BDF7-82C18A5EC3FC}"/>
            </a:ext>
          </a:extLst>
        </xdr:cNvPr>
        <xdr:cNvSpPr/>
      </xdr:nvSpPr>
      <xdr:spPr>
        <a:xfrm>
          <a:off x="9360" y="824700"/>
          <a:ext cx="1061820" cy="3871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9525</xdr:colOff>
      <xdr:row>2</xdr:row>
      <xdr:rowOff>19050</xdr:rowOff>
    </xdr:from>
    <xdr:to>
      <xdr:col>0</xdr:col>
      <xdr:colOff>1104900</xdr:colOff>
      <xdr:row>3</xdr:row>
      <xdr:rowOff>390525</xdr:rowOff>
    </xdr:to>
    <xdr:sp macro="" textlink="">
      <xdr:nvSpPr>
        <xdr:cNvPr id="2" name="Line 1">
          <a:extLst>
            <a:ext uri="{FF2B5EF4-FFF2-40B4-BE49-F238E27FC236}">
              <a16:creationId xmlns:a16="http://schemas.microsoft.com/office/drawing/2014/main" id="{76A114EB-BB71-4A18-8462-1E6FFA36CF06}"/>
            </a:ext>
          </a:extLst>
        </xdr:cNvPr>
        <xdr:cNvSpPr>
          <a:spLocks noChangeShapeType="1"/>
        </xdr:cNvSpPr>
      </xdr:nvSpPr>
      <xdr:spPr bwMode="auto">
        <a:xfrm>
          <a:off x="9525" y="876300"/>
          <a:ext cx="6762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5</xdr:row>
      <xdr:rowOff>0</xdr:rowOff>
    </xdr:to>
    <xdr:sp macro="" textlink="">
      <xdr:nvSpPr>
        <xdr:cNvPr id="2" name="Line 1">
          <a:extLst>
            <a:ext uri="{FF2B5EF4-FFF2-40B4-BE49-F238E27FC236}">
              <a16:creationId xmlns:a16="http://schemas.microsoft.com/office/drawing/2014/main" id="{3DC4612C-3674-4E3F-A001-6CA706595398}"/>
            </a:ext>
          </a:extLst>
        </xdr:cNvPr>
        <xdr:cNvSpPr>
          <a:spLocks noChangeShapeType="1"/>
        </xdr:cNvSpPr>
      </xdr:nvSpPr>
      <xdr:spPr bwMode="auto">
        <a:xfrm>
          <a:off x="9525" y="69532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9360</xdr:rowOff>
    </xdr:from>
    <xdr:to>
      <xdr:col>0</xdr:col>
      <xdr:colOff>907920</xdr:colOff>
      <xdr:row>4</xdr:row>
      <xdr:rowOff>219240</xdr:rowOff>
    </xdr:to>
    <xdr:sp macro="" textlink="">
      <xdr:nvSpPr>
        <xdr:cNvPr id="3" name="Line 1">
          <a:extLst>
            <a:ext uri="{FF2B5EF4-FFF2-40B4-BE49-F238E27FC236}">
              <a16:creationId xmlns:a16="http://schemas.microsoft.com/office/drawing/2014/main" id="{31E70565-45E9-420A-952A-1BCE5AC1ABE2}"/>
            </a:ext>
          </a:extLst>
        </xdr:cNvPr>
        <xdr:cNvSpPr/>
      </xdr:nvSpPr>
      <xdr:spPr>
        <a:xfrm>
          <a:off x="9360" y="657060"/>
          <a:ext cx="883320" cy="6289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6</xdr:row>
      <xdr:rowOff>0</xdr:rowOff>
    </xdr:to>
    <xdr:sp macro="" textlink="">
      <xdr:nvSpPr>
        <xdr:cNvPr id="2" name="Line 1">
          <a:extLst>
            <a:ext uri="{FF2B5EF4-FFF2-40B4-BE49-F238E27FC236}">
              <a16:creationId xmlns:a16="http://schemas.microsoft.com/office/drawing/2014/main" id="{8A46779E-6640-48DC-9896-B96CB40928AD}"/>
            </a:ext>
          </a:extLst>
        </xdr:cNvPr>
        <xdr:cNvSpPr>
          <a:spLocks noChangeShapeType="1"/>
        </xdr:cNvSpPr>
      </xdr:nvSpPr>
      <xdr:spPr bwMode="auto">
        <a:xfrm>
          <a:off x="9525" y="876300"/>
          <a:ext cx="676275"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18720</xdr:rowOff>
    </xdr:from>
    <xdr:to>
      <xdr:col>0</xdr:col>
      <xdr:colOff>1055160</xdr:colOff>
      <xdr:row>5</xdr:row>
      <xdr:rowOff>218880</xdr:rowOff>
    </xdr:to>
    <xdr:sp macro="" textlink="">
      <xdr:nvSpPr>
        <xdr:cNvPr id="3" name="Line 1">
          <a:extLst>
            <a:ext uri="{FF2B5EF4-FFF2-40B4-BE49-F238E27FC236}">
              <a16:creationId xmlns:a16="http://schemas.microsoft.com/office/drawing/2014/main" id="{BA90EB9A-2C5C-4DD3-8FFB-E3E14A479019}"/>
            </a:ext>
          </a:extLst>
        </xdr:cNvPr>
        <xdr:cNvSpPr/>
      </xdr:nvSpPr>
      <xdr:spPr>
        <a:xfrm>
          <a:off x="9360" y="834060"/>
          <a:ext cx="1030560" cy="8326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19050</xdr:rowOff>
    </xdr:from>
    <xdr:to>
      <xdr:col>1</xdr:col>
      <xdr:colOff>0</xdr:colOff>
      <xdr:row>4</xdr:row>
      <xdr:rowOff>0</xdr:rowOff>
    </xdr:to>
    <xdr:sp macro="" textlink="">
      <xdr:nvSpPr>
        <xdr:cNvPr id="2" name="Line 1">
          <a:extLst>
            <a:ext uri="{FF2B5EF4-FFF2-40B4-BE49-F238E27FC236}">
              <a16:creationId xmlns:a16="http://schemas.microsoft.com/office/drawing/2014/main" id="{E2679F06-B684-4B66-979E-CD6DC2020198}"/>
            </a:ext>
          </a:extLst>
        </xdr:cNvPr>
        <xdr:cNvSpPr>
          <a:spLocks noChangeShapeType="1"/>
        </xdr:cNvSpPr>
      </xdr:nvSpPr>
      <xdr:spPr bwMode="auto">
        <a:xfrm>
          <a:off x="0" y="876300"/>
          <a:ext cx="6858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19050</xdr:rowOff>
    </xdr:from>
    <xdr:to>
      <xdr:col>1</xdr:col>
      <xdr:colOff>0</xdr:colOff>
      <xdr:row>11</xdr:row>
      <xdr:rowOff>0</xdr:rowOff>
    </xdr:to>
    <xdr:sp macro="" textlink="">
      <xdr:nvSpPr>
        <xdr:cNvPr id="3" name="Line 3">
          <a:extLst>
            <a:ext uri="{FF2B5EF4-FFF2-40B4-BE49-F238E27FC236}">
              <a16:creationId xmlns:a16="http://schemas.microsoft.com/office/drawing/2014/main" id="{C569C99E-F7B9-4EE1-8A81-D56270161176}"/>
            </a:ext>
          </a:extLst>
        </xdr:cNvPr>
        <xdr:cNvSpPr>
          <a:spLocks noChangeShapeType="1"/>
        </xdr:cNvSpPr>
      </xdr:nvSpPr>
      <xdr:spPr bwMode="auto">
        <a:xfrm>
          <a:off x="0" y="2076450"/>
          <a:ext cx="6858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18720</xdr:rowOff>
    </xdr:from>
    <xdr:to>
      <xdr:col>0</xdr:col>
      <xdr:colOff>1039320</xdr:colOff>
      <xdr:row>3</xdr:row>
      <xdr:rowOff>209520</xdr:rowOff>
    </xdr:to>
    <xdr:sp macro="" textlink="">
      <xdr:nvSpPr>
        <xdr:cNvPr id="4" name="Line 1">
          <a:extLst>
            <a:ext uri="{FF2B5EF4-FFF2-40B4-BE49-F238E27FC236}">
              <a16:creationId xmlns:a16="http://schemas.microsoft.com/office/drawing/2014/main" id="{74B75CE1-051A-4EEA-8401-ED2AE2D4A246}"/>
            </a:ext>
          </a:extLst>
        </xdr:cNvPr>
        <xdr:cNvSpPr/>
      </xdr:nvSpPr>
      <xdr:spPr>
        <a:xfrm>
          <a:off x="0" y="834060"/>
          <a:ext cx="1024080" cy="3965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0</xdr:colOff>
      <xdr:row>9</xdr:row>
      <xdr:rowOff>18720</xdr:rowOff>
    </xdr:from>
    <xdr:to>
      <xdr:col>0</xdr:col>
      <xdr:colOff>1039320</xdr:colOff>
      <xdr:row>10</xdr:row>
      <xdr:rowOff>209520</xdr:rowOff>
    </xdr:to>
    <xdr:sp macro="" textlink="">
      <xdr:nvSpPr>
        <xdr:cNvPr id="5" name="Line 1">
          <a:extLst>
            <a:ext uri="{FF2B5EF4-FFF2-40B4-BE49-F238E27FC236}">
              <a16:creationId xmlns:a16="http://schemas.microsoft.com/office/drawing/2014/main" id="{91A30246-68B0-4430-9918-A00A62BC6B27}"/>
            </a:ext>
          </a:extLst>
        </xdr:cNvPr>
        <xdr:cNvSpPr/>
      </xdr:nvSpPr>
      <xdr:spPr>
        <a:xfrm>
          <a:off x="0" y="2243760"/>
          <a:ext cx="1024080" cy="3965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9525</xdr:colOff>
      <xdr:row>4</xdr:row>
      <xdr:rowOff>0</xdr:rowOff>
    </xdr:to>
    <xdr:sp macro="" textlink="">
      <xdr:nvSpPr>
        <xdr:cNvPr id="2" name="Line 1">
          <a:extLst>
            <a:ext uri="{FF2B5EF4-FFF2-40B4-BE49-F238E27FC236}">
              <a16:creationId xmlns:a16="http://schemas.microsoft.com/office/drawing/2014/main" id="{E21A5A0D-5AEC-49CA-B333-2E0180A20AD4}"/>
            </a:ext>
          </a:extLst>
        </xdr:cNvPr>
        <xdr:cNvSpPr>
          <a:spLocks noChangeShapeType="1"/>
        </xdr:cNvSpPr>
      </xdr:nvSpPr>
      <xdr:spPr bwMode="auto">
        <a:xfrm>
          <a:off x="9525" y="876300"/>
          <a:ext cx="6858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18720</xdr:rowOff>
    </xdr:from>
    <xdr:to>
      <xdr:col>1</xdr:col>
      <xdr:colOff>9360</xdr:colOff>
      <xdr:row>3</xdr:row>
      <xdr:rowOff>209520</xdr:rowOff>
    </xdr:to>
    <xdr:sp macro="" textlink="">
      <xdr:nvSpPr>
        <xdr:cNvPr id="3" name="Line 1">
          <a:extLst>
            <a:ext uri="{FF2B5EF4-FFF2-40B4-BE49-F238E27FC236}">
              <a16:creationId xmlns:a16="http://schemas.microsoft.com/office/drawing/2014/main" id="{D1335E12-3EC0-4384-B8E9-D6DEFDC59B97}"/>
            </a:ext>
          </a:extLst>
        </xdr:cNvPr>
        <xdr:cNvSpPr/>
      </xdr:nvSpPr>
      <xdr:spPr>
        <a:xfrm>
          <a:off x="9360" y="834060"/>
          <a:ext cx="868680" cy="3965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9525</xdr:colOff>
      <xdr:row>11</xdr:row>
      <xdr:rowOff>19050</xdr:rowOff>
    </xdr:from>
    <xdr:to>
      <xdr:col>1</xdr:col>
      <xdr:colOff>9525</xdr:colOff>
      <xdr:row>13</xdr:row>
      <xdr:rowOff>0</xdr:rowOff>
    </xdr:to>
    <xdr:sp macro="" textlink="">
      <xdr:nvSpPr>
        <xdr:cNvPr id="2" name="Line 1">
          <a:extLst>
            <a:ext uri="{FF2B5EF4-FFF2-40B4-BE49-F238E27FC236}">
              <a16:creationId xmlns:a16="http://schemas.microsoft.com/office/drawing/2014/main" id="{1DA79650-D91D-4D74-B641-EAFEBF298219}"/>
            </a:ext>
          </a:extLst>
        </xdr:cNvPr>
        <xdr:cNvSpPr>
          <a:spLocks noChangeShapeType="1"/>
        </xdr:cNvSpPr>
      </xdr:nvSpPr>
      <xdr:spPr bwMode="auto">
        <a:xfrm>
          <a:off x="9525" y="2419350"/>
          <a:ext cx="6858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19050</xdr:rowOff>
    </xdr:from>
    <xdr:to>
      <xdr:col>1</xdr:col>
      <xdr:colOff>9525</xdr:colOff>
      <xdr:row>4</xdr:row>
      <xdr:rowOff>0</xdr:rowOff>
    </xdr:to>
    <xdr:sp macro="" textlink="">
      <xdr:nvSpPr>
        <xdr:cNvPr id="3" name="Line 2">
          <a:extLst>
            <a:ext uri="{FF2B5EF4-FFF2-40B4-BE49-F238E27FC236}">
              <a16:creationId xmlns:a16="http://schemas.microsoft.com/office/drawing/2014/main" id="{63ADFBA9-0CFD-417F-9F81-27B5F0AE8C88}"/>
            </a:ext>
          </a:extLst>
        </xdr:cNvPr>
        <xdr:cNvSpPr>
          <a:spLocks noChangeShapeType="1"/>
        </xdr:cNvSpPr>
      </xdr:nvSpPr>
      <xdr:spPr bwMode="auto">
        <a:xfrm>
          <a:off x="9525" y="876300"/>
          <a:ext cx="6858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11</xdr:row>
      <xdr:rowOff>18720</xdr:rowOff>
    </xdr:from>
    <xdr:to>
      <xdr:col>1</xdr:col>
      <xdr:colOff>9360</xdr:colOff>
      <xdr:row>12</xdr:row>
      <xdr:rowOff>238320</xdr:rowOff>
    </xdr:to>
    <xdr:sp macro="" textlink="">
      <xdr:nvSpPr>
        <xdr:cNvPr id="4" name="Line 1">
          <a:extLst>
            <a:ext uri="{FF2B5EF4-FFF2-40B4-BE49-F238E27FC236}">
              <a16:creationId xmlns:a16="http://schemas.microsoft.com/office/drawing/2014/main" id="{54570CCF-07DE-459F-ABEC-33D2FC932188}"/>
            </a:ext>
          </a:extLst>
        </xdr:cNvPr>
        <xdr:cNvSpPr/>
      </xdr:nvSpPr>
      <xdr:spPr>
        <a:xfrm>
          <a:off x="9360" y="2739060"/>
          <a:ext cx="830580" cy="43296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9360</xdr:colOff>
      <xdr:row>2</xdr:row>
      <xdr:rowOff>18720</xdr:rowOff>
    </xdr:from>
    <xdr:to>
      <xdr:col>1</xdr:col>
      <xdr:colOff>9360</xdr:colOff>
      <xdr:row>3</xdr:row>
      <xdr:rowOff>247320</xdr:rowOff>
    </xdr:to>
    <xdr:sp macro="" textlink="">
      <xdr:nvSpPr>
        <xdr:cNvPr id="5" name="Line 1">
          <a:extLst>
            <a:ext uri="{FF2B5EF4-FFF2-40B4-BE49-F238E27FC236}">
              <a16:creationId xmlns:a16="http://schemas.microsoft.com/office/drawing/2014/main" id="{DDC6B386-1EC8-42ED-A992-008CCD7521AD}"/>
            </a:ext>
          </a:extLst>
        </xdr:cNvPr>
        <xdr:cNvSpPr/>
      </xdr:nvSpPr>
      <xdr:spPr>
        <a:xfrm>
          <a:off x="9360" y="864540"/>
          <a:ext cx="830580" cy="44196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9525</xdr:colOff>
      <xdr:row>4</xdr:row>
      <xdr:rowOff>0</xdr:rowOff>
    </xdr:to>
    <xdr:sp macro="" textlink="">
      <xdr:nvSpPr>
        <xdr:cNvPr id="2" name="Line 1">
          <a:extLst>
            <a:ext uri="{FF2B5EF4-FFF2-40B4-BE49-F238E27FC236}">
              <a16:creationId xmlns:a16="http://schemas.microsoft.com/office/drawing/2014/main" id="{DC646C5A-C7A9-425C-84ED-A13A7778D90B}"/>
            </a:ext>
          </a:extLst>
        </xdr:cNvPr>
        <xdr:cNvSpPr>
          <a:spLocks noChangeShapeType="1"/>
        </xdr:cNvSpPr>
      </xdr:nvSpPr>
      <xdr:spPr bwMode="auto">
        <a:xfrm>
          <a:off x="9525" y="876300"/>
          <a:ext cx="6858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18720</xdr:rowOff>
    </xdr:from>
    <xdr:to>
      <xdr:col>1</xdr:col>
      <xdr:colOff>9360</xdr:colOff>
      <xdr:row>3</xdr:row>
      <xdr:rowOff>201960</xdr:rowOff>
    </xdr:to>
    <xdr:sp macro="" textlink="">
      <xdr:nvSpPr>
        <xdr:cNvPr id="3" name="Line 1">
          <a:extLst>
            <a:ext uri="{FF2B5EF4-FFF2-40B4-BE49-F238E27FC236}">
              <a16:creationId xmlns:a16="http://schemas.microsoft.com/office/drawing/2014/main" id="{3EB392B6-BA53-499A-A204-1202C5BE9710}"/>
            </a:ext>
          </a:extLst>
        </xdr:cNvPr>
        <xdr:cNvSpPr/>
      </xdr:nvSpPr>
      <xdr:spPr>
        <a:xfrm>
          <a:off x="9360" y="834060"/>
          <a:ext cx="1036320" cy="3737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5</xdr:row>
      <xdr:rowOff>0</xdr:rowOff>
    </xdr:to>
    <xdr:sp macro="" textlink="">
      <xdr:nvSpPr>
        <xdr:cNvPr id="2" name="Line 1">
          <a:extLst>
            <a:ext uri="{FF2B5EF4-FFF2-40B4-BE49-F238E27FC236}">
              <a16:creationId xmlns:a16="http://schemas.microsoft.com/office/drawing/2014/main" id="{EBF751FD-DDA6-4CA4-918F-D8BF7B7367C0}"/>
            </a:ext>
          </a:extLst>
        </xdr:cNvPr>
        <xdr:cNvSpPr>
          <a:spLocks noChangeShapeType="1"/>
        </xdr:cNvSpPr>
      </xdr:nvSpPr>
      <xdr:spPr bwMode="auto">
        <a:xfrm>
          <a:off x="9525" y="876300"/>
          <a:ext cx="676275"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18720</xdr:rowOff>
    </xdr:from>
    <xdr:to>
      <xdr:col>0</xdr:col>
      <xdr:colOff>636120</xdr:colOff>
      <xdr:row>4</xdr:row>
      <xdr:rowOff>219240</xdr:rowOff>
    </xdr:to>
    <xdr:sp macro="" textlink="">
      <xdr:nvSpPr>
        <xdr:cNvPr id="3" name="Line 1">
          <a:extLst>
            <a:ext uri="{FF2B5EF4-FFF2-40B4-BE49-F238E27FC236}">
              <a16:creationId xmlns:a16="http://schemas.microsoft.com/office/drawing/2014/main" id="{F92C013F-56D8-4C53-9B2D-D7C4049BED3D}"/>
            </a:ext>
          </a:extLst>
        </xdr:cNvPr>
        <xdr:cNvSpPr/>
      </xdr:nvSpPr>
      <xdr:spPr>
        <a:xfrm>
          <a:off x="9360" y="666420"/>
          <a:ext cx="619140" cy="6196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4</xdr:row>
      <xdr:rowOff>0</xdr:rowOff>
    </xdr:to>
    <xdr:sp macro="" textlink="">
      <xdr:nvSpPr>
        <xdr:cNvPr id="2" name="Line 1">
          <a:extLst>
            <a:ext uri="{FF2B5EF4-FFF2-40B4-BE49-F238E27FC236}">
              <a16:creationId xmlns:a16="http://schemas.microsoft.com/office/drawing/2014/main" id="{BD46F01D-1495-4013-8EEE-B2E30C690DD8}"/>
            </a:ext>
          </a:extLst>
        </xdr:cNvPr>
        <xdr:cNvSpPr>
          <a:spLocks noChangeShapeType="1"/>
        </xdr:cNvSpPr>
      </xdr:nvSpPr>
      <xdr:spPr bwMode="auto">
        <a:xfrm>
          <a:off x="9525" y="876300"/>
          <a:ext cx="6762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18720</xdr:rowOff>
    </xdr:from>
    <xdr:to>
      <xdr:col>0</xdr:col>
      <xdr:colOff>2017080</xdr:colOff>
      <xdr:row>3</xdr:row>
      <xdr:rowOff>219240</xdr:rowOff>
    </xdr:to>
    <xdr:sp macro="" textlink="">
      <xdr:nvSpPr>
        <xdr:cNvPr id="3" name="Line 1">
          <a:extLst>
            <a:ext uri="{FF2B5EF4-FFF2-40B4-BE49-F238E27FC236}">
              <a16:creationId xmlns:a16="http://schemas.microsoft.com/office/drawing/2014/main" id="{4AE341CE-B7A4-4CCA-9AA9-20DC0BF5AFE9}"/>
            </a:ext>
          </a:extLst>
        </xdr:cNvPr>
        <xdr:cNvSpPr/>
      </xdr:nvSpPr>
      <xdr:spPr>
        <a:xfrm>
          <a:off x="9360" y="834060"/>
          <a:ext cx="1969620" cy="40626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2200275</xdr:colOff>
      <xdr:row>4</xdr:row>
      <xdr:rowOff>0</xdr:rowOff>
    </xdr:to>
    <xdr:sp macro="" textlink="">
      <xdr:nvSpPr>
        <xdr:cNvPr id="2" name="Line 1">
          <a:extLst>
            <a:ext uri="{FF2B5EF4-FFF2-40B4-BE49-F238E27FC236}">
              <a16:creationId xmlns:a16="http://schemas.microsoft.com/office/drawing/2014/main" id="{82F43FF4-6BFA-4148-A3F8-D5A6792BFADD}"/>
            </a:ext>
          </a:extLst>
        </xdr:cNvPr>
        <xdr:cNvSpPr>
          <a:spLocks noChangeShapeType="1"/>
        </xdr:cNvSpPr>
      </xdr:nvSpPr>
      <xdr:spPr bwMode="auto">
        <a:xfrm>
          <a:off x="0" y="866775"/>
          <a:ext cx="6858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9360</xdr:rowOff>
    </xdr:from>
    <xdr:to>
      <xdr:col>1</xdr:col>
      <xdr:colOff>182880</xdr:colOff>
      <xdr:row>3</xdr:row>
      <xdr:rowOff>171360</xdr:rowOff>
    </xdr:to>
    <xdr:sp macro="" textlink="">
      <xdr:nvSpPr>
        <xdr:cNvPr id="3" name="Line 1">
          <a:extLst>
            <a:ext uri="{FF2B5EF4-FFF2-40B4-BE49-F238E27FC236}">
              <a16:creationId xmlns:a16="http://schemas.microsoft.com/office/drawing/2014/main" id="{E458073F-F669-40EF-8460-8D9D4C9A7F24}"/>
            </a:ext>
          </a:extLst>
        </xdr:cNvPr>
        <xdr:cNvSpPr/>
      </xdr:nvSpPr>
      <xdr:spPr>
        <a:xfrm>
          <a:off x="0" y="824700"/>
          <a:ext cx="2164080" cy="3296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9525</xdr:colOff>
      <xdr:row>2</xdr:row>
      <xdr:rowOff>19050</xdr:rowOff>
    </xdr:from>
    <xdr:to>
      <xdr:col>0</xdr:col>
      <xdr:colOff>962025</xdr:colOff>
      <xdr:row>4</xdr:row>
      <xdr:rowOff>0</xdr:rowOff>
    </xdr:to>
    <xdr:sp macro="" textlink="">
      <xdr:nvSpPr>
        <xdr:cNvPr id="2" name="Line 1">
          <a:extLst>
            <a:ext uri="{FF2B5EF4-FFF2-40B4-BE49-F238E27FC236}">
              <a16:creationId xmlns:a16="http://schemas.microsoft.com/office/drawing/2014/main" id="{AF2302B5-991C-4B67-80FE-AB5A85CA1C2B}"/>
            </a:ext>
          </a:extLst>
        </xdr:cNvPr>
        <xdr:cNvSpPr>
          <a:spLocks noChangeShapeType="1"/>
        </xdr:cNvSpPr>
      </xdr:nvSpPr>
      <xdr:spPr bwMode="auto">
        <a:xfrm>
          <a:off x="9525" y="876300"/>
          <a:ext cx="6762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4567E911-2742-4265-A1AC-6DFF502CD97A}"/>
            </a:ext>
          </a:extLst>
        </xdr:cNvPr>
        <xdr:cNvSpPr>
          <a:spLocks noChangeShapeType="1"/>
        </xdr:cNvSpPr>
      </xdr:nvSpPr>
      <xdr:spPr bwMode="auto">
        <a:xfrm>
          <a:off x="9525" y="866775"/>
          <a:ext cx="10287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9360</xdr:rowOff>
    </xdr:from>
    <xdr:to>
      <xdr:col>0</xdr:col>
      <xdr:colOff>992880</xdr:colOff>
      <xdr:row>3</xdr:row>
      <xdr:rowOff>209520</xdr:rowOff>
    </xdr:to>
    <xdr:sp macro="" textlink="">
      <xdr:nvSpPr>
        <xdr:cNvPr id="3" name="Line 1">
          <a:extLst>
            <a:ext uri="{FF2B5EF4-FFF2-40B4-BE49-F238E27FC236}">
              <a16:creationId xmlns:a16="http://schemas.microsoft.com/office/drawing/2014/main" id="{9E8CC8B1-74E7-49FE-B70E-29631C699EFD}"/>
            </a:ext>
          </a:extLst>
        </xdr:cNvPr>
        <xdr:cNvSpPr/>
      </xdr:nvSpPr>
      <xdr:spPr>
        <a:xfrm>
          <a:off x="9360" y="824700"/>
          <a:ext cx="968280" cy="4059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4</xdr:row>
      <xdr:rowOff>19050</xdr:rowOff>
    </xdr:from>
    <xdr:to>
      <xdr:col>2</xdr:col>
      <xdr:colOff>9525</xdr:colOff>
      <xdr:row>6</xdr:row>
      <xdr:rowOff>0</xdr:rowOff>
    </xdr:to>
    <xdr:sp macro="" textlink="">
      <xdr:nvSpPr>
        <xdr:cNvPr id="15" name="Line 1">
          <a:extLst>
            <a:ext uri="{FF2B5EF4-FFF2-40B4-BE49-F238E27FC236}">
              <a16:creationId xmlns:a16="http://schemas.microsoft.com/office/drawing/2014/main" id="{2F54B704-2D20-4E3D-8FBD-A5954D91002F}"/>
            </a:ext>
          </a:extLst>
        </xdr:cNvPr>
        <xdr:cNvSpPr>
          <a:spLocks noChangeShapeType="1"/>
        </xdr:cNvSpPr>
      </xdr:nvSpPr>
      <xdr:spPr bwMode="auto">
        <a:xfrm>
          <a:off x="9525" y="666750"/>
          <a:ext cx="73914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21</xdr:row>
      <xdr:rowOff>19050</xdr:rowOff>
    </xdr:from>
    <xdr:to>
      <xdr:col>2</xdr:col>
      <xdr:colOff>9525</xdr:colOff>
      <xdr:row>23</xdr:row>
      <xdr:rowOff>0</xdr:rowOff>
    </xdr:to>
    <xdr:sp macro="" textlink="">
      <xdr:nvSpPr>
        <xdr:cNvPr id="16" name="Line 2">
          <a:extLst>
            <a:ext uri="{FF2B5EF4-FFF2-40B4-BE49-F238E27FC236}">
              <a16:creationId xmlns:a16="http://schemas.microsoft.com/office/drawing/2014/main" id="{C23D721D-2FBF-4771-8E9E-420225EBF30D}"/>
            </a:ext>
          </a:extLst>
        </xdr:cNvPr>
        <xdr:cNvSpPr>
          <a:spLocks noChangeShapeType="1"/>
        </xdr:cNvSpPr>
      </xdr:nvSpPr>
      <xdr:spPr bwMode="auto">
        <a:xfrm>
          <a:off x="9525" y="3836670"/>
          <a:ext cx="73914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38</xdr:row>
      <xdr:rowOff>19050</xdr:rowOff>
    </xdr:from>
    <xdr:to>
      <xdr:col>2</xdr:col>
      <xdr:colOff>9525</xdr:colOff>
      <xdr:row>40</xdr:row>
      <xdr:rowOff>0</xdr:rowOff>
    </xdr:to>
    <xdr:sp macro="" textlink="">
      <xdr:nvSpPr>
        <xdr:cNvPr id="17" name="Line 3">
          <a:extLst>
            <a:ext uri="{FF2B5EF4-FFF2-40B4-BE49-F238E27FC236}">
              <a16:creationId xmlns:a16="http://schemas.microsoft.com/office/drawing/2014/main" id="{627D51DE-8D04-4CD0-A941-FD27B2A49EDC}"/>
            </a:ext>
          </a:extLst>
        </xdr:cNvPr>
        <xdr:cNvSpPr>
          <a:spLocks noChangeShapeType="1"/>
        </xdr:cNvSpPr>
      </xdr:nvSpPr>
      <xdr:spPr bwMode="auto">
        <a:xfrm>
          <a:off x="9525" y="7006590"/>
          <a:ext cx="73914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56</xdr:row>
      <xdr:rowOff>19050</xdr:rowOff>
    </xdr:from>
    <xdr:to>
      <xdr:col>2</xdr:col>
      <xdr:colOff>9525</xdr:colOff>
      <xdr:row>58</xdr:row>
      <xdr:rowOff>0</xdr:rowOff>
    </xdr:to>
    <xdr:sp macro="" textlink="">
      <xdr:nvSpPr>
        <xdr:cNvPr id="18" name="Line 4">
          <a:extLst>
            <a:ext uri="{FF2B5EF4-FFF2-40B4-BE49-F238E27FC236}">
              <a16:creationId xmlns:a16="http://schemas.microsoft.com/office/drawing/2014/main" id="{3C135D16-7E0B-449F-9139-CA6C029DF5D5}"/>
            </a:ext>
          </a:extLst>
        </xdr:cNvPr>
        <xdr:cNvSpPr>
          <a:spLocks noChangeShapeType="1"/>
        </xdr:cNvSpPr>
      </xdr:nvSpPr>
      <xdr:spPr bwMode="auto">
        <a:xfrm>
          <a:off x="9525" y="10260330"/>
          <a:ext cx="73914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73</xdr:row>
      <xdr:rowOff>19050</xdr:rowOff>
    </xdr:from>
    <xdr:to>
      <xdr:col>2</xdr:col>
      <xdr:colOff>9525</xdr:colOff>
      <xdr:row>75</xdr:row>
      <xdr:rowOff>0</xdr:rowOff>
    </xdr:to>
    <xdr:sp macro="" textlink="">
      <xdr:nvSpPr>
        <xdr:cNvPr id="19" name="Line 5">
          <a:extLst>
            <a:ext uri="{FF2B5EF4-FFF2-40B4-BE49-F238E27FC236}">
              <a16:creationId xmlns:a16="http://schemas.microsoft.com/office/drawing/2014/main" id="{7E07F45F-C04B-4EDE-A26B-3727F6C49022}"/>
            </a:ext>
          </a:extLst>
        </xdr:cNvPr>
        <xdr:cNvSpPr>
          <a:spLocks noChangeShapeType="1"/>
        </xdr:cNvSpPr>
      </xdr:nvSpPr>
      <xdr:spPr bwMode="auto">
        <a:xfrm>
          <a:off x="9525" y="13331190"/>
          <a:ext cx="73914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90</xdr:row>
      <xdr:rowOff>19050</xdr:rowOff>
    </xdr:from>
    <xdr:to>
      <xdr:col>2</xdr:col>
      <xdr:colOff>9525</xdr:colOff>
      <xdr:row>92</xdr:row>
      <xdr:rowOff>0</xdr:rowOff>
    </xdr:to>
    <xdr:sp macro="" textlink="">
      <xdr:nvSpPr>
        <xdr:cNvPr id="20" name="Line 5">
          <a:extLst>
            <a:ext uri="{FF2B5EF4-FFF2-40B4-BE49-F238E27FC236}">
              <a16:creationId xmlns:a16="http://schemas.microsoft.com/office/drawing/2014/main" id="{025AC469-CA63-40F4-B53B-C266DE3358D7}"/>
            </a:ext>
          </a:extLst>
        </xdr:cNvPr>
        <xdr:cNvSpPr>
          <a:spLocks noChangeShapeType="1"/>
        </xdr:cNvSpPr>
      </xdr:nvSpPr>
      <xdr:spPr bwMode="auto">
        <a:xfrm>
          <a:off x="9525" y="16402050"/>
          <a:ext cx="73914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474931</xdr:colOff>
      <xdr:row>89</xdr:row>
      <xdr:rowOff>133203</xdr:rowOff>
    </xdr:from>
    <xdr:to>
      <xdr:col>12</xdr:col>
      <xdr:colOff>189181</xdr:colOff>
      <xdr:row>110</xdr:row>
      <xdr:rowOff>106680</xdr:rowOff>
    </xdr:to>
    <xdr:sp macro="" textlink="">
      <xdr:nvSpPr>
        <xdr:cNvPr id="21" name="テキスト ボックス 20">
          <a:extLst>
            <a:ext uri="{FF2B5EF4-FFF2-40B4-BE49-F238E27FC236}">
              <a16:creationId xmlns:a16="http://schemas.microsoft.com/office/drawing/2014/main" id="{098F1B73-1958-4B4A-B12D-60C99710C91E}"/>
            </a:ext>
          </a:extLst>
        </xdr:cNvPr>
        <xdr:cNvSpPr txBox="1"/>
      </xdr:nvSpPr>
      <xdr:spPr>
        <a:xfrm>
          <a:off x="1793191" y="16379043"/>
          <a:ext cx="4309110" cy="3684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注１</a:t>
          </a:r>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悠々館は平成２２年４月１日より老人館の愛称として使用。</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注２</a:t>
          </a:r>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長門分館は、平成２４年４月１日より中川地域集会所から長門住区センター分館と</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    </a:t>
          </a:r>
          <a:r>
            <a:rPr kumimoji="1" lang="ja-JP" altLang="en-US" sz="800" b="1">
              <a:solidFill>
                <a:sysClr val="windowText" lastClr="000000"/>
              </a:solidFill>
              <a:latin typeface="ＭＳ 明朝" panose="02020609040205080304" pitchFamily="17" charset="-128"/>
              <a:ea typeface="ＭＳ 明朝" panose="02020609040205080304" pitchFamily="17" charset="-128"/>
            </a:rPr>
            <a:t>  なった。</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注３</a:t>
          </a:r>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渕江分館は、平成２６年４月１日より区立西保木間児童館から渕江住区センター分</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      </a:t>
          </a:r>
          <a:r>
            <a:rPr kumimoji="1" lang="ja-JP" altLang="en-US" sz="800" b="1">
              <a:solidFill>
                <a:sysClr val="windowText" lastClr="000000"/>
              </a:solidFill>
              <a:latin typeface="ＭＳ 明朝" panose="02020609040205080304" pitchFamily="17" charset="-128"/>
              <a:ea typeface="ＭＳ 明朝" panose="02020609040205080304" pitchFamily="17" charset="-128"/>
            </a:rPr>
            <a:t>館となった。</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注４</a:t>
          </a:r>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東伊興分館は、平成２８年４月１日より東伊興生活館から東伊興住区センター分館</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      </a:t>
          </a:r>
          <a:r>
            <a:rPr kumimoji="1" lang="ja-JP" altLang="en-US" sz="800" b="1">
              <a:solidFill>
                <a:sysClr val="windowText" lastClr="000000"/>
              </a:solidFill>
              <a:latin typeface="ＭＳ 明朝" panose="02020609040205080304" pitchFamily="17" charset="-128"/>
              <a:ea typeface="ＭＳ 明朝" panose="02020609040205080304" pitchFamily="17" charset="-128"/>
            </a:rPr>
            <a:t>となった。</a:t>
          </a:r>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注５</a:t>
          </a:r>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鹿浜住区センターは、改修工事のため、令和２年９月から令和３年７月まで児童館</a:t>
          </a:r>
        </a:p>
        <a:p>
          <a:r>
            <a:rPr kumimoji="1" lang="ja-JP" altLang="en-US" sz="800" b="1">
              <a:solidFill>
                <a:sysClr val="windowText" lastClr="000000"/>
              </a:solidFill>
              <a:latin typeface="ＭＳ 明朝" panose="02020609040205080304" pitchFamily="17" charset="-128"/>
              <a:ea typeface="ＭＳ 明朝" panose="02020609040205080304" pitchFamily="17" charset="-128"/>
            </a:rPr>
            <a:t>　　　の一部のみ開館。</a:t>
          </a: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注６</a:t>
          </a:r>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興本住区センターは、改修工事のため、令和３年５月から令和４年１月まで休館。</a:t>
          </a: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注７</a:t>
          </a:r>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島根住区センターは、改修工事のため、令和５年１月から令和６年３月まで休館。</a:t>
          </a: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注８</a:t>
          </a:r>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大谷田住区センターは、改修工事のため、令和５年７月から令和７年３月まで</a:t>
          </a:r>
        </a:p>
        <a:p>
          <a:r>
            <a:rPr kumimoji="1" lang="ja-JP" altLang="en-US" sz="800" b="1">
              <a:solidFill>
                <a:sysClr val="windowText" lastClr="000000"/>
              </a:solidFill>
              <a:latin typeface="ＭＳ 明朝" panose="02020609040205080304" pitchFamily="17" charset="-128"/>
              <a:ea typeface="ＭＳ 明朝" panose="02020609040205080304" pitchFamily="17" charset="-128"/>
            </a:rPr>
            <a:t>　　　休館。</a:t>
          </a: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注９</a:t>
          </a:r>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栗原北住区センターは、改修工事のため、令和５年９月から令和６年３月まで休館。</a:t>
          </a: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注１０</a:t>
          </a:r>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中央本町住区センターは、改修工事のため、令和５年９月から令和７年３月まで　　　　</a:t>
          </a:r>
        </a:p>
        <a:p>
          <a:r>
            <a:rPr kumimoji="1" lang="ja-JP" altLang="en-US" sz="800" b="1">
              <a:solidFill>
                <a:sysClr val="windowText" lastClr="000000"/>
              </a:solidFill>
              <a:latin typeface="ＭＳ 明朝" panose="02020609040205080304" pitchFamily="17" charset="-128"/>
              <a:ea typeface="ＭＳ 明朝" panose="02020609040205080304" pitchFamily="17" charset="-128"/>
            </a:rPr>
            <a:t>　　　　休館。</a:t>
          </a:r>
        </a:p>
        <a:p>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注１１</a:t>
          </a:r>
          <a:r>
            <a:rPr kumimoji="1" lang="en-US" altLang="ja-JP" sz="800" b="1">
              <a:solidFill>
                <a:sysClr val="windowText" lastClr="000000"/>
              </a:solidFill>
              <a:latin typeface="ＭＳ 明朝" panose="02020609040205080304" pitchFamily="17" charset="-128"/>
              <a:ea typeface="ＭＳ 明朝" panose="02020609040205080304" pitchFamily="17" charset="-128"/>
            </a:rPr>
            <a:t>)</a:t>
          </a:r>
          <a:r>
            <a:rPr kumimoji="1" lang="ja-JP" altLang="en-US" sz="800" b="1">
              <a:solidFill>
                <a:sysClr val="windowText" lastClr="000000"/>
              </a:solidFill>
              <a:latin typeface="ＭＳ 明朝" panose="02020609040205080304" pitchFamily="17" charset="-128"/>
              <a:ea typeface="ＭＳ 明朝" panose="02020609040205080304" pitchFamily="17" charset="-128"/>
            </a:rPr>
            <a:t>西新井住区センターは、令和５年１１月６日に足立区西新井１－</a:t>
          </a:r>
          <a:r>
            <a:rPr kumimoji="1" lang="en-US" altLang="ja-JP" sz="800" b="1">
              <a:solidFill>
                <a:sysClr val="windowText" lastClr="000000"/>
              </a:solidFill>
              <a:latin typeface="ＭＳ 明朝" panose="02020609040205080304" pitchFamily="17" charset="-128"/>
              <a:ea typeface="ＭＳ 明朝" panose="02020609040205080304" pitchFamily="17" charset="-128"/>
            </a:rPr>
            <a:t>4</a:t>
          </a:r>
          <a:r>
            <a:rPr kumimoji="1" lang="ja-JP" altLang="en-US" sz="800" b="1">
              <a:solidFill>
                <a:sysClr val="windowText" lastClr="000000"/>
              </a:solidFill>
              <a:latin typeface="ＭＳ 明朝" panose="02020609040205080304" pitchFamily="17" charset="-128"/>
              <a:ea typeface="ＭＳ 明朝" panose="02020609040205080304" pitchFamily="17" charset="-128"/>
            </a:rPr>
            <a:t>－１７に移転。</a:t>
          </a:r>
        </a:p>
        <a:p>
          <a:endParaRPr kumimoji="1" lang="en-US" altLang="ja-JP" sz="800" b="1">
            <a:solidFill>
              <a:sysClr val="windowText" lastClr="000000"/>
            </a:solidFill>
            <a:latin typeface="ＭＳ 明朝" panose="02020609040205080304" pitchFamily="17" charset="-128"/>
            <a:ea typeface="ＭＳ 明朝" panose="02020609040205080304" pitchFamily="17" charset="-128"/>
          </a:endParaRPr>
        </a:p>
        <a:p>
          <a:endParaRPr kumimoji="1" lang="ja-JP" altLang="en-US" sz="800" b="1">
            <a:solidFill>
              <a:sysClr val="windowText" lastClr="000000"/>
            </a:solidFill>
            <a:latin typeface="ＭＳ 明朝" panose="02020609040205080304" pitchFamily="17" charset="-128"/>
            <a:ea typeface="ＭＳ 明朝" panose="02020609040205080304" pitchFamily="17" charset="-128"/>
          </a:endParaRPr>
        </a:p>
        <a:p>
          <a:endParaRPr kumimoji="1" lang="ja-JP" altLang="en-US" sz="800" b="1">
            <a:solidFill>
              <a:sysClr val="windowText" lastClr="000000"/>
            </a:solidFill>
            <a:latin typeface="ＭＳ 明朝" panose="02020609040205080304" pitchFamily="17" charset="-128"/>
            <a:ea typeface="ＭＳ 明朝" panose="02020609040205080304" pitchFamily="17" charset="-128"/>
          </a:endParaRPr>
        </a:p>
        <a:p>
          <a:pPr>
            <a:lnSpc>
              <a:spcPts val="900"/>
            </a:lnSpc>
          </a:pP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nSpc>
              <a:spcPts val="900"/>
            </a:lnSpc>
          </a:pP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10FEA62B-4444-4EFA-A95E-26703A615732}"/>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9360</xdr:rowOff>
    </xdr:from>
    <xdr:to>
      <xdr:col>0</xdr:col>
      <xdr:colOff>675000</xdr:colOff>
      <xdr:row>3</xdr:row>
      <xdr:rowOff>190440</xdr:rowOff>
    </xdr:to>
    <xdr:sp macro="" textlink="">
      <xdr:nvSpPr>
        <xdr:cNvPr id="3" name="Line 1">
          <a:extLst>
            <a:ext uri="{FF2B5EF4-FFF2-40B4-BE49-F238E27FC236}">
              <a16:creationId xmlns:a16="http://schemas.microsoft.com/office/drawing/2014/main" id="{99B2E903-94C8-447B-963A-08A547C8BF21}"/>
            </a:ext>
          </a:extLst>
        </xdr:cNvPr>
        <xdr:cNvSpPr/>
      </xdr:nvSpPr>
      <xdr:spPr>
        <a:xfrm>
          <a:off x="9360" y="855180"/>
          <a:ext cx="650400" cy="3715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0</xdr:row>
      <xdr:rowOff>0</xdr:rowOff>
    </xdr:from>
    <xdr:to>
      <xdr:col>1</xdr:col>
      <xdr:colOff>0</xdr:colOff>
      <xdr:row>0</xdr:row>
      <xdr:rowOff>0</xdr:rowOff>
    </xdr:to>
    <xdr:sp macro="" textlink="">
      <xdr:nvSpPr>
        <xdr:cNvPr id="2" name="Line 5">
          <a:extLst>
            <a:ext uri="{FF2B5EF4-FFF2-40B4-BE49-F238E27FC236}">
              <a16:creationId xmlns:a16="http://schemas.microsoft.com/office/drawing/2014/main" id="{E04A7806-A825-406D-A27D-73BAEBC57EFB}"/>
            </a:ext>
          </a:extLst>
        </xdr:cNvPr>
        <xdr:cNvSpPr>
          <a:spLocks noChangeShapeType="1"/>
        </xdr:cNvSpPr>
      </xdr:nvSpPr>
      <xdr:spPr bwMode="auto">
        <a:xfrm>
          <a:off x="9525" y="514350"/>
          <a:ext cx="676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9525</xdr:colOff>
      <xdr:row>2</xdr:row>
      <xdr:rowOff>9525</xdr:rowOff>
    </xdr:from>
    <xdr:to>
      <xdr:col>1</xdr:col>
      <xdr:colOff>0</xdr:colOff>
      <xdr:row>4</xdr:row>
      <xdr:rowOff>0</xdr:rowOff>
    </xdr:to>
    <xdr:sp macro="" textlink="">
      <xdr:nvSpPr>
        <xdr:cNvPr id="3" name="Line 5">
          <a:extLst>
            <a:ext uri="{FF2B5EF4-FFF2-40B4-BE49-F238E27FC236}">
              <a16:creationId xmlns:a16="http://schemas.microsoft.com/office/drawing/2014/main" id="{7D62D05E-345C-47D5-A7DD-CAA6DBAE584C}"/>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9360</xdr:rowOff>
    </xdr:from>
    <xdr:to>
      <xdr:col>0</xdr:col>
      <xdr:colOff>620280</xdr:colOff>
      <xdr:row>3</xdr:row>
      <xdr:rowOff>190800</xdr:rowOff>
    </xdr:to>
    <xdr:sp macro="" textlink="">
      <xdr:nvSpPr>
        <xdr:cNvPr id="4" name="Line 1">
          <a:extLst>
            <a:ext uri="{FF2B5EF4-FFF2-40B4-BE49-F238E27FC236}">
              <a16:creationId xmlns:a16="http://schemas.microsoft.com/office/drawing/2014/main" id="{1616905B-2D1C-4AA0-8E29-EFCB107D797D}"/>
            </a:ext>
          </a:extLst>
        </xdr:cNvPr>
        <xdr:cNvSpPr/>
      </xdr:nvSpPr>
      <xdr:spPr>
        <a:xfrm>
          <a:off x="9360" y="657060"/>
          <a:ext cx="603300" cy="3719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2</xdr:row>
      <xdr:rowOff>28575</xdr:rowOff>
    </xdr:from>
    <xdr:to>
      <xdr:col>1</xdr:col>
      <xdr:colOff>0</xdr:colOff>
      <xdr:row>4</xdr:row>
      <xdr:rowOff>0</xdr:rowOff>
    </xdr:to>
    <xdr:sp macro="" textlink="">
      <xdr:nvSpPr>
        <xdr:cNvPr id="2" name="Line 1">
          <a:extLst>
            <a:ext uri="{FF2B5EF4-FFF2-40B4-BE49-F238E27FC236}">
              <a16:creationId xmlns:a16="http://schemas.microsoft.com/office/drawing/2014/main" id="{CBA22B73-31E1-4875-957F-58C9E1F1EE22}"/>
            </a:ext>
          </a:extLst>
        </xdr:cNvPr>
        <xdr:cNvSpPr>
          <a:spLocks noChangeShapeType="1"/>
        </xdr:cNvSpPr>
      </xdr:nvSpPr>
      <xdr:spPr bwMode="auto">
        <a:xfrm>
          <a:off x="9525" y="885825"/>
          <a:ext cx="6762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28440</xdr:rowOff>
    </xdr:from>
    <xdr:to>
      <xdr:col>0</xdr:col>
      <xdr:colOff>759960</xdr:colOff>
      <xdr:row>3</xdr:row>
      <xdr:rowOff>171360</xdr:rowOff>
    </xdr:to>
    <xdr:sp macro="" textlink="">
      <xdr:nvSpPr>
        <xdr:cNvPr id="3" name="Line 1">
          <a:extLst>
            <a:ext uri="{FF2B5EF4-FFF2-40B4-BE49-F238E27FC236}">
              <a16:creationId xmlns:a16="http://schemas.microsoft.com/office/drawing/2014/main" id="{E3FBEE97-E027-4AEA-A518-2BF87B4AD26A}"/>
            </a:ext>
          </a:extLst>
        </xdr:cNvPr>
        <xdr:cNvSpPr/>
      </xdr:nvSpPr>
      <xdr:spPr>
        <a:xfrm>
          <a:off x="9360" y="843780"/>
          <a:ext cx="735360" cy="4096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xdr:colOff>
      <xdr:row>2</xdr:row>
      <xdr:rowOff>28575</xdr:rowOff>
    </xdr:from>
    <xdr:to>
      <xdr:col>1</xdr:col>
      <xdr:colOff>0</xdr:colOff>
      <xdr:row>4</xdr:row>
      <xdr:rowOff>0</xdr:rowOff>
    </xdr:to>
    <xdr:sp macro="" textlink="">
      <xdr:nvSpPr>
        <xdr:cNvPr id="2" name="Line 1">
          <a:extLst>
            <a:ext uri="{FF2B5EF4-FFF2-40B4-BE49-F238E27FC236}">
              <a16:creationId xmlns:a16="http://schemas.microsoft.com/office/drawing/2014/main" id="{EA8FDE69-D1C7-4B6F-BD38-DB07953E4945}"/>
            </a:ext>
          </a:extLst>
        </xdr:cNvPr>
        <xdr:cNvSpPr>
          <a:spLocks noChangeShapeType="1"/>
        </xdr:cNvSpPr>
      </xdr:nvSpPr>
      <xdr:spPr bwMode="auto">
        <a:xfrm>
          <a:off x="19050" y="885825"/>
          <a:ext cx="100012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28575</xdr:rowOff>
    </xdr:from>
    <xdr:to>
      <xdr:col>1</xdr:col>
      <xdr:colOff>0</xdr:colOff>
      <xdr:row>4</xdr:row>
      <xdr:rowOff>0</xdr:rowOff>
    </xdr:to>
    <xdr:sp macro="" textlink="">
      <xdr:nvSpPr>
        <xdr:cNvPr id="3" name="Line 1">
          <a:extLst>
            <a:ext uri="{FF2B5EF4-FFF2-40B4-BE49-F238E27FC236}">
              <a16:creationId xmlns:a16="http://schemas.microsoft.com/office/drawing/2014/main" id="{D5D34B27-5C6F-4578-B7A3-EE28DCE4FAC5}"/>
            </a:ext>
          </a:extLst>
        </xdr:cNvPr>
        <xdr:cNvSpPr>
          <a:spLocks noChangeShapeType="1"/>
        </xdr:cNvSpPr>
      </xdr:nvSpPr>
      <xdr:spPr bwMode="auto">
        <a:xfrm>
          <a:off x="19050" y="885825"/>
          <a:ext cx="100012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18720</xdr:colOff>
      <xdr:row>2</xdr:row>
      <xdr:rowOff>28440</xdr:rowOff>
    </xdr:from>
    <xdr:to>
      <xdr:col>0</xdr:col>
      <xdr:colOff>860760</xdr:colOff>
      <xdr:row>3</xdr:row>
      <xdr:rowOff>217080</xdr:rowOff>
    </xdr:to>
    <xdr:sp macro="" textlink="">
      <xdr:nvSpPr>
        <xdr:cNvPr id="4" name="Line 1">
          <a:extLst>
            <a:ext uri="{FF2B5EF4-FFF2-40B4-BE49-F238E27FC236}">
              <a16:creationId xmlns:a16="http://schemas.microsoft.com/office/drawing/2014/main" id="{50E21E32-747F-4689-8A05-F402C636AF8B}"/>
            </a:ext>
          </a:extLst>
        </xdr:cNvPr>
        <xdr:cNvSpPr/>
      </xdr:nvSpPr>
      <xdr:spPr>
        <a:xfrm>
          <a:off x="18720" y="843780"/>
          <a:ext cx="826800" cy="4020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18720</xdr:colOff>
      <xdr:row>2</xdr:row>
      <xdr:rowOff>28440</xdr:rowOff>
    </xdr:from>
    <xdr:to>
      <xdr:col>0</xdr:col>
      <xdr:colOff>860760</xdr:colOff>
      <xdr:row>3</xdr:row>
      <xdr:rowOff>217080</xdr:rowOff>
    </xdr:to>
    <xdr:sp macro="" textlink="">
      <xdr:nvSpPr>
        <xdr:cNvPr id="5" name="Line 1">
          <a:extLst>
            <a:ext uri="{FF2B5EF4-FFF2-40B4-BE49-F238E27FC236}">
              <a16:creationId xmlns:a16="http://schemas.microsoft.com/office/drawing/2014/main" id="{64169E53-B8A9-4A40-9D2A-2C3923D1CDB6}"/>
            </a:ext>
          </a:extLst>
        </xdr:cNvPr>
        <xdr:cNvSpPr/>
      </xdr:nvSpPr>
      <xdr:spPr>
        <a:xfrm>
          <a:off x="18720" y="843780"/>
          <a:ext cx="826800" cy="4020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29C7F-58B0-45CC-B220-0155A1C414C9}">
  <dimension ref="A1:N13"/>
  <sheetViews>
    <sheetView tabSelected="1" view="pageBreakPreview" zoomScaleNormal="100" zoomScaleSheetLayoutView="100" workbookViewId="0">
      <selection activeCell="C8" sqref="C8"/>
    </sheetView>
  </sheetViews>
  <sheetFormatPr defaultColWidth="9" defaultRowHeight="13.2"/>
  <cols>
    <col min="1" max="12" width="7.33203125" style="1" customWidth="1"/>
    <col min="13" max="16384" width="9" style="1"/>
  </cols>
  <sheetData>
    <row r="1" spans="1:14" ht="79.5" customHeight="1">
      <c r="A1" s="21" t="s">
        <v>11</v>
      </c>
      <c r="B1" s="20"/>
      <c r="C1" s="20"/>
      <c r="D1" s="20"/>
      <c r="E1" s="20"/>
      <c r="F1" s="20"/>
      <c r="G1" s="20"/>
      <c r="H1" s="20"/>
      <c r="I1" s="20"/>
      <c r="J1" s="20"/>
      <c r="K1" s="19"/>
      <c r="L1" s="18"/>
    </row>
    <row r="2" spans="1:14" ht="15" customHeight="1">
      <c r="A2" s="17"/>
      <c r="B2" s="16"/>
      <c r="C2" s="16"/>
      <c r="D2" s="16"/>
      <c r="E2" s="16"/>
      <c r="F2" s="16"/>
      <c r="G2" s="16"/>
      <c r="H2" s="16"/>
      <c r="I2" s="16"/>
      <c r="J2" s="16"/>
      <c r="K2" s="15"/>
    </row>
    <row r="3" spans="1:14" ht="15" customHeight="1">
      <c r="A3" s="14" t="s">
        <v>136</v>
      </c>
    </row>
    <row r="4" spans="1:14" ht="9.9" customHeight="1" thickBot="1">
      <c r="A4" s="13"/>
      <c r="B4" s="12"/>
      <c r="C4" s="12"/>
      <c r="D4" s="12"/>
      <c r="E4" s="12"/>
      <c r="F4" s="12"/>
      <c r="G4" s="12"/>
      <c r="H4" s="12"/>
      <c r="I4" s="12"/>
      <c r="J4" s="12"/>
      <c r="K4" s="12"/>
      <c r="L4" s="12"/>
    </row>
    <row r="5" spans="1:14" s="2" customFormat="1" ht="16.5" customHeight="1" thickTop="1" thickBot="1">
      <c r="A5" s="11" t="s">
        <v>114</v>
      </c>
      <c r="B5" s="714" t="s">
        <v>10</v>
      </c>
      <c r="C5" s="714" t="s">
        <v>137</v>
      </c>
      <c r="D5" s="714"/>
      <c r="E5" s="714"/>
      <c r="F5" s="715" t="s">
        <v>9</v>
      </c>
      <c r="G5" s="715"/>
      <c r="H5" s="715"/>
      <c r="I5" s="715"/>
      <c r="J5" s="715"/>
      <c r="K5" s="715"/>
      <c r="L5" s="715"/>
    </row>
    <row r="6" spans="1:14" s="2" customFormat="1" ht="16.5" customHeight="1" thickTop="1">
      <c r="A6" s="10" t="s">
        <v>91</v>
      </c>
      <c r="B6" s="714"/>
      <c r="C6" s="556" t="s">
        <v>7</v>
      </c>
      <c r="D6" s="9" t="s">
        <v>8</v>
      </c>
      <c r="E6" s="556" t="s">
        <v>1</v>
      </c>
      <c r="F6" s="8" t="s">
        <v>6</v>
      </c>
      <c r="G6" s="5" t="s">
        <v>2</v>
      </c>
      <c r="H6" s="7" t="s">
        <v>4</v>
      </c>
      <c r="I6" s="8" t="s">
        <v>5</v>
      </c>
      <c r="J6" s="7" t="s">
        <v>3</v>
      </c>
      <c r="K6" s="6" t="s">
        <v>138</v>
      </c>
      <c r="L6" s="4" t="s">
        <v>1</v>
      </c>
    </row>
    <row r="7" spans="1:14" s="2" customFormat="1" ht="18" customHeight="1">
      <c r="A7" s="502" t="s">
        <v>139</v>
      </c>
      <c r="B7" s="568">
        <v>4091</v>
      </c>
      <c r="C7" s="568">
        <v>650</v>
      </c>
      <c r="D7" s="568">
        <v>1052</v>
      </c>
      <c r="E7" s="568">
        <v>2389</v>
      </c>
      <c r="F7" s="568">
        <v>554</v>
      </c>
      <c r="G7" s="569">
        <v>408</v>
      </c>
      <c r="H7" s="568">
        <v>0</v>
      </c>
      <c r="I7" s="568">
        <v>478</v>
      </c>
      <c r="J7" s="568">
        <v>1888</v>
      </c>
      <c r="K7" s="569">
        <v>0</v>
      </c>
      <c r="L7" s="570">
        <v>763</v>
      </c>
      <c r="N7" s="3"/>
    </row>
    <row r="8" spans="1:14" s="2" customFormat="1" ht="18" customHeight="1">
      <c r="A8" s="503">
        <v>4</v>
      </c>
      <c r="B8" s="568">
        <v>1263</v>
      </c>
      <c r="C8" s="568">
        <v>165</v>
      </c>
      <c r="D8" s="568">
        <v>174</v>
      </c>
      <c r="E8" s="568">
        <v>924</v>
      </c>
      <c r="F8" s="568">
        <v>245</v>
      </c>
      <c r="G8" s="569">
        <v>135</v>
      </c>
      <c r="H8" s="568" t="s">
        <v>17</v>
      </c>
      <c r="I8" s="568">
        <v>85</v>
      </c>
      <c r="J8" s="568">
        <v>692</v>
      </c>
      <c r="K8" s="571">
        <v>0</v>
      </c>
      <c r="L8" s="570">
        <v>106</v>
      </c>
      <c r="N8" s="3"/>
    </row>
    <row r="9" spans="1:14" s="2" customFormat="1" ht="18" customHeight="1">
      <c r="A9" s="504">
        <v>5</v>
      </c>
      <c r="B9" s="572">
        <v>4503</v>
      </c>
      <c r="C9" s="572">
        <v>1104</v>
      </c>
      <c r="D9" s="572">
        <v>710</v>
      </c>
      <c r="E9" s="572">
        <v>2689</v>
      </c>
      <c r="F9" s="572">
        <v>588</v>
      </c>
      <c r="G9" s="573">
        <v>757</v>
      </c>
      <c r="H9" s="572" t="s">
        <v>17</v>
      </c>
      <c r="I9" s="572">
        <v>523</v>
      </c>
      <c r="J9" s="572">
        <v>1926</v>
      </c>
      <c r="K9" s="574" t="s">
        <v>17</v>
      </c>
      <c r="L9" s="575">
        <v>709</v>
      </c>
      <c r="N9" s="3"/>
    </row>
    <row r="10" spans="1:14" ht="12" customHeight="1">
      <c r="A10" s="25" t="s">
        <v>140</v>
      </c>
      <c r="B10" s="202"/>
      <c r="C10" s="202"/>
      <c r="D10" s="202"/>
      <c r="E10" s="505"/>
      <c r="F10" s="505"/>
      <c r="G10" s="505"/>
      <c r="H10" s="505"/>
      <c r="I10" s="505"/>
      <c r="J10" s="505"/>
      <c r="K10" s="505"/>
      <c r="L10" s="26" t="s">
        <v>0</v>
      </c>
    </row>
    <row r="11" spans="1:14" ht="12" customHeight="1">
      <c r="A11" s="202"/>
      <c r="B11" s="202"/>
      <c r="C11" s="202"/>
      <c r="D11" s="202"/>
      <c r="E11" s="202"/>
      <c r="F11" s="202"/>
      <c r="G11" s="202"/>
      <c r="H11" s="202"/>
      <c r="I11" s="202"/>
      <c r="J11" s="202"/>
      <c r="K11" s="202"/>
      <c r="L11" s="26" t="s">
        <v>141</v>
      </c>
    </row>
    <row r="13" spans="1:14">
      <c r="B13" s="411"/>
      <c r="E13" s="412"/>
      <c r="F13" s="411"/>
    </row>
  </sheetData>
  <mergeCells count="3">
    <mergeCell ref="B5:B6"/>
    <mergeCell ref="C5:E5"/>
    <mergeCell ref="F5:L5"/>
  </mergeCells>
  <phoneticPr fontId="3"/>
  <pageMargins left="0.6692913385826772" right="0.6692913385826772" top="0.74803149606299213" bottom="0.74803149606299213" header="0.31496062992125984" footer="0.31496062992125984"/>
  <pageSetup paperSize="9" orientation="portrait" r:id="rId1"/>
  <headerFooter scaleWithDoc="0"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45AA2-7504-4267-B95F-EAD17BC18E52}">
  <dimension ref="A1:P24"/>
  <sheetViews>
    <sheetView view="pageBreakPreview" zoomScaleNormal="100" zoomScaleSheetLayoutView="100" workbookViewId="0">
      <selection activeCell="C9" sqref="C9"/>
    </sheetView>
  </sheetViews>
  <sheetFormatPr defaultColWidth="9" defaultRowHeight="13.2"/>
  <cols>
    <col min="1" max="6" width="12.33203125" style="155" customWidth="1"/>
    <col min="7" max="7" width="12.77734375" style="155" customWidth="1"/>
    <col min="8" max="16384" width="9" style="155"/>
  </cols>
  <sheetData>
    <row r="1" spans="1:16" ht="15" customHeight="1">
      <c r="A1" s="189" t="s">
        <v>203</v>
      </c>
    </row>
    <row r="2" spans="1:16" ht="9.9" customHeight="1" thickBot="1">
      <c r="A2" s="189"/>
    </row>
    <row r="3" spans="1:16" s="175" customFormat="1" ht="20.100000000000001" customHeight="1" thickTop="1" thickBot="1">
      <c r="A3" s="188" t="s">
        <v>100</v>
      </c>
      <c r="B3" s="187" t="s">
        <v>83</v>
      </c>
      <c r="C3" s="187" t="s">
        <v>204</v>
      </c>
      <c r="D3" s="187" t="s">
        <v>205</v>
      </c>
      <c r="E3" s="187" t="s">
        <v>101</v>
      </c>
      <c r="F3" s="187" t="s">
        <v>198</v>
      </c>
      <c r="G3" s="734" t="s">
        <v>206</v>
      </c>
      <c r="H3" s="173"/>
      <c r="I3" s="173"/>
      <c r="J3" s="173"/>
    </row>
    <row r="4" spans="1:16" s="175" customFormat="1" ht="20.100000000000001" customHeight="1" thickTop="1">
      <c r="A4" s="186" t="s">
        <v>91</v>
      </c>
      <c r="B4" s="185" t="s">
        <v>207</v>
      </c>
      <c r="C4" s="185" t="s">
        <v>207</v>
      </c>
      <c r="D4" s="185" t="s">
        <v>207</v>
      </c>
      <c r="E4" s="185" t="s">
        <v>207</v>
      </c>
      <c r="F4" s="185" t="s">
        <v>208</v>
      </c>
      <c r="G4" s="734"/>
    </row>
    <row r="5" spans="1:16" s="175" customFormat="1" ht="16.5" customHeight="1">
      <c r="A5" s="180" t="s">
        <v>139</v>
      </c>
      <c r="B5" s="179">
        <v>387103</v>
      </c>
      <c r="C5" s="600">
        <v>117956</v>
      </c>
      <c r="D5" s="600">
        <v>89566</v>
      </c>
      <c r="E5" s="600">
        <v>179581</v>
      </c>
      <c r="F5" s="600">
        <v>38</v>
      </c>
      <c r="G5" s="600">
        <v>353</v>
      </c>
      <c r="H5" s="178"/>
      <c r="I5" s="182"/>
      <c r="J5" s="182"/>
      <c r="K5" s="182"/>
      <c r="L5" s="182"/>
      <c r="M5" s="182"/>
      <c r="N5" s="182"/>
      <c r="O5" s="182"/>
      <c r="P5" s="182"/>
    </row>
    <row r="6" spans="1:16" s="175" customFormat="1" ht="16.5" customHeight="1">
      <c r="A6" s="180">
        <v>4</v>
      </c>
      <c r="B6" s="179">
        <v>579480</v>
      </c>
      <c r="C6" s="600">
        <v>147953</v>
      </c>
      <c r="D6" s="600">
        <v>124201</v>
      </c>
      <c r="E6" s="600">
        <v>307326</v>
      </c>
      <c r="F6" s="600">
        <v>52.230769230769198</v>
      </c>
      <c r="G6" s="600">
        <v>349</v>
      </c>
      <c r="H6" s="178"/>
      <c r="I6" s="182"/>
      <c r="J6" s="182"/>
      <c r="K6" s="182"/>
      <c r="L6" s="182"/>
      <c r="M6" s="182"/>
      <c r="N6" s="182"/>
      <c r="O6" s="182"/>
      <c r="P6" s="182"/>
    </row>
    <row r="7" spans="1:16" s="175" customFormat="1" ht="16.5" customHeight="1">
      <c r="A7" s="184">
        <v>5</v>
      </c>
      <c r="B7" s="183">
        <v>585467</v>
      </c>
      <c r="C7" s="183">
        <v>144257</v>
      </c>
      <c r="D7" s="183">
        <v>132175</v>
      </c>
      <c r="E7" s="183">
        <v>309035</v>
      </c>
      <c r="F7" s="602">
        <v>53</v>
      </c>
      <c r="G7" s="602">
        <v>318</v>
      </c>
      <c r="H7" s="178"/>
      <c r="I7" s="182"/>
      <c r="J7" s="182"/>
      <c r="K7" s="182"/>
      <c r="L7" s="182"/>
      <c r="M7" s="182"/>
      <c r="N7" s="182"/>
      <c r="O7" s="182"/>
      <c r="P7" s="182"/>
    </row>
    <row r="8" spans="1:16" s="175" customFormat="1" ht="7.5" customHeight="1">
      <c r="A8" s="181"/>
      <c r="B8" s="179"/>
      <c r="C8" s="602"/>
      <c r="D8" s="602"/>
      <c r="E8" s="602"/>
      <c r="F8" s="602"/>
      <c r="G8" s="602"/>
      <c r="H8" s="173"/>
    </row>
    <row r="9" spans="1:16" s="175" customFormat="1" ht="16.5" customHeight="1">
      <c r="A9" s="603" t="s">
        <v>209</v>
      </c>
      <c r="B9" s="604">
        <v>46844</v>
      </c>
      <c r="C9" s="605">
        <v>20284</v>
      </c>
      <c r="D9" s="605">
        <v>7269</v>
      </c>
      <c r="E9" s="605">
        <v>19291</v>
      </c>
      <c r="F9" s="600">
        <v>61</v>
      </c>
      <c r="G9" s="600">
        <v>22</v>
      </c>
      <c r="H9" s="178"/>
      <c r="I9" s="177"/>
      <c r="J9" s="176"/>
    </row>
    <row r="10" spans="1:16" s="175" customFormat="1" ht="16.5" customHeight="1">
      <c r="A10" s="603" t="s">
        <v>210</v>
      </c>
      <c r="B10" s="606">
        <v>108611</v>
      </c>
      <c r="C10" s="605">
        <v>16817</v>
      </c>
      <c r="D10" s="605">
        <v>35567</v>
      </c>
      <c r="E10" s="605">
        <v>56227</v>
      </c>
      <c r="F10" s="600">
        <v>62</v>
      </c>
      <c r="G10" s="600">
        <v>47</v>
      </c>
      <c r="H10" s="178"/>
      <c r="I10" s="177"/>
      <c r="J10" s="176"/>
    </row>
    <row r="11" spans="1:16" s="175" customFormat="1" ht="16.5" customHeight="1">
      <c r="A11" s="603" t="s">
        <v>211</v>
      </c>
      <c r="B11" s="604">
        <v>33888</v>
      </c>
      <c r="C11" s="605">
        <v>9557</v>
      </c>
      <c r="D11" s="605">
        <v>3326</v>
      </c>
      <c r="E11" s="605">
        <v>21005</v>
      </c>
      <c r="F11" s="600">
        <v>50</v>
      </c>
      <c r="G11" s="600">
        <v>17</v>
      </c>
      <c r="H11" s="178"/>
      <c r="I11" s="177"/>
      <c r="J11" s="176"/>
    </row>
    <row r="12" spans="1:16" s="175" customFormat="1" ht="16.5" customHeight="1">
      <c r="A12" s="603" t="s">
        <v>212</v>
      </c>
      <c r="B12" s="604">
        <v>33040</v>
      </c>
      <c r="C12" s="605">
        <v>6997</v>
      </c>
      <c r="D12" s="605">
        <v>2124</v>
      </c>
      <c r="E12" s="605">
        <v>23919</v>
      </c>
      <c r="F12" s="600">
        <v>53</v>
      </c>
      <c r="G12" s="600">
        <v>17</v>
      </c>
      <c r="H12" s="178"/>
      <c r="I12" s="177"/>
      <c r="J12" s="176"/>
    </row>
    <row r="13" spans="1:16" s="175" customFormat="1" ht="16.5" customHeight="1">
      <c r="A13" s="603" t="s">
        <v>213</v>
      </c>
      <c r="B13" s="604">
        <v>32763</v>
      </c>
      <c r="C13" s="605">
        <v>8820</v>
      </c>
      <c r="D13" s="605">
        <v>5635</v>
      </c>
      <c r="E13" s="605">
        <v>18308</v>
      </c>
      <c r="F13" s="600">
        <v>54</v>
      </c>
      <c r="G13" s="600">
        <v>18</v>
      </c>
      <c r="H13" s="178"/>
      <c r="I13" s="177"/>
      <c r="J13" s="176"/>
    </row>
    <row r="14" spans="1:16" s="175" customFormat="1" ht="16.5" customHeight="1">
      <c r="A14" s="603" t="s">
        <v>214</v>
      </c>
      <c r="B14" s="604">
        <v>39849</v>
      </c>
      <c r="C14" s="606">
        <v>4662</v>
      </c>
      <c r="D14" s="605">
        <v>4364</v>
      </c>
      <c r="E14" s="605">
        <v>30823</v>
      </c>
      <c r="F14" s="600">
        <v>64</v>
      </c>
      <c r="G14" s="600">
        <v>12</v>
      </c>
      <c r="H14" s="178"/>
      <c r="I14" s="177"/>
      <c r="J14" s="176"/>
    </row>
    <row r="15" spans="1:16" s="175" customFormat="1" ht="16.5" customHeight="1">
      <c r="A15" s="603" t="s">
        <v>215</v>
      </c>
      <c r="B15" s="604">
        <v>23212</v>
      </c>
      <c r="C15" s="605">
        <v>6463</v>
      </c>
      <c r="D15" s="605">
        <v>4852</v>
      </c>
      <c r="E15" s="605">
        <v>11897</v>
      </c>
      <c r="F15" s="600">
        <v>36</v>
      </c>
      <c r="G15" s="600">
        <v>15</v>
      </c>
      <c r="H15" s="178"/>
      <c r="I15" s="177"/>
      <c r="J15" s="176"/>
    </row>
    <row r="16" spans="1:16" s="175" customFormat="1" ht="16.5" customHeight="1">
      <c r="A16" s="603" t="s">
        <v>24</v>
      </c>
      <c r="B16" s="606">
        <v>106864</v>
      </c>
      <c r="C16" s="605">
        <v>13038</v>
      </c>
      <c r="D16" s="605">
        <v>42152</v>
      </c>
      <c r="E16" s="605">
        <v>51674</v>
      </c>
      <c r="F16" s="600">
        <v>71</v>
      </c>
      <c r="G16" s="600">
        <v>44</v>
      </c>
      <c r="H16" s="178"/>
      <c r="I16" s="177"/>
      <c r="J16" s="176"/>
    </row>
    <row r="17" spans="1:10" s="175" customFormat="1" ht="16.5" customHeight="1">
      <c r="A17" s="180" t="s">
        <v>216</v>
      </c>
      <c r="B17" s="606">
        <v>18652</v>
      </c>
      <c r="C17" s="605">
        <v>6075</v>
      </c>
      <c r="D17" s="605">
        <v>4767</v>
      </c>
      <c r="E17" s="605">
        <v>7810</v>
      </c>
      <c r="F17" s="600">
        <v>49</v>
      </c>
      <c r="G17" s="600">
        <v>29</v>
      </c>
      <c r="H17" s="178"/>
      <c r="I17" s="177"/>
      <c r="J17" s="176"/>
    </row>
    <row r="18" spans="1:10" s="175" customFormat="1" ht="16.5" customHeight="1">
      <c r="A18" s="603" t="s">
        <v>217</v>
      </c>
      <c r="B18" s="606">
        <v>37412</v>
      </c>
      <c r="C18" s="605">
        <v>14876</v>
      </c>
      <c r="D18" s="605">
        <v>5028</v>
      </c>
      <c r="E18" s="605">
        <v>17508</v>
      </c>
      <c r="F18" s="600">
        <v>40</v>
      </c>
      <c r="G18" s="600">
        <v>19</v>
      </c>
      <c r="H18" s="178"/>
      <c r="I18" s="177"/>
      <c r="J18" s="176"/>
    </row>
    <row r="19" spans="1:10" s="175" customFormat="1" ht="16.5" customHeight="1">
      <c r="A19" s="603" t="s">
        <v>218</v>
      </c>
      <c r="B19" s="606">
        <v>31846</v>
      </c>
      <c r="C19" s="605">
        <v>12276</v>
      </c>
      <c r="D19" s="605">
        <v>3740</v>
      </c>
      <c r="E19" s="605">
        <v>15830</v>
      </c>
      <c r="F19" s="600">
        <v>61</v>
      </c>
      <c r="G19" s="600">
        <v>32</v>
      </c>
      <c r="H19" s="178"/>
      <c r="I19" s="177"/>
      <c r="J19" s="176"/>
    </row>
    <row r="20" spans="1:10" s="175" customFormat="1" ht="16.5" customHeight="1">
      <c r="A20" s="603" t="s">
        <v>219</v>
      </c>
      <c r="B20" s="606">
        <v>40426</v>
      </c>
      <c r="C20" s="605">
        <v>12133</v>
      </c>
      <c r="D20" s="605">
        <v>6524</v>
      </c>
      <c r="E20" s="605">
        <v>21769</v>
      </c>
      <c r="F20" s="600">
        <v>40</v>
      </c>
      <c r="G20" s="600">
        <v>23</v>
      </c>
      <c r="H20" s="178"/>
      <c r="I20" s="177"/>
      <c r="J20" s="176"/>
    </row>
    <row r="21" spans="1:10" s="175" customFormat="1" ht="16.5" customHeight="1">
      <c r="A21" s="607" t="s">
        <v>220</v>
      </c>
      <c r="B21" s="608">
        <v>32060</v>
      </c>
      <c r="C21" s="609">
        <v>12259</v>
      </c>
      <c r="D21" s="609">
        <v>6827</v>
      </c>
      <c r="E21" s="609">
        <v>12974</v>
      </c>
      <c r="F21" s="610">
        <v>55</v>
      </c>
      <c r="G21" s="610">
        <v>23</v>
      </c>
      <c r="H21" s="178"/>
      <c r="I21" s="177"/>
      <c r="J21" s="176"/>
    </row>
    <row r="22" spans="1:10" ht="12.9" customHeight="1">
      <c r="A22" s="162" t="s">
        <v>202</v>
      </c>
      <c r="B22" s="173"/>
      <c r="C22" s="172"/>
      <c r="D22" s="174"/>
      <c r="F22" s="173"/>
      <c r="G22" s="171" t="s">
        <v>221</v>
      </c>
      <c r="H22" s="173"/>
      <c r="J22" s="156"/>
    </row>
    <row r="23" spans="1:10" ht="12" customHeight="1">
      <c r="B23" s="156"/>
      <c r="C23" s="156"/>
      <c r="D23" s="156"/>
      <c r="E23" s="156"/>
      <c r="F23" s="156"/>
      <c r="G23" s="171"/>
    </row>
    <row r="24" spans="1:10" ht="12" customHeight="1">
      <c r="G24" s="170"/>
    </row>
  </sheetData>
  <mergeCells count="1">
    <mergeCell ref="G3:G4"/>
  </mergeCells>
  <phoneticPr fontId="3"/>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8621D-BC93-410D-8D12-9A751B2775A8}">
  <dimension ref="A1:E15"/>
  <sheetViews>
    <sheetView view="pageBreakPreview" zoomScaleNormal="100" zoomScaleSheetLayoutView="100" workbookViewId="0">
      <selection activeCell="A9" sqref="A9"/>
    </sheetView>
  </sheetViews>
  <sheetFormatPr defaultColWidth="9" defaultRowHeight="13.2"/>
  <cols>
    <col min="1" max="3" width="28.6640625" style="75" customWidth="1"/>
    <col min="4" max="5" width="19.33203125" style="75" customWidth="1"/>
    <col min="6" max="16384" width="9" style="75"/>
  </cols>
  <sheetData>
    <row r="1" spans="1:5" ht="15" customHeight="1">
      <c r="A1" s="92" t="s">
        <v>222</v>
      </c>
    </row>
    <row r="2" spans="1:5" ht="9.9" customHeight="1">
      <c r="A2" s="92"/>
    </row>
    <row r="3" spans="1:5" s="88" customFormat="1" ht="15" customHeight="1" thickBot="1">
      <c r="A3" s="91" t="s">
        <v>21</v>
      </c>
      <c r="B3" s="90"/>
      <c r="C3" s="90"/>
      <c r="D3" s="89"/>
    </row>
    <row r="4" spans="1:5" s="79" customFormat="1" ht="15" customHeight="1" thickTop="1">
      <c r="A4" s="87" t="s">
        <v>223</v>
      </c>
      <c r="B4" s="735" t="s">
        <v>20</v>
      </c>
      <c r="C4" s="735"/>
      <c r="D4" s="80"/>
    </row>
    <row r="5" spans="1:5" s="79" customFormat="1" ht="12">
      <c r="A5" s="86" t="s">
        <v>224</v>
      </c>
      <c r="B5" s="85" t="s">
        <v>15</v>
      </c>
      <c r="C5" s="85" t="s">
        <v>16</v>
      </c>
      <c r="D5" s="80"/>
    </row>
    <row r="6" spans="1:5" s="79" customFormat="1" ht="20.100000000000001" customHeight="1">
      <c r="A6" s="84" t="s">
        <v>139</v>
      </c>
      <c r="B6" s="83">
        <v>62</v>
      </c>
      <c r="C6" s="82">
        <v>19</v>
      </c>
      <c r="D6" s="80"/>
    </row>
    <row r="7" spans="1:5" s="79" customFormat="1" ht="20.100000000000001" customHeight="1">
      <c r="A7" s="84">
        <v>4</v>
      </c>
      <c r="B7" s="83">
        <v>111</v>
      </c>
      <c r="C7" s="82">
        <v>25</v>
      </c>
      <c r="D7" s="80"/>
    </row>
    <row r="8" spans="1:5" s="79" customFormat="1" ht="20.100000000000001" customHeight="1">
      <c r="A8" s="81">
        <v>5</v>
      </c>
      <c r="B8" s="611" t="s">
        <v>17</v>
      </c>
      <c r="C8" s="611" t="s">
        <v>17</v>
      </c>
      <c r="D8" s="80"/>
    </row>
    <row r="9" spans="1:5" ht="12" customHeight="1">
      <c r="A9" s="34" t="s">
        <v>225</v>
      </c>
      <c r="B9" s="612" t="s">
        <v>226</v>
      </c>
      <c r="D9" s="78"/>
      <c r="E9" s="77"/>
    </row>
    <row r="10" spans="1:5">
      <c r="B10" s="612" t="s">
        <v>227</v>
      </c>
    </row>
    <row r="14" spans="1:5">
      <c r="C14" s="76"/>
    </row>
    <row r="15" spans="1:5">
      <c r="C15" s="76"/>
    </row>
  </sheetData>
  <mergeCells count="1">
    <mergeCell ref="B4:C4"/>
  </mergeCells>
  <phoneticPr fontId="3"/>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A0CCC-8F61-4CF7-A949-AC9A82D22255}">
  <dimension ref="A1:F14"/>
  <sheetViews>
    <sheetView view="pageBreakPreview" zoomScaleNormal="100" zoomScaleSheetLayoutView="100" workbookViewId="0">
      <selection activeCell="E6" sqref="E6"/>
    </sheetView>
  </sheetViews>
  <sheetFormatPr defaultColWidth="9" defaultRowHeight="17.100000000000001" customHeight="1"/>
  <cols>
    <col min="1" max="1" width="15.109375" style="443" customWidth="1"/>
    <col min="2" max="5" width="17.6640625" style="443" customWidth="1"/>
    <col min="6" max="16384" width="9" style="443"/>
  </cols>
  <sheetData>
    <row r="1" spans="1:6" s="444" customFormat="1" ht="15" customHeight="1" thickBot="1">
      <c r="A1" s="447" t="s">
        <v>120</v>
      </c>
      <c r="B1" s="526"/>
      <c r="C1" s="526"/>
      <c r="D1" s="526"/>
      <c r="E1" s="526"/>
    </row>
    <row r="2" spans="1:6" s="446" customFormat="1" ht="15" customHeight="1" thickTop="1" thickBot="1">
      <c r="A2" s="31" t="s">
        <v>223</v>
      </c>
      <c r="B2" s="714" t="s">
        <v>228</v>
      </c>
      <c r="C2" s="714" t="s">
        <v>119</v>
      </c>
      <c r="D2" s="714"/>
      <c r="E2" s="714"/>
    </row>
    <row r="3" spans="1:6" s="446" customFormat="1" ht="15" customHeight="1" thickTop="1">
      <c r="A3" s="561" t="s">
        <v>118</v>
      </c>
      <c r="B3" s="714"/>
      <c r="C3" s="5" t="s">
        <v>117</v>
      </c>
      <c r="D3" s="5" t="s">
        <v>116</v>
      </c>
      <c r="E3" s="5" t="s">
        <v>115</v>
      </c>
    </row>
    <row r="4" spans="1:6" s="27" customFormat="1" ht="18" customHeight="1">
      <c r="A4" s="30" t="s">
        <v>139</v>
      </c>
      <c r="B4" s="613">
        <v>7872</v>
      </c>
      <c r="C4" s="613">
        <v>403</v>
      </c>
      <c r="D4" s="613">
        <v>291</v>
      </c>
      <c r="E4" s="613">
        <v>324</v>
      </c>
    </row>
    <row r="5" spans="1:6" s="27" customFormat="1" ht="18" customHeight="1">
      <c r="A5" s="30">
        <v>4</v>
      </c>
      <c r="B5" s="613">
        <v>13076</v>
      </c>
      <c r="C5" s="613">
        <v>504</v>
      </c>
      <c r="D5" s="613">
        <v>371</v>
      </c>
      <c r="E5" s="613">
        <v>569</v>
      </c>
    </row>
    <row r="6" spans="1:6" s="27" customFormat="1" ht="18" customHeight="1">
      <c r="A6" s="445">
        <v>5</v>
      </c>
      <c r="B6" s="614">
        <v>16207</v>
      </c>
      <c r="C6" s="614">
        <v>532</v>
      </c>
      <c r="D6" s="614">
        <v>470</v>
      </c>
      <c r="E6" s="614">
        <v>616</v>
      </c>
    </row>
    <row r="7" spans="1:6" s="444" customFormat="1" ht="12" customHeight="1">
      <c r="E7" s="26"/>
    </row>
    <row r="8" spans="1:6" s="444" customFormat="1" ht="16.5" customHeight="1"/>
    <row r="9" spans="1:6" s="444" customFormat="1" ht="16.5" customHeight="1"/>
    <row r="10" spans="1:6" s="444" customFormat="1" ht="16.5" customHeight="1">
      <c r="C10" s="527"/>
      <c r="E10" s="16"/>
      <c r="F10" s="16"/>
    </row>
    <row r="11" spans="1:6" s="444" customFormat="1" ht="16.5" customHeight="1">
      <c r="E11" s="16"/>
      <c r="F11" s="16"/>
    </row>
    <row r="12" spans="1:6" ht="16.5" customHeight="1">
      <c r="E12" s="16"/>
      <c r="F12" s="16"/>
    </row>
    <row r="13" spans="1:6" ht="16.5" customHeight="1">
      <c r="E13" s="16"/>
      <c r="F13" s="16"/>
    </row>
    <row r="14" spans="1:6" ht="16.5" customHeight="1"/>
  </sheetData>
  <mergeCells count="2">
    <mergeCell ref="B2:B3"/>
    <mergeCell ref="C2:E2"/>
  </mergeCells>
  <phoneticPr fontId="3"/>
  <pageMargins left="0.78740157480314965" right="0.78740157480314965" top="0.59055118110236227" bottom="0.59055118110236227" header="0.51181102362204722" footer="0.51181102362204722"/>
  <pageSetup paperSize="9" orientation="portrait" r:id="rId1"/>
  <headerFooter scaleWithDoc="0"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3BD63-2DD0-4C73-AC7C-A333EB86FD1A}">
  <dimension ref="A1:G17"/>
  <sheetViews>
    <sheetView view="pageBreakPreview" zoomScaleNormal="100" zoomScaleSheetLayoutView="100" workbookViewId="0">
      <selection activeCell="E7" sqref="E7"/>
    </sheetView>
  </sheetViews>
  <sheetFormatPr defaultColWidth="9" defaultRowHeight="13.5" customHeight="1"/>
  <cols>
    <col min="1" max="1" width="15.109375" style="443" customWidth="1"/>
    <col min="2" max="6" width="14.33203125" style="443" customWidth="1"/>
    <col min="7" max="7" width="9.44140625" style="443" bestFit="1" customWidth="1"/>
    <col min="8" max="16384" width="9" style="443"/>
  </cols>
  <sheetData>
    <row r="1" spans="1:7" s="444" customFormat="1" ht="15" customHeight="1" thickBot="1">
      <c r="A1" s="447" t="s">
        <v>125</v>
      </c>
      <c r="B1" s="450"/>
      <c r="C1" s="450"/>
      <c r="D1" s="450"/>
      <c r="E1" s="450"/>
      <c r="F1" s="450"/>
    </row>
    <row r="2" spans="1:7" s="446" customFormat="1" ht="15" customHeight="1" thickTop="1" thickBot="1">
      <c r="A2" s="31" t="s">
        <v>114</v>
      </c>
      <c r="B2" s="714" t="s">
        <v>124</v>
      </c>
      <c r="C2" s="736" t="s">
        <v>123</v>
      </c>
      <c r="D2" s="736"/>
      <c r="E2" s="714" t="s">
        <v>102</v>
      </c>
      <c r="F2" s="714"/>
    </row>
    <row r="3" spans="1:7" s="446" customFormat="1" ht="15" customHeight="1" thickTop="1">
      <c r="A3" s="449" t="s">
        <v>91</v>
      </c>
      <c r="B3" s="714"/>
      <c r="C3" s="5" t="s">
        <v>122</v>
      </c>
      <c r="D3" s="5" t="s">
        <v>121</v>
      </c>
      <c r="E3" s="528" t="s">
        <v>122</v>
      </c>
      <c r="F3" s="5" t="s">
        <v>121</v>
      </c>
    </row>
    <row r="4" spans="1:7" s="27" customFormat="1" ht="18" customHeight="1">
      <c r="A4" s="30" t="s">
        <v>139</v>
      </c>
      <c r="B4" s="29">
        <v>112459</v>
      </c>
      <c r="C4" s="448">
        <v>59718</v>
      </c>
      <c r="D4" s="448">
        <v>50322</v>
      </c>
      <c r="E4" s="448">
        <v>1920</v>
      </c>
      <c r="F4" s="448">
        <v>499</v>
      </c>
    </row>
    <row r="5" spans="1:7" s="27" customFormat="1" ht="18" customHeight="1">
      <c r="A5" s="30">
        <v>4</v>
      </c>
      <c r="B5" s="29">
        <v>210173</v>
      </c>
      <c r="C5" s="448">
        <v>105740</v>
      </c>
      <c r="D5" s="448">
        <v>85332</v>
      </c>
      <c r="E5" s="448">
        <v>8313</v>
      </c>
      <c r="F5" s="448">
        <v>10788</v>
      </c>
    </row>
    <row r="6" spans="1:7" s="27" customFormat="1" ht="18" customHeight="1">
      <c r="A6" s="445">
        <v>5</v>
      </c>
      <c r="B6" s="529">
        <v>236762</v>
      </c>
      <c r="C6" s="530">
        <v>117473</v>
      </c>
      <c r="D6" s="530">
        <v>92088</v>
      </c>
      <c r="E6" s="530">
        <v>12587</v>
      </c>
      <c r="F6" s="530">
        <v>14614</v>
      </c>
      <c r="G6" s="531"/>
    </row>
    <row r="7" spans="1:7" s="26" customFormat="1" ht="13.5" customHeight="1"/>
    <row r="8" spans="1:7" s="26" customFormat="1" ht="13.5" customHeight="1">
      <c r="B8" s="532"/>
      <c r="C8" s="533"/>
    </row>
    <row r="9" spans="1:7" s="26" customFormat="1" ht="13.5" customHeight="1"/>
    <row r="10" spans="1:7" s="26" customFormat="1" ht="13.5" customHeight="1"/>
    <row r="11" spans="1:7" s="25" customFormat="1" ht="13.5" customHeight="1"/>
    <row r="12" spans="1:7" s="202" customFormat="1" ht="13.5" customHeight="1"/>
    <row r="13" spans="1:7" s="202" customFormat="1" ht="13.5" customHeight="1"/>
    <row r="14" spans="1:7" s="16" customFormat="1" ht="13.5" customHeight="1"/>
    <row r="15" spans="1:7" s="16" customFormat="1" ht="13.5" customHeight="1"/>
    <row r="16" spans="1:7" s="16" customFormat="1" ht="13.5" customHeight="1"/>
    <row r="17" s="16" customFormat="1" ht="13.5" customHeight="1"/>
  </sheetData>
  <mergeCells count="3">
    <mergeCell ref="B2:B3"/>
    <mergeCell ref="C2:D2"/>
    <mergeCell ref="E2:F2"/>
  </mergeCells>
  <phoneticPr fontId="3"/>
  <pageMargins left="0.78740157480314965" right="0.78740157480314965" top="0.59055118110236227" bottom="0.59055118110236227"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3B7C4-32E4-4A07-A772-64661E0CE6DC}">
  <dimension ref="A1:G16"/>
  <sheetViews>
    <sheetView view="pageBreakPreview" zoomScaleNormal="100" zoomScaleSheetLayoutView="100" workbookViewId="0">
      <selection activeCell="E4" sqref="E4"/>
    </sheetView>
  </sheetViews>
  <sheetFormatPr defaultColWidth="9" defaultRowHeight="17.100000000000001" customHeight="1"/>
  <cols>
    <col min="1" max="1" width="15.109375" style="443" customWidth="1"/>
    <col min="2" max="5" width="17.6640625" style="443" customWidth="1"/>
    <col min="6" max="16384" width="9" style="443"/>
  </cols>
  <sheetData>
    <row r="1" spans="1:7" s="444" customFormat="1" ht="15" customHeight="1" thickBot="1">
      <c r="A1" s="27" t="s">
        <v>130</v>
      </c>
      <c r="B1" s="202"/>
      <c r="C1" s="202"/>
      <c r="D1" s="202"/>
      <c r="E1" s="202"/>
      <c r="F1" s="202"/>
    </row>
    <row r="2" spans="1:7" s="446" customFormat="1" ht="15" customHeight="1" thickTop="1" thickBot="1">
      <c r="A2" s="31" t="s">
        <v>223</v>
      </c>
      <c r="B2" s="714" t="s">
        <v>229</v>
      </c>
      <c r="C2" s="714" t="s">
        <v>127</v>
      </c>
      <c r="D2" s="714" t="s">
        <v>128</v>
      </c>
      <c r="E2" s="714" t="s">
        <v>129</v>
      </c>
      <c r="F2" s="28"/>
    </row>
    <row r="3" spans="1:7" s="446" customFormat="1" ht="15" customHeight="1" thickTop="1">
      <c r="A3" s="449" t="s">
        <v>126</v>
      </c>
      <c r="B3" s="714"/>
      <c r="C3" s="714"/>
      <c r="D3" s="714"/>
      <c r="E3" s="714"/>
      <c r="F3" s="28"/>
    </row>
    <row r="4" spans="1:7" s="446" customFormat="1" ht="18" customHeight="1">
      <c r="A4" s="30" t="s">
        <v>139</v>
      </c>
      <c r="B4" s="29">
        <v>45610.071428571398</v>
      </c>
      <c r="C4" s="448">
        <v>20217</v>
      </c>
      <c r="D4" s="448">
        <v>3514.0714285714298</v>
      </c>
      <c r="E4" s="448">
        <v>21879</v>
      </c>
      <c r="F4" s="28"/>
    </row>
    <row r="5" spans="1:7" s="446" customFormat="1" ht="18" customHeight="1">
      <c r="A5" s="30">
        <v>4</v>
      </c>
      <c r="B5" s="29">
        <v>50502</v>
      </c>
      <c r="C5" s="448">
        <v>23217</v>
      </c>
      <c r="D5" s="448">
        <v>4213</v>
      </c>
      <c r="E5" s="448">
        <v>23072</v>
      </c>
      <c r="F5" s="28"/>
      <c r="G5" s="452"/>
    </row>
    <row r="6" spans="1:7" s="446" customFormat="1" ht="18" customHeight="1">
      <c r="A6" s="445">
        <v>5</v>
      </c>
      <c r="B6" s="529">
        <v>46134</v>
      </c>
      <c r="C6" s="530">
        <v>21701</v>
      </c>
      <c r="D6" s="530">
        <v>3799</v>
      </c>
      <c r="E6" s="530">
        <v>20634</v>
      </c>
      <c r="F6" s="534"/>
      <c r="G6" s="452"/>
    </row>
    <row r="7" spans="1:7" s="444" customFormat="1" ht="16.5" customHeight="1">
      <c r="B7" s="451"/>
      <c r="F7" s="202"/>
    </row>
    <row r="8" spans="1:7" s="444" customFormat="1" ht="16.5" customHeight="1"/>
    <row r="9" spans="1:7" s="444" customFormat="1" ht="16.5" customHeight="1"/>
    <row r="10" spans="1:7" s="444" customFormat="1" ht="16.5" customHeight="1"/>
    <row r="11" spans="1:7" s="444" customFormat="1" ht="16.5" customHeight="1"/>
    <row r="12" spans="1:7" s="444" customFormat="1" ht="16.5" customHeight="1"/>
    <row r="13" spans="1:7" ht="16.5" customHeight="1"/>
    <row r="14" spans="1:7" ht="16.5" customHeight="1"/>
    <row r="15" spans="1:7" ht="16.5" customHeight="1"/>
    <row r="16" spans="1:7" ht="16.5" customHeight="1"/>
  </sheetData>
  <mergeCells count="4">
    <mergeCell ref="B2:B3"/>
    <mergeCell ref="C2:C3"/>
    <mergeCell ref="D2:D3"/>
    <mergeCell ref="E2:E3"/>
  </mergeCells>
  <phoneticPr fontId="3"/>
  <pageMargins left="0.78740157480314965" right="0.78740157480314965" top="0.59055118110236227" bottom="0.59055118110236227" header="0.51181102362204722" footer="0.51181102362204722"/>
  <pageSetup paperSize="9" orientation="portrait" r:id="rId1"/>
  <headerFooter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1E449-2B6B-4CDF-B9A5-B07710FC0D5D}">
  <dimension ref="A1:H16"/>
  <sheetViews>
    <sheetView view="pageBreakPreview" zoomScaleNormal="100" zoomScaleSheetLayoutView="100" workbookViewId="0">
      <selection activeCell="B5" sqref="B5"/>
    </sheetView>
  </sheetViews>
  <sheetFormatPr defaultColWidth="9" defaultRowHeight="13.2"/>
  <cols>
    <col min="1" max="1" width="15.109375" style="1" customWidth="1"/>
    <col min="2" max="6" width="14.33203125" style="1" customWidth="1"/>
    <col min="7" max="16384" width="9" style="1"/>
  </cols>
  <sheetData>
    <row r="1" spans="1:8" s="453" customFormat="1" ht="15" customHeight="1" thickBot="1">
      <c r="A1" s="447" t="s">
        <v>131</v>
      </c>
      <c r="B1" s="450"/>
      <c r="C1" s="450"/>
      <c r="D1" s="450"/>
      <c r="E1" s="450"/>
      <c r="F1" s="450"/>
    </row>
    <row r="2" spans="1:8" s="458" customFormat="1" ht="15" customHeight="1" thickTop="1" thickBot="1">
      <c r="A2" s="31" t="s">
        <v>223</v>
      </c>
      <c r="B2" s="714" t="s">
        <v>89</v>
      </c>
      <c r="C2" s="714" t="s">
        <v>230</v>
      </c>
      <c r="D2" s="714"/>
      <c r="E2" s="714"/>
      <c r="F2" s="714" t="s">
        <v>231</v>
      </c>
    </row>
    <row r="3" spans="1:8" s="458" customFormat="1" ht="15" customHeight="1" thickTop="1">
      <c r="A3" s="561" t="s">
        <v>118</v>
      </c>
      <c r="B3" s="714"/>
      <c r="C3" s="9" t="s">
        <v>127</v>
      </c>
      <c r="D3" s="5" t="s">
        <v>128</v>
      </c>
      <c r="E3" s="5" t="s">
        <v>129</v>
      </c>
      <c r="F3" s="714"/>
    </row>
    <row r="4" spans="1:8" s="453" customFormat="1" ht="18" customHeight="1">
      <c r="A4" s="30" t="s">
        <v>139</v>
      </c>
      <c r="B4" s="448">
        <v>90790</v>
      </c>
      <c r="C4" s="448">
        <v>16058</v>
      </c>
      <c r="D4" s="448">
        <v>4814</v>
      </c>
      <c r="E4" s="448">
        <v>19794</v>
      </c>
      <c r="F4" s="448">
        <v>50124</v>
      </c>
      <c r="H4" s="454"/>
    </row>
    <row r="5" spans="1:8" s="453" customFormat="1" ht="18" customHeight="1">
      <c r="A5" s="30">
        <v>4</v>
      </c>
      <c r="B5" s="448">
        <v>122151</v>
      </c>
      <c r="C5" s="448">
        <v>22468</v>
      </c>
      <c r="D5" s="448">
        <v>6405</v>
      </c>
      <c r="E5" s="448">
        <v>22844</v>
      </c>
      <c r="F5" s="448">
        <v>70434</v>
      </c>
      <c r="G5" s="454"/>
      <c r="H5" s="454"/>
    </row>
    <row r="6" spans="1:8" s="453" customFormat="1" ht="18" customHeight="1">
      <c r="A6" s="445">
        <v>5</v>
      </c>
      <c r="B6" s="530">
        <v>108932</v>
      </c>
      <c r="C6" s="530">
        <v>19850</v>
      </c>
      <c r="D6" s="530">
        <v>5979</v>
      </c>
      <c r="E6" s="530">
        <v>20293</v>
      </c>
      <c r="F6" s="530">
        <v>62810</v>
      </c>
      <c r="G6" s="454"/>
      <c r="H6" s="454"/>
    </row>
    <row r="7" spans="1:8" s="453" customFormat="1" ht="12.9" customHeight="1">
      <c r="A7" s="457" t="s">
        <v>232</v>
      </c>
      <c r="B7" s="456"/>
      <c r="C7" s="456"/>
      <c r="D7" s="456"/>
      <c r="E7" s="456"/>
      <c r="F7" s="456"/>
    </row>
    <row r="8" spans="1:8" s="455" customFormat="1" ht="16.5" customHeight="1">
      <c r="A8" s="23"/>
      <c r="C8" s="23"/>
      <c r="D8" s="23"/>
      <c r="F8" s="24"/>
    </row>
    <row r="9" spans="1:8" s="453" customFormat="1" ht="16.5" customHeight="1">
      <c r="A9" s="444"/>
      <c r="B9" s="454"/>
    </row>
    <row r="10" spans="1:8" s="453" customFormat="1" ht="16.5" customHeight="1">
      <c r="B10" s="454"/>
    </row>
    <row r="11" spans="1:8" s="453" customFormat="1" ht="16.5" customHeight="1"/>
    <row r="12" spans="1:8" s="453" customFormat="1" ht="16.5" customHeight="1"/>
    <row r="13" spans="1:8" s="453" customFormat="1" ht="16.5" customHeight="1"/>
    <row r="14" spans="1:8" s="453" customFormat="1" ht="16.5" customHeight="1"/>
    <row r="15" spans="1:8" ht="16.5" customHeight="1"/>
    <row r="16" spans="1:8" ht="16.5" customHeight="1"/>
  </sheetData>
  <mergeCells count="3">
    <mergeCell ref="B2:B3"/>
    <mergeCell ref="F2:F3"/>
    <mergeCell ref="C2:E2"/>
  </mergeCells>
  <phoneticPr fontId="3"/>
  <pageMargins left="0.78740157480314965" right="0.78740157480314965" top="0.59055118110236227" bottom="0.59055118110236227" header="0.51181102362204722" footer="0.51181102362204722"/>
  <pageSetup paperSize="9" orientation="portrait"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2387E-6D38-49D1-BA87-950C0549211A}">
  <dimension ref="A1:I14"/>
  <sheetViews>
    <sheetView view="pageBreakPreview" zoomScaleNormal="100" zoomScaleSheetLayoutView="100" workbookViewId="0">
      <selection activeCell="D29" sqref="D29"/>
    </sheetView>
  </sheetViews>
  <sheetFormatPr defaultColWidth="9" defaultRowHeight="13.2"/>
  <cols>
    <col min="1" max="1" width="9.88671875" style="537" customWidth="1"/>
    <col min="2" max="9" width="9.6640625" style="536" customWidth="1"/>
    <col min="10" max="16384" width="9" style="537"/>
  </cols>
  <sheetData>
    <row r="1" spans="1:9" ht="15" customHeight="1">
      <c r="A1" s="535" t="s">
        <v>233</v>
      </c>
    </row>
    <row r="2" spans="1:9" s="540" customFormat="1" ht="9.9" customHeight="1" thickBot="1">
      <c r="A2" s="538"/>
      <c r="B2" s="539"/>
      <c r="C2" s="539"/>
      <c r="D2" s="539"/>
      <c r="E2" s="539"/>
      <c r="F2" s="539"/>
      <c r="G2" s="539"/>
      <c r="H2" s="539"/>
      <c r="I2" s="539"/>
    </row>
    <row r="3" spans="1:9" s="542" customFormat="1" ht="15" customHeight="1" thickTop="1">
      <c r="A3" s="541" t="s">
        <v>114</v>
      </c>
      <c r="B3" s="737" t="s">
        <v>234</v>
      </c>
      <c r="C3" s="737"/>
      <c r="D3" s="737" t="s">
        <v>235</v>
      </c>
      <c r="E3" s="737"/>
      <c r="F3" s="738" t="s">
        <v>135</v>
      </c>
      <c r="G3" s="738"/>
      <c r="H3" s="737" t="s">
        <v>236</v>
      </c>
      <c r="I3" s="737"/>
    </row>
    <row r="4" spans="1:9" s="542" customFormat="1" ht="15" customHeight="1">
      <c r="A4" s="543" t="s">
        <v>91</v>
      </c>
      <c r="B4" s="544" t="s">
        <v>134</v>
      </c>
      <c r="C4" s="544" t="s">
        <v>133</v>
      </c>
      <c r="D4" s="544" t="s">
        <v>134</v>
      </c>
      <c r="E4" s="544" t="s">
        <v>133</v>
      </c>
      <c r="F4" s="544" t="s">
        <v>134</v>
      </c>
      <c r="G4" s="544" t="s">
        <v>133</v>
      </c>
      <c r="H4" s="544" t="s">
        <v>134</v>
      </c>
      <c r="I4" s="544" t="s">
        <v>133</v>
      </c>
    </row>
    <row r="5" spans="1:9" s="542" customFormat="1" ht="18" customHeight="1">
      <c r="A5" s="545" t="s">
        <v>139</v>
      </c>
      <c r="B5" s="615">
        <v>1349</v>
      </c>
      <c r="C5" s="615">
        <v>28356</v>
      </c>
      <c r="D5" s="615">
        <v>856</v>
      </c>
      <c r="E5" s="615">
        <v>16505</v>
      </c>
      <c r="F5" s="615">
        <v>467</v>
      </c>
      <c r="G5" s="615">
        <v>11216</v>
      </c>
      <c r="H5" s="615">
        <v>26</v>
      </c>
      <c r="I5" s="616">
        <v>635</v>
      </c>
    </row>
    <row r="6" spans="1:9" s="542" customFormat="1" ht="18" customHeight="1">
      <c r="A6" s="545">
        <v>4</v>
      </c>
      <c r="B6" s="617">
        <v>1522</v>
      </c>
      <c r="C6" s="617">
        <v>46834</v>
      </c>
      <c r="D6" s="617">
        <v>852</v>
      </c>
      <c r="E6" s="617">
        <v>19013</v>
      </c>
      <c r="F6" s="617">
        <v>631</v>
      </c>
      <c r="G6" s="617">
        <v>26801</v>
      </c>
      <c r="H6" s="617">
        <v>39</v>
      </c>
      <c r="I6" s="618">
        <v>1020</v>
      </c>
    </row>
    <row r="7" spans="1:9" s="547" customFormat="1" ht="18" customHeight="1">
      <c r="A7" s="546">
        <v>5</v>
      </c>
      <c r="B7" s="619">
        <v>1489</v>
      </c>
      <c r="C7" s="619">
        <v>47352</v>
      </c>
      <c r="D7" s="619">
        <v>863</v>
      </c>
      <c r="E7" s="619">
        <v>19852</v>
      </c>
      <c r="F7" s="619">
        <v>568</v>
      </c>
      <c r="G7" s="619">
        <v>24441</v>
      </c>
      <c r="H7" s="619">
        <v>58</v>
      </c>
      <c r="I7" s="620">
        <v>3059</v>
      </c>
    </row>
    <row r="8" spans="1:9" s="540" customFormat="1" ht="13.5" customHeight="1">
      <c r="A8" s="457" t="s">
        <v>237</v>
      </c>
      <c r="B8" s="548"/>
      <c r="C8" s="548"/>
      <c r="D8" s="548"/>
      <c r="E8" s="548"/>
      <c r="F8" s="548"/>
      <c r="G8" s="548"/>
      <c r="H8" s="548"/>
      <c r="I8" s="549"/>
    </row>
    <row r="9" spans="1:9" ht="13.5" customHeight="1">
      <c r="B9" s="550"/>
      <c r="C9" s="551"/>
      <c r="D9" s="551"/>
      <c r="E9" s="551"/>
      <c r="F9" s="551"/>
      <c r="I9" s="537"/>
    </row>
    <row r="10" spans="1:9" ht="13.5" customHeight="1">
      <c r="B10" s="550"/>
      <c r="C10" s="551"/>
      <c r="D10" s="551"/>
      <c r="E10" s="551"/>
      <c r="F10" s="551"/>
      <c r="I10" s="537"/>
    </row>
    <row r="11" spans="1:9" ht="13.5" customHeight="1">
      <c r="B11" s="552"/>
      <c r="C11" s="553"/>
      <c r="D11" s="553"/>
      <c r="E11" s="553"/>
      <c r="F11" s="553"/>
      <c r="I11" s="537"/>
    </row>
    <row r="12" spans="1:9" ht="13.5" customHeight="1">
      <c r="I12" s="537"/>
    </row>
    <row r="13" spans="1:9" ht="13.5" customHeight="1">
      <c r="I13" s="537"/>
    </row>
    <row r="14" spans="1:9" ht="13.5" customHeight="1">
      <c r="I14" s="537"/>
    </row>
  </sheetData>
  <mergeCells count="4">
    <mergeCell ref="B3:C3"/>
    <mergeCell ref="D3:E3"/>
    <mergeCell ref="F3:G3"/>
    <mergeCell ref="H3:I3"/>
  </mergeCells>
  <phoneticPr fontId="3"/>
  <pageMargins left="0.70866141732283472" right="0.70866141732283472" top="0.74803149606299213"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F93B3-9E32-41FC-9EF8-D2C9310ADA2E}">
  <dimension ref="A1:E20"/>
  <sheetViews>
    <sheetView view="pageBreakPreview" zoomScale="98" zoomScaleNormal="100" zoomScaleSheetLayoutView="98" workbookViewId="0">
      <selection sqref="A1:E9"/>
    </sheetView>
  </sheetViews>
  <sheetFormatPr defaultColWidth="9" defaultRowHeight="13.2"/>
  <cols>
    <col min="1" max="5" width="17.77734375" style="93" customWidth="1"/>
    <col min="6" max="16384" width="9" style="93"/>
  </cols>
  <sheetData>
    <row r="1" spans="1:5" s="110" customFormat="1" ht="15" customHeight="1">
      <c r="A1" s="107" t="s">
        <v>238</v>
      </c>
    </row>
    <row r="2" spans="1:5" s="110" customFormat="1" ht="8.1" customHeight="1">
      <c r="A2" s="107"/>
    </row>
    <row r="3" spans="1:5" s="107" customFormat="1" ht="15" customHeight="1" thickBot="1">
      <c r="A3" s="109" t="s">
        <v>239</v>
      </c>
      <c r="B3" s="108"/>
      <c r="C3" s="108"/>
    </row>
    <row r="4" spans="1:5" s="102" customFormat="1" ht="18" customHeight="1" thickTop="1" thickBot="1">
      <c r="A4" s="106" t="s">
        <v>114</v>
      </c>
      <c r="B4" s="739" t="s">
        <v>158</v>
      </c>
      <c r="C4" s="739" t="s">
        <v>240</v>
      </c>
      <c r="D4" s="740" t="s">
        <v>241</v>
      </c>
      <c r="E4" s="739" t="s">
        <v>242</v>
      </c>
    </row>
    <row r="5" spans="1:5" s="102" customFormat="1" ht="18" customHeight="1" thickTop="1">
      <c r="A5" s="105" t="s">
        <v>91</v>
      </c>
      <c r="B5" s="739"/>
      <c r="C5" s="739"/>
      <c r="D5" s="739"/>
      <c r="E5" s="739"/>
    </row>
    <row r="6" spans="1:5" s="102" customFormat="1" ht="21.75" customHeight="1">
      <c r="A6" s="104" t="s">
        <v>139</v>
      </c>
      <c r="B6" s="621">
        <v>504656</v>
      </c>
      <c r="C6" s="621">
        <v>410785</v>
      </c>
      <c r="D6" s="621">
        <v>36766</v>
      </c>
      <c r="E6" s="621">
        <v>57105</v>
      </c>
    </row>
    <row r="7" spans="1:5" s="102" customFormat="1" ht="21.9" customHeight="1">
      <c r="A7" s="104">
        <v>4</v>
      </c>
      <c r="B7" s="621">
        <v>1004276</v>
      </c>
      <c r="C7" s="621">
        <v>853852</v>
      </c>
      <c r="D7" s="621">
        <v>73442</v>
      </c>
      <c r="E7" s="621">
        <v>76982</v>
      </c>
    </row>
    <row r="8" spans="1:5" s="102" customFormat="1" ht="21.9" customHeight="1">
      <c r="A8" s="103">
        <v>5</v>
      </c>
      <c r="B8" s="622">
        <v>1191547</v>
      </c>
      <c r="C8" s="622">
        <v>1021269</v>
      </c>
      <c r="D8" s="622">
        <v>80996</v>
      </c>
      <c r="E8" s="622">
        <v>89282</v>
      </c>
    </row>
    <row r="9" spans="1:5" s="100" customFormat="1" ht="13.5" customHeight="1">
      <c r="A9" s="101"/>
      <c r="E9" s="35" t="s">
        <v>22</v>
      </c>
    </row>
    <row r="10" spans="1:5" s="94" customFormat="1" ht="13.5" customHeight="1">
      <c r="B10" s="99"/>
      <c r="C10" s="98"/>
      <c r="D10" s="98"/>
      <c r="E10" s="98"/>
    </row>
    <row r="11" spans="1:5" s="94" customFormat="1" ht="13.5" customHeight="1">
      <c r="B11" s="97"/>
      <c r="C11" s="96"/>
    </row>
    <row r="12" spans="1:5" s="94" customFormat="1" ht="13.5" customHeight="1">
      <c r="B12" s="95"/>
    </row>
    <row r="13" spans="1:5" s="94" customFormat="1" ht="13.5" customHeight="1"/>
    <row r="14" spans="1:5" s="94" customFormat="1" ht="13.5" customHeight="1"/>
    <row r="15" spans="1:5" s="94" customFormat="1" ht="13.5" customHeight="1"/>
    <row r="16" spans="1:5" s="94" customFormat="1" ht="13.5" customHeight="1"/>
    <row r="17" s="94" customFormat="1" ht="13.5" customHeight="1"/>
    <row r="18" s="94" customFormat="1" ht="13.5" customHeight="1"/>
    <row r="19" s="94" customFormat="1" ht="13.5" customHeight="1"/>
    <row r="20" s="94" customFormat="1" ht="13.5" customHeight="1"/>
  </sheetData>
  <mergeCells count="4">
    <mergeCell ref="B4:B5"/>
    <mergeCell ref="C4:C5"/>
    <mergeCell ref="D4:D5"/>
    <mergeCell ref="E4:E5"/>
  </mergeCells>
  <phoneticPr fontId="3"/>
  <printOptions horizontalCentered="1"/>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C13E1-3C95-4986-B30F-A265EA628CFD}">
  <dimension ref="A1:I16"/>
  <sheetViews>
    <sheetView view="pageBreakPreview" zoomScaleNormal="100" zoomScaleSheetLayoutView="100" workbookViewId="0">
      <selection sqref="A1:C6"/>
    </sheetView>
  </sheetViews>
  <sheetFormatPr defaultColWidth="9" defaultRowHeight="13.2"/>
  <cols>
    <col min="1" max="3" width="29.6640625" style="111" customWidth="1"/>
    <col min="4" max="5" width="10.6640625" style="111" customWidth="1"/>
    <col min="6" max="6" width="9.21875" style="111" customWidth="1"/>
    <col min="7" max="16384" width="9" style="111"/>
  </cols>
  <sheetData>
    <row r="1" spans="1:9" s="112" customFormat="1" ht="15" customHeight="1" thickBot="1">
      <c r="A1" s="119" t="s">
        <v>243</v>
      </c>
      <c r="B1" s="125"/>
      <c r="C1" s="126"/>
      <c r="D1" s="125"/>
      <c r="E1" s="125"/>
    </row>
    <row r="2" spans="1:9" s="122" customFormat="1" ht="17.100000000000001" customHeight="1" thickTop="1" thickBot="1">
      <c r="A2" s="124" t="s">
        <v>114</v>
      </c>
      <c r="B2" s="741" t="s">
        <v>244</v>
      </c>
      <c r="C2" s="741" t="s">
        <v>245</v>
      </c>
    </row>
    <row r="3" spans="1:9" s="122" customFormat="1" ht="17.100000000000001" customHeight="1" thickTop="1">
      <c r="A3" s="123" t="s">
        <v>91</v>
      </c>
      <c r="B3" s="741"/>
      <c r="C3" s="741"/>
    </row>
    <row r="4" spans="1:9" s="119" customFormat="1" ht="20.100000000000001" customHeight="1">
      <c r="A4" s="121" t="s">
        <v>139</v>
      </c>
      <c r="B4" s="621">
        <v>25491</v>
      </c>
      <c r="C4" s="623">
        <v>27.9</v>
      </c>
    </row>
    <row r="5" spans="1:9" s="119" customFormat="1" ht="20.100000000000001" customHeight="1">
      <c r="A5" s="121">
        <v>4</v>
      </c>
      <c r="B5" s="621">
        <v>36003</v>
      </c>
      <c r="C5" s="623">
        <v>45.8</v>
      </c>
    </row>
    <row r="6" spans="1:9" s="119" customFormat="1" ht="20.100000000000001" customHeight="1">
      <c r="A6" s="120">
        <v>5</v>
      </c>
      <c r="B6" s="622">
        <v>33376</v>
      </c>
      <c r="C6" s="624">
        <v>46.6</v>
      </c>
    </row>
    <row r="7" spans="1:9" s="117" customFormat="1" ht="13.5" customHeight="1">
      <c r="A7" s="101"/>
      <c r="B7" s="114"/>
      <c r="D7" s="118"/>
      <c r="E7" s="118"/>
      <c r="F7" s="118"/>
      <c r="G7" s="101"/>
      <c r="H7" s="101"/>
    </row>
    <row r="8" spans="1:9" s="112" customFormat="1" ht="13.5" customHeight="1">
      <c r="A8" s="114"/>
      <c r="B8" s="114"/>
      <c r="C8" s="114"/>
      <c r="D8" s="114"/>
      <c r="E8" s="116"/>
      <c r="F8" s="115"/>
      <c r="G8" s="115"/>
      <c r="H8" s="115"/>
    </row>
    <row r="9" spans="1:9" s="112" customFormat="1" ht="13.5" customHeight="1">
      <c r="A9" s="114"/>
      <c r="B9" s="114"/>
      <c r="C9" s="114"/>
      <c r="D9" s="114"/>
      <c r="E9" s="116"/>
      <c r="F9" s="115"/>
      <c r="G9" s="115"/>
      <c r="H9" s="115"/>
    </row>
    <row r="10" spans="1:9" s="112" customFormat="1" ht="13.5" customHeight="1">
      <c r="A10" s="114"/>
      <c r="B10" s="114"/>
      <c r="C10" s="114"/>
      <c r="D10" s="114"/>
      <c r="E10" s="116"/>
      <c r="F10" s="115"/>
      <c r="G10" s="115"/>
      <c r="H10" s="115"/>
    </row>
    <row r="11" spans="1:9" s="112" customFormat="1" ht="13.5" customHeight="1">
      <c r="A11" s="114"/>
      <c r="B11" s="114"/>
      <c r="C11" s="115"/>
      <c r="D11" s="114"/>
      <c r="E11" s="116"/>
      <c r="F11" s="115"/>
      <c r="G11" s="115"/>
      <c r="H11" s="115"/>
    </row>
    <row r="12" spans="1:9" s="112" customFormat="1" ht="13.5" customHeight="1">
      <c r="A12" s="114"/>
      <c r="B12" s="114"/>
      <c r="C12" s="115"/>
      <c r="D12" s="114"/>
      <c r="E12" s="116"/>
      <c r="F12" s="115"/>
      <c r="G12" s="115"/>
      <c r="H12" s="115"/>
    </row>
    <row r="13" spans="1:9" s="112" customFormat="1" ht="13.5" customHeight="1">
      <c r="A13" s="114"/>
      <c r="B13" s="114"/>
      <c r="C13" s="113"/>
      <c r="D13" s="113"/>
      <c r="E13" s="113"/>
      <c r="F13" s="113"/>
      <c r="G13" s="113"/>
      <c r="H13" s="113"/>
      <c r="I13" s="113"/>
    </row>
    <row r="14" spans="1:9" s="112" customFormat="1" ht="13.5" customHeight="1"/>
    <row r="15" spans="1:9" s="112" customFormat="1" ht="13.5" customHeight="1"/>
    <row r="16" spans="1:9" s="112" customFormat="1" ht="13.5" customHeight="1"/>
  </sheetData>
  <mergeCells count="2">
    <mergeCell ref="B2:B3"/>
    <mergeCell ref="C2:C3"/>
  </mergeCells>
  <phoneticPr fontId="3"/>
  <printOptions horizontalCentered="1"/>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1D1BE-48A2-4B92-965A-27D5CEDB7C11}">
  <dimension ref="A1:J67"/>
  <sheetViews>
    <sheetView view="pageBreakPreview" zoomScale="85" zoomScaleNormal="100" zoomScaleSheetLayoutView="85" workbookViewId="0">
      <selection activeCell="E4" sqref="E4"/>
    </sheetView>
  </sheetViews>
  <sheetFormatPr defaultColWidth="9" defaultRowHeight="13.2"/>
  <cols>
    <col min="1" max="1" width="13.88671875" style="127" customWidth="1"/>
    <col min="2" max="9" width="9" style="127" customWidth="1"/>
    <col min="10" max="16384" width="9" style="127"/>
  </cols>
  <sheetData>
    <row r="1" spans="1:10" ht="15" customHeight="1" thickBot="1">
      <c r="A1" s="143" t="s">
        <v>246</v>
      </c>
    </row>
    <row r="2" spans="1:10" s="128" customFormat="1" ht="18" customHeight="1" thickTop="1">
      <c r="A2" s="142" t="s">
        <v>114</v>
      </c>
      <c r="B2" s="742" t="s">
        <v>99</v>
      </c>
      <c r="C2" s="742"/>
      <c r="D2" s="742" t="s">
        <v>247</v>
      </c>
      <c r="E2" s="742"/>
      <c r="F2" s="742" t="s">
        <v>7</v>
      </c>
      <c r="G2" s="742"/>
      <c r="H2" s="742" t="s">
        <v>248</v>
      </c>
      <c r="I2" s="742"/>
    </row>
    <row r="3" spans="1:10" s="128" customFormat="1" ht="18" customHeight="1">
      <c r="A3" s="141" t="s">
        <v>91</v>
      </c>
      <c r="B3" s="139" t="s">
        <v>23</v>
      </c>
      <c r="C3" s="140" t="s">
        <v>249</v>
      </c>
      <c r="D3" s="139" t="s">
        <v>23</v>
      </c>
      <c r="E3" s="140" t="s">
        <v>249</v>
      </c>
      <c r="F3" s="139" t="s">
        <v>23</v>
      </c>
      <c r="G3" s="138" t="s">
        <v>249</v>
      </c>
      <c r="H3" s="139" t="s">
        <v>23</v>
      </c>
      <c r="I3" s="139" t="s">
        <v>249</v>
      </c>
    </row>
    <row r="4" spans="1:10" s="128" customFormat="1" ht="21.9" customHeight="1">
      <c r="A4" s="137" t="s">
        <v>139</v>
      </c>
      <c r="B4" s="136">
        <v>5474</v>
      </c>
      <c r="C4" s="136">
        <v>31614</v>
      </c>
      <c r="D4" s="136">
        <v>4071</v>
      </c>
      <c r="E4" s="136">
        <v>19451</v>
      </c>
      <c r="F4" s="136">
        <v>1005</v>
      </c>
      <c r="G4" s="136">
        <v>9769</v>
      </c>
      <c r="H4" s="136">
        <v>398</v>
      </c>
      <c r="I4" s="136">
        <v>2394</v>
      </c>
    </row>
    <row r="5" spans="1:10" s="128" customFormat="1" ht="21.9" customHeight="1">
      <c r="A5" s="137">
        <v>4</v>
      </c>
      <c r="B5" s="136">
        <v>6034</v>
      </c>
      <c r="C5" s="136">
        <v>40979</v>
      </c>
      <c r="D5" s="136">
        <v>4557</v>
      </c>
      <c r="E5" s="136">
        <v>23920</v>
      </c>
      <c r="F5" s="136">
        <v>1064</v>
      </c>
      <c r="G5" s="136">
        <v>12229</v>
      </c>
      <c r="H5" s="136">
        <v>413</v>
      </c>
      <c r="I5" s="136">
        <v>4830</v>
      </c>
    </row>
    <row r="6" spans="1:10" s="128" customFormat="1" ht="21.9" customHeight="1">
      <c r="A6" s="135">
        <v>5</v>
      </c>
      <c r="B6" s="134">
        <v>7080</v>
      </c>
      <c r="C6" s="134">
        <v>55906</v>
      </c>
      <c r="D6" s="134">
        <v>5318</v>
      </c>
      <c r="E6" s="134">
        <v>37544</v>
      </c>
      <c r="F6" s="134">
        <v>1138</v>
      </c>
      <c r="G6" s="134">
        <v>12591</v>
      </c>
      <c r="H6" s="134">
        <v>624</v>
      </c>
      <c r="I6" s="134">
        <v>5771</v>
      </c>
      <c r="J6" s="133"/>
    </row>
    <row r="7" spans="1:10" s="128" customFormat="1" ht="12" customHeight="1">
      <c r="A7" s="625" t="s">
        <v>250</v>
      </c>
      <c r="I7" s="118"/>
      <c r="J7" s="132"/>
    </row>
    <row r="8" spans="1:10" s="128" customFormat="1" ht="12" customHeight="1">
      <c r="I8" s="131"/>
      <c r="J8" s="129"/>
    </row>
    <row r="9" spans="1:10" s="128" customFormat="1" ht="12" customHeight="1">
      <c r="I9" s="131"/>
      <c r="J9" s="129"/>
    </row>
    <row r="10" spans="1:10" s="128" customFormat="1" ht="12" customHeight="1">
      <c r="I10" s="130"/>
      <c r="J10" s="129"/>
    </row>
    <row r="11" spans="1:10" s="128" customFormat="1" ht="12" customHeight="1">
      <c r="J11" s="129"/>
    </row>
    <row r="12" spans="1:10" s="128" customFormat="1" ht="12" customHeight="1">
      <c r="J12" s="129"/>
    </row>
    <row r="13" spans="1:10" s="128" customFormat="1" ht="12" customHeight="1">
      <c r="J13" s="129"/>
    </row>
    <row r="14" spans="1:10" s="128" customFormat="1" ht="13.5" customHeight="1">
      <c r="J14" s="129"/>
    </row>
    <row r="15" spans="1:10" s="128" customFormat="1" ht="13.5" customHeight="1"/>
    <row r="16" spans="1:10" s="128" customFormat="1" ht="13.5" customHeight="1"/>
    <row r="17" s="128" customFormat="1" ht="13.5" customHeight="1"/>
    <row r="18" s="128" customFormat="1" ht="13.5" customHeight="1"/>
    <row r="19" s="128" customFormat="1" ht="13.5" customHeight="1"/>
    <row r="20" s="128" customFormat="1" ht="13.5" customHeight="1"/>
    <row r="21" s="128" customFormat="1" ht="13.5" customHeight="1"/>
    <row r="22" s="128" customFormat="1" ht="13.5" customHeight="1"/>
    <row r="23" s="128" customFormat="1" ht="13.5" customHeight="1"/>
    <row r="24" s="128" customFormat="1" ht="13.5" customHeight="1"/>
    <row r="25" s="128" customFormat="1" ht="13.5" customHeight="1"/>
    <row r="26" s="128" customFormat="1" ht="13.5" customHeight="1"/>
    <row r="27" s="128" customFormat="1" ht="13.5" customHeight="1"/>
    <row r="28" s="128" customFormat="1" ht="13.5" customHeight="1"/>
    <row r="29" s="128" customFormat="1" ht="13.5" customHeight="1"/>
    <row r="30" s="128" customFormat="1" ht="13.5" customHeight="1"/>
    <row r="31" s="128" customFormat="1" ht="13.5" customHeight="1"/>
    <row r="32" s="128" customFormat="1" ht="13.5" customHeight="1"/>
    <row r="33" s="128" customFormat="1" ht="13.5" customHeight="1"/>
    <row r="34" s="128" customFormat="1" ht="13.5" customHeight="1"/>
    <row r="35" s="128" customFormat="1" ht="13.5" customHeight="1"/>
    <row r="36" s="128" customFormat="1" ht="13.5" customHeight="1"/>
    <row r="37" s="128" customFormat="1" ht="13.5" customHeight="1"/>
    <row r="38" s="128" customFormat="1" ht="13.5" customHeight="1"/>
    <row r="39" s="128" customFormat="1" ht="13.5" customHeight="1"/>
    <row r="40" s="128" customFormat="1" ht="13.5" customHeight="1"/>
    <row r="41" s="128" customFormat="1" ht="13.5" customHeight="1"/>
    <row r="42" s="128" customFormat="1" ht="13.5" customHeight="1"/>
    <row r="43" s="128" customFormat="1" ht="13.5" customHeight="1"/>
    <row r="44" s="128" customFormat="1" ht="13.5" customHeight="1"/>
    <row r="45" s="128" customFormat="1" ht="13.5" customHeight="1"/>
    <row r="46" s="128" customFormat="1" ht="13.5" customHeight="1"/>
    <row r="47" s="128" customFormat="1" ht="13.5" customHeight="1"/>
    <row r="48" s="128" customFormat="1" ht="13.5" customHeight="1"/>
    <row r="49" s="128" customFormat="1" ht="13.5" customHeight="1"/>
    <row r="50" s="128" customFormat="1" ht="13.5" customHeight="1"/>
    <row r="51" s="128" customFormat="1" ht="13.5" customHeight="1"/>
    <row r="52" s="128" customFormat="1" ht="13.5" customHeight="1"/>
    <row r="53" s="128" customFormat="1" ht="13.5" customHeight="1"/>
    <row r="54" s="128" customFormat="1" ht="13.5" customHeight="1"/>
    <row r="55" s="128" customFormat="1" ht="13.5" customHeight="1"/>
    <row r="56" s="128" customFormat="1" ht="13.5" customHeight="1"/>
    <row r="57" s="128" customFormat="1" ht="13.5" customHeight="1"/>
    <row r="58" s="128" customFormat="1" ht="13.5" customHeight="1"/>
    <row r="59" s="128" customFormat="1" ht="13.5" customHeight="1"/>
    <row r="60" s="128" customFormat="1" ht="13.5" customHeight="1"/>
    <row r="61" s="128" customFormat="1" ht="13.5" customHeight="1"/>
    <row r="62" s="128" customFormat="1" ht="13.5" customHeight="1"/>
    <row r="63" s="128" customFormat="1" ht="13.5" customHeight="1"/>
    <row r="64" s="128" customFormat="1" ht="13.5" customHeight="1"/>
    <row r="65" s="128" customFormat="1" ht="13.5" customHeight="1"/>
    <row r="66" s="128" customFormat="1" ht="13.5" customHeight="1"/>
    <row r="67" s="128" customFormat="1" ht="13.5" customHeight="1"/>
  </sheetData>
  <mergeCells count="4">
    <mergeCell ref="B2:C2"/>
    <mergeCell ref="D2:E2"/>
    <mergeCell ref="F2:G2"/>
    <mergeCell ref="H2:I2"/>
  </mergeCells>
  <phoneticPr fontId="3"/>
  <printOptions horizontalCentered="1"/>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A5BBB-9681-4581-8EA6-DD52FD50F194}">
  <dimension ref="A1:E10"/>
  <sheetViews>
    <sheetView view="pageBreakPreview" zoomScaleNormal="100" zoomScaleSheetLayoutView="100" workbookViewId="0">
      <selection activeCell="B6" sqref="B6"/>
    </sheetView>
  </sheetViews>
  <sheetFormatPr defaultColWidth="9" defaultRowHeight="13.2"/>
  <cols>
    <col min="1" max="3" width="28.88671875" style="1" customWidth="1"/>
    <col min="4" max="4" width="17.6640625" style="1" customWidth="1"/>
    <col min="5" max="5" width="14.77734375" style="1" customWidth="1"/>
    <col min="6" max="6" width="12.21875" style="1" customWidth="1"/>
    <col min="7" max="7" width="11.77734375" style="1" customWidth="1"/>
    <col min="8" max="16384" width="9" style="1"/>
  </cols>
  <sheetData>
    <row r="1" spans="1:5" ht="15" customHeight="1">
      <c r="A1" s="14" t="s">
        <v>142</v>
      </c>
    </row>
    <row r="2" spans="1:5" ht="9.9" customHeight="1" thickBot="1">
      <c r="A2" s="14"/>
      <c r="B2" s="559"/>
      <c r="C2" s="559"/>
      <c r="D2" s="16"/>
    </row>
    <row r="3" spans="1:5" ht="17.25" customHeight="1" thickTop="1">
      <c r="A3" s="191" t="s">
        <v>143</v>
      </c>
      <c r="B3" s="557" t="s">
        <v>144</v>
      </c>
      <c r="C3" s="190" t="s">
        <v>145</v>
      </c>
    </row>
    <row r="4" spans="1:5" ht="17.25" customHeight="1">
      <c r="A4" s="561" t="s">
        <v>91</v>
      </c>
      <c r="B4" s="556" t="s">
        <v>25</v>
      </c>
      <c r="C4" s="556" t="s">
        <v>146</v>
      </c>
    </row>
    <row r="5" spans="1:5" ht="20.100000000000001" customHeight="1">
      <c r="A5" s="30" t="s">
        <v>139</v>
      </c>
      <c r="B5" s="576">
        <v>2710</v>
      </c>
      <c r="C5" s="577">
        <v>3566</v>
      </c>
    </row>
    <row r="6" spans="1:5" ht="20.100000000000001" customHeight="1">
      <c r="A6" s="30">
        <v>4</v>
      </c>
      <c r="B6" s="576">
        <v>4394</v>
      </c>
      <c r="C6" s="577">
        <v>0</v>
      </c>
    </row>
    <row r="7" spans="1:5" ht="20.100000000000001" customHeight="1">
      <c r="A7" s="445">
        <v>5</v>
      </c>
      <c r="B7" s="578">
        <v>5744</v>
      </c>
      <c r="C7" s="579">
        <v>5990</v>
      </c>
    </row>
    <row r="8" spans="1:5" ht="12" customHeight="1">
      <c r="A8" s="25" t="s">
        <v>147</v>
      </c>
      <c r="B8" s="25"/>
      <c r="C8" s="26" t="s">
        <v>22</v>
      </c>
    </row>
    <row r="9" spans="1:5" ht="12" customHeight="1">
      <c r="B9" s="194" t="s">
        <v>148</v>
      </c>
      <c r="E9" s="16"/>
    </row>
    <row r="10" spans="1:5" ht="12" customHeight="1">
      <c r="A10" s="25" t="s">
        <v>149</v>
      </c>
      <c r="B10" s="194" t="s">
        <v>150</v>
      </c>
      <c r="E10" s="25"/>
    </row>
  </sheetData>
  <phoneticPr fontId="3"/>
  <pageMargins left="0.78740157480314965" right="0.78740157480314965" top="0.98425196850393704" bottom="0.98425196850393704" header="0.51181102362204722" footer="0.51181102362204722"/>
  <pageSetup paperSize="9" orientation="portrait" blackAndWhite="1" r:id="rId1"/>
  <headerFooter scaleWithDoc="0"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1566D-6142-427F-A949-AD89805BC797}">
  <dimension ref="A1:E15"/>
  <sheetViews>
    <sheetView view="pageBreakPreview" zoomScaleNormal="85" zoomScaleSheetLayoutView="100" workbookViewId="0">
      <selection activeCell="B3" sqref="B3:B4"/>
    </sheetView>
  </sheetViews>
  <sheetFormatPr defaultColWidth="9" defaultRowHeight="13.2"/>
  <cols>
    <col min="1" max="1" width="17.6640625" style="144" customWidth="1"/>
    <col min="2" max="5" width="17.33203125" style="144" customWidth="1"/>
    <col min="6" max="16384" width="9" style="144"/>
  </cols>
  <sheetData>
    <row r="1" spans="1:5" ht="15" customHeight="1">
      <c r="A1" s="145" t="s">
        <v>251</v>
      </c>
    </row>
    <row r="2" spans="1:5" s="145" customFormat="1" ht="9.9" customHeight="1" thickBot="1">
      <c r="A2" s="153"/>
      <c r="B2" s="153"/>
      <c r="C2" s="153"/>
      <c r="D2" s="153"/>
      <c r="E2" s="153"/>
    </row>
    <row r="3" spans="1:5" s="119" customFormat="1" ht="16.5" customHeight="1" thickTop="1" thickBot="1">
      <c r="A3" s="124" t="s">
        <v>114</v>
      </c>
      <c r="B3" s="741" t="s">
        <v>252</v>
      </c>
      <c r="C3" s="741" t="s">
        <v>253</v>
      </c>
      <c r="D3" s="741" t="s">
        <v>254</v>
      </c>
      <c r="E3" s="741" t="s">
        <v>245</v>
      </c>
    </row>
    <row r="4" spans="1:5" s="119" customFormat="1" ht="16.5" customHeight="1" thickTop="1">
      <c r="A4" s="123" t="s">
        <v>91</v>
      </c>
      <c r="B4" s="741"/>
      <c r="C4" s="741"/>
      <c r="D4" s="741"/>
      <c r="E4" s="741"/>
    </row>
    <row r="5" spans="1:5" s="150" customFormat="1" ht="18" customHeight="1">
      <c r="A5" s="152" t="s">
        <v>139</v>
      </c>
      <c r="B5" s="621">
        <v>51444</v>
      </c>
      <c r="C5" s="621">
        <v>17079</v>
      </c>
      <c r="D5" s="621">
        <v>34365</v>
      </c>
      <c r="E5" s="626">
        <v>70.7</v>
      </c>
    </row>
    <row r="6" spans="1:5" s="150" customFormat="1" ht="18" customHeight="1">
      <c r="A6" s="152">
        <v>4</v>
      </c>
      <c r="B6" s="621">
        <v>94354</v>
      </c>
      <c r="C6" s="621">
        <v>22324</v>
      </c>
      <c r="D6" s="621">
        <v>72030</v>
      </c>
      <c r="E6" s="626">
        <v>89.3</v>
      </c>
    </row>
    <row r="7" spans="1:5" s="150" customFormat="1" ht="18" customHeight="1">
      <c r="A7" s="151">
        <v>5</v>
      </c>
      <c r="B7" s="622">
        <f>C7+D7</f>
        <v>113701</v>
      </c>
      <c r="C7" s="622">
        <v>26553</v>
      </c>
      <c r="D7" s="622">
        <v>87148</v>
      </c>
      <c r="E7" s="627">
        <v>91.01</v>
      </c>
    </row>
    <row r="8" spans="1:5" s="148" customFormat="1" ht="13.5" customHeight="1">
      <c r="A8" s="625" t="s">
        <v>250</v>
      </c>
      <c r="E8" s="130"/>
    </row>
    <row r="9" spans="1:5" s="147" customFormat="1" ht="13.5" customHeight="1">
      <c r="A9" s="148"/>
      <c r="B9" s="148"/>
      <c r="D9" s="148"/>
      <c r="E9" s="130"/>
    </row>
    <row r="10" spans="1:5" s="147" customFormat="1" ht="13.5" customHeight="1">
      <c r="A10" s="148"/>
      <c r="B10" s="148"/>
      <c r="D10" s="149"/>
      <c r="E10" s="131"/>
    </row>
    <row r="11" spans="1:5" s="147" customFormat="1" ht="13.5" customHeight="1">
      <c r="A11" s="148"/>
      <c r="B11" s="148"/>
      <c r="C11" s="148"/>
      <c r="D11" s="148"/>
      <c r="E11" s="148"/>
    </row>
    <row r="12" spans="1:5" s="145" customFormat="1" ht="13.5" customHeight="1">
      <c r="C12" s="146"/>
    </row>
    <row r="13" spans="1:5" s="145" customFormat="1" ht="13.5" customHeight="1">
      <c r="C13" s="146"/>
    </row>
    <row r="14" spans="1:5" s="145" customFormat="1" ht="13.5" customHeight="1">
      <c r="C14" s="146"/>
    </row>
    <row r="15" spans="1:5" s="145" customFormat="1" ht="13.5" customHeight="1"/>
  </sheetData>
  <mergeCells count="4">
    <mergeCell ref="B3:B4"/>
    <mergeCell ref="C3:C4"/>
    <mergeCell ref="D3:D4"/>
    <mergeCell ref="E3:E4"/>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87739-374A-48BC-835E-14A8466D61E8}">
  <dimension ref="A1:E8"/>
  <sheetViews>
    <sheetView view="pageBreakPreview" zoomScaleNormal="100" zoomScaleSheetLayoutView="100" workbookViewId="0">
      <selection activeCell="A4" sqref="A4"/>
    </sheetView>
  </sheetViews>
  <sheetFormatPr defaultColWidth="9" defaultRowHeight="13.2"/>
  <cols>
    <col min="1" max="1" width="27" style="286" customWidth="1"/>
    <col min="2" max="4" width="19.88671875" style="286" customWidth="1"/>
    <col min="5" max="5" width="9.44140625" style="286" bestFit="1" customWidth="1"/>
    <col min="6" max="16384" width="9" style="286"/>
  </cols>
  <sheetData>
    <row r="1" spans="1:5" ht="15" customHeight="1">
      <c r="A1" s="45" t="s">
        <v>255</v>
      </c>
    </row>
    <row r="2" spans="1:5" ht="9.9" customHeight="1" thickBot="1">
      <c r="A2" s="45"/>
    </row>
    <row r="3" spans="1:5" s="338" customFormat="1" ht="17.100000000000001" customHeight="1" thickTop="1" thickBot="1">
      <c r="A3" s="375" t="s">
        <v>114</v>
      </c>
      <c r="B3" s="743" t="s">
        <v>83</v>
      </c>
      <c r="C3" s="743" t="s">
        <v>102</v>
      </c>
      <c r="D3" s="743" t="s">
        <v>101</v>
      </c>
    </row>
    <row r="4" spans="1:5" s="338" customFormat="1" ht="17.100000000000001" customHeight="1" thickTop="1">
      <c r="A4" s="428" t="s">
        <v>84</v>
      </c>
      <c r="B4" s="743"/>
      <c r="C4" s="743"/>
      <c r="D4" s="743"/>
    </row>
    <row r="5" spans="1:5" s="338" customFormat="1" ht="20.100000000000001" customHeight="1">
      <c r="A5" s="628" t="s">
        <v>139</v>
      </c>
      <c r="B5" s="629">
        <v>9763</v>
      </c>
      <c r="C5" s="629">
        <v>846</v>
      </c>
      <c r="D5" s="629">
        <v>8917</v>
      </c>
      <c r="E5" s="427"/>
    </row>
    <row r="6" spans="1:5" s="338" customFormat="1" ht="20.100000000000001" customHeight="1">
      <c r="A6" s="41" t="s">
        <v>256</v>
      </c>
      <c r="B6" s="629">
        <v>2169</v>
      </c>
      <c r="C6" s="629">
        <v>360</v>
      </c>
      <c r="D6" s="629">
        <v>1809</v>
      </c>
    </row>
    <row r="7" spans="1:5" s="338" customFormat="1" ht="20.100000000000001" customHeight="1">
      <c r="A7" s="38" t="s">
        <v>257</v>
      </c>
      <c r="B7" s="630">
        <v>47042</v>
      </c>
      <c r="C7" s="630">
        <v>5494</v>
      </c>
      <c r="D7" s="630">
        <v>41548</v>
      </c>
    </row>
    <row r="8" spans="1:5" ht="12" customHeight="1">
      <c r="A8" s="34" t="s">
        <v>258</v>
      </c>
      <c r="B8" s="631"/>
      <c r="C8" s="631"/>
      <c r="D8" s="632" t="s">
        <v>22</v>
      </c>
    </row>
  </sheetData>
  <mergeCells count="3">
    <mergeCell ref="B3:B4"/>
    <mergeCell ref="C3:C4"/>
    <mergeCell ref="D3:D4"/>
  </mergeCells>
  <phoneticPr fontId="3"/>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A98B6-7926-4AFF-A7E9-358AFD3984A2}">
  <dimension ref="A1:N20"/>
  <sheetViews>
    <sheetView view="pageBreakPreview" zoomScaleNormal="100" zoomScaleSheetLayoutView="100" workbookViewId="0">
      <selection activeCell="H12" sqref="H12"/>
    </sheetView>
  </sheetViews>
  <sheetFormatPr defaultColWidth="9" defaultRowHeight="13.2"/>
  <cols>
    <col min="1" max="8" width="10.88671875" style="1" customWidth="1"/>
    <col min="9" max="10" width="9.33203125" style="1" customWidth="1"/>
    <col min="11" max="12" width="6.109375" style="1" bestFit="1" customWidth="1"/>
    <col min="13" max="13" width="7.44140625" style="1" bestFit="1" customWidth="1"/>
    <col min="14" max="14" width="6.109375" style="1" bestFit="1" customWidth="1"/>
    <col min="15" max="16384" width="9" style="1"/>
  </cols>
  <sheetData>
    <row r="1" spans="1:14" ht="15" customHeight="1">
      <c r="A1" s="409" t="s">
        <v>259</v>
      </c>
      <c r="B1" s="410"/>
      <c r="C1" s="410"/>
      <c r="D1" s="410"/>
      <c r="E1" s="410"/>
      <c r="F1" s="410"/>
      <c r="G1" s="410"/>
      <c r="H1" s="410"/>
      <c r="I1" s="410"/>
      <c r="J1" s="410"/>
      <c r="K1" s="410"/>
      <c r="L1" s="410"/>
      <c r="M1" s="410"/>
    </row>
    <row r="2" spans="1:14" ht="10.199999999999999" customHeight="1" thickBot="1">
      <c r="A2" s="409"/>
      <c r="B2" s="408"/>
      <c r="C2" s="408"/>
      <c r="D2" s="408"/>
      <c r="E2" s="408"/>
      <c r="F2" s="408"/>
      <c r="G2" s="408"/>
      <c r="H2" s="408"/>
      <c r="I2" s="408"/>
      <c r="J2" s="408"/>
      <c r="K2" s="408"/>
      <c r="L2" s="408"/>
      <c r="M2" s="408"/>
    </row>
    <row r="3" spans="1:14" s="2" customFormat="1" ht="17.25" customHeight="1" thickTop="1">
      <c r="A3" s="407" t="s">
        <v>114</v>
      </c>
      <c r="B3" s="744" t="s">
        <v>260</v>
      </c>
      <c r="C3" s="744"/>
      <c r="D3" s="745" t="s">
        <v>261</v>
      </c>
      <c r="E3" s="745"/>
      <c r="F3" s="745"/>
      <c r="G3" s="745"/>
      <c r="H3" s="745"/>
    </row>
    <row r="4" spans="1:14" s="2" customFormat="1" ht="17.25" customHeight="1">
      <c r="A4" s="406" t="s">
        <v>262</v>
      </c>
      <c r="B4" s="405" t="s">
        <v>18</v>
      </c>
      <c r="C4" s="405" t="s">
        <v>263</v>
      </c>
      <c r="D4" s="381" t="s">
        <v>10</v>
      </c>
      <c r="E4" s="381" t="s">
        <v>95</v>
      </c>
      <c r="F4" s="381" t="s">
        <v>94</v>
      </c>
      <c r="G4" s="381" t="s">
        <v>93</v>
      </c>
      <c r="H4" s="381" t="s">
        <v>92</v>
      </c>
    </row>
    <row r="5" spans="1:14" s="400" customFormat="1" ht="20.100000000000001" customHeight="1">
      <c r="A5" s="404" t="s">
        <v>139</v>
      </c>
      <c r="B5" s="402">
        <v>103</v>
      </c>
      <c r="C5" s="403">
        <v>125</v>
      </c>
      <c r="D5" s="402">
        <v>18744</v>
      </c>
      <c r="E5" s="402">
        <v>11459</v>
      </c>
      <c r="F5" s="402">
        <v>6005</v>
      </c>
      <c r="G5" s="402">
        <v>1280</v>
      </c>
      <c r="H5" s="633" t="s">
        <v>17</v>
      </c>
    </row>
    <row r="6" spans="1:14" s="400" customFormat="1" ht="20.100000000000001" customHeight="1">
      <c r="A6" s="404">
        <v>4</v>
      </c>
      <c r="B6" s="402">
        <v>103</v>
      </c>
      <c r="C6" s="403">
        <v>267.62</v>
      </c>
      <c r="D6" s="402">
        <v>52410</v>
      </c>
      <c r="E6" s="402">
        <v>32014</v>
      </c>
      <c r="F6" s="402">
        <v>16563</v>
      </c>
      <c r="G6" s="402">
        <v>3798</v>
      </c>
      <c r="H6" s="634">
        <v>35</v>
      </c>
    </row>
    <row r="7" spans="1:14" s="400" customFormat="1" ht="20.100000000000001" customHeight="1">
      <c r="A7" s="635">
        <v>5</v>
      </c>
      <c r="B7" s="636">
        <v>102</v>
      </c>
      <c r="C7" s="637">
        <v>276.16000000000003</v>
      </c>
      <c r="D7" s="636">
        <v>53989</v>
      </c>
      <c r="E7" s="636">
        <v>32750</v>
      </c>
      <c r="F7" s="636">
        <v>17134</v>
      </c>
      <c r="G7" s="636">
        <v>4105</v>
      </c>
      <c r="H7" s="638" t="s">
        <v>17</v>
      </c>
      <c r="I7" s="401"/>
    </row>
    <row r="8" spans="1:14" ht="17.25" customHeight="1" thickBot="1">
      <c r="A8" s="399"/>
      <c r="B8" s="396"/>
      <c r="C8" s="398"/>
      <c r="D8" s="397"/>
      <c r="E8" s="396"/>
      <c r="F8" s="396"/>
      <c r="G8" s="396"/>
      <c r="H8" s="398"/>
      <c r="I8" s="397"/>
      <c r="J8" s="396"/>
      <c r="K8" s="396"/>
      <c r="L8" s="396"/>
      <c r="M8" s="396"/>
      <c r="N8" s="396"/>
    </row>
    <row r="9" spans="1:14" ht="17.25" customHeight="1" thickTop="1">
      <c r="A9" s="395" t="s">
        <v>114</v>
      </c>
      <c r="B9" s="746" t="s">
        <v>264</v>
      </c>
      <c r="C9" s="746"/>
      <c r="D9" s="746"/>
      <c r="E9" s="746"/>
      <c r="F9" s="746"/>
      <c r="G9" s="746"/>
      <c r="H9" s="746"/>
    </row>
    <row r="10" spans="1:14" ht="17.25" customHeight="1">
      <c r="A10" s="394" t="s">
        <v>262</v>
      </c>
      <c r="B10" s="390" t="s">
        <v>10</v>
      </c>
      <c r="C10" s="390" t="s">
        <v>265</v>
      </c>
      <c r="D10" s="390" t="s">
        <v>266</v>
      </c>
      <c r="E10" s="393" t="s">
        <v>267</v>
      </c>
      <c r="F10" s="392" t="s">
        <v>268</v>
      </c>
      <c r="G10" s="391" t="s">
        <v>90</v>
      </c>
      <c r="H10" s="390" t="s">
        <v>269</v>
      </c>
    </row>
    <row r="11" spans="1:14" ht="20.100000000000001" customHeight="1">
      <c r="A11" s="387" t="s">
        <v>139</v>
      </c>
      <c r="B11" s="388">
        <v>18744</v>
      </c>
      <c r="C11" s="388">
        <v>8882</v>
      </c>
      <c r="D11" s="388">
        <v>23</v>
      </c>
      <c r="E11" s="388">
        <v>277</v>
      </c>
      <c r="F11" s="388">
        <v>5204</v>
      </c>
      <c r="G11" s="389">
        <v>3639</v>
      </c>
      <c r="H11" s="388">
        <v>719</v>
      </c>
    </row>
    <row r="12" spans="1:14" ht="20.100000000000001" customHeight="1">
      <c r="A12" s="387">
        <v>4</v>
      </c>
      <c r="B12" s="388">
        <v>52410</v>
      </c>
      <c r="C12" s="388">
        <v>24875</v>
      </c>
      <c r="D12" s="388">
        <v>51</v>
      </c>
      <c r="E12" s="388">
        <v>829</v>
      </c>
      <c r="F12" s="388">
        <v>14672</v>
      </c>
      <c r="G12" s="389">
        <v>9937</v>
      </c>
      <c r="H12" s="388">
        <v>2046</v>
      </c>
    </row>
    <row r="13" spans="1:14" ht="20.100000000000001" customHeight="1">
      <c r="A13" s="386">
        <v>5</v>
      </c>
      <c r="B13" s="639">
        <v>53989</v>
      </c>
      <c r="C13" s="639">
        <v>25321</v>
      </c>
      <c r="D13" s="639">
        <v>55</v>
      </c>
      <c r="E13" s="639">
        <v>886</v>
      </c>
      <c r="F13" s="639">
        <v>14948</v>
      </c>
      <c r="G13" s="640">
        <v>10595</v>
      </c>
      <c r="H13" s="639">
        <v>2184</v>
      </c>
    </row>
    <row r="14" spans="1:14" ht="17.25" customHeight="1" thickBot="1"/>
    <row r="15" spans="1:14" ht="17.25" customHeight="1" thickTop="1">
      <c r="A15" s="385" t="s">
        <v>114</v>
      </c>
      <c r="B15" s="747" t="s">
        <v>15</v>
      </c>
      <c r="C15" s="747"/>
      <c r="D15" s="747"/>
      <c r="E15" s="747"/>
      <c r="F15" s="747"/>
      <c r="G15" s="747"/>
      <c r="H15" s="747"/>
    </row>
    <row r="16" spans="1:14" ht="17.25" customHeight="1">
      <c r="A16" s="384" t="s">
        <v>91</v>
      </c>
      <c r="B16" s="381" t="s">
        <v>10</v>
      </c>
      <c r="C16" s="381" t="s">
        <v>265</v>
      </c>
      <c r="D16" s="381" t="s">
        <v>266</v>
      </c>
      <c r="E16" s="383" t="s">
        <v>267</v>
      </c>
      <c r="F16" s="382" t="s">
        <v>268</v>
      </c>
      <c r="G16" s="381" t="s">
        <v>90</v>
      </c>
      <c r="H16" s="381" t="s">
        <v>269</v>
      </c>
    </row>
    <row r="17" spans="1:8" ht="20.100000000000001" customHeight="1">
      <c r="A17" s="380" t="s">
        <v>139</v>
      </c>
      <c r="B17" s="641">
        <v>465940</v>
      </c>
      <c r="C17" s="576">
        <v>287249</v>
      </c>
      <c r="D17" s="576">
        <v>455</v>
      </c>
      <c r="E17" s="576">
        <v>4980</v>
      </c>
      <c r="F17" s="576">
        <v>90672</v>
      </c>
      <c r="G17" s="576">
        <v>71140</v>
      </c>
      <c r="H17" s="576">
        <v>11444</v>
      </c>
    </row>
    <row r="18" spans="1:8" ht="20.100000000000001" customHeight="1">
      <c r="A18" s="380">
        <v>4</v>
      </c>
      <c r="B18" s="641">
        <v>1293912</v>
      </c>
      <c r="C18" s="576">
        <v>799485</v>
      </c>
      <c r="D18" s="576">
        <v>1020</v>
      </c>
      <c r="E18" s="576">
        <v>14594</v>
      </c>
      <c r="F18" s="576">
        <v>251517</v>
      </c>
      <c r="G18" s="576">
        <v>194285</v>
      </c>
      <c r="H18" s="576">
        <v>33011</v>
      </c>
    </row>
    <row r="19" spans="1:8" ht="20.100000000000001" customHeight="1">
      <c r="A19" s="379">
        <v>5</v>
      </c>
      <c r="B19" s="642">
        <v>1250417</v>
      </c>
      <c r="C19" s="578">
        <v>782110</v>
      </c>
      <c r="D19" s="578">
        <v>814</v>
      </c>
      <c r="E19" s="578">
        <v>14531</v>
      </c>
      <c r="F19" s="578">
        <v>234815</v>
      </c>
      <c r="G19" s="578">
        <v>188559</v>
      </c>
      <c r="H19" s="578">
        <v>29588</v>
      </c>
    </row>
    <row r="20" spans="1:8" ht="13.2" customHeight="1">
      <c r="A20" s="378" t="s">
        <v>270</v>
      </c>
    </row>
  </sheetData>
  <mergeCells count="4">
    <mergeCell ref="B3:C3"/>
    <mergeCell ref="D3:H3"/>
    <mergeCell ref="B9:H9"/>
    <mergeCell ref="B15:H15"/>
  </mergeCells>
  <phoneticPr fontId="3"/>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A9E40-BC98-4EB3-9B97-01BF27FB7910}">
  <dimension ref="A1:U10"/>
  <sheetViews>
    <sheetView view="pageBreakPreview" zoomScaleNormal="100" zoomScaleSheetLayoutView="100" workbookViewId="0">
      <selection activeCell="R22" sqref="R22"/>
    </sheetView>
  </sheetViews>
  <sheetFormatPr defaultColWidth="9" defaultRowHeight="13.2"/>
  <cols>
    <col min="1" max="1" width="7.109375" style="1" customWidth="1"/>
    <col min="2" max="2" width="5.77734375" style="1" customWidth="1"/>
    <col min="3" max="5" width="4" style="1" customWidth="1"/>
    <col min="6" max="6" width="4.77734375" style="1" customWidth="1"/>
    <col min="7" max="11" width="4" style="1" customWidth="1"/>
    <col min="12" max="12" width="4.77734375" style="1" customWidth="1"/>
    <col min="13" max="17" width="4" style="1" customWidth="1"/>
    <col min="18" max="18" width="5.109375" style="1" customWidth="1"/>
    <col min="19" max="20" width="4" style="1" customWidth="1"/>
    <col min="21" max="16384" width="9" style="1"/>
  </cols>
  <sheetData>
    <row r="1" spans="1:21" ht="15" customHeight="1">
      <c r="A1" s="14" t="s">
        <v>271</v>
      </c>
    </row>
    <row r="2" spans="1:21" ht="10.199999999999999" customHeight="1" thickBot="1">
      <c r="A2" s="32"/>
    </row>
    <row r="3" spans="1:21" s="202" customFormat="1" ht="17.25" customHeight="1" thickTop="1" thickBot="1">
      <c r="A3" s="11" t="s">
        <v>100</v>
      </c>
      <c r="B3" s="719" t="s">
        <v>99</v>
      </c>
      <c r="C3" s="748" t="s">
        <v>272</v>
      </c>
      <c r="D3" s="748"/>
      <c r="E3" s="748"/>
      <c r="F3" s="748"/>
      <c r="G3" s="748"/>
      <c r="H3" s="748"/>
      <c r="I3" s="748" t="s">
        <v>98</v>
      </c>
      <c r="J3" s="748"/>
      <c r="K3" s="748"/>
      <c r="L3" s="748"/>
      <c r="M3" s="748"/>
      <c r="N3" s="748"/>
      <c r="O3" s="748" t="s">
        <v>273</v>
      </c>
      <c r="P3" s="748"/>
      <c r="Q3" s="748"/>
      <c r="R3" s="748"/>
      <c r="S3" s="748"/>
      <c r="T3" s="748"/>
    </row>
    <row r="4" spans="1:21" s="22" customFormat="1" ht="30" customHeight="1" thickTop="1">
      <c r="A4" s="426" t="s">
        <v>91</v>
      </c>
      <c r="B4" s="719"/>
      <c r="C4" s="425" t="s">
        <v>97</v>
      </c>
      <c r="D4" s="421" t="s">
        <v>266</v>
      </c>
      <c r="E4" s="421" t="s">
        <v>267</v>
      </c>
      <c r="F4" s="423" t="s">
        <v>274</v>
      </c>
      <c r="G4" s="425" t="s">
        <v>96</v>
      </c>
      <c r="H4" s="421" t="s">
        <v>275</v>
      </c>
      <c r="I4" s="425" t="s">
        <v>97</v>
      </c>
      <c r="J4" s="421" t="s">
        <v>266</v>
      </c>
      <c r="K4" s="421" t="s">
        <v>267</v>
      </c>
      <c r="L4" s="423" t="s">
        <v>274</v>
      </c>
      <c r="M4" s="425" t="s">
        <v>96</v>
      </c>
      <c r="N4" s="421" t="s">
        <v>275</v>
      </c>
      <c r="O4" s="6" t="s">
        <v>97</v>
      </c>
      <c r="P4" s="421" t="s">
        <v>266</v>
      </c>
      <c r="Q4" s="424" t="s">
        <v>276</v>
      </c>
      <c r="R4" s="423" t="s">
        <v>274</v>
      </c>
      <c r="S4" s="422" t="s">
        <v>96</v>
      </c>
      <c r="T4" s="421" t="s">
        <v>275</v>
      </c>
    </row>
    <row r="5" spans="1:21" s="417" customFormat="1" ht="20.100000000000001" customHeight="1">
      <c r="A5" s="420" t="s">
        <v>139</v>
      </c>
      <c r="B5" s="419">
        <v>1355</v>
      </c>
      <c r="C5" s="419">
        <v>9</v>
      </c>
      <c r="D5" s="418" t="s">
        <v>17</v>
      </c>
      <c r="E5" s="419">
        <v>33</v>
      </c>
      <c r="F5" s="418" t="s">
        <v>17</v>
      </c>
      <c r="G5" s="418" t="s">
        <v>17</v>
      </c>
      <c r="H5" s="418">
        <v>8</v>
      </c>
      <c r="I5" s="419">
        <v>401</v>
      </c>
      <c r="J5" s="419">
        <v>6</v>
      </c>
      <c r="K5" s="418" t="s">
        <v>17</v>
      </c>
      <c r="L5" s="418">
        <v>484</v>
      </c>
      <c r="M5" s="418" t="s">
        <v>17</v>
      </c>
      <c r="N5" s="419">
        <v>47</v>
      </c>
      <c r="O5" s="418" t="s">
        <v>17</v>
      </c>
      <c r="P5" s="418" t="s">
        <v>17</v>
      </c>
      <c r="Q5" s="418" t="s">
        <v>17</v>
      </c>
      <c r="R5" s="418" t="s">
        <v>17</v>
      </c>
      <c r="S5" s="419">
        <v>367</v>
      </c>
      <c r="T5" s="418" t="s">
        <v>17</v>
      </c>
    </row>
    <row r="6" spans="1:21" s="417" customFormat="1" ht="20.100000000000001" customHeight="1">
      <c r="A6" s="643">
        <v>4</v>
      </c>
      <c r="B6" s="419">
        <v>1356</v>
      </c>
      <c r="C6" s="419">
        <v>7</v>
      </c>
      <c r="D6" s="418" t="s">
        <v>17</v>
      </c>
      <c r="E6" s="419">
        <v>33</v>
      </c>
      <c r="F6" s="418" t="s">
        <v>17</v>
      </c>
      <c r="G6" s="418" t="s">
        <v>17</v>
      </c>
      <c r="H6" s="418">
        <v>7</v>
      </c>
      <c r="I6" s="419">
        <v>398</v>
      </c>
      <c r="J6" s="419">
        <v>6</v>
      </c>
      <c r="K6" s="418" t="s">
        <v>17</v>
      </c>
      <c r="L6" s="418">
        <v>479</v>
      </c>
      <c r="M6" s="418" t="s">
        <v>17</v>
      </c>
      <c r="N6" s="419">
        <v>49</v>
      </c>
      <c r="O6" s="418" t="s">
        <v>17</v>
      </c>
      <c r="P6" s="418" t="s">
        <v>17</v>
      </c>
      <c r="Q6" s="418" t="s">
        <v>17</v>
      </c>
      <c r="R6" s="418" t="s">
        <v>17</v>
      </c>
      <c r="S6" s="419">
        <v>377</v>
      </c>
      <c r="T6" s="418" t="s">
        <v>17</v>
      </c>
    </row>
    <row r="7" spans="1:21" s="414" customFormat="1" ht="20.100000000000001" customHeight="1">
      <c r="A7" s="644">
        <v>5</v>
      </c>
      <c r="B7" s="645">
        <v>1314</v>
      </c>
      <c r="C7" s="645">
        <v>3</v>
      </c>
      <c r="D7" s="416" t="s">
        <v>17</v>
      </c>
      <c r="E7" s="645">
        <v>31</v>
      </c>
      <c r="F7" s="416" t="s">
        <v>17</v>
      </c>
      <c r="G7" s="416" t="s">
        <v>17</v>
      </c>
      <c r="H7" s="416">
        <v>9</v>
      </c>
      <c r="I7" s="645">
        <v>397</v>
      </c>
      <c r="J7" s="645">
        <v>4</v>
      </c>
      <c r="K7" s="416" t="s">
        <v>17</v>
      </c>
      <c r="L7" s="416">
        <v>468</v>
      </c>
      <c r="M7" s="416" t="s">
        <v>17</v>
      </c>
      <c r="N7" s="645">
        <v>51</v>
      </c>
      <c r="O7" s="416" t="s">
        <v>17</v>
      </c>
      <c r="P7" s="416" t="s">
        <v>17</v>
      </c>
      <c r="Q7" s="416" t="s">
        <v>17</v>
      </c>
      <c r="R7" s="416" t="s">
        <v>17</v>
      </c>
      <c r="S7" s="645">
        <v>351</v>
      </c>
      <c r="T7" s="416" t="s">
        <v>17</v>
      </c>
      <c r="U7" s="415"/>
    </row>
    <row r="8" spans="1:21" ht="13.2" customHeight="1">
      <c r="A8" s="378" t="s">
        <v>270</v>
      </c>
      <c r="S8" s="413"/>
      <c r="T8" s="24"/>
    </row>
    <row r="10" spans="1:21">
      <c r="A10" s="412"/>
      <c r="B10" s="411"/>
      <c r="H10" s="411"/>
      <c r="K10" s="22"/>
    </row>
  </sheetData>
  <mergeCells count="4">
    <mergeCell ref="B3:B4"/>
    <mergeCell ref="C3:H3"/>
    <mergeCell ref="I3:N3"/>
    <mergeCell ref="O3:T3"/>
  </mergeCells>
  <phoneticPr fontId="3"/>
  <printOptions horizontalCentered="1"/>
  <pageMargins left="0.59055118110236227" right="0.59055118110236227" top="0.98425196850393704" bottom="0.98425196850393704" header="0.51181102362204722" footer="0.51181102362204722"/>
  <pageSetup paperSize="9" orientation="portrait" r:id="rId1"/>
  <headerFooter scaleWithDoc="0"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EC727-2AF0-47F0-8B50-65693F326399}">
  <dimension ref="A1:H20"/>
  <sheetViews>
    <sheetView view="pageBreakPreview" zoomScale="98" zoomScaleNormal="100" zoomScaleSheetLayoutView="98" workbookViewId="0">
      <selection activeCell="I10" sqref="I10"/>
    </sheetView>
  </sheetViews>
  <sheetFormatPr defaultRowHeight="13.2"/>
  <cols>
    <col min="1" max="1" width="11.88671875" style="459" customWidth="1"/>
    <col min="2" max="3" width="14.6640625" style="459" customWidth="1"/>
    <col min="4" max="7" width="11.88671875" style="459" customWidth="1"/>
    <col min="8" max="8" width="5.33203125" style="459" customWidth="1"/>
  </cols>
  <sheetData>
    <row r="1" spans="1:8">
      <c r="A1" s="479" t="s">
        <v>277</v>
      </c>
      <c r="B1" s="483"/>
      <c r="C1" s="483"/>
      <c r="D1" s="482"/>
      <c r="E1" s="481"/>
      <c r="F1" s="482"/>
      <c r="G1" s="481"/>
      <c r="H1" s="480"/>
    </row>
    <row r="2" spans="1:8" ht="13.8" thickBot="1">
      <c r="A2" s="479"/>
      <c r="B2" s="479"/>
      <c r="C2" s="479"/>
      <c r="D2" s="478"/>
      <c r="E2" s="477"/>
      <c r="F2" s="478"/>
      <c r="G2" s="477"/>
    </row>
    <row r="3" spans="1:8" ht="14.25" customHeight="1" thickTop="1" thickBot="1">
      <c r="A3" s="476" t="s">
        <v>114</v>
      </c>
      <c r="B3" s="749" t="s">
        <v>278</v>
      </c>
      <c r="C3" s="749"/>
      <c r="D3" s="750" t="s">
        <v>279</v>
      </c>
      <c r="E3" s="750"/>
      <c r="F3" s="751" t="s">
        <v>280</v>
      </c>
      <c r="G3" s="751"/>
      <c r="H3" s="475"/>
    </row>
    <row r="4" spans="1:8" ht="13.8" thickTop="1">
      <c r="A4" s="469"/>
      <c r="B4" s="749"/>
      <c r="C4" s="749"/>
      <c r="D4" s="750"/>
      <c r="E4" s="750"/>
      <c r="F4" s="751"/>
      <c r="G4" s="751"/>
      <c r="H4" s="470"/>
    </row>
    <row r="5" spans="1:8">
      <c r="A5" s="474" t="s">
        <v>91</v>
      </c>
      <c r="B5" s="473" t="s">
        <v>132</v>
      </c>
      <c r="C5" s="473" t="s">
        <v>281</v>
      </c>
      <c r="D5" s="471" t="s">
        <v>132</v>
      </c>
      <c r="E5" s="472" t="s">
        <v>281</v>
      </c>
      <c r="F5" s="471" t="s">
        <v>132</v>
      </c>
      <c r="G5" s="471" t="s">
        <v>282</v>
      </c>
      <c r="H5" s="470"/>
    </row>
    <row r="6" spans="1:8" ht="18" customHeight="1">
      <c r="A6" s="468" t="s">
        <v>139</v>
      </c>
      <c r="B6" s="646">
        <v>69</v>
      </c>
      <c r="C6" s="646">
        <v>4969</v>
      </c>
      <c r="D6" s="647">
        <v>69</v>
      </c>
      <c r="E6" s="648">
        <v>5115</v>
      </c>
      <c r="F6" s="648">
        <v>35</v>
      </c>
      <c r="G6" s="649">
        <v>4137</v>
      </c>
      <c r="H6" s="466"/>
    </row>
    <row r="7" spans="1:8" ht="18" customHeight="1">
      <c r="A7" s="468">
        <v>4</v>
      </c>
      <c r="B7" s="646">
        <v>68</v>
      </c>
      <c r="C7" s="646">
        <v>5011</v>
      </c>
      <c r="D7" s="647">
        <v>68</v>
      </c>
      <c r="E7" s="648">
        <v>4948</v>
      </c>
      <c r="F7" s="650">
        <v>35</v>
      </c>
      <c r="G7" s="651">
        <v>8391</v>
      </c>
      <c r="H7" s="466"/>
    </row>
    <row r="8" spans="1:8" ht="18" customHeight="1">
      <c r="A8" s="467">
        <v>5</v>
      </c>
      <c r="B8" s="652">
        <v>67</v>
      </c>
      <c r="C8" s="652">
        <v>4951</v>
      </c>
      <c r="D8" s="653">
        <v>67</v>
      </c>
      <c r="E8" s="653">
        <v>4962</v>
      </c>
      <c r="F8" s="654">
        <v>35</v>
      </c>
      <c r="G8" s="655">
        <v>4088</v>
      </c>
      <c r="H8" s="466"/>
    </row>
    <row r="9" spans="1:8" ht="13.95" customHeight="1">
      <c r="A9" s="465" t="s">
        <v>283</v>
      </c>
      <c r="B9" s="460"/>
      <c r="C9" s="460"/>
      <c r="D9" s="460"/>
      <c r="E9" s="463"/>
      <c r="F9" s="463"/>
      <c r="G9" s="464" t="s">
        <v>284</v>
      </c>
      <c r="H9" s="460"/>
    </row>
    <row r="10" spans="1:8">
      <c r="A10" s="460"/>
      <c r="B10" s="460"/>
      <c r="C10" s="460"/>
      <c r="D10" s="460"/>
      <c r="E10" s="463"/>
      <c r="F10" s="463"/>
      <c r="G10" s="462"/>
      <c r="H10" s="460"/>
    </row>
    <row r="11" spans="1:8">
      <c r="A11" s="460"/>
      <c r="B11" s="460"/>
      <c r="C11" s="460"/>
      <c r="D11" s="460"/>
      <c r="E11" s="463"/>
      <c r="F11" s="463"/>
      <c r="G11" s="462"/>
      <c r="H11" s="460"/>
    </row>
    <row r="12" spans="1:8">
      <c r="A12" s="460"/>
      <c r="B12" s="460"/>
      <c r="C12" s="460"/>
      <c r="D12" s="460"/>
      <c r="E12" s="463"/>
      <c r="F12" s="463"/>
      <c r="G12" s="462"/>
      <c r="H12" s="460"/>
    </row>
    <row r="13" spans="1:8">
      <c r="A13" s="460"/>
      <c r="B13" s="460"/>
      <c r="C13" s="460"/>
      <c r="D13" s="460"/>
      <c r="E13" s="460"/>
      <c r="F13" s="460"/>
      <c r="G13" s="461"/>
      <c r="H13" s="460"/>
    </row>
    <row r="14" spans="1:8">
      <c r="A14" s="460"/>
      <c r="B14" s="460"/>
      <c r="C14" s="460"/>
      <c r="D14" s="460"/>
      <c r="E14" s="460"/>
      <c r="F14" s="460"/>
      <c r="G14" s="460"/>
      <c r="H14" s="460"/>
    </row>
    <row r="18" spans="6:7">
      <c r="F18" s="460"/>
      <c r="G18" s="460"/>
    </row>
    <row r="19" spans="6:7">
      <c r="F19" s="460"/>
      <c r="G19" s="460"/>
    </row>
    <row r="20" spans="6:7">
      <c r="F20" s="444"/>
      <c r="G20" s="460"/>
    </row>
  </sheetData>
  <mergeCells count="3">
    <mergeCell ref="B3:C4"/>
    <mergeCell ref="D3:E4"/>
    <mergeCell ref="F3:G4"/>
  </mergeCells>
  <phoneticPr fontId="3"/>
  <pageMargins left="0.70866141732283472" right="0.70866141732283472"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BD2D6-876D-4804-A186-4D1831218983}">
  <dimension ref="A1:I8"/>
  <sheetViews>
    <sheetView view="pageBreakPreview" zoomScaleNormal="100" zoomScaleSheetLayoutView="100" workbookViewId="0">
      <selection activeCell="C5" sqref="C5"/>
    </sheetView>
  </sheetViews>
  <sheetFormatPr defaultColWidth="9" defaultRowHeight="13.2"/>
  <cols>
    <col min="1" max="6" width="14.109375" style="484" customWidth="1"/>
    <col min="7" max="16384" width="9" style="484"/>
  </cols>
  <sheetData>
    <row r="1" spans="1:9" ht="15" customHeight="1">
      <c r="A1" s="501" t="s">
        <v>285</v>
      </c>
    </row>
    <row r="2" spans="1:9" s="459" customFormat="1" ht="9.9" customHeight="1" thickBot="1">
      <c r="A2" s="479"/>
      <c r="B2" s="479"/>
      <c r="C2" s="479"/>
      <c r="D2" s="479"/>
      <c r="E2" s="479"/>
      <c r="F2" s="478"/>
      <c r="G2" s="477"/>
      <c r="H2" s="478"/>
      <c r="I2" s="477"/>
    </row>
    <row r="3" spans="1:9" s="488" customFormat="1" ht="14.1" customHeight="1" thickTop="1" thickBot="1">
      <c r="A3" s="500" t="s">
        <v>114</v>
      </c>
      <c r="B3" s="752" t="s">
        <v>286</v>
      </c>
      <c r="C3" s="753" t="s">
        <v>287</v>
      </c>
      <c r="D3" s="753" t="s">
        <v>288</v>
      </c>
      <c r="E3" s="752" t="s">
        <v>289</v>
      </c>
      <c r="F3" s="753" t="s">
        <v>290</v>
      </c>
    </row>
    <row r="4" spans="1:9" s="488" customFormat="1" ht="14.1" customHeight="1" thickTop="1">
      <c r="A4" s="499" t="s">
        <v>91</v>
      </c>
      <c r="B4" s="752"/>
      <c r="C4" s="753"/>
      <c r="D4" s="753"/>
      <c r="E4" s="752"/>
      <c r="F4" s="753"/>
    </row>
    <row r="5" spans="1:9" s="488" customFormat="1" ht="18" customHeight="1">
      <c r="A5" s="498" t="s">
        <v>139</v>
      </c>
      <c r="B5" s="497">
        <v>25408</v>
      </c>
      <c r="C5" s="496">
        <v>82.9</v>
      </c>
      <c r="D5" s="494">
        <v>205887</v>
      </c>
      <c r="E5" s="495">
        <v>52</v>
      </c>
      <c r="F5" s="494">
        <v>6214</v>
      </c>
    </row>
    <row r="6" spans="1:9" s="488" customFormat="1" ht="18" customHeight="1">
      <c r="A6" s="498">
        <v>4</v>
      </c>
      <c r="B6" s="497">
        <v>25048</v>
      </c>
      <c r="C6" s="496">
        <v>83.1</v>
      </c>
      <c r="D6" s="494">
        <v>349432</v>
      </c>
      <c r="E6" s="495">
        <v>57</v>
      </c>
      <c r="F6" s="494">
        <v>9907</v>
      </c>
    </row>
    <row r="7" spans="1:9" s="488" customFormat="1" ht="18" customHeight="1">
      <c r="A7" s="493">
        <v>5</v>
      </c>
      <c r="B7" s="492">
        <v>24809</v>
      </c>
      <c r="C7" s="491">
        <v>83.9</v>
      </c>
      <c r="D7" s="489">
        <v>426953</v>
      </c>
      <c r="E7" s="490">
        <v>56</v>
      </c>
      <c r="F7" s="489">
        <v>10092</v>
      </c>
    </row>
    <row r="8" spans="1:9" ht="12" customHeight="1">
      <c r="A8" s="487" t="s">
        <v>291</v>
      </c>
      <c r="B8" s="486"/>
      <c r="E8" s="485"/>
      <c r="F8" s="485" t="s">
        <v>292</v>
      </c>
    </row>
  </sheetData>
  <mergeCells count="5">
    <mergeCell ref="B3:B4"/>
    <mergeCell ref="C3:C4"/>
    <mergeCell ref="E3:E4"/>
    <mergeCell ref="D3:D4"/>
    <mergeCell ref="F3:F4"/>
  </mergeCells>
  <phoneticPr fontId="3"/>
  <pageMargins left="0.78740157480314965" right="0.78740157480314965" top="1.47" bottom="0.98425196850393704" header="0.51181102362204722" footer="0.51181102362204722"/>
  <pageSetup paperSize="9" orientation="portrait" r:id="rId1"/>
  <headerFooter scaleWithDoc="0"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E6601-E299-4784-9A2D-8FD5ECFED6D8}">
  <dimension ref="A1:J31"/>
  <sheetViews>
    <sheetView view="pageBreakPreview" zoomScaleNormal="100" zoomScaleSheetLayoutView="100" workbookViewId="0">
      <selection activeCell="D3" sqref="D3:D4"/>
    </sheetView>
  </sheetViews>
  <sheetFormatPr defaultColWidth="9" defaultRowHeight="13.5" customHeight="1"/>
  <cols>
    <col min="1" max="1" width="15.6640625" style="286" customWidth="1"/>
    <col min="2" max="6" width="14.109375" style="286" customWidth="1"/>
    <col min="7" max="7" width="9.109375" style="286" customWidth="1"/>
    <col min="8" max="8" width="9.44140625" style="286" bestFit="1" customWidth="1"/>
    <col min="9" max="16384" width="9" style="286"/>
  </cols>
  <sheetData>
    <row r="1" spans="1:10" ht="15" customHeight="1">
      <c r="A1" s="310" t="s">
        <v>293</v>
      </c>
      <c r="B1" s="312"/>
      <c r="H1" s="311"/>
      <c r="J1" s="311"/>
    </row>
    <row r="2" spans="1:10" s="287" customFormat="1" ht="9.9" customHeight="1" thickBot="1">
      <c r="A2" s="310"/>
      <c r="B2" s="310"/>
      <c r="H2" s="309"/>
      <c r="J2" s="309"/>
    </row>
    <row r="3" spans="1:10" s="291" customFormat="1" ht="15.6" customHeight="1" thickTop="1" thickBot="1">
      <c r="A3" s="308" t="s">
        <v>114</v>
      </c>
      <c r="B3" s="754" t="s">
        <v>252</v>
      </c>
      <c r="C3" s="754" t="s">
        <v>254</v>
      </c>
      <c r="D3" s="754" t="s">
        <v>294</v>
      </c>
      <c r="E3" s="755" t="s">
        <v>295</v>
      </c>
      <c r="F3" s="754" t="s">
        <v>296</v>
      </c>
      <c r="H3" s="306"/>
      <c r="J3" s="306"/>
    </row>
    <row r="4" spans="1:10" s="291" customFormat="1" ht="15.6" customHeight="1" thickTop="1">
      <c r="A4" s="307" t="s">
        <v>297</v>
      </c>
      <c r="B4" s="754"/>
      <c r="C4" s="754"/>
      <c r="D4" s="754"/>
      <c r="E4" s="755"/>
      <c r="F4" s="754"/>
      <c r="H4" s="306"/>
      <c r="J4" s="306"/>
    </row>
    <row r="5" spans="1:10" s="291" customFormat="1" ht="18" customHeight="1">
      <c r="A5" s="298" t="s">
        <v>139</v>
      </c>
      <c r="B5" s="297">
        <v>348797</v>
      </c>
      <c r="C5" s="297">
        <v>263773</v>
      </c>
      <c r="D5" s="297">
        <v>71660</v>
      </c>
      <c r="E5" s="297">
        <v>13364</v>
      </c>
      <c r="F5" s="296">
        <v>87.1</v>
      </c>
      <c r="H5" s="299"/>
      <c r="J5" s="299"/>
    </row>
    <row r="6" spans="1:10" s="291" customFormat="1" ht="18" customHeight="1">
      <c r="A6" s="298">
        <v>4</v>
      </c>
      <c r="B6" s="656">
        <v>327838</v>
      </c>
      <c r="C6" s="656">
        <v>258385</v>
      </c>
      <c r="D6" s="656">
        <v>38455</v>
      </c>
      <c r="E6" s="656">
        <v>30998</v>
      </c>
      <c r="F6" s="296">
        <v>86.8</v>
      </c>
      <c r="H6" s="305"/>
      <c r="J6" s="305"/>
    </row>
    <row r="7" spans="1:10" s="291" customFormat="1" ht="18" customHeight="1">
      <c r="A7" s="304">
        <v>5</v>
      </c>
      <c r="B7" s="657">
        <v>379914</v>
      </c>
      <c r="C7" s="657">
        <f>SUM(C9:C18)</f>
        <v>296677</v>
      </c>
      <c r="D7" s="657">
        <f>SUM(D9:D18)</f>
        <v>51258</v>
      </c>
      <c r="E7" s="657">
        <v>31979</v>
      </c>
      <c r="F7" s="301">
        <v>94</v>
      </c>
      <c r="H7" s="299"/>
      <c r="J7" s="299"/>
    </row>
    <row r="8" spans="1:10" s="291" customFormat="1" ht="5.0999999999999996" customHeight="1">
      <c r="A8" s="303"/>
      <c r="B8" s="302"/>
      <c r="C8" s="297"/>
      <c r="D8" s="297"/>
      <c r="E8" s="297"/>
      <c r="F8" s="301"/>
      <c r="H8" s="299"/>
      <c r="J8" s="299"/>
    </row>
    <row r="9" spans="1:10" s="291" customFormat="1" ht="18" customHeight="1">
      <c r="A9" s="298" t="s">
        <v>298</v>
      </c>
      <c r="B9" s="297">
        <f>C9+D9+E9</f>
        <v>53420</v>
      </c>
      <c r="C9" s="297">
        <f>26212+1316+16662</f>
        <v>44190</v>
      </c>
      <c r="D9" s="297">
        <v>4379</v>
      </c>
      <c r="E9" s="297">
        <v>4851</v>
      </c>
      <c r="F9" s="296">
        <v>97.7</v>
      </c>
      <c r="H9" s="292"/>
      <c r="J9" s="300"/>
    </row>
    <row r="10" spans="1:10" s="291" customFormat="1" ht="18" customHeight="1">
      <c r="A10" s="298" t="s">
        <v>299</v>
      </c>
      <c r="B10" s="297">
        <f>C10+D10+E10</f>
        <v>52044</v>
      </c>
      <c r="C10" s="297">
        <f>16657+6293+20628</f>
        <v>43578</v>
      </c>
      <c r="D10" s="297">
        <v>6360</v>
      </c>
      <c r="E10" s="297">
        <v>2106</v>
      </c>
      <c r="F10" s="296">
        <v>97.7</v>
      </c>
      <c r="H10" s="292"/>
      <c r="J10" s="299"/>
    </row>
    <row r="11" spans="1:10" s="291" customFormat="1" ht="18" customHeight="1">
      <c r="A11" s="298" t="s">
        <v>300</v>
      </c>
      <c r="B11" s="297">
        <f>C11+D11+E11</f>
        <v>27984</v>
      </c>
      <c r="C11" s="297">
        <f>14163+2276+5661</f>
        <v>22100</v>
      </c>
      <c r="D11" s="297">
        <v>3534</v>
      </c>
      <c r="E11" s="297">
        <v>2350</v>
      </c>
      <c r="F11" s="296">
        <v>95.3</v>
      </c>
      <c r="H11" s="292"/>
      <c r="J11" s="299"/>
    </row>
    <row r="12" spans="1:10" s="291" customFormat="1" ht="18" customHeight="1">
      <c r="A12" s="298" t="s">
        <v>301</v>
      </c>
      <c r="B12" s="297">
        <f>C12+D12+E12</f>
        <v>54712</v>
      </c>
      <c r="C12" s="297">
        <f>22463+1968+20123</f>
        <v>44554</v>
      </c>
      <c r="D12" s="297">
        <v>4041</v>
      </c>
      <c r="E12" s="297">
        <v>6117</v>
      </c>
      <c r="F12" s="296">
        <v>96.5</v>
      </c>
      <c r="H12" s="292"/>
      <c r="J12" s="299"/>
    </row>
    <row r="13" spans="1:10" s="291" customFormat="1" ht="18" customHeight="1">
      <c r="A13" s="298" t="s">
        <v>302</v>
      </c>
      <c r="B13" s="297">
        <f>C13+D13+E13</f>
        <v>23641</v>
      </c>
      <c r="C13" s="297">
        <f>10567+4023+1225</f>
        <v>15815</v>
      </c>
      <c r="D13" s="297">
        <v>5154</v>
      </c>
      <c r="E13" s="297">
        <v>2672</v>
      </c>
      <c r="F13" s="296">
        <v>96.9</v>
      </c>
      <c r="H13" s="292"/>
      <c r="J13" s="299"/>
    </row>
    <row r="14" spans="1:10" s="291" customFormat="1" ht="18" customHeight="1">
      <c r="A14" s="298" t="s">
        <v>303</v>
      </c>
      <c r="B14" s="297">
        <v>48140</v>
      </c>
      <c r="C14" s="297">
        <f>10724+5026+17868</f>
        <v>33618</v>
      </c>
      <c r="D14" s="658">
        <v>6575</v>
      </c>
      <c r="E14" s="297">
        <v>7947</v>
      </c>
      <c r="F14" s="296">
        <v>97.9</v>
      </c>
      <c r="H14" s="292"/>
    </row>
    <row r="15" spans="1:10" s="291" customFormat="1" ht="18" customHeight="1">
      <c r="A15" s="298" t="s">
        <v>304</v>
      </c>
      <c r="B15" s="297">
        <f>C15+D15+E15</f>
        <v>25448</v>
      </c>
      <c r="C15" s="297">
        <f>(2828+398+1223+126+1100+940+5290+2520)+526</f>
        <v>14951</v>
      </c>
      <c r="D15" s="297">
        <f>(565+322+532+9+0+104+90)+(358+5+120+27+0)+6851</f>
        <v>8983</v>
      </c>
      <c r="E15" s="297">
        <f>(183+198+0+0)+1133</f>
        <v>1514</v>
      </c>
      <c r="F15" s="296">
        <v>71</v>
      </c>
      <c r="H15" s="292"/>
    </row>
    <row r="16" spans="1:10" s="291" customFormat="1" ht="18" customHeight="1">
      <c r="A16" s="298" t="s">
        <v>305</v>
      </c>
      <c r="B16" s="297">
        <f>C16+D16+E16</f>
        <v>16063</v>
      </c>
      <c r="C16" s="297">
        <f>8445+2693+2326</f>
        <v>13464</v>
      </c>
      <c r="D16" s="297">
        <v>1961</v>
      </c>
      <c r="E16" s="297">
        <v>638</v>
      </c>
      <c r="F16" s="296">
        <v>93.5</v>
      </c>
      <c r="H16" s="292"/>
    </row>
    <row r="17" spans="1:8" s="291" customFormat="1" ht="18" customHeight="1">
      <c r="A17" s="298" t="s">
        <v>306</v>
      </c>
      <c r="B17" s="297">
        <f>C17+D17+E17</f>
        <v>36812</v>
      </c>
      <c r="C17" s="297">
        <f>17989+4043+9136</f>
        <v>31168</v>
      </c>
      <c r="D17" s="297">
        <v>5602</v>
      </c>
      <c r="E17" s="297">
        <v>42</v>
      </c>
      <c r="F17" s="296">
        <v>98.1</v>
      </c>
      <c r="H17" s="292"/>
    </row>
    <row r="18" spans="1:8" s="291" customFormat="1" ht="18" customHeight="1">
      <c r="A18" s="562" t="s">
        <v>307</v>
      </c>
      <c r="B18" s="294">
        <f>C18+D18+E18</f>
        <v>41650</v>
      </c>
      <c r="C18" s="294">
        <f>17499+4080+11660</f>
        <v>33239</v>
      </c>
      <c r="D18" s="295">
        <v>4669</v>
      </c>
      <c r="E18" s="294">
        <v>3742</v>
      </c>
      <c r="F18" s="293">
        <v>95.3</v>
      </c>
      <c r="H18" s="292"/>
    </row>
    <row r="19" spans="1:8" s="290" customFormat="1" ht="12" customHeight="1">
      <c r="A19" s="162" t="s">
        <v>308</v>
      </c>
    </row>
    <row r="20" spans="1:8" s="287" customFormat="1" ht="12" customHeight="1">
      <c r="B20" s="288"/>
      <c r="C20" s="288"/>
      <c r="D20" s="288"/>
      <c r="F20" s="289"/>
    </row>
    <row r="21" spans="1:8" s="287" customFormat="1" ht="12" customHeight="1">
      <c r="F21" s="289"/>
    </row>
    <row r="22" spans="1:8" s="287" customFormat="1" ht="13.5" customHeight="1">
      <c r="B22" s="288"/>
      <c r="C22" s="288"/>
      <c r="D22" s="288"/>
      <c r="E22" s="288"/>
      <c r="F22" s="288"/>
    </row>
    <row r="23" spans="1:8" s="287" customFormat="1" ht="13.5" customHeight="1"/>
    <row r="24" spans="1:8" s="287" customFormat="1" ht="13.5" customHeight="1"/>
    <row r="25" spans="1:8" s="287" customFormat="1" ht="13.5" customHeight="1"/>
    <row r="26" spans="1:8" s="287" customFormat="1" ht="13.5" customHeight="1"/>
    <row r="27" spans="1:8" s="287" customFormat="1" ht="13.5" customHeight="1"/>
    <row r="28" spans="1:8" s="287" customFormat="1" ht="13.5" customHeight="1"/>
    <row r="29" spans="1:8" s="287" customFormat="1" ht="13.5" customHeight="1"/>
    <row r="30" spans="1:8" s="287" customFormat="1" ht="13.5" customHeight="1"/>
    <row r="31" spans="1:8" s="287" customFormat="1" ht="13.5" customHeight="1"/>
  </sheetData>
  <mergeCells count="5">
    <mergeCell ref="B3:B4"/>
    <mergeCell ref="C3:C4"/>
    <mergeCell ref="D3:D4"/>
    <mergeCell ref="E3:E4"/>
    <mergeCell ref="F3:F4"/>
  </mergeCells>
  <phoneticPr fontId="3"/>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6FDC1-E366-458B-A4C9-3D6309C104A5}">
  <dimension ref="A1:N31"/>
  <sheetViews>
    <sheetView view="pageBreakPreview" zoomScaleNormal="100" zoomScaleSheetLayoutView="100" workbookViewId="0">
      <selection activeCell="C8" sqref="C8"/>
    </sheetView>
  </sheetViews>
  <sheetFormatPr defaultColWidth="9" defaultRowHeight="13.5" customHeight="1"/>
  <cols>
    <col min="1" max="1" width="14.6640625" style="286" customWidth="1"/>
    <col min="2" max="2" width="4.88671875" style="286" customWidth="1"/>
    <col min="3" max="4" width="7.6640625" style="286" customWidth="1"/>
    <col min="5" max="5" width="7.109375" style="286" customWidth="1"/>
    <col min="6" max="7" width="7.6640625" style="286" customWidth="1"/>
    <col min="8" max="8" width="7.109375" style="286" customWidth="1"/>
    <col min="9" max="9" width="8" style="286" customWidth="1"/>
    <col min="10" max="10" width="7.6640625" style="286" customWidth="1"/>
    <col min="11" max="11" width="7.109375" style="286" customWidth="1"/>
    <col min="12" max="16384" width="9" style="286"/>
  </cols>
  <sheetData>
    <row r="1" spans="1:14" ht="15" customHeight="1">
      <c r="A1" s="310" t="s">
        <v>309</v>
      </c>
      <c r="B1" s="312"/>
    </row>
    <row r="2" spans="1:14" s="287" customFormat="1" ht="9.9" customHeight="1" thickBot="1">
      <c r="A2" s="310"/>
      <c r="B2" s="310"/>
    </row>
    <row r="3" spans="1:14" s="287" customFormat="1" ht="18" customHeight="1" thickTop="1" thickBot="1">
      <c r="A3" s="326" t="s">
        <v>114</v>
      </c>
      <c r="B3" s="756" t="s">
        <v>49</v>
      </c>
      <c r="C3" s="756" t="s">
        <v>48</v>
      </c>
      <c r="D3" s="756"/>
      <c r="E3" s="756"/>
      <c r="F3" s="756" t="s">
        <v>47</v>
      </c>
      <c r="G3" s="756"/>
      <c r="H3" s="756"/>
      <c r="I3" s="756" t="s">
        <v>46</v>
      </c>
      <c r="J3" s="756"/>
      <c r="K3" s="756"/>
    </row>
    <row r="4" spans="1:14" s="287" customFormat="1" ht="31.5" customHeight="1" thickTop="1">
      <c r="A4" s="325" t="s">
        <v>310</v>
      </c>
      <c r="B4" s="756"/>
      <c r="C4" s="324" t="s">
        <v>311</v>
      </c>
      <c r="D4" s="324" t="s">
        <v>312</v>
      </c>
      <c r="E4" s="324" t="s">
        <v>313</v>
      </c>
      <c r="F4" s="324" t="s">
        <v>311</v>
      </c>
      <c r="G4" s="324" t="s">
        <v>312</v>
      </c>
      <c r="H4" s="324" t="s">
        <v>314</v>
      </c>
      <c r="I4" s="324" t="s">
        <v>311</v>
      </c>
      <c r="J4" s="324" t="s">
        <v>312</v>
      </c>
      <c r="K4" s="324" t="s">
        <v>315</v>
      </c>
    </row>
    <row r="5" spans="1:14" s="310" customFormat="1" ht="18" customHeight="1">
      <c r="A5" s="298" t="s">
        <v>139</v>
      </c>
      <c r="B5" s="323">
        <v>30</v>
      </c>
      <c r="C5" s="659">
        <v>42336</v>
      </c>
      <c r="D5" s="659">
        <v>13542</v>
      </c>
      <c r="E5" s="660">
        <v>31.9</v>
      </c>
      <c r="F5" s="659">
        <v>26555</v>
      </c>
      <c r="G5" s="659">
        <v>2350</v>
      </c>
      <c r="H5" s="661">
        <v>8.8000000000000007</v>
      </c>
      <c r="I5" s="659">
        <v>15781</v>
      </c>
      <c r="J5" s="659">
        <v>11192</v>
      </c>
      <c r="K5" s="662">
        <v>70.900000000000006</v>
      </c>
      <c r="L5" s="314"/>
      <c r="M5" s="313"/>
    </row>
    <row r="6" spans="1:14" s="287" customFormat="1" ht="18" customHeight="1">
      <c r="A6" s="298">
        <v>4</v>
      </c>
      <c r="B6" s="323">
        <v>30</v>
      </c>
      <c r="C6" s="659">
        <v>42209</v>
      </c>
      <c r="D6" s="659">
        <v>14152</v>
      </c>
      <c r="E6" s="662">
        <v>33.5</v>
      </c>
      <c r="F6" s="659">
        <v>26769</v>
      </c>
      <c r="G6" s="659">
        <v>2419</v>
      </c>
      <c r="H6" s="662">
        <v>9</v>
      </c>
      <c r="I6" s="659">
        <v>15440</v>
      </c>
      <c r="J6" s="659">
        <v>11733</v>
      </c>
      <c r="K6" s="662">
        <v>75.900000000000006</v>
      </c>
      <c r="L6" s="314"/>
      <c r="M6" s="313"/>
    </row>
    <row r="7" spans="1:14" s="310" customFormat="1" ht="18" customHeight="1">
      <c r="A7" s="304">
        <v>5</v>
      </c>
      <c r="B7" s="319">
        <v>30</v>
      </c>
      <c r="C7" s="663">
        <f>SUM(C9:C17)</f>
        <v>40047</v>
      </c>
      <c r="D7" s="663">
        <f>SUM(D9:D17)</f>
        <v>14516</v>
      </c>
      <c r="E7" s="662">
        <v>36.24</v>
      </c>
      <c r="F7" s="663">
        <f>SUM(F9:F17)</f>
        <v>25120</v>
      </c>
      <c r="G7" s="663">
        <f>SUM(G9:G17)</f>
        <v>3133</v>
      </c>
      <c r="H7" s="662">
        <v>12.4</v>
      </c>
      <c r="I7" s="663">
        <f>SUM(I9:I17)</f>
        <v>14927</v>
      </c>
      <c r="J7" s="663">
        <f>SUM(J9:J17)</f>
        <v>11383</v>
      </c>
      <c r="K7" s="662">
        <v>76.2</v>
      </c>
      <c r="L7" s="314"/>
      <c r="M7" s="313"/>
    </row>
    <row r="8" spans="1:14" s="310" customFormat="1" ht="5.0999999999999996" customHeight="1">
      <c r="A8" s="322"/>
      <c r="B8" s="319"/>
      <c r="C8" s="319"/>
      <c r="D8" s="319"/>
      <c r="E8" s="321"/>
      <c r="F8" s="319"/>
      <c r="G8" s="319"/>
      <c r="H8" s="320"/>
      <c r="I8" s="319"/>
      <c r="J8" s="319"/>
      <c r="K8" s="664"/>
      <c r="L8" s="314"/>
      <c r="M8" s="313"/>
    </row>
    <row r="9" spans="1:14" s="287" customFormat="1" ht="18" customHeight="1">
      <c r="A9" s="317" t="s">
        <v>40</v>
      </c>
      <c r="B9" s="316">
        <v>1</v>
      </c>
      <c r="C9" s="665" t="s">
        <v>17</v>
      </c>
      <c r="D9" s="665" t="s">
        <v>17</v>
      </c>
      <c r="E9" s="665" t="s">
        <v>17</v>
      </c>
      <c r="F9" s="665" t="s">
        <v>17</v>
      </c>
      <c r="G9" s="665" t="s">
        <v>17</v>
      </c>
      <c r="H9" s="665" t="s">
        <v>17</v>
      </c>
      <c r="I9" s="665" t="s">
        <v>17</v>
      </c>
      <c r="J9" s="665" t="s">
        <v>17</v>
      </c>
      <c r="K9" s="665" t="s">
        <v>17</v>
      </c>
      <c r="L9" s="314"/>
      <c r="M9" s="313"/>
    </row>
    <row r="10" spans="1:14" s="287" customFormat="1" ht="18" customHeight="1">
      <c r="A10" s="317" t="s">
        <v>37</v>
      </c>
      <c r="B10" s="316">
        <v>7</v>
      </c>
      <c r="C10" s="659">
        <f t="shared" ref="C10:D17" si="0">F10+I10</f>
        <v>10641</v>
      </c>
      <c r="D10" s="659">
        <f t="shared" si="0"/>
        <v>3178</v>
      </c>
      <c r="E10" s="662">
        <v>29.8</v>
      </c>
      <c r="F10" s="666">
        <f>3441+2216+1062</f>
        <v>6719</v>
      </c>
      <c r="G10" s="659">
        <f>112+70+11</f>
        <v>193</v>
      </c>
      <c r="H10" s="662">
        <v>2.8</v>
      </c>
      <c r="I10" s="666">
        <f>2043+1252+627</f>
        <v>3922</v>
      </c>
      <c r="J10" s="659">
        <f>1572+897+516</f>
        <v>2985</v>
      </c>
      <c r="K10" s="662">
        <v>76.099999999999994</v>
      </c>
      <c r="L10" s="314"/>
      <c r="M10" s="313"/>
    </row>
    <row r="11" spans="1:14" s="287" customFormat="1" ht="18" customHeight="1">
      <c r="A11" s="317" t="s">
        <v>44</v>
      </c>
      <c r="B11" s="316">
        <v>4</v>
      </c>
      <c r="C11" s="659">
        <f t="shared" si="0"/>
        <v>3426</v>
      </c>
      <c r="D11" s="659">
        <f t="shared" si="0"/>
        <v>1224</v>
      </c>
      <c r="E11" s="662">
        <v>35.700000000000003</v>
      </c>
      <c r="F11" s="666">
        <v>2182</v>
      </c>
      <c r="G11" s="659">
        <v>239</v>
      </c>
      <c r="H11" s="662">
        <v>10.9</v>
      </c>
      <c r="I11" s="666">
        <v>1244</v>
      </c>
      <c r="J11" s="659">
        <v>985</v>
      </c>
      <c r="K11" s="662">
        <v>79.099999999999994</v>
      </c>
      <c r="L11" s="314"/>
      <c r="M11" s="313"/>
      <c r="N11" s="318"/>
    </row>
    <row r="12" spans="1:14" s="287" customFormat="1" ht="18" customHeight="1">
      <c r="A12" s="317" t="s">
        <v>38</v>
      </c>
      <c r="B12" s="316">
        <v>1</v>
      </c>
      <c r="C12" s="659">
        <f t="shared" si="0"/>
        <v>1639</v>
      </c>
      <c r="D12" s="659">
        <f t="shared" si="0"/>
        <v>518</v>
      </c>
      <c r="E12" s="662">
        <v>31.6</v>
      </c>
      <c r="F12" s="666">
        <v>1034</v>
      </c>
      <c r="G12" s="659">
        <v>9</v>
      </c>
      <c r="H12" s="662">
        <v>0.8</v>
      </c>
      <c r="I12" s="666">
        <v>605</v>
      </c>
      <c r="J12" s="659">
        <v>509</v>
      </c>
      <c r="K12" s="662">
        <v>84.1</v>
      </c>
      <c r="L12" s="314"/>
      <c r="M12" s="313"/>
      <c r="N12" s="318"/>
    </row>
    <row r="13" spans="1:14" s="287" customFormat="1" ht="18" customHeight="1">
      <c r="A13" s="317" t="s">
        <v>45</v>
      </c>
      <c r="B13" s="316">
        <v>3</v>
      </c>
      <c r="C13" s="659">
        <f t="shared" si="0"/>
        <v>5053</v>
      </c>
      <c r="D13" s="659">
        <f t="shared" si="0"/>
        <v>2034</v>
      </c>
      <c r="E13" s="662">
        <v>40.200000000000003</v>
      </c>
      <c r="F13" s="666">
        <v>3187</v>
      </c>
      <c r="G13" s="659">
        <v>561</v>
      </c>
      <c r="H13" s="662">
        <v>17.600000000000001</v>
      </c>
      <c r="I13" s="666">
        <v>1866</v>
      </c>
      <c r="J13" s="659">
        <v>1473</v>
      </c>
      <c r="K13" s="662">
        <v>78.900000000000006</v>
      </c>
      <c r="L13" s="314"/>
      <c r="M13" s="313"/>
    </row>
    <row r="14" spans="1:14" s="287" customFormat="1" ht="18" customHeight="1">
      <c r="A14" s="317" t="s">
        <v>39</v>
      </c>
      <c r="B14" s="316">
        <v>10</v>
      </c>
      <c r="C14" s="659">
        <f t="shared" si="0"/>
        <v>13507</v>
      </c>
      <c r="D14" s="659">
        <f t="shared" si="0"/>
        <v>5154</v>
      </c>
      <c r="E14" s="662">
        <v>38.1</v>
      </c>
      <c r="F14" s="666">
        <v>8311</v>
      </c>
      <c r="G14" s="659">
        <v>1367</v>
      </c>
      <c r="H14" s="662">
        <v>16.399999999999999</v>
      </c>
      <c r="I14" s="666">
        <v>5196</v>
      </c>
      <c r="J14" s="659">
        <v>3787</v>
      </c>
      <c r="K14" s="662">
        <v>72.8</v>
      </c>
      <c r="L14" s="314"/>
      <c r="M14" s="313"/>
    </row>
    <row r="15" spans="1:14" s="287" customFormat="1" ht="18" customHeight="1">
      <c r="A15" s="317" t="s">
        <v>43</v>
      </c>
      <c r="B15" s="316">
        <v>2</v>
      </c>
      <c r="C15" s="659">
        <f t="shared" si="0"/>
        <v>2430</v>
      </c>
      <c r="D15" s="659">
        <f t="shared" si="0"/>
        <v>1108</v>
      </c>
      <c r="E15" s="662">
        <v>45.5</v>
      </c>
      <c r="F15" s="666">
        <v>1488</v>
      </c>
      <c r="G15" s="659">
        <v>399</v>
      </c>
      <c r="H15" s="662">
        <v>26.8</v>
      </c>
      <c r="I15" s="666">
        <v>942</v>
      </c>
      <c r="J15" s="659">
        <v>709</v>
      </c>
      <c r="K15" s="662">
        <v>75.2</v>
      </c>
      <c r="L15" s="314"/>
      <c r="M15" s="313"/>
    </row>
    <row r="16" spans="1:14" s="287" customFormat="1" ht="18" customHeight="1">
      <c r="A16" s="317" t="s">
        <v>42</v>
      </c>
      <c r="B16" s="316">
        <v>1</v>
      </c>
      <c r="C16" s="659">
        <f t="shared" si="0"/>
        <v>1854</v>
      </c>
      <c r="D16" s="659">
        <f t="shared" si="0"/>
        <v>600</v>
      </c>
      <c r="E16" s="662">
        <v>32.299999999999997</v>
      </c>
      <c r="F16" s="666">
        <v>1226</v>
      </c>
      <c r="G16" s="659">
        <v>136</v>
      </c>
      <c r="H16" s="662">
        <v>11</v>
      </c>
      <c r="I16" s="666">
        <v>628</v>
      </c>
      <c r="J16" s="659">
        <v>464</v>
      </c>
      <c r="K16" s="662">
        <v>73.8</v>
      </c>
      <c r="L16" s="314"/>
      <c r="M16" s="313"/>
    </row>
    <row r="17" spans="1:13" s="287" customFormat="1" ht="18" customHeight="1">
      <c r="A17" s="315" t="s">
        <v>41</v>
      </c>
      <c r="B17" s="563">
        <v>1</v>
      </c>
      <c r="C17" s="667">
        <f t="shared" si="0"/>
        <v>1497</v>
      </c>
      <c r="D17" s="667">
        <f t="shared" si="0"/>
        <v>700</v>
      </c>
      <c r="E17" s="668">
        <v>46.7</v>
      </c>
      <c r="F17" s="669">
        <v>973</v>
      </c>
      <c r="G17" s="667">
        <v>229</v>
      </c>
      <c r="H17" s="668">
        <v>23.5</v>
      </c>
      <c r="I17" s="669">
        <v>524</v>
      </c>
      <c r="J17" s="667">
        <v>471</v>
      </c>
      <c r="K17" s="668">
        <v>89.8</v>
      </c>
      <c r="L17" s="314"/>
      <c r="M17" s="313"/>
    </row>
    <row r="18" spans="1:13" s="290" customFormat="1" ht="12" customHeight="1">
      <c r="A18" s="162" t="s">
        <v>308</v>
      </c>
      <c r="C18" s="670"/>
      <c r="K18" s="289" t="s">
        <v>316</v>
      </c>
    </row>
    <row r="19" spans="1:13" s="287" customFormat="1" ht="12" customHeight="1">
      <c r="K19" s="289"/>
    </row>
    <row r="20" spans="1:13" s="287" customFormat="1" ht="13.5" customHeight="1"/>
    <row r="21" spans="1:13" s="287" customFormat="1" ht="13.5" customHeight="1"/>
    <row r="22" spans="1:13" s="287" customFormat="1" ht="13.5" customHeight="1"/>
    <row r="23" spans="1:13" s="287" customFormat="1" ht="13.5" customHeight="1"/>
    <row r="24" spans="1:13" s="287" customFormat="1" ht="13.5" customHeight="1"/>
    <row r="25" spans="1:13" s="287" customFormat="1" ht="13.5" customHeight="1"/>
    <row r="26" spans="1:13" s="287" customFormat="1" ht="13.5" customHeight="1"/>
    <row r="27" spans="1:13" s="287" customFormat="1" ht="13.5" customHeight="1"/>
    <row r="28" spans="1:13" s="287" customFormat="1" ht="13.5" customHeight="1"/>
    <row r="29" spans="1:13" s="287" customFormat="1" ht="13.5" customHeight="1"/>
    <row r="30" spans="1:13" s="287" customFormat="1" ht="13.5" customHeight="1"/>
    <row r="31" spans="1:13" s="287" customFormat="1" ht="13.5" customHeight="1"/>
  </sheetData>
  <mergeCells count="4">
    <mergeCell ref="B3:B4"/>
    <mergeCell ref="C3:E3"/>
    <mergeCell ref="F3:H3"/>
    <mergeCell ref="I3:K3"/>
  </mergeCells>
  <phoneticPr fontId="3"/>
  <pageMargins left="0.78740157480314965" right="0.78740157480314965" top="0.98425196850393704" bottom="0.98425196850393704" header="0.51181102362204722" footer="0.51181102362204722"/>
  <pageSetup paperSize="9" scale="99" orientation="portrait" r:id="rId1"/>
  <headerFooter scaleWithDoc="0"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47B0F-5A5B-4F5B-B281-9C86E5BAC5A5}">
  <dimension ref="A1:M30"/>
  <sheetViews>
    <sheetView view="pageBreakPreview" zoomScaleNormal="100" zoomScaleSheetLayoutView="100" workbookViewId="0">
      <selection activeCell="E12" sqref="E12"/>
    </sheetView>
  </sheetViews>
  <sheetFormatPr defaultColWidth="9" defaultRowHeight="13.5" customHeight="1"/>
  <cols>
    <col min="1" max="1" width="13" style="286" customWidth="1"/>
    <col min="2" max="2" width="4.77734375" style="286" customWidth="1"/>
    <col min="3" max="3" width="8.77734375" style="286" customWidth="1"/>
    <col min="4" max="4" width="7.88671875" style="286" customWidth="1"/>
    <col min="5" max="5" width="7.109375" style="286" customWidth="1"/>
    <col min="6" max="7" width="7.6640625" style="286" customWidth="1"/>
    <col min="8" max="8" width="7.109375" style="286" customWidth="1"/>
    <col min="9" max="10" width="7.6640625" style="286" customWidth="1"/>
    <col min="11" max="11" width="7.109375" style="286" customWidth="1"/>
    <col min="12" max="16384" width="9" style="286"/>
  </cols>
  <sheetData>
    <row r="1" spans="1:13" ht="15" customHeight="1">
      <c r="A1" s="310" t="s">
        <v>317</v>
      </c>
    </row>
    <row r="2" spans="1:13" s="287" customFormat="1" ht="9.9" customHeight="1" thickBot="1">
      <c r="A2" s="310"/>
      <c r="B2" s="335"/>
      <c r="C2" s="335"/>
      <c r="D2" s="335"/>
      <c r="E2" s="335"/>
      <c r="F2" s="335"/>
      <c r="G2" s="335"/>
      <c r="H2" s="335"/>
      <c r="I2" s="335"/>
      <c r="J2" s="335"/>
      <c r="K2" s="335"/>
    </row>
    <row r="3" spans="1:13" s="287" customFormat="1" ht="17.25" customHeight="1" thickTop="1" thickBot="1">
      <c r="A3" s="326" t="s">
        <v>114</v>
      </c>
      <c r="B3" s="756" t="s">
        <v>49</v>
      </c>
      <c r="C3" s="756" t="s">
        <v>64</v>
      </c>
      <c r="D3" s="756"/>
      <c r="E3" s="756"/>
      <c r="F3" s="756" t="s">
        <v>63</v>
      </c>
      <c r="G3" s="756"/>
      <c r="H3" s="756"/>
      <c r="I3" s="758" t="s">
        <v>62</v>
      </c>
      <c r="J3" s="758"/>
      <c r="K3" s="758"/>
    </row>
    <row r="4" spans="1:13" s="287" customFormat="1" ht="17.25" customHeight="1" thickTop="1" thickBot="1">
      <c r="A4" s="757" t="s">
        <v>318</v>
      </c>
      <c r="B4" s="756"/>
      <c r="C4" s="334" t="s">
        <v>60</v>
      </c>
      <c r="D4" s="334" t="s">
        <v>59</v>
      </c>
      <c r="E4" s="334" t="s">
        <v>61</v>
      </c>
      <c r="F4" s="334" t="s">
        <v>60</v>
      </c>
      <c r="G4" s="334" t="s">
        <v>59</v>
      </c>
      <c r="H4" s="334" t="s">
        <v>61</v>
      </c>
      <c r="I4" s="334" t="s">
        <v>60</v>
      </c>
      <c r="J4" s="334" t="s">
        <v>59</v>
      </c>
      <c r="K4" s="334" t="s">
        <v>319</v>
      </c>
    </row>
    <row r="5" spans="1:13" s="287" customFormat="1" ht="17.25" customHeight="1" thickTop="1">
      <c r="A5" s="757"/>
      <c r="B5" s="756"/>
      <c r="C5" s="332" t="s">
        <v>58</v>
      </c>
      <c r="D5" s="332" t="s">
        <v>58</v>
      </c>
      <c r="E5" s="333" t="s">
        <v>57</v>
      </c>
      <c r="F5" s="332" t="s">
        <v>58</v>
      </c>
      <c r="G5" s="332" t="s">
        <v>58</v>
      </c>
      <c r="H5" s="333" t="s">
        <v>57</v>
      </c>
      <c r="I5" s="332" t="s">
        <v>58</v>
      </c>
      <c r="J5" s="332" t="s">
        <v>58</v>
      </c>
      <c r="K5" s="331" t="s">
        <v>57</v>
      </c>
    </row>
    <row r="6" spans="1:13" s="287" customFormat="1" ht="18" customHeight="1">
      <c r="A6" s="298" t="s">
        <v>139</v>
      </c>
      <c r="B6" s="323">
        <v>29</v>
      </c>
      <c r="C6" s="659">
        <v>99328</v>
      </c>
      <c r="D6" s="659">
        <v>67561</v>
      </c>
      <c r="E6" s="660">
        <v>68</v>
      </c>
      <c r="F6" s="659">
        <v>66297</v>
      </c>
      <c r="G6" s="659">
        <v>37874</v>
      </c>
      <c r="H6" s="660">
        <v>57.1</v>
      </c>
      <c r="I6" s="659">
        <v>33031</v>
      </c>
      <c r="J6" s="659">
        <v>29687</v>
      </c>
      <c r="K6" s="671">
        <v>89.8</v>
      </c>
      <c r="L6" s="314"/>
      <c r="M6" s="328"/>
    </row>
    <row r="7" spans="1:13" s="287" customFormat="1" ht="18" customHeight="1">
      <c r="A7" s="330">
        <v>4</v>
      </c>
      <c r="B7" s="323">
        <v>29</v>
      </c>
      <c r="C7" s="659">
        <v>103657</v>
      </c>
      <c r="D7" s="659">
        <v>67706</v>
      </c>
      <c r="E7" s="662">
        <v>65.3</v>
      </c>
      <c r="F7" s="659">
        <v>69913</v>
      </c>
      <c r="G7" s="659">
        <v>37181</v>
      </c>
      <c r="H7" s="662">
        <v>53.1</v>
      </c>
      <c r="I7" s="659">
        <v>33744</v>
      </c>
      <c r="J7" s="659">
        <v>30525</v>
      </c>
      <c r="K7" s="662">
        <v>90.4</v>
      </c>
      <c r="L7" s="314"/>
      <c r="M7" s="328"/>
    </row>
    <row r="8" spans="1:13" s="310" customFormat="1" ht="18" customHeight="1">
      <c r="A8" s="329">
        <v>5</v>
      </c>
      <c r="B8" s="319">
        <v>29</v>
      </c>
      <c r="C8" s="663">
        <f>SUM(C10:C17)</f>
        <v>100527</v>
      </c>
      <c r="D8" s="663">
        <f>SUM(D10:D17)</f>
        <v>64619</v>
      </c>
      <c r="E8" s="672">
        <v>64.2</v>
      </c>
      <c r="F8" s="663">
        <f>SUM(F10:F17)</f>
        <v>67081</v>
      </c>
      <c r="G8" s="663">
        <f>SUM(G10:G17)</f>
        <v>34991</v>
      </c>
      <c r="H8" s="672">
        <v>52.1</v>
      </c>
      <c r="I8" s="663">
        <f>SUM(I10:I17)</f>
        <v>33446</v>
      </c>
      <c r="J8" s="663">
        <f>SUM(J10:J17)</f>
        <v>29628</v>
      </c>
      <c r="K8" s="672">
        <v>88.5</v>
      </c>
      <c r="L8" s="314"/>
      <c r="M8" s="328"/>
    </row>
    <row r="9" spans="1:13" s="287" customFormat="1" ht="5.0999999999999996" customHeight="1">
      <c r="A9" s="322"/>
      <c r="B9" s="319"/>
      <c r="C9" s="663"/>
      <c r="D9" s="663"/>
      <c r="E9" s="321"/>
      <c r="F9" s="663"/>
      <c r="G9" s="663"/>
      <c r="H9" s="321"/>
      <c r="I9" s="663"/>
      <c r="J9" s="663"/>
      <c r="K9" s="321"/>
      <c r="L9" s="314"/>
      <c r="M9" s="328"/>
    </row>
    <row r="10" spans="1:13" s="287" customFormat="1" ht="18" customHeight="1">
      <c r="A10" s="317" t="s">
        <v>56</v>
      </c>
      <c r="B10" s="316">
        <v>4</v>
      </c>
      <c r="C10" s="659">
        <f t="shared" ref="C10:D17" si="0">F10+I10</f>
        <v>13307</v>
      </c>
      <c r="D10" s="659">
        <f t="shared" si="0"/>
        <v>8184</v>
      </c>
      <c r="E10" s="662">
        <v>61.5</v>
      </c>
      <c r="F10" s="673">
        <v>8975</v>
      </c>
      <c r="G10" s="659">
        <v>4428</v>
      </c>
      <c r="H10" s="662">
        <v>49.3</v>
      </c>
      <c r="I10" s="673">
        <v>4332</v>
      </c>
      <c r="J10" s="659">
        <v>3756</v>
      </c>
      <c r="K10" s="662">
        <v>86.7</v>
      </c>
      <c r="L10" s="314"/>
      <c r="M10" s="328"/>
    </row>
    <row r="11" spans="1:13" s="287" customFormat="1" ht="18" customHeight="1">
      <c r="A11" s="317" t="s">
        <v>53</v>
      </c>
      <c r="B11" s="316">
        <v>2</v>
      </c>
      <c r="C11" s="659">
        <f t="shared" si="0"/>
        <v>7528</v>
      </c>
      <c r="D11" s="659">
        <f t="shared" si="0"/>
        <v>4260</v>
      </c>
      <c r="E11" s="662">
        <v>56.5</v>
      </c>
      <c r="F11" s="659">
        <v>5082</v>
      </c>
      <c r="G11" s="659">
        <v>2106</v>
      </c>
      <c r="H11" s="662">
        <v>41.4</v>
      </c>
      <c r="I11" s="659">
        <v>2446</v>
      </c>
      <c r="J11" s="659">
        <v>2154</v>
      </c>
      <c r="K11" s="662">
        <v>88</v>
      </c>
      <c r="L11" s="314"/>
      <c r="M11" s="328"/>
    </row>
    <row r="12" spans="1:13" s="287" customFormat="1" ht="18" customHeight="1">
      <c r="A12" s="317" t="s">
        <v>51</v>
      </c>
      <c r="B12" s="316">
        <v>3</v>
      </c>
      <c r="C12" s="659">
        <f t="shared" si="0"/>
        <v>11045</v>
      </c>
      <c r="D12" s="659">
        <f t="shared" si="0"/>
        <v>4770</v>
      </c>
      <c r="E12" s="662">
        <v>43.1</v>
      </c>
      <c r="F12" s="659">
        <v>7402</v>
      </c>
      <c r="G12" s="659">
        <v>1630</v>
      </c>
      <c r="H12" s="662">
        <v>22</v>
      </c>
      <c r="I12" s="659">
        <v>3643</v>
      </c>
      <c r="J12" s="659">
        <v>3140</v>
      </c>
      <c r="K12" s="662">
        <v>86.1</v>
      </c>
      <c r="L12" s="314"/>
      <c r="M12" s="328"/>
    </row>
    <row r="13" spans="1:13" s="287" customFormat="1" ht="18" customHeight="1">
      <c r="A13" s="317" t="s">
        <v>50</v>
      </c>
      <c r="B13" s="316">
        <v>3</v>
      </c>
      <c r="C13" s="659">
        <f t="shared" si="0"/>
        <v>11304</v>
      </c>
      <c r="D13" s="659">
        <f t="shared" si="0"/>
        <v>9409</v>
      </c>
      <c r="E13" s="662">
        <v>83.2</v>
      </c>
      <c r="F13" s="659">
        <v>7656</v>
      </c>
      <c r="G13" s="659">
        <v>6059</v>
      </c>
      <c r="H13" s="662">
        <v>79.099999999999994</v>
      </c>
      <c r="I13" s="659">
        <v>3648</v>
      </c>
      <c r="J13" s="659">
        <v>3350</v>
      </c>
      <c r="K13" s="662">
        <v>91.8</v>
      </c>
      <c r="L13" s="314"/>
      <c r="M13" s="328"/>
    </row>
    <row r="14" spans="1:13" s="287" customFormat="1" ht="18" customHeight="1">
      <c r="A14" s="317" t="s">
        <v>52</v>
      </c>
      <c r="B14" s="316">
        <v>8</v>
      </c>
      <c r="C14" s="659">
        <f t="shared" si="0"/>
        <v>25210</v>
      </c>
      <c r="D14" s="659">
        <f t="shared" si="0"/>
        <v>16325</v>
      </c>
      <c r="E14" s="662">
        <v>64.7</v>
      </c>
      <c r="F14" s="659">
        <v>16424</v>
      </c>
      <c r="G14" s="659">
        <v>8468</v>
      </c>
      <c r="H14" s="662">
        <v>51.5</v>
      </c>
      <c r="I14" s="659">
        <v>8786</v>
      </c>
      <c r="J14" s="659">
        <v>7857</v>
      </c>
      <c r="K14" s="662">
        <v>89.4</v>
      </c>
      <c r="L14" s="314"/>
      <c r="M14" s="328"/>
    </row>
    <row r="15" spans="1:13" s="287" customFormat="1" ht="18" customHeight="1">
      <c r="A15" s="317" t="s">
        <v>54</v>
      </c>
      <c r="B15" s="316">
        <v>3</v>
      </c>
      <c r="C15" s="659">
        <f t="shared" si="0"/>
        <v>11927</v>
      </c>
      <c r="D15" s="659">
        <f t="shared" si="0"/>
        <v>9123</v>
      </c>
      <c r="E15" s="662">
        <v>76.400000000000006</v>
      </c>
      <c r="F15" s="659">
        <v>8039</v>
      </c>
      <c r="G15" s="659">
        <v>5550</v>
      </c>
      <c r="H15" s="662">
        <v>69</v>
      </c>
      <c r="I15" s="659">
        <v>3888</v>
      </c>
      <c r="J15" s="659">
        <v>3573</v>
      </c>
      <c r="K15" s="662">
        <v>91.8</v>
      </c>
      <c r="L15" s="314"/>
      <c r="M15" s="328"/>
    </row>
    <row r="16" spans="1:13" s="287" customFormat="1" ht="18" customHeight="1">
      <c r="A16" s="317" t="s">
        <v>43</v>
      </c>
      <c r="B16" s="316">
        <v>3</v>
      </c>
      <c r="C16" s="659">
        <f t="shared" si="0"/>
        <v>10661</v>
      </c>
      <c r="D16" s="659">
        <f t="shared" si="0"/>
        <v>7217</v>
      </c>
      <c r="E16" s="662">
        <v>67.599999999999994</v>
      </c>
      <c r="F16" s="659">
        <v>7060</v>
      </c>
      <c r="G16" s="659">
        <v>4082</v>
      </c>
      <c r="H16" s="662">
        <v>57.8</v>
      </c>
      <c r="I16" s="659">
        <v>3601</v>
      </c>
      <c r="J16" s="659">
        <v>3135</v>
      </c>
      <c r="K16" s="662">
        <v>87</v>
      </c>
      <c r="L16" s="314"/>
      <c r="M16" s="328"/>
    </row>
    <row r="17" spans="1:13" s="287" customFormat="1" ht="18" customHeight="1">
      <c r="A17" s="315" t="s">
        <v>55</v>
      </c>
      <c r="B17" s="563">
        <v>3</v>
      </c>
      <c r="C17" s="667">
        <f t="shared" si="0"/>
        <v>9545</v>
      </c>
      <c r="D17" s="667">
        <f t="shared" si="0"/>
        <v>5331</v>
      </c>
      <c r="E17" s="668">
        <v>55.8</v>
      </c>
      <c r="F17" s="667">
        <v>6443</v>
      </c>
      <c r="G17" s="667">
        <v>2668</v>
      </c>
      <c r="H17" s="668">
        <v>41.4</v>
      </c>
      <c r="I17" s="667">
        <v>3102</v>
      </c>
      <c r="J17" s="667">
        <v>2663</v>
      </c>
      <c r="K17" s="668">
        <v>85.8</v>
      </c>
      <c r="L17" s="314"/>
      <c r="M17" s="328"/>
    </row>
    <row r="18" spans="1:13" s="290" customFormat="1" ht="12" customHeight="1">
      <c r="A18" s="162" t="s">
        <v>308</v>
      </c>
      <c r="K18" s="289"/>
    </row>
    <row r="19" spans="1:13" s="287" customFormat="1" ht="13.5" customHeight="1">
      <c r="C19" s="327"/>
      <c r="D19" s="327"/>
      <c r="E19" s="327"/>
      <c r="F19" s="327"/>
      <c r="G19" s="327"/>
      <c r="H19" s="327"/>
      <c r="I19" s="327"/>
      <c r="J19" s="327"/>
    </row>
    <row r="20" spans="1:13" s="287" customFormat="1" ht="13.5" customHeight="1"/>
    <row r="21" spans="1:13" s="287" customFormat="1" ht="13.5" customHeight="1">
      <c r="C21" s="288"/>
      <c r="D21" s="288"/>
    </row>
    <row r="22" spans="1:13" s="287" customFormat="1" ht="13.5" customHeight="1"/>
    <row r="23" spans="1:13" s="287" customFormat="1" ht="13.5" customHeight="1"/>
    <row r="24" spans="1:13" s="287" customFormat="1" ht="13.5" customHeight="1"/>
    <row r="25" spans="1:13" s="287" customFormat="1" ht="13.5" customHeight="1"/>
    <row r="26" spans="1:13" s="287" customFormat="1" ht="13.5" customHeight="1"/>
    <row r="27" spans="1:13" s="287" customFormat="1" ht="13.5" customHeight="1"/>
    <row r="28" spans="1:13" s="287" customFormat="1" ht="13.5" customHeight="1"/>
    <row r="29" spans="1:13" s="287" customFormat="1" ht="13.5" customHeight="1"/>
    <row r="30" spans="1:13" s="287" customFormat="1" ht="13.5" customHeight="1"/>
  </sheetData>
  <mergeCells count="5">
    <mergeCell ref="B3:B5"/>
    <mergeCell ref="A4:A5"/>
    <mergeCell ref="C3:E3"/>
    <mergeCell ref="F3:H3"/>
    <mergeCell ref="I3:K3"/>
  </mergeCells>
  <phoneticPr fontId="3"/>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35B70-DE7C-4A8A-8D22-3E3D79F38004}">
  <dimension ref="A1:K20"/>
  <sheetViews>
    <sheetView view="pageBreakPreview" zoomScaleNormal="100" zoomScaleSheetLayoutView="100" workbookViewId="0">
      <selection activeCell="D6" sqref="D6"/>
    </sheetView>
  </sheetViews>
  <sheetFormatPr defaultColWidth="9" defaultRowHeight="13.2"/>
  <cols>
    <col min="1" max="1" width="15.109375" style="286" customWidth="1"/>
    <col min="2" max="2" width="8.88671875" style="286" customWidth="1"/>
    <col min="3" max="4" width="10.109375" style="286" customWidth="1"/>
    <col min="5" max="6" width="9.109375" style="286" customWidth="1"/>
    <col min="7" max="8" width="8.88671875" style="286" customWidth="1"/>
    <col min="9" max="9" width="9.109375" style="286" customWidth="1"/>
    <col min="10" max="10" width="9" style="286"/>
    <col min="11" max="11" width="10.44140625" style="286" bestFit="1" customWidth="1"/>
    <col min="12" max="16384" width="9" style="286"/>
  </cols>
  <sheetData>
    <row r="1" spans="1:11" ht="15" customHeight="1">
      <c r="A1" s="310" t="s">
        <v>320</v>
      </c>
    </row>
    <row r="2" spans="1:11" ht="9.9" customHeight="1" thickBot="1">
      <c r="A2" s="310"/>
      <c r="B2" s="287"/>
      <c r="C2" s="287"/>
      <c r="D2" s="287"/>
      <c r="E2" s="287"/>
      <c r="F2" s="287"/>
      <c r="G2" s="287"/>
      <c r="H2" s="287"/>
      <c r="I2" s="287"/>
    </row>
    <row r="3" spans="1:11" s="337" customFormat="1" ht="17.25" customHeight="1" thickTop="1" thickBot="1">
      <c r="A3" s="308" t="s">
        <v>114</v>
      </c>
      <c r="B3" s="564"/>
      <c r="C3" s="762" t="s">
        <v>73</v>
      </c>
      <c r="D3" s="762"/>
      <c r="E3" s="762"/>
      <c r="F3" s="762"/>
      <c r="G3" s="762"/>
      <c r="H3" s="759" t="s">
        <v>321</v>
      </c>
      <c r="I3" s="564"/>
    </row>
    <row r="4" spans="1:11" s="337" customFormat="1" ht="17.25" customHeight="1" thickTop="1" thickBot="1">
      <c r="A4" s="343"/>
      <c r="B4" s="565" t="s">
        <v>72</v>
      </c>
      <c r="C4" s="760" t="s">
        <v>10</v>
      </c>
      <c r="D4" s="760" t="s">
        <v>71</v>
      </c>
      <c r="E4" s="760" t="s">
        <v>70</v>
      </c>
      <c r="F4" s="761" t="s">
        <v>322</v>
      </c>
      <c r="G4" s="761" t="s">
        <v>323</v>
      </c>
      <c r="H4" s="759"/>
      <c r="I4" s="565" t="s">
        <v>324</v>
      </c>
    </row>
    <row r="5" spans="1:11" s="337" customFormat="1" ht="17.25" customHeight="1" thickTop="1">
      <c r="A5" s="343"/>
      <c r="B5" s="343"/>
      <c r="C5" s="760"/>
      <c r="D5" s="760"/>
      <c r="E5" s="760"/>
      <c r="F5" s="760"/>
      <c r="G5" s="760"/>
      <c r="H5" s="759"/>
      <c r="I5" s="565"/>
    </row>
    <row r="6" spans="1:11" s="337" customFormat="1" ht="17.25" customHeight="1">
      <c r="A6" s="342" t="s">
        <v>325</v>
      </c>
      <c r="B6" s="340" t="s">
        <v>69</v>
      </c>
      <c r="C6" s="340" t="s">
        <v>68</v>
      </c>
      <c r="D6" s="340" t="s">
        <v>68</v>
      </c>
      <c r="E6" s="341" t="s">
        <v>68</v>
      </c>
      <c r="F6" s="340" t="s">
        <v>68</v>
      </c>
      <c r="G6" s="340" t="s">
        <v>68</v>
      </c>
      <c r="H6" s="340" t="s">
        <v>68</v>
      </c>
      <c r="I6" s="340" t="s">
        <v>67</v>
      </c>
    </row>
    <row r="7" spans="1:11" s="338" customFormat="1" ht="18" customHeight="1">
      <c r="A7" s="298" t="s">
        <v>139</v>
      </c>
      <c r="B7" s="570">
        <v>789</v>
      </c>
      <c r="C7" s="570">
        <v>163957</v>
      </c>
      <c r="D7" s="570">
        <v>135089</v>
      </c>
      <c r="E7" s="570">
        <v>22263</v>
      </c>
      <c r="F7" s="570">
        <v>6605</v>
      </c>
      <c r="G7" s="570">
        <v>661</v>
      </c>
      <c r="H7" s="570">
        <v>1915</v>
      </c>
      <c r="I7" s="570">
        <v>7633</v>
      </c>
    </row>
    <row r="8" spans="1:11" s="338" customFormat="1" ht="18" customHeight="1">
      <c r="A8" s="298">
        <v>4</v>
      </c>
      <c r="B8" s="570">
        <v>678</v>
      </c>
      <c r="C8" s="570">
        <v>198147</v>
      </c>
      <c r="D8" s="570">
        <v>163604</v>
      </c>
      <c r="E8" s="570">
        <v>24559</v>
      </c>
      <c r="F8" s="570">
        <v>9984</v>
      </c>
      <c r="G8" s="570">
        <v>584</v>
      </c>
      <c r="H8" s="570">
        <v>0</v>
      </c>
      <c r="I8" s="570">
        <v>0</v>
      </c>
    </row>
    <row r="9" spans="1:11" s="338" customFormat="1" ht="18" customHeight="1">
      <c r="A9" s="304">
        <v>5</v>
      </c>
      <c r="B9" s="674">
        <f t="shared" ref="B9:I9" si="0">SUM(B11:B13)</f>
        <v>761</v>
      </c>
      <c r="C9" s="674">
        <f t="shared" si="0"/>
        <v>230448</v>
      </c>
      <c r="D9" s="674">
        <f t="shared" si="0"/>
        <v>190105</v>
      </c>
      <c r="E9" s="674">
        <f t="shared" si="0"/>
        <v>27398</v>
      </c>
      <c r="F9" s="674">
        <f t="shared" si="0"/>
        <v>12945</v>
      </c>
      <c r="G9" s="674">
        <f t="shared" si="0"/>
        <v>853</v>
      </c>
      <c r="H9" s="674">
        <f t="shared" si="0"/>
        <v>959</v>
      </c>
      <c r="I9" s="674">
        <f t="shared" si="0"/>
        <v>6375</v>
      </c>
    </row>
    <row r="10" spans="1:11" s="338" customFormat="1" ht="5.0999999999999996" customHeight="1">
      <c r="A10" s="322"/>
      <c r="B10" s="675"/>
      <c r="C10" s="675"/>
      <c r="D10" s="675"/>
      <c r="E10" s="675"/>
      <c r="F10" s="675"/>
      <c r="G10" s="675"/>
      <c r="H10" s="675"/>
      <c r="I10" s="675"/>
    </row>
    <row r="11" spans="1:11" s="338" customFormat="1" ht="18" customHeight="1">
      <c r="A11" s="317" t="s">
        <v>326</v>
      </c>
      <c r="B11" s="570">
        <f>366-(12+6+4+4+1+1)</f>
        <v>338</v>
      </c>
      <c r="C11" s="570">
        <f>D11+E11+F11</f>
        <v>102119</v>
      </c>
      <c r="D11" s="570">
        <f>(12072+7951)+(9000+3198)+(4616+34887+4317+592)+(4033+1107)</f>
        <v>81773</v>
      </c>
      <c r="E11" s="570">
        <f>10920+3008</f>
        <v>13928</v>
      </c>
      <c r="F11" s="570">
        <v>6418</v>
      </c>
      <c r="G11" s="570">
        <v>302</v>
      </c>
      <c r="H11" s="570">
        <v>0</v>
      </c>
      <c r="I11" s="570">
        <v>0</v>
      </c>
    </row>
    <row r="12" spans="1:11" s="338" customFormat="1" ht="18" customHeight="1">
      <c r="A12" s="317" t="s">
        <v>66</v>
      </c>
      <c r="B12" s="570">
        <v>112</v>
      </c>
      <c r="C12" s="570">
        <f>D12+E12+F12</f>
        <v>24329</v>
      </c>
      <c r="D12" s="570">
        <f>6214+2132+1642+7740+1449+183+906+174</f>
        <v>20440</v>
      </c>
      <c r="E12" s="570">
        <f>1510+1295</f>
        <v>2805</v>
      </c>
      <c r="F12" s="676">
        <f>700+384</f>
        <v>1084</v>
      </c>
      <c r="G12" s="570">
        <v>217</v>
      </c>
      <c r="H12" s="568">
        <v>959</v>
      </c>
      <c r="I12" s="568">
        <v>6375</v>
      </c>
    </row>
    <row r="13" spans="1:11" s="338" customFormat="1" ht="18" customHeight="1">
      <c r="A13" s="315" t="s">
        <v>65</v>
      </c>
      <c r="B13" s="677">
        <f>366-(11+6+8+30)</f>
        <v>311</v>
      </c>
      <c r="C13" s="677">
        <f>D13+E13+F13</f>
        <v>104000</v>
      </c>
      <c r="D13" s="677">
        <f>20765+18304+6023+31065+4777+782+4234+1942</f>
        <v>87892</v>
      </c>
      <c r="E13" s="677">
        <f>2264+8331+48+22</f>
        <v>10665</v>
      </c>
      <c r="F13" s="677">
        <f>3082+2361</f>
        <v>5443</v>
      </c>
      <c r="G13" s="677">
        <v>334</v>
      </c>
      <c r="H13" s="677">
        <v>0</v>
      </c>
      <c r="I13" s="677">
        <v>0</v>
      </c>
      <c r="K13" s="339"/>
    </row>
    <row r="14" spans="1:11" ht="12" customHeight="1">
      <c r="A14" s="162" t="s">
        <v>270</v>
      </c>
      <c r="I14" s="289" t="s">
        <v>327</v>
      </c>
    </row>
    <row r="15" spans="1:11" ht="12" customHeight="1">
      <c r="A15" s="337"/>
      <c r="I15" s="289"/>
    </row>
    <row r="16" spans="1:11" ht="12" customHeight="1">
      <c r="A16" s="337"/>
    </row>
    <row r="17" spans="1:9">
      <c r="A17" s="337"/>
    </row>
    <row r="18" spans="1:9">
      <c r="A18" s="337"/>
      <c r="C18" s="336"/>
    </row>
    <row r="20" spans="1:9">
      <c r="I20" s="289"/>
    </row>
  </sheetData>
  <mergeCells count="7">
    <mergeCell ref="H3:H5"/>
    <mergeCell ref="C4:C5"/>
    <mergeCell ref="D4:D5"/>
    <mergeCell ref="E4:E5"/>
    <mergeCell ref="F4:F5"/>
    <mergeCell ref="G4:G5"/>
    <mergeCell ref="C3:G3"/>
  </mergeCells>
  <phoneticPr fontId="3"/>
  <pageMargins left="0.6692913385826772" right="0.6692913385826772" top="0.74803149606299213" bottom="0.74803149606299213" header="0.31496062992125984" footer="0.31496062992125984"/>
  <pageSetup paperSize="9" orientation="portrait"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D149D-4C4E-470B-8BD5-B137C18BEA84}">
  <dimension ref="A1:O56"/>
  <sheetViews>
    <sheetView view="pageBreakPreview" zoomScaleNormal="100" zoomScaleSheetLayoutView="100" workbookViewId="0">
      <selection activeCell="B9" sqref="B9"/>
    </sheetView>
  </sheetViews>
  <sheetFormatPr defaultColWidth="9" defaultRowHeight="13.5" customHeight="1"/>
  <cols>
    <col min="1" max="6" width="14.88671875" style="192" customWidth="1"/>
    <col min="7" max="7" width="9" style="192"/>
    <col min="8" max="8" width="10.44140625" style="192" bestFit="1" customWidth="1"/>
    <col min="9" max="16384" width="9" style="192"/>
  </cols>
  <sheetData>
    <row r="1" spans="1:15" s="212" customFormat="1" ht="15" customHeight="1">
      <c r="A1" s="211" t="s">
        <v>151</v>
      </c>
      <c r="F1" s="213"/>
    </row>
    <row r="2" spans="1:15" ht="9.9" customHeight="1" thickBot="1">
      <c r="A2" s="211"/>
      <c r="F2" s="210"/>
    </row>
    <row r="3" spans="1:15" s="198" customFormat="1" ht="16.5" customHeight="1" thickTop="1">
      <c r="A3" s="203" t="s">
        <v>114</v>
      </c>
      <c r="B3" s="716" t="s">
        <v>152</v>
      </c>
      <c r="C3" s="716"/>
      <c r="D3" s="716"/>
      <c r="E3" s="716"/>
      <c r="F3" s="716"/>
      <c r="G3" s="202"/>
      <c r="H3" s="202"/>
      <c r="I3" s="202"/>
      <c r="J3" s="202"/>
      <c r="K3" s="202"/>
      <c r="L3" s="202"/>
      <c r="M3" s="202"/>
      <c r="N3" s="202"/>
    </row>
    <row r="4" spans="1:15" s="198" customFormat="1" ht="16.5" customHeight="1">
      <c r="A4" s="209" t="s">
        <v>109</v>
      </c>
      <c r="B4" s="199" t="s">
        <v>99</v>
      </c>
      <c r="C4" s="208" t="s">
        <v>153</v>
      </c>
      <c r="D4" s="199" t="s">
        <v>27</v>
      </c>
      <c r="E4" s="200" t="s">
        <v>154</v>
      </c>
      <c r="F4" s="199" t="s">
        <v>155</v>
      </c>
      <c r="G4" s="22"/>
      <c r="H4" s="22"/>
      <c r="I4" s="22"/>
      <c r="J4" s="22"/>
      <c r="K4" s="22"/>
      <c r="L4" s="22"/>
      <c r="M4" s="22"/>
      <c r="N4" s="22"/>
    </row>
    <row r="5" spans="1:15" s="205" customFormat="1" ht="20.100000000000001" customHeight="1">
      <c r="A5" s="197" t="s">
        <v>139</v>
      </c>
      <c r="B5" s="577">
        <v>322025</v>
      </c>
      <c r="C5" s="577">
        <v>19924</v>
      </c>
      <c r="D5" s="577">
        <v>282033</v>
      </c>
      <c r="E5" s="577">
        <v>952</v>
      </c>
      <c r="F5" s="577">
        <v>19116</v>
      </c>
      <c r="G5" s="2"/>
      <c r="H5" s="2"/>
      <c r="I5" s="2"/>
      <c r="J5" s="2"/>
      <c r="K5" s="2"/>
      <c r="L5" s="2"/>
      <c r="M5" s="2"/>
      <c r="N5" s="2"/>
    </row>
    <row r="6" spans="1:15" s="195" customFormat="1" ht="20.100000000000001" customHeight="1">
      <c r="A6" s="197">
        <v>4</v>
      </c>
      <c r="B6" s="577">
        <v>649091</v>
      </c>
      <c r="C6" s="577">
        <v>49256</v>
      </c>
      <c r="D6" s="577">
        <v>549980</v>
      </c>
      <c r="E6" s="577">
        <v>4534</v>
      </c>
      <c r="F6" s="577">
        <v>45321</v>
      </c>
      <c r="G6" s="2"/>
      <c r="H6" s="2"/>
      <c r="I6" s="2"/>
      <c r="J6" s="2"/>
      <c r="K6" s="2"/>
      <c r="L6" s="2"/>
      <c r="M6" s="2"/>
      <c r="N6" s="2"/>
    </row>
    <row r="7" spans="1:15" s="205" customFormat="1" ht="20.100000000000001" customHeight="1">
      <c r="A7" s="196">
        <v>5</v>
      </c>
      <c r="B7" s="579">
        <v>734948</v>
      </c>
      <c r="C7" s="579">
        <v>62820</v>
      </c>
      <c r="D7" s="579">
        <v>603809</v>
      </c>
      <c r="E7" s="579">
        <v>8504</v>
      </c>
      <c r="F7" s="579">
        <v>59815</v>
      </c>
      <c r="G7" s="2"/>
      <c r="H7" s="2"/>
      <c r="I7" s="2"/>
      <c r="J7" s="2"/>
      <c r="K7" s="2"/>
      <c r="L7" s="2"/>
      <c r="M7" s="2"/>
      <c r="N7" s="2"/>
    </row>
    <row r="8" spans="1:15" s="205" customFormat="1" ht="9.9" customHeight="1">
      <c r="A8" s="207"/>
      <c r="B8" s="206"/>
      <c r="C8" s="206"/>
      <c r="D8" s="206"/>
      <c r="E8" s="206"/>
      <c r="F8" s="206"/>
      <c r="G8" s="2"/>
      <c r="H8" s="2"/>
      <c r="I8" s="2"/>
      <c r="J8" s="2"/>
      <c r="K8" s="2"/>
      <c r="L8" s="2"/>
      <c r="M8" s="2"/>
      <c r="N8" s="2"/>
    </row>
    <row r="9" spans="1:15" s="195" customFormat="1" ht="9.9" customHeight="1" thickBot="1">
      <c r="E9" s="204"/>
      <c r="F9" s="204"/>
      <c r="G9" s="2"/>
      <c r="H9" s="2"/>
      <c r="I9" s="2"/>
      <c r="J9" s="2"/>
      <c r="K9" s="2"/>
      <c r="L9" s="2"/>
      <c r="M9" s="2"/>
      <c r="N9" s="2"/>
    </row>
    <row r="10" spans="1:15" s="198" customFormat="1" ht="16.5" customHeight="1" thickTop="1">
      <c r="A10" s="203" t="s">
        <v>114</v>
      </c>
      <c r="B10" s="717" t="s">
        <v>156</v>
      </c>
      <c r="C10" s="717"/>
      <c r="D10" s="717"/>
      <c r="E10" s="717"/>
      <c r="F10" s="717"/>
      <c r="G10" s="202"/>
      <c r="H10" s="202"/>
      <c r="I10" s="202"/>
      <c r="J10" s="202"/>
    </row>
    <row r="11" spans="1:15" s="198" customFormat="1" ht="16.5" customHeight="1">
      <c r="A11" s="201" t="s">
        <v>109</v>
      </c>
      <c r="B11" s="199" t="s">
        <v>99</v>
      </c>
      <c r="C11" s="200" t="s">
        <v>153</v>
      </c>
      <c r="D11" s="199" t="s">
        <v>27</v>
      </c>
      <c r="E11" s="200" t="s">
        <v>154</v>
      </c>
      <c r="F11" s="199" t="s">
        <v>155</v>
      </c>
      <c r="G11" s="22"/>
      <c r="H11" s="22"/>
      <c r="I11" s="22"/>
      <c r="J11" s="22"/>
    </row>
    <row r="12" spans="1:15" s="195" customFormat="1" ht="20.100000000000001" customHeight="1">
      <c r="A12" s="197" t="s">
        <v>139</v>
      </c>
      <c r="B12" s="576">
        <v>4426</v>
      </c>
      <c r="C12" s="580">
        <v>751</v>
      </c>
      <c r="D12" s="580">
        <v>1754</v>
      </c>
      <c r="E12" s="580">
        <v>859</v>
      </c>
      <c r="F12" s="580">
        <v>1062</v>
      </c>
      <c r="G12" s="2"/>
      <c r="H12" s="2"/>
      <c r="I12" s="2"/>
      <c r="J12" s="2"/>
    </row>
    <row r="13" spans="1:15" s="195" customFormat="1" ht="20.100000000000001" customHeight="1">
      <c r="A13" s="197">
        <v>4</v>
      </c>
      <c r="B13" s="576">
        <v>16628</v>
      </c>
      <c r="C13" s="580">
        <v>2727</v>
      </c>
      <c r="D13" s="580">
        <v>8298</v>
      </c>
      <c r="E13" s="580">
        <v>2277</v>
      </c>
      <c r="F13" s="580">
        <v>3326</v>
      </c>
      <c r="G13" s="2"/>
      <c r="H13" s="2"/>
      <c r="I13" s="2"/>
      <c r="J13" s="2"/>
    </row>
    <row r="14" spans="1:15" s="195" customFormat="1" ht="20.100000000000001" customHeight="1">
      <c r="A14" s="196">
        <v>5</v>
      </c>
      <c r="B14" s="578">
        <v>17243</v>
      </c>
      <c r="C14" s="581">
        <v>2807</v>
      </c>
      <c r="D14" s="581">
        <v>8570</v>
      </c>
      <c r="E14" s="581">
        <v>2859</v>
      </c>
      <c r="F14" s="581">
        <v>3007</v>
      </c>
      <c r="G14" s="2"/>
      <c r="H14" s="2"/>
      <c r="I14" s="2"/>
      <c r="J14" s="2"/>
    </row>
    <row r="15" spans="1:15" ht="12" customHeight="1">
      <c r="A15" s="194" t="s">
        <v>147</v>
      </c>
      <c r="G15" s="1"/>
      <c r="H15" s="1"/>
      <c r="I15" s="1"/>
      <c r="J15" s="1"/>
      <c r="K15" s="1"/>
      <c r="L15" s="1"/>
      <c r="M15" s="1"/>
      <c r="N15" s="1"/>
      <c r="O15" s="1"/>
    </row>
    <row r="16" spans="1:15" ht="12" customHeight="1">
      <c r="A16" s="194"/>
      <c r="F16" s="26"/>
      <c r="G16" s="1"/>
      <c r="H16" s="1"/>
      <c r="I16" s="1"/>
      <c r="J16" s="1"/>
      <c r="K16" s="1"/>
      <c r="L16" s="1"/>
      <c r="M16" s="1"/>
      <c r="N16" s="1"/>
      <c r="O16" s="1"/>
    </row>
    <row r="17" spans="2:15" ht="13.5" customHeight="1">
      <c r="G17" s="1"/>
      <c r="H17" s="1"/>
      <c r="I17" s="1"/>
      <c r="J17" s="1"/>
      <c r="K17" s="1"/>
      <c r="L17" s="1"/>
      <c r="M17" s="1"/>
      <c r="N17" s="1"/>
      <c r="O17" s="1"/>
    </row>
    <row r="18" spans="2:15" ht="13.5" customHeight="1">
      <c r="G18" s="1"/>
      <c r="H18" s="1"/>
      <c r="I18" s="1"/>
      <c r="J18" s="1"/>
      <c r="K18" s="1"/>
      <c r="L18" s="1"/>
      <c r="M18" s="1"/>
      <c r="N18" s="1"/>
      <c r="O18" s="1"/>
    </row>
    <row r="19" spans="2:15" ht="13.5" customHeight="1">
      <c r="B19" s="193"/>
      <c r="G19" s="1"/>
      <c r="H19" s="1"/>
      <c r="I19" s="1"/>
      <c r="J19" s="1"/>
      <c r="K19" s="1"/>
      <c r="L19" s="1"/>
      <c r="M19" s="1"/>
      <c r="N19" s="1"/>
      <c r="O19" s="1"/>
    </row>
    <row r="20" spans="2:15" ht="13.5" customHeight="1">
      <c r="G20" s="1"/>
      <c r="H20" s="1"/>
      <c r="I20" s="1"/>
      <c r="J20" s="1"/>
      <c r="K20" s="1"/>
      <c r="L20" s="1"/>
      <c r="M20" s="1"/>
      <c r="N20" s="1"/>
      <c r="O20" s="1"/>
    </row>
    <row r="21" spans="2:15" ht="13.5" customHeight="1">
      <c r="G21" s="1"/>
      <c r="H21" s="1"/>
      <c r="I21" s="1"/>
      <c r="J21" s="1"/>
      <c r="K21" s="1"/>
      <c r="L21" s="1"/>
      <c r="M21" s="1"/>
      <c r="N21" s="1"/>
      <c r="O21" s="1"/>
    </row>
    <row r="22" spans="2:15" ht="13.5" customHeight="1">
      <c r="G22" s="1"/>
      <c r="H22" s="1"/>
      <c r="I22" s="1"/>
      <c r="J22" s="1"/>
      <c r="K22" s="1"/>
      <c r="L22" s="1"/>
      <c r="M22" s="1"/>
      <c r="N22" s="1"/>
      <c r="O22" s="1"/>
    </row>
    <row r="23" spans="2:15" ht="13.5" customHeight="1">
      <c r="G23" s="1"/>
      <c r="H23" s="1"/>
      <c r="I23" s="1"/>
      <c r="J23" s="1"/>
      <c r="K23" s="1"/>
      <c r="L23" s="1"/>
      <c r="M23" s="1"/>
      <c r="N23" s="1"/>
      <c r="O23" s="1"/>
    </row>
    <row r="24" spans="2:15" ht="13.5" customHeight="1">
      <c r="G24" s="1"/>
      <c r="H24" s="1"/>
      <c r="I24" s="1"/>
      <c r="J24" s="1"/>
      <c r="K24" s="1"/>
      <c r="L24" s="1"/>
      <c r="M24" s="1"/>
      <c r="N24" s="1"/>
      <c r="O24" s="1"/>
    </row>
    <row r="25" spans="2:15" ht="13.5" customHeight="1">
      <c r="G25" s="1"/>
      <c r="H25" s="1"/>
      <c r="I25" s="1"/>
      <c r="J25" s="1"/>
      <c r="K25" s="1"/>
      <c r="L25" s="1"/>
      <c r="M25" s="1"/>
      <c r="N25" s="1"/>
      <c r="O25" s="1"/>
    </row>
    <row r="26" spans="2:15" ht="13.5" customHeight="1">
      <c r="G26" s="1"/>
      <c r="H26" s="1"/>
      <c r="I26" s="1"/>
      <c r="J26" s="1"/>
      <c r="K26" s="1"/>
      <c r="L26" s="1"/>
      <c r="M26" s="1"/>
      <c r="N26" s="1"/>
      <c r="O26" s="1"/>
    </row>
    <row r="27" spans="2:15" ht="13.5" customHeight="1">
      <c r="G27" s="1"/>
      <c r="H27" s="1"/>
      <c r="I27" s="1"/>
      <c r="J27" s="1"/>
      <c r="K27" s="1"/>
      <c r="L27" s="1"/>
      <c r="M27" s="1"/>
      <c r="N27" s="1"/>
      <c r="O27" s="1"/>
    </row>
    <row r="28" spans="2:15" ht="13.5" customHeight="1">
      <c r="G28" s="1"/>
      <c r="H28" s="1"/>
      <c r="I28" s="1"/>
      <c r="J28" s="1"/>
      <c r="K28" s="1"/>
      <c r="L28" s="1"/>
      <c r="M28" s="1"/>
      <c r="N28" s="1"/>
      <c r="O28" s="1"/>
    </row>
    <row r="29" spans="2:15" ht="13.5" customHeight="1">
      <c r="G29" s="1"/>
      <c r="H29" s="1"/>
      <c r="I29" s="1"/>
      <c r="J29" s="1"/>
      <c r="K29" s="1"/>
      <c r="L29" s="1"/>
      <c r="M29" s="1"/>
      <c r="N29" s="1"/>
      <c r="O29" s="1"/>
    </row>
    <row r="30" spans="2:15" ht="13.5" customHeight="1">
      <c r="G30" s="1"/>
      <c r="H30" s="1"/>
      <c r="I30" s="1"/>
      <c r="J30" s="1"/>
      <c r="K30" s="1"/>
      <c r="L30" s="1"/>
      <c r="M30" s="1"/>
      <c r="N30" s="1"/>
      <c r="O30" s="1"/>
    </row>
    <row r="31" spans="2:15" ht="13.5" customHeight="1">
      <c r="G31" s="1"/>
      <c r="H31" s="1"/>
      <c r="I31" s="1"/>
      <c r="J31" s="1"/>
      <c r="K31" s="1"/>
      <c r="L31" s="1"/>
      <c r="M31" s="1"/>
      <c r="N31" s="1"/>
      <c r="O31" s="1"/>
    </row>
    <row r="32" spans="2:15" ht="13.5" customHeight="1">
      <c r="G32" s="1"/>
      <c r="H32" s="1"/>
      <c r="I32" s="1"/>
      <c r="J32" s="1"/>
      <c r="K32" s="1"/>
      <c r="L32" s="1"/>
      <c r="M32" s="1"/>
      <c r="N32" s="1"/>
      <c r="O32" s="1"/>
    </row>
    <row r="33" spans="7:15" ht="13.5" customHeight="1">
      <c r="G33" s="1"/>
      <c r="H33" s="1"/>
      <c r="I33" s="1"/>
      <c r="J33" s="1"/>
      <c r="K33" s="1"/>
      <c r="L33" s="1"/>
      <c r="M33" s="1"/>
      <c r="N33" s="1"/>
      <c r="O33" s="1"/>
    </row>
    <row r="34" spans="7:15" ht="13.5" customHeight="1">
      <c r="G34" s="1"/>
      <c r="H34" s="1"/>
      <c r="I34" s="1"/>
      <c r="J34" s="1"/>
      <c r="K34" s="1"/>
      <c r="L34" s="1"/>
      <c r="M34" s="1"/>
      <c r="N34" s="1"/>
      <c r="O34" s="1"/>
    </row>
    <row r="35" spans="7:15" ht="13.5" customHeight="1">
      <c r="G35" s="1"/>
      <c r="H35" s="1"/>
      <c r="I35" s="1"/>
      <c r="J35" s="1"/>
      <c r="K35" s="1"/>
      <c r="L35" s="1"/>
      <c r="M35" s="1"/>
      <c r="N35" s="1"/>
      <c r="O35" s="1"/>
    </row>
    <row r="36" spans="7:15" ht="13.5" customHeight="1">
      <c r="G36" s="1"/>
      <c r="H36" s="1"/>
      <c r="I36" s="1"/>
      <c r="J36" s="1"/>
      <c r="K36" s="1"/>
      <c r="L36" s="1"/>
      <c r="M36" s="1"/>
      <c r="N36" s="1"/>
      <c r="O36" s="1"/>
    </row>
    <row r="37" spans="7:15" ht="13.5" customHeight="1">
      <c r="G37" s="1"/>
      <c r="H37" s="1"/>
      <c r="I37" s="1"/>
      <c r="J37" s="1"/>
      <c r="K37" s="1"/>
      <c r="L37" s="1"/>
      <c r="M37" s="1"/>
      <c r="N37" s="1"/>
      <c r="O37" s="1"/>
    </row>
    <row r="38" spans="7:15" ht="13.5" customHeight="1">
      <c r="G38" s="1"/>
      <c r="H38" s="1"/>
      <c r="I38" s="1"/>
      <c r="J38" s="1"/>
      <c r="K38" s="1"/>
      <c r="L38" s="1"/>
      <c r="M38" s="1"/>
      <c r="N38" s="1"/>
      <c r="O38" s="1"/>
    </row>
    <row r="39" spans="7:15" ht="13.5" customHeight="1">
      <c r="G39" s="1"/>
      <c r="H39" s="1"/>
      <c r="I39" s="1"/>
      <c r="J39" s="1"/>
      <c r="K39" s="1"/>
      <c r="L39" s="1"/>
      <c r="M39" s="1"/>
      <c r="N39" s="1"/>
      <c r="O39" s="1"/>
    </row>
    <row r="40" spans="7:15" ht="13.5" customHeight="1">
      <c r="G40" s="1"/>
      <c r="H40" s="1"/>
      <c r="I40" s="1"/>
      <c r="J40" s="1"/>
      <c r="K40" s="1"/>
      <c r="L40" s="1"/>
      <c r="M40" s="1"/>
      <c r="N40" s="1"/>
      <c r="O40" s="1"/>
    </row>
    <row r="41" spans="7:15" ht="13.5" customHeight="1">
      <c r="G41" s="1"/>
      <c r="H41" s="1"/>
      <c r="I41" s="1"/>
      <c r="J41" s="1"/>
      <c r="K41" s="1"/>
      <c r="L41" s="1"/>
      <c r="M41" s="1"/>
      <c r="N41" s="1"/>
      <c r="O41" s="1"/>
    </row>
    <row r="42" spans="7:15" ht="13.5" customHeight="1">
      <c r="G42" s="1"/>
      <c r="H42" s="1"/>
      <c r="I42" s="1"/>
      <c r="J42" s="1"/>
      <c r="K42" s="1"/>
      <c r="L42" s="1"/>
      <c r="M42" s="1"/>
      <c r="N42" s="1"/>
      <c r="O42" s="1"/>
    </row>
    <row r="43" spans="7:15" ht="13.5" customHeight="1">
      <c r="G43" s="1"/>
      <c r="H43" s="1"/>
      <c r="I43" s="1"/>
      <c r="J43" s="1"/>
      <c r="K43" s="1"/>
      <c r="L43" s="1"/>
      <c r="M43" s="1"/>
      <c r="N43" s="1"/>
      <c r="O43" s="1"/>
    </row>
    <row r="44" spans="7:15" ht="13.5" customHeight="1">
      <c r="G44" s="1"/>
      <c r="H44" s="1"/>
      <c r="I44" s="1"/>
      <c r="J44" s="1"/>
      <c r="K44" s="1"/>
      <c r="L44" s="1"/>
      <c r="M44" s="1"/>
      <c r="N44" s="1"/>
      <c r="O44" s="1"/>
    </row>
    <row r="45" spans="7:15" ht="13.5" customHeight="1">
      <c r="G45" s="1"/>
      <c r="H45" s="1"/>
      <c r="I45" s="1"/>
      <c r="J45" s="1"/>
      <c r="K45" s="1"/>
      <c r="L45" s="1"/>
      <c r="M45" s="1"/>
      <c r="N45" s="1"/>
      <c r="O45" s="1"/>
    </row>
    <row r="46" spans="7:15" ht="13.5" customHeight="1">
      <c r="G46" s="1"/>
      <c r="H46" s="1"/>
      <c r="I46" s="1"/>
      <c r="J46" s="1"/>
      <c r="K46" s="1"/>
      <c r="L46" s="1"/>
      <c r="M46" s="1"/>
      <c r="N46" s="1"/>
      <c r="O46" s="1"/>
    </row>
    <row r="47" spans="7:15" ht="13.5" customHeight="1">
      <c r="G47" s="1"/>
      <c r="H47" s="1"/>
      <c r="I47" s="1"/>
      <c r="J47" s="1"/>
      <c r="K47" s="1"/>
      <c r="L47" s="1"/>
      <c r="M47" s="1"/>
      <c r="N47" s="1"/>
      <c r="O47" s="1"/>
    </row>
    <row r="48" spans="7:15" ht="13.5" customHeight="1">
      <c r="G48" s="1"/>
      <c r="H48" s="1"/>
      <c r="I48" s="1"/>
      <c r="J48" s="1"/>
      <c r="K48" s="1"/>
      <c r="L48" s="1"/>
      <c r="M48" s="1"/>
      <c r="N48" s="1"/>
      <c r="O48" s="1"/>
    </row>
    <row r="49" spans="7:15" ht="13.5" customHeight="1">
      <c r="G49" s="1"/>
      <c r="H49" s="1"/>
      <c r="I49" s="1"/>
      <c r="J49" s="1"/>
      <c r="K49" s="1"/>
      <c r="L49" s="1"/>
      <c r="M49" s="1"/>
      <c r="N49" s="1"/>
      <c r="O49" s="1"/>
    </row>
    <row r="50" spans="7:15" ht="13.5" customHeight="1">
      <c r="G50" s="1"/>
      <c r="H50" s="1"/>
      <c r="I50" s="1"/>
      <c r="J50" s="1"/>
      <c r="K50" s="1"/>
      <c r="L50" s="1"/>
      <c r="M50" s="1"/>
      <c r="N50" s="1"/>
      <c r="O50" s="1"/>
    </row>
    <row r="51" spans="7:15" ht="13.5" customHeight="1">
      <c r="G51" s="1"/>
      <c r="H51" s="1"/>
      <c r="I51" s="1"/>
      <c r="J51" s="1"/>
      <c r="K51" s="1"/>
      <c r="L51" s="1"/>
      <c r="M51" s="1"/>
      <c r="N51" s="1"/>
      <c r="O51" s="1"/>
    </row>
    <row r="52" spans="7:15" ht="13.5" customHeight="1">
      <c r="G52" s="1"/>
      <c r="H52" s="1"/>
      <c r="I52" s="1"/>
      <c r="J52" s="1"/>
      <c r="K52" s="1"/>
      <c r="L52" s="1"/>
      <c r="M52" s="1"/>
      <c r="N52" s="1"/>
      <c r="O52" s="1"/>
    </row>
    <row r="53" spans="7:15" ht="13.5" customHeight="1">
      <c r="G53" s="1"/>
      <c r="H53" s="1"/>
      <c r="I53" s="1"/>
      <c r="J53" s="1"/>
      <c r="K53" s="1"/>
      <c r="L53" s="1"/>
      <c r="M53" s="1"/>
      <c r="N53" s="1"/>
      <c r="O53" s="1"/>
    </row>
    <row r="54" spans="7:15" ht="13.5" customHeight="1">
      <c r="G54" s="1"/>
      <c r="H54" s="1"/>
      <c r="I54" s="1"/>
      <c r="J54" s="1"/>
      <c r="K54" s="1"/>
      <c r="L54" s="1"/>
      <c r="M54" s="1"/>
      <c r="N54" s="1"/>
      <c r="O54" s="1"/>
    </row>
    <row r="55" spans="7:15" ht="13.5" customHeight="1">
      <c r="G55" s="1"/>
      <c r="H55" s="1"/>
      <c r="I55" s="1"/>
      <c r="J55" s="1"/>
      <c r="K55" s="1"/>
      <c r="L55" s="1"/>
      <c r="M55" s="1"/>
      <c r="N55" s="1"/>
      <c r="O55" s="1"/>
    </row>
    <row r="56" spans="7:15" ht="13.5" customHeight="1">
      <c r="G56" s="1"/>
      <c r="H56" s="1"/>
      <c r="I56" s="1"/>
      <c r="J56" s="1"/>
      <c r="K56" s="1"/>
      <c r="L56" s="1"/>
      <c r="M56" s="1"/>
      <c r="N56" s="1"/>
      <c r="O56" s="1"/>
    </row>
  </sheetData>
  <mergeCells count="2">
    <mergeCell ref="B3:F3"/>
    <mergeCell ref="B10:F10"/>
  </mergeCells>
  <phoneticPr fontId="3"/>
  <printOptions horizontalCentered="1"/>
  <pageMargins left="0.6692913385826772" right="0.6692913385826772" top="0.74803149606299213" bottom="0.74803149606299213" header="0.31496062992125984" footer="0.31496062992125984"/>
  <pageSetup paperSize="9" orientation="portrait" r:id="rId1"/>
  <headerFooter scaleWithDoc="0"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4CA90-E433-4CB3-88BC-45719C90E038}">
  <dimension ref="A1:G18"/>
  <sheetViews>
    <sheetView view="pageBreakPreview" zoomScaleNormal="100" zoomScaleSheetLayoutView="100" workbookViewId="0">
      <selection activeCell="D18" sqref="D18"/>
    </sheetView>
  </sheetViews>
  <sheetFormatPr defaultColWidth="9" defaultRowHeight="13.5" customHeight="1"/>
  <cols>
    <col min="1" max="7" width="12.6640625" style="286" customWidth="1"/>
    <col min="8" max="16384" width="9" style="286"/>
  </cols>
  <sheetData>
    <row r="1" spans="1:7" ht="15" customHeight="1">
      <c r="A1" s="310" t="s">
        <v>328</v>
      </c>
    </row>
    <row r="2" spans="1:7" s="287" customFormat="1" ht="9.9" customHeight="1" thickBot="1">
      <c r="A2" s="310"/>
    </row>
    <row r="3" spans="1:7" s="291" customFormat="1" ht="16.5" customHeight="1" thickTop="1" thickBot="1">
      <c r="A3" s="350" t="s">
        <v>114</v>
      </c>
      <c r="B3" s="754" t="s">
        <v>75</v>
      </c>
      <c r="C3" s="754" t="s">
        <v>74</v>
      </c>
      <c r="D3" s="349" t="s">
        <v>10</v>
      </c>
      <c r="E3" s="349" t="s">
        <v>329</v>
      </c>
      <c r="F3" s="349" t="s">
        <v>330</v>
      </c>
      <c r="G3" s="763" t="s">
        <v>331</v>
      </c>
    </row>
    <row r="4" spans="1:7" s="291" customFormat="1" ht="16.5" customHeight="1" thickTop="1">
      <c r="A4" s="348" t="s">
        <v>91</v>
      </c>
      <c r="B4" s="754"/>
      <c r="C4" s="754"/>
      <c r="D4" s="347" t="s">
        <v>68</v>
      </c>
      <c r="E4" s="347" t="s">
        <v>68</v>
      </c>
      <c r="F4" s="347" t="s">
        <v>68</v>
      </c>
      <c r="G4" s="763"/>
    </row>
    <row r="5" spans="1:7" s="291" customFormat="1" ht="18" customHeight="1">
      <c r="A5" s="298" t="s">
        <v>139</v>
      </c>
      <c r="B5" s="346">
        <v>1</v>
      </c>
      <c r="C5" s="346">
        <v>47</v>
      </c>
      <c r="D5" s="346">
        <v>10567</v>
      </c>
      <c r="E5" s="346">
        <v>9951</v>
      </c>
      <c r="F5" s="346">
        <v>616</v>
      </c>
      <c r="G5" s="346">
        <v>224</v>
      </c>
    </row>
    <row r="6" spans="1:7" s="291" customFormat="1" ht="18" customHeight="1">
      <c r="A6" s="298">
        <v>4</v>
      </c>
      <c r="B6" s="346">
        <v>1</v>
      </c>
      <c r="C6" s="346">
        <v>48</v>
      </c>
      <c r="D6" s="346">
        <v>12415</v>
      </c>
      <c r="E6" s="346">
        <v>11833</v>
      </c>
      <c r="F6" s="346">
        <v>582</v>
      </c>
      <c r="G6" s="346">
        <v>258</v>
      </c>
    </row>
    <row r="7" spans="1:7" s="291" customFormat="1" ht="18" customHeight="1">
      <c r="A7" s="345">
        <v>5</v>
      </c>
      <c r="B7" s="344">
        <v>1</v>
      </c>
      <c r="C7" s="344">
        <f>17+31</f>
        <v>48</v>
      </c>
      <c r="D7" s="344">
        <v>15466</v>
      </c>
      <c r="E7" s="344">
        <v>15216</v>
      </c>
      <c r="F7" s="344">
        <v>250</v>
      </c>
      <c r="G7" s="344">
        <v>322</v>
      </c>
    </row>
    <row r="8" spans="1:7" s="290" customFormat="1" ht="12.9" customHeight="1">
      <c r="A8" s="162" t="s">
        <v>270</v>
      </c>
      <c r="G8" s="289"/>
    </row>
    <row r="9" spans="1:7" s="287" customFormat="1" ht="13.5" customHeight="1"/>
    <row r="10" spans="1:7" s="287" customFormat="1" ht="13.5" customHeight="1"/>
    <row r="11" spans="1:7" s="287" customFormat="1" ht="13.5" customHeight="1"/>
    <row r="12" spans="1:7" s="287" customFormat="1" ht="13.5" customHeight="1">
      <c r="D12" s="288"/>
    </row>
    <row r="13" spans="1:7" s="287" customFormat="1" ht="13.5" customHeight="1"/>
    <row r="14" spans="1:7" s="287" customFormat="1" ht="13.5" customHeight="1"/>
    <row r="15" spans="1:7" s="287" customFormat="1" ht="13.5" customHeight="1"/>
    <row r="16" spans="1:7" s="287" customFormat="1" ht="13.5" customHeight="1"/>
    <row r="17" s="287" customFormat="1" ht="13.5" customHeight="1"/>
    <row r="18" s="287" customFormat="1" ht="13.5" customHeight="1"/>
  </sheetData>
  <mergeCells count="3">
    <mergeCell ref="B3:B4"/>
    <mergeCell ref="C3:C4"/>
    <mergeCell ref="G3:G4"/>
  </mergeCells>
  <phoneticPr fontId="3"/>
  <printOptions gridLinesSet="0"/>
  <pageMargins left="0.70866141732283472" right="0.70866141732283472" top="0.74803149606299213" bottom="0.74803149606299213" header="0.31496062992125984" footer="0.31496062992125984"/>
  <pageSetup paperSize="9" orientation="portrait" r:id="rId1"/>
  <headerFooter scaleWithDoc="0"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EF62E-2A15-4EE7-A68A-107D04D4BCEF}">
  <dimension ref="A1:V743"/>
  <sheetViews>
    <sheetView view="pageBreakPreview" zoomScaleNormal="100" zoomScaleSheetLayoutView="100" workbookViewId="0">
      <selection activeCell="C7" sqref="C7"/>
    </sheetView>
  </sheetViews>
  <sheetFormatPr defaultColWidth="9" defaultRowHeight="13.5" customHeight="1"/>
  <cols>
    <col min="1" max="1" width="12.109375" style="286" customWidth="1"/>
    <col min="2" max="5" width="12.33203125" style="286" customWidth="1"/>
    <col min="6" max="6" width="11.88671875" style="286" customWidth="1"/>
    <col min="7" max="7" width="0.88671875" style="286" customWidth="1"/>
    <col min="8" max="8" width="12.33203125" style="286" customWidth="1"/>
    <col min="9" max="9" width="9" style="286"/>
    <col min="10" max="10" width="10.44140625" style="286" bestFit="1" customWidth="1"/>
    <col min="11" max="16384" width="9" style="286"/>
  </cols>
  <sheetData>
    <row r="1" spans="1:10" ht="15" customHeight="1">
      <c r="A1" s="310" t="s">
        <v>332</v>
      </c>
      <c r="I1" s="1"/>
      <c r="J1" s="1"/>
    </row>
    <row r="2" spans="1:10" s="287" customFormat="1" ht="12" customHeight="1" thickBot="1">
      <c r="A2" s="367"/>
      <c r="B2" s="335"/>
      <c r="C2" s="335"/>
      <c r="D2" s="335"/>
      <c r="E2" s="335"/>
      <c r="F2" s="335"/>
      <c r="G2" s="335"/>
      <c r="H2" s="335"/>
      <c r="I2" s="1"/>
      <c r="J2" s="1"/>
    </row>
    <row r="3" spans="1:10" s="291" customFormat="1" ht="17.25" customHeight="1" thickTop="1">
      <c r="A3" s="308" t="s">
        <v>114</v>
      </c>
      <c r="B3" s="349" t="s">
        <v>83</v>
      </c>
      <c r="C3" s="349" t="s">
        <v>82</v>
      </c>
      <c r="D3" s="349" t="s">
        <v>81</v>
      </c>
      <c r="E3" s="349" t="s">
        <v>80</v>
      </c>
      <c r="F3" s="359" t="s">
        <v>79</v>
      </c>
      <c r="G3" s="366"/>
      <c r="H3" s="365" t="s">
        <v>333</v>
      </c>
      <c r="I3" s="2"/>
      <c r="J3" s="2"/>
    </row>
    <row r="4" spans="1:10" s="291" customFormat="1" ht="19.5" customHeight="1">
      <c r="A4" s="307" t="s">
        <v>166</v>
      </c>
      <c r="B4" s="347" t="s">
        <v>68</v>
      </c>
      <c r="C4" s="347" t="s">
        <v>68</v>
      </c>
      <c r="D4" s="347" t="s">
        <v>68</v>
      </c>
      <c r="E4" s="347" t="s">
        <v>68</v>
      </c>
      <c r="F4" s="364" t="s">
        <v>68</v>
      </c>
      <c r="G4" s="356"/>
      <c r="H4" s="363" t="s">
        <v>334</v>
      </c>
      <c r="I4" s="2"/>
      <c r="J4" s="2"/>
    </row>
    <row r="5" spans="1:10" s="291" customFormat="1" ht="18" customHeight="1">
      <c r="A5" s="298" t="s">
        <v>139</v>
      </c>
      <c r="B5" s="576">
        <v>206998</v>
      </c>
      <c r="C5" s="576">
        <v>62553</v>
      </c>
      <c r="D5" s="576">
        <v>22239</v>
      </c>
      <c r="E5" s="576">
        <v>17824</v>
      </c>
      <c r="F5" s="678">
        <v>19611</v>
      </c>
      <c r="G5" s="679"/>
      <c r="H5" s="680">
        <v>1861</v>
      </c>
      <c r="I5" s="2"/>
      <c r="J5" s="2"/>
    </row>
    <row r="6" spans="1:10" s="291" customFormat="1" ht="18" customHeight="1">
      <c r="A6" s="298">
        <v>4</v>
      </c>
      <c r="B6" s="576">
        <v>313169</v>
      </c>
      <c r="C6" s="576">
        <v>119891</v>
      </c>
      <c r="D6" s="576">
        <v>32852</v>
      </c>
      <c r="E6" s="576">
        <v>24308</v>
      </c>
      <c r="F6" s="678">
        <v>26901</v>
      </c>
      <c r="G6" s="679"/>
      <c r="H6" s="680">
        <v>2065</v>
      </c>
      <c r="I6" s="2"/>
      <c r="J6" s="2"/>
    </row>
    <row r="7" spans="1:10" s="291" customFormat="1" ht="18" customHeight="1">
      <c r="A7" s="304">
        <v>5</v>
      </c>
      <c r="B7" s="681">
        <f t="shared" ref="B7:H7" si="0">SUM(B9:B10)</f>
        <v>349517</v>
      </c>
      <c r="C7" s="681">
        <f t="shared" si="0"/>
        <v>130840</v>
      </c>
      <c r="D7" s="681">
        <f t="shared" si="0"/>
        <v>35994</v>
      </c>
      <c r="E7" s="681">
        <f t="shared" si="0"/>
        <v>28056</v>
      </c>
      <c r="F7" s="681">
        <f t="shared" si="0"/>
        <v>27218</v>
      </c>
      <c r="G7" s="682">
        <f t="shared" si="0"/>
        <v>0</v>
      </c>
      <c r="H7" s="683">
        <f t="shared" si="0"/>
        <v>2016</v>
      </c>
      <c r="I7" s="2"/>
      <c r="J7" s="362"/>
    </row>
    <row r="8" spans="1:10" s="291" customFormat="1" ht="5.0999999999999996" customHeight="1">
      <c r="A8" s="304"/>
      <c r="B8" s="684"/>
      <c r="C8" s="684"/>
      <c r="D8" s="684"/>
      <c r="E8" s="684"/>
      <c r="F8" s="685"/>
      <c r="G8" s="686"/>
      <c r="H8" s="687"/>
      <c r="I8" s="2"/>
      <c r="J8" s="362"/>
    </row>
    <row r="9" spans="1:10" s="291" customFormat="1" ht="18" customHeight="1">
      <c r="A9" s="298" t="s">
        <v>71</v>
      </c>
      <c r="B9" s="576">
        <v>77044</v>
      </c>
      <c r="C9" s="576">
        <v>4890</v>
      </c>
      <c r="D9" s="576">
        <v>3777</v>
      </c>
      <c r="E9" s="576">
        <v>2766</v>
      </c>
      <c r="F9" s="678">
        <v>929</v>
      </c>
      <c r="G9" s="679"/>
      <c r="H9" s="680">
        <v>802</v>
      </c>
      <c r="I9" s="2"/>
      <c r="J9" s="362"/>
    </row>
    <row r="10" spans="1:10" s="291" customFormat="1" ht="18" customHeight="1">
      <c r="A10" s="562" t="s">
        <v>70</v>
      </c>
      <c r="B10" s="688">
        <v>272473</v>
      </c>
      <c r="C10" s="688">
        <v>125950</v>
      </c>
      <c r="D10" s="688">
        <v>32217</v>
      </c>
      <c r="E10" s="688">
        <v>25290</v>
      </c>
      <c r="F10" s="689">
        <v>26289</v>
      </c>
      <c r="G10" s="690"/>
      <c r="H10" s="691">
        <v>1214</v>
      </c>
      <c r="I10" s="2"/>
      <c r="J10" s="362"/>
    </row>
    <row r="11" spans="1:10" s="291" customFormat="1" ht="17.25" customHeight="1" thickBot="1">
      <c r="A11" s="361"/>
      <c r="B11" s="692"/>
      <c r="C11" s="692"/>
      <c r="D11" s="692"/>
      <c r="E11" s="692"/>
      <c r="F11" s="692"/>
      <c r="G11" s="693"/>
      <c r="H11" s="692"/>
      <c r="I11" s="2"/>
      <c r="J11" s="2"/>
    </row>
    <row r="12" spans="1:10" s="291" customFormat="1" ht="17.25" customHeight="1" thickTop="1">
      <c r="A12" s="308" t="s">
        <v>114</v>
      </c>
      <c r="B12" s="349" t="s">
        <v>335</v>
      </c>
      <c r="C12" s="349" t="s">
        <v>78</v>
      </c>
      <c r="D12" s="349" t="s">
        <v>336</v>
      </c>
      <c r="E12" s="360" t="s">
        <v>77</v>
      </c>
      <c r="F12" s="349" t="s">
        <v>337</v>
      </c>
      <c r="G12" s="359"/>
      <c r="H12" s="358" t="s">
        <v>76</v>
      </c>
      <c r="I12" s="2"/>
      <c r="J12" s="2"/>
    </row>
    <row r="13" spans="1:10" s="291" customFormat="1" ht="18.75" customHeight="1">
      <c r="A13" s="307" t="s">
        <v>166</v>
      </c>
      <c r="B13" s="357" t="s">
        <v>334</v>
      </c>
      <c r="C13" s="347" t="s">
        <v>338</v>
      </c>
      <c r="D13" s="347" t="s">
        <v>68</v>
      </c>
      <c r="E13" s="356" t="s">
        <v>68</v>
      </c>
      <c r="F13" s="347" t="s">
        <v>339</v>
      </c>
      <c r="G13" s="355"/>
      <c r="H13" s="354" t="s">
        <v>67</v>
      </c>
      <c r="I13" s="2"/>
      <c r="J13" s="2"/>
    </row>
    <row r="14" spans="1:10" s="291" customFormat="1" ht="18" customHeight="1">
      <c r="A14" s="298" t="s">
        <v>139</v>
      </c>
      <c r="B14" s="576">
        <v>443</v>
      </c>
      <c r="C14" s="576">
        <v>45948</v>
      </c>
      <c r="D14" s="576">
        <v>6817</v>
      </c>
      <c r="E14" s="679">
        <v>25187</v>
      </c>
      <c r="F14" s="576">
        <v>4515</v>
      </c>
      <c r="G14" s="694"/>
      <c r="H14" s="680">
        <v>40556</v>
      </c>
      <c r="I14" s="2"/>
      <c r="J14" s="2"/>
    </row>
    <row r="15" spans="1:10" s="291" customFormat="1" ht="18" customHeight="1">
      <c r="A15" s="298">
        <v>4</v>
      </c>
      <c r="B15" s="576">
        <v>1117</v>
      </c>
      <c r="C15" s="576">
        <v>66937</v>
      </c>
      <c r="D15" s="576">
        <v>10954</v>
      </c>
      <c r="E15" s="679">
        <v>22911</v>
      </c>
      <c r="F15" s="576">
        <v>5233</v>
      </c>
      <c r="G15" s="678"/>
      <c r="H15" s="680">
        <v>48814</v>
      </c>
      <c r="I15" s="2"/>
      <c r="J15" s="2"/>
    </row>
    <row r="16" spans="1:10" s="291" customFormat="1" ht="18" customHeight="1">
      <c r="A16" s="304">
        <v>5</v>
      </c>
      <c r="B16" s="681">
        <f t="shared" ref="B16:G16" si="1">SUM(B18:B19)</f>
        <v>1261</v>
      </c>
      <c r="C16" s="681">
        <f t="shared" si="1"/>
        <v>76123</v>
      </c>
      <c r="D16" s="681">
        <f t="shared" si="1"/>
        <v>11690</v>
      </c>
      <c r="E16" s="681">
        <f t="shared" si="1"/>
        <v>29658</v>
      </c>
      <c r="F16" s="681">
        <f t="shared" si="1"/>
        <v>6661</v>
      </c>
      <c r="G16" s="682">
        <f t="shared" si="1"/>
        <v>0</v>
      </c>
      <c r="H16" s="683">
        <v>45791</v>
      </c>
      <c r="I16" s="2"/>
      <c r="J16" s="2"/>
    </row>
    <row r="17" spans="1:17" s="291" customFormat="1" ht="5.0999999999999996" customHeight="1">
      <c r="A17" s="304"/>
      <c r="B17" s="684"/>
      <c r="C17" s="684"/>
      <c r="D17" s="684"/>
      <c r="E17" s="686"/>
      <c r="F17" s="684"/>
      <c r="G17" s="685"/>
      <c r="H17" s="353"/>
      <c r="I17" s="2"/>
      <c r="J17" s="2"/>
    </row>
    <row r="18" spans="1:17" s="291" customFormat="1" ht="18" customHeight="1">
      <c r="A18" s="298" t="s">
        <v>71</v>
      </c>
      <c r="B18" s="576">
        <v>401</v>
      </c>
      <c r="C18" s="576">
        <v>59044</v>
      </c>
      <c r="D18" s="695">
        <v>0</v>
      </c>
      <c r="E18" s="695">
        <v>0</v>
      </c>
      <c r="F18" s="695">
        <v>4435</v>
      </c>
      <c r="G18" s="696"/>
      <c r="H18" s="697">
        <v>0</v>
      </c>
      <c r="I18" s="2"/>
      <c r="J18" s="2"/>
    </row>
    <row r="19" spans="1:17" s="291" customFormat="1" ht="18" customHeight="1">
      <c r="A19" s="562" t="s">
        <v>70</v>
      </c>
      <c r="B19" s="688">
        <v>860</v>
      </c>
      <c r="C19" s="688">
        <v>17079</v>
      </c>
      <c r="D19" s="688">
        <v>11690</v>
      </c>
      <c r="E19" s="690">
        <v>29658</v>
      </c>
      <c r="F19" s="698">
        <v>2226</v>
      </c>
      <c r="G19" s="699"/>
      <c r="H19" s="700">
        <v>0</v>
      </c>
      <c r="I19" s="2"/>
      <c r="J19" s="22"/>
    </row>
    <row r="20" spans="1:17" s="287" customFormat="1" ht="12" customHeight="1">
      <c r="A20" s="352" t="s">
        <v>340</v>
      </c>
      <c r="B20" s="352"/>
      <c r="C20" s="352"/>
      <c r="D20" s="352"/>
      <c r="E20" s="352"/>
      <c r="F20" s="352"/>
      <c r="G20" s="352"/>
      <c r="H20" s="352"/>
      <c r="I20" s="22"/>
      <c r="J20" s="1"/>
      <c r="K20" s="22"/>
      <c r="L20" s="22"/>
      <c r="M20" s="22"/>
      <c r="N20" s="22"/>
      <c r="O20" s="22"/>
      <c r="P20" s="22"/>
      <c r="Q20" s="22"/>
    </row>
    <row r="21" spans="1:17" s="287" customFormat="1" ht="12" customHeight="1">
      <c r="C21" s="290" t="s">
        <v>341</v>
      </c>
      <c r="D21" s="290"/>
      <c r="E21" s="290"/>
      <c r="F21" s="290"/>
      <c r="G21" s="290"/>
      <c r="H21" s="290"/>
      <c r="I21" s="1"/>
      <c r="J21" s="1"/>
    </row>
    <row r="22" spans="1:17" s="287" customFormat="1" ht="12" customHeight="1">
      <c r="B22" s="351"/>
      <c r="C22" s="351"/>
      <c r="D22" s="351"/>
      <c r="E22" s="351"/>
      <c r="F22" s="16"/>
      <c r="G22" s="16"/>
      <c r="I22" s="1"/>
      <c r="J22" s="1"/>
    </row>
    <row r="23" spans="1:17" s="1" customFormat="1" ht="12" customHeight="1">
      <c r="H23" s="289"/>
    </row>
    <row r="24" spans="1:17" s="1" customFormat="1" ht="12" customHeight="1">
      <c r="H24" s="289"/>
    </row>
    <row r="25" spans="1:17" s="1" customFormat="1" ht="13.5" customHeight="1"/>
    <row r="26" spans="1:17" s="1" customFormat="1" ht="13.5" customHeight="1"/>
    <row r="27" spans="1:17" s="1" customFormat="1" ht="13.5" customHeight="1"/>
    <row r="28" spans="1:17" s="1" customFormat="1" ht="13.5" customHeight="1"/>
    <row r="29" spans="1:17" s="1" customFormat="1" ht="13.5" customHeight="1"/>
    <row r="30" spans="1:17" s="1" customFormat="1" ht="13.5" customHeight="1"/>
    <row r="31" spans="1:17" s="1" customFormat="1" ht="13.5" customHeight="1"/>
    <row r="32" spans="1:17" s="1" customFormat="1" ht="13.5" customHeight="1"/>
    <row r="33" spans="9:10" s="1" customFormat="1" ht="13.5" customHeight="1"/>
    <row r="34" spans="9:10" s="1" customFormat="1" ht="13.5" customHeight="1"/>
    <row r="35" spans="9:10" s="1" customFormat="1" ht="13.5" customHeight="1"/>
    <row r="36" spans="9:10" ht="13.5" customHeight="1">
      <c r="I36" s="1"/>
      <c r="J36" s="1"/>
    </row>
    <row r="37" spans="9:10" ht="13.5" customHeight="1">
      <c r="I37" s="1"/>
      <c r="J37" s="1"/>
    </row>
    <row r="38" spans="9:10" ht="13.5" customHeight="1">
      <c r="I38" s="1"/>
      <c r="J38" s="1"/>
    </row>
    <row r="39" spans="9:10" ht="13.5" customHeight="1">
      <c r="I39" s="1"/>
      <c r="J39" s="1"/>
    </row>
    <row r="40" spans="9:10" ht="13.5" customHeight="1">
      <c r="I40" s="1"/>
      <c r="J40" s="1"/>
    </row>
    <row r="41" spans="9:10" ht="13.5" customHeight="1">
      <c r="I41" s="1"/>
      <c r="J41" s="1"/>
    </row>
    <row r="42" spans="9:10" ht="13.5" customHeight="1">
      <c r="I42" s="1"/>
      <c r="J42" s="1"/>
    </row>
    <row r="43" spans="9:10" ht="13.5" customHeight="1">
      <c r="I43" s="1"/>
      <c r="J43" s="1"/>
    </row>
    <row r="44" spans="9:10" ht="13.5" customHeight="1">
      <c r="I44" s="1"/>
      <c r="J44" s="1"/>
    </row>
    <row r="45" spans="9:10" ht="13.5" customHeight="1">
      <c r="I45" s="1"/>
      <c r="J45" s="1"/>
    </row>
    <row r="46" spans="9:10" ht="13.5" customHeight="1">
      <c r="I46" s="1"/>
      <c r="J46" s="1"/>
    </row>
    <row r="47" spans="9:10" ht="13.5" customHeight="1">
      <c r="I47" s="1"/>
      <c r="J47" s="1"/>
    </row>
    <row r="48" spans="9:10" ht="13.5" customHeight="1">
      <c r="I48" s="1"/>
      <c r="J48" s="1"/>
    </row>
    <row r="49" spans="9:10" ht="13.5" customHeight="1">
      <c r="I49" s="1"/>
      <c r="J49" s="1"/>
    </row>
    <row r="50" spans="9:10" ht="13.5" customHeight="1">
      <c r="I50" s="1"/>
      <c r="J50" s="1"/>
    </row>
    <row r="51" spans="9:10" ht="13.5" customHeight="1">
      <c r="I51" s="1"/>
      <c r="J51" s="1"/>
    </row>
    <row r="52" spans="9:10" ht="13.5" customHeight="1">
      <c r="I52" s="1"/>
      <c r="J52" s="1"/>
    </row>
    <row r="53" spans="9:10" ht="13.5" customHeight="1">
      <c r="I53" s="1"/>
      <c r="J53" s="1"/>
    </row>
    <row r="54" spans="9:10" ht="13.5" customHeight="1">
      <c r="I54" s="1"/>
      <c r="J54" s="1"/>
    </row>
    <row r="55" spans="9:10" ht="13.5" customHeight="1">
      <c r="I55" s="1"/>
      <c r="J55" s="1"/>
    </row>
    <row r="56" spans="9:10" ht="13.5" customHeight="1">
      <c r="I56" s="1"/>
      <c r="J56" s="1"/>
    </row>
    <row r="57" spans="9:10" ht="13.5" customHeight="1">
      <c r="I57" s="1"/>
      <c r="J57" s="1"/>
    </row>
    <row r="58" spans="9:10" ht="13.5" customHeight="1">
      <c r="I58" s="1"/>
      <c r="J58" s="1"/>
    </row>
    <row r="59" spans="9:10" ht="13.5" customHeight="1">
      <c r="I59" s="1"/>
      <c r="J59" s="1"/>
    </row>
    <row r="60" spans="9:10" ht="13.5" customHeight="1">
      <c r="I60" s="1"/>
      <c r="J60" s="1"/>
    </row>
    <row r="61" spans="9:10" ht="13.5" customHeight="1">
      <c r="I61" s="1"/>
      <c r="J61" s="1"/>
    </row>
    <row r="62" spans="9:10" ht="13.5" customHeight="1">
      <c r="I62" s="1"/>
      <c r="J62" s="1"/>
    </row>
    <row r="63" spans="9:10" ht="13.5" customHeight="1">
      <c r="I63" s="1"/>
      <c r="J63" s="1"/>
    </row>
    <row r="64" spans="9:10" ht="13.5" customHeight="1">
      <c r="I64" s="1"/>
      <c r="J64" s="1"/>
    </row>
    <row r="65" spans="9:10" ht="13.5" customHeight="1">
      <c r="I65" s="1"/>
      <c r="J65" s="1"/>
    </row>
    <row r="66" spans="9:10" ht="13.5" customHeight="1">
      <c r="I66" s="1"/>
      <c r="J66" s="1"/>
    </row>
    <row r="67" spans="9:10" ht="13.5" customHeight="1">
      <c r="I67" s="1"/>
      <c r="J67" s="1"/>
    </row>
    <row r="68" spans="9:10" ht="13.5" customHeight="1">
      <c r="I68" s="1"/>
      <c r="J68" s="1"/>
    </row>
    <row r="69" spans="9:10" ht="13.5" customHeight="1">
      <c r="I69" s="1"/>
      <c r="J69" s="1"/>
    </row>
    <row r="70" spans="9:10" ht="13.5" customHeight="1">
      <c r="I70" s="1"/>
      <c r="J70" s="1"/>
    </row>
    <row r="71" spans="9:10" ht="13.5" customHeight="1">
      <c r="I71" s="1"/>
      <c r="J71" s="1"/>
    </row>
    <row r="72" spans="9:10" ht="13.5" customHeight="1">
      <c r="I72" s="1"/>
      <c r="J72" s="1"/>
    </row>
    <row r="73" spans="9:10" ht="13.5" customHeight="1">
      <c r="I73" s="1"/>
      <c r="J73" s="1"/>
    </row>
    <row r="74" spans="9:10" ht="13.5" customHeight="1">
      <c r="I74" s="1"/>
      <c r="J74" s="1"/>
    </row>
    <row r="75" spans="9:10" ht="13.5" customHeight="1">
      <c r="I75" s="1"/>
      <c r="J75" s="1"/>
    </row>
    <row r="76" spans="9:10" ht="13.5" customHeight="1">
      <c r="I76" s="1"/>
      <c r="J76" s="1"/>
    </row>
    <row r="77" spans="9:10" ht="13.5" customHeight="1">
      <c r="I77" s="1"/>
      <c r="J77" s="1"/>
    </row>
    <row r="78" spans="9:10" ht="13.5" customHeight="1">
      <c r="I78" s="1"/>
      <c r="J78" s="1"/>
    </row>
    <row r="79" spans="9:10" ht="13.5" customHeight="1">
      <c r="I79" s="1"/>
      <c r="J79" s="1"/>
    </row>
    <row r="80" spans="9:10" ht="13.5" customHeight="1">
      <c r="I80" s="1"/>
      <c r="J80" s="1"/>
    </row>
    <row r="81" spans="9:10" ht="13.5" customHeight="1">
      <c r="I81" s="1"/>
      <c r="J81" s="1"/>
    </row>
    <row r="82" spans="9:10" ht="13.5" customHeight="1">
      <c r="I82" s="1"/>
      <c r="J82" s="1"/>
    </row>
    <row r="83" spans="9:10" ht="13.5" customHeight="1">
      <c r="I83" s="1"/>
      <c r="J83" s="1"/>
    </row>
    <row r="84" spans="9:10" ht="13.5" customHeight="1">
      <c r="I84" s="1"/>
      <c r="J84" s="1"/>
    </row>
    <row r="85" spans="9:10" ht="13.5" customHeight="1">
      <c r="I85" s="1"/>
      <c r="J85" s="1"/>
    </row>
    <row r="86" spans="9:10" ht="13.5" customHeight="1">
      <c r="I86" s="1"/>
      <c r="J86" s="1"/>
    </row>
    <row r="87" spans="9:10" ht="13.5" customHeight="1">
      <c r="I87" s="1"/>
      <c r="J87" s="1"/>
    </row>
    <row r="88" spans="9:10" ht="13.5" customHeight="1">
      <c r="I88" s="1"/>
      <c r="J88" s="1"/>
    </row>
    <row r="89" spans="9:10" ht="13.5" customHeight="1">
      <c r="I89" s="1"/>
      <c r="J89" s="1"/>
    </row>
    <row r="90" spans="9:10" ht="13.5" customHeight="1">
      <c r="I90" s="1"/>
      <c r="J90" s="1"/>
    </row>
    <row r="91" spans="9:10" ht="13.5" customHeight="1">
      <c r="I91" s="1"/>
      <c r="J91" s="1"/>
    </row>
    <row r="92" spans="9:10" ht="13.5" customHeight="1">
      <c r="I92" s="1"/>
      <c r="J92" s="1"/>
    </row>
    <row r="93" spans="9:10" ht="13.5" customHeight="1">
      <c r="I93" s="1"/>
      <c r="J93" s="1"/>
    </row>
    <row r="94" spans="9:10" ht="13.5" customHeight="1">
      <c r="I94" s="1"/>
      <c r="J94" s="1"/>
    </row>
    <row r="95" spans="9:10" ht="13.5" customHeight="1">
      <c r="I95" s="1"/>
      <c r="J95" s="1"/>
    </row>
    <row r="96" spans="9:10" ht="13.5" customHeight="1">
      <c r="I96" s="1"/>
      <c r="J96" s="1"/>
    </row>
    <row r="97" spans="9:10" ht="13.5" customHeight="1">
      <c r="I97" s="1"/>
      <c r="J97" s="1"/>
    </row>
    <row r="98" spans="9:10" ht="13.5" customHeight="1">
      <c r="I98" s="1"/>
      <c r="J98" s="1"/>
    </row>
    <row r="99" spans="9:10" ht="13.5" customHeight="1">
      <c r="I99" s="1"/>
      <c r="J99" s="1"/>
    </row>
    <row r="100" spans="9:10" ht="13.5" customHeight="1">
      <c r="I100" s="1"/>
      <c r="J100" s="1"/>
    </row>
    <row r="101" spans="9:10" ht="13.5" customHeight="1">
      <c r="I101" s="1"/>
      <c r="J101" s="1"/>
    </row>
    <row r="102" spans="9:10" ht="13.5" customHeight="1">
      <c r="I102" s="1"/>
      <c r="J102" s="1"/>
    </row>
    <row r="103" spans="9:10" ht="13.5" customHeight="1">
      <c r="I103" s="1"/>
      <c r="J103" s="1"/>
    </row>
    <row r="104" spans="9:10" ht="13.5" customHeight="1">
      <c r="I104" s="1"/>
      <c r="J104" s="1"/>
    </row>
    <row r="105" spans="9:10" ht="13.5" customHeight="1">
      <c r="I105" s="1"/>
      <c r="J105" s="1"/>
    </row>
    <row r="106" spans="9:10" ht="13.5" customHeight="1">
      <c r="I106" s="1"/>
      <c r="J106" s="1"/>
    </row>
    <row r="107" spans="9:10" ht="13.5" customHeight="1">
      <c r="I107" s="1"/>
      <c r="J107" s="1"/>
    </row>
    <row r="108" spans="9:10" ht="13.5" customHeight="1">
      <c r="I108" s="1"/>
      <c r="J108" s="1"/>
    </row>
    <row r="109" spans="9:10" ht="13.5" customHeight="1">
      <c r="I109" s="1"/>
      <c r="J109" s="1"/>
    </row>
    <row r="110" spans="9:10" ht="13.5" customHeight="1">
      <c r="I110" s="1"/>
      <c r="J110" s="1"/>
    </row>
    <row r="111" spans="9:10" ht="13.5" customHeight="1">
      <c r="I111" s="1"/>
      <c r="J111" s="1"/>
    </row>
    <row r="112" spans="9:10" ht="13.5" customHeight="1">
      <c r="I112" s="1"/>
      <c r="J112" s="1"/>
    </row>
    <row r="113" spans="9:10" ht="13.5" customHeight="1">
      <c r="I113" s="1"/>
      <c r="J113" s="1"/>
    </row>
    <row r="114" spans="9:10" ht="13.5" customHeight="1">
      <c r="I114" s="1"/>
      <c r="J114" s="1"/>
    </row>
    <row r="115" spans="9:10" ht="13.5" customHeight="1">
      <c r="I115" s="1"/>
      <c r="J115" s="1"/>
    </row>
    <row r="116" spans="9:10" ht="13.5" customHeight="1">
      <c r="I116" s="1"/>
      <c r="J116" s="1"/>
    </row>
    <row r="117" spans="9:10" ht="13.5" customHeight="1">
      <c r="I117" s="1"/>
      <c r="J117" s="1"/>
    </row>
    <row r="118" spans="9:10" ht="13.5" customHeight="1">
      <c r="I118" s="1"/>
      <c r="J118" s="1"/>
    </row>
    <row r="119" spans="9:10" ht="13.5" customHeight="1">
      <c r="I119" s="1"/>
      <c r="J119" s="1"/>
    </row>
    <row r="120" spans="9:10" ht="13.5" customHeight="1">
      <c r="I120" s="1"/>
      <c r="J120" s="1"/>
    </row>
    <row r="121" spans="9:10" ht="13.5" customHeight="1">
      <c r="I121" s="1"/>
      <c r="J121" s="1"/>
    </row>
    <row r="122" spans="9:10" ht="13.5" customHeight="1">
      <c r="I122" s="1"/>
      <c r="J122" s="1"/>
    </row>
    <row r="123" spans="9:10" ht="13.5" customHeight="1">
      <c r="I123" s="1"/>
      <c r="J123" s="1"/>
    </row>
    <row r="124" spans="9:10" ht="13.5" customHeight="1">
      <c r="I124" s="1"/>
      <c r="J124" s="1"/>
    </row>
    <row r="125" spans="9:10" ht="13.5" customHeight="1">
      <c r="I125" s="1"/>
      <c r="J125" s="1"/>
    </row>
    <row r="126" spans="9:10" ht="13.5" customHeight="1">
      <c r="I126" s="1"/>
      <c r="J126" s="1"/>
    </row>
    <row r="127" spans="9:10" ht="13.5" customHeight="1">
      <c r="I127" s="1"/>
      <c r="J127" s="1"/>
    </row>
    <row r="128" spans="9:10" ht="13.5" customHeight="1">
      <c r="I128" s="1"/>
      <c r="J128" s="1"/>
    </row>
    <row r="129" spans="9:10" ht="13.5" customHeight="1">
      <c r="I129" s="1"/>
      <c r="J129" s="1"/>
    </row>
    <row r="130" spans="9:10" ht="13.5" customHeight="1">
      <c r="I130" s="1"/>
      <c r="J130" s="1"/>
    </row>
    <row r="131" spans="9:10" ht="13.5" customHeight="1">
      <c r="I131" s="1"/>
      <c r="J131" s="1"/>
    </row>
    <row r="132" spans="9:10" ht="13.5" customHeight="1">
      <c r="I132" s="1"/>
      <c r="J132" s="1"/>
    </row>
    <row r="133" spans="9:10" ht="13.5" customHeight="1">
      <c r="I133" s="1"/>
      <c r="J133" s="1"/>
    </row>
    <row r="134" spans="9:10" ht="13.5" customHeight="1">
      <c r="I134" s="1"/>
      <c r="J134" s="1"/>
    </row>
    <row r="135" spans="9:10" ht="13.5" customHeight="1">
      <c r="I135" s="1"/>
      <c r="J135" s="1"/>
    </row>
    <row r="136" spans="9:10" ht="13.5" customHeight="1">
      <c r="I136" s="1"/>
      <c r="J136" s="1"/>
    </row>
    <row r="137" spans="9:10" ht="13.5" customHeight="1">
      <c r="I137" s="1"/>
      <c r="J137" s="1"/>
    </row>
    <row r="138" spans="9:10" ht="13.5" customHeight="1">
      <c r="I138" s="1"/>
      <c r="J138" s="1"/>
    </row>
    <row r="139" spans="9:10" ht="13.5" customHeight="1">
      <c r="I139" s="1"/>
      <c r="J139" s="1"/>
    </row>
    <row r="140" spans="9:10" ht="13.5" customHeight="1">
      <c r="I140" s="1"/>
      <c r="J140" s="1"/>
    </row>
    <row r="141" spans="9:10" ht="13.5" customHeight="1">
      <c r="I141" s="1"/>
      <c r="J141" s="1"/>
    </row>
    <row r="142" spans="9:10" ht="13.5" customHeight="1">
      <c r="I142" s="1"/>
      <c r="J142" s="1"/>
    </row>
    <row r="143" spans="9:10" ht="13.5" customHeight="1">
      <c r="I143" s="1"/>
      <c r="J143" s="1"/>
    </row>
    <row r="144" spans="9:10" ht="13.5" customHeight="1">
      <c r="I144" s="1"/>
      <c r="J144" s="1"/>
    </row>
    <row r="145" spans="9:10" ht="13.5" customHeight="1">
      <c r="I145" s="1"/>
      <c r="J145" s="1"/>
    </row>
    <row r="146" spans="9:10" ht="13.5" customHeight="1">
      <c r="I146" s="1"/>
      <c r="J146" s="1"/>
    </row>
    <row r="147" spans="9:10" ht="13.5" customHeight="1">
      <c r="I147" s="1"/>
      <c r="J147" s="1"/>
    </row>
    <row r="148" spans="9:10" ht="13.5" customHeight="1">
      <c r="I148" s="1"/>
      <c r="J148" s="1"/>
    </row>
    <row r="149" spans="9:10" ht="13.5" customHeight="1">
      <c r="I149" s="1"/>
      <c r="J149" s="1"/>
    </row>
    <row r="150" spans="9:10" ht="13.5" customHeight="1">
      <c r="I150" s="1"/>
      <c r="J150" s="1"/>
    </row>
    <row r="151" spans="9:10" ht="13.5" customHeight="1">
      <c r="I151" s="1"/>
      <c r="J151" s="1"/>
    </row>
    <row r="152" spans="9:10" ht="13.5" customHeight="1">
      <c r="I152" s="1"/>
      <c r="J152" s="1"/>
    </row>
    <row r="153" spans="9:10" ht="13.5" customHeight="1">
      <c r="I153" s="1"/>
      <c r="J153" s="1"/>
    </row>
    <row r="154" spans="9:10" ht="13.5" customHeight="1">
      <c r="I154" s="1"/>
      <c r="J154" s="1"/>
    </row>
    <row r="155" spans="9:10" ht="13.5" customHeight="1">
      <c r="I155" s="1"/>
      <c r="J155" s="1"/>
    </row>
    <row r="156" spans="9:10" ht="13.5" customHeight="1">
      <c r="I156" s="1"/>
      <c r="J156" s="1"/>
    </row>
    <row r="157" spans="9:10" ht="13.5" customHeight="1">
      <c r="I157" s="1"/>
      <c r="J157" s="1"/>
    </row>
    <row r="158" spans="9:10" ht="13.5" customHeight="1">
      <c r="I158" s="1"/>
      <c r="J158" s="1"/>
    </row>
    <row r="159" spans="9:10" ht="13.5" customHeight="1">
      <c r="I159" s="1"/>
      <c r="J159" s="1"/>
    </row>
    <row r="160" spans="9:10" ht="13.5" customHeight="1">
      <c r="I160" s="1"/>
      <c r="J160" s="1"/>
    </row>
    <row r="161" spans="9:10" ht="13.5" customHeight="1">
      <c r="I161" s="1"/>
      <c r="J161" s="1"/>
    </row>
    <row r="162" spans="9:10" ht="13.5" customHeight="1">
      <c r="I162" s="1"/>
      <c r="J162" s="1"/>
    </row>
    <row r="163" spans="9:10" ht="13.5" customHeight="1">
      <c r="I163" s="1"/>
      <c r="J163" s="1"/>
    </row>
    <row r="164" spans="9:10" ht="13.5" customHeight="1">
      <c r="I164" s="1"/>
      <c r="J164" s="1"/>
    </row>
    <row r="165" spans="9:10" ht="13.5" customHeight="1">
      <c r="I165" s="1"/>
      <c r="J165" s="1"/>
    </row>
    <row r="166" spans="9:10" ht="13.5" customHeight="1">
      <c r="I166" s="1"/>
      <c r="J166" s="1"/>
    </row>
    <row r="167" spans="9:10" ht="13.5" customHeight="1">
      <c r="I167" s="1"/>
      <c r="J167" s="1"/>
    </row>
    <row r="168" spans="9:10" ht="13.5" customHeight="1">
      <c r="I168" s="1"/>
      <c r="J168" s="1"/>
    </row>
    <row r="169" spans="9:10" ht="13.5" customHeight="1">
      <c r="I169" s="1"/>
      <c r="J169" s="1"/>
    </row>
    <row r="170" spans="9:10" ht="13.5" customHeight="1">
      <c r="I170" s="1"/>
      <c r="J170" s="1"/>
    </row>
    <row r="171" spans="9:10" ht="13.5" customHeight="1">
      <c r="I171" s="1"/>
      <c r="J171" s="1"/>
    </row>
    <row r="172" spans="9:10" ht="13.5" customHeight="1">
      <c r="I172" s="1"/>
      <c r="J172" s="1"/>
    </row>
    <row r="173" spans="9:10" ht="13.5" customHeight="1">
      <c r="I173" s="1"/>
      <c r="J173" s="1"/>
    </row>
    <row r="174" spans="9:10" ht="13.5" customHeight="1">
      <c r="I174" s="1"/>
      <c r="J174" s="1"/>
    </row>
    <row r="175" spans="9:10" ht="13.5" customHeight="1">
      <c r="I175" s="1"/>
      <c r="J175" s="1"/>
    </row>
    <row r="176" spans="9:10" ht="13.5" customHeight="1">
      <c r="I176" s="1"/>
      <c r="J176" s="1"/>
    </row>
    <row r="177" spans="9:10" ht="13.5" customHeight="1">
      <c r="I177" s="1"/>
      <c r="J177" s="1"/>
    </row>
    <row r="178" spans="9:10" ht="13.5" customHeight="1">
      <c r="I178" s="1"/>
      <c r="J178" s="1"/>
    </row>
    <row r="179" spans="9:10" ht="13.5" customHeight="1">
      <c r="I179" s="1"/>
      <c r="J179" s="1"/>
    </row>
    <row r="180" spans="9:10" ht="13.5" customHeight="1">
      <c r="I180" s="1"/>
      <c r="J180" s="1"/>
    </row>
    <row r="181" spans="9:10" ht="13.5" customHeight="1">
      <c r="I181" s="1"/>
      <c r="J181" s="1"/>
    </row>
    <row r="182" spans="9:10" ht="13.5" customHeight="1">
      <c r="I182" s="1"/>
      <c r="J182" s="1"/>
    </row>
    <row r="183" spans="9:10" ht="13.5" customHeight="1">
      <c r="I183" s="1"/>
      <c r="J183" s="1"/>
    </row>
    <row r="184" spans="9:10" ht="13.5" customHeight="1">
      <c r="I184" s="1"/>
      <c r="J184" s="1"/>
    </row>
    <row r="185" spans="9:10" ht="13.5" customHeight="1">
      <c r="I185" s="1"/>
      <c r="J185" s="1"/>
    </row>
    <row r="186" spans="9:10" ht="13.5" customHeight="1">
      <c r="I186" s="1"/>
      <c r="J186" s="1"/>
    </row>
    <row r="187" spans="9:10" ht="13.5" customHeight="1">
      <c r="I187" s="1"/>
      <c r="J187" s="1"/>
    </row>
    <row r="188" spans="9:10" ht="13.5" customHeight="1">
      <c r="I188" s="1"/>
      <c r="J188" s="1"/>
    </row>
    <row r="189" spans="9:10" ht="13.5" customHeight="1">
      <c r="I189" s="1"/>
      <c r="J189" s="1"/>
    </row>
    <row r="190" spans="9:10" ht="13.5" customHeight="1">
      <c r="I190" s="1"/>
      <c r="J190" s="1"/>
    </row>
    <row r="191" spans="9:10" ht="13.5" customHeight="1">
      <c r="I191" s="1"/>
      <c r="J191" s="1"/>
    </row>
    <row r="192" spans="9:10" ht="13.5" customHeight="1">
      <c r="I192" s="1"/>
      <c r="J192" s="1"/>
    </row>
    <row r="193" spans="9:10" ht="13.5" customHeight="1">
      <c r="I193" s="1"/>
      <c r="J193" s="1"/>
    </row>
    <row r="194" spans="9:10" ht="13.5" customHeight="1">
      <c r="I194" s="1"/>
      <c r="J194" s="1"/>
    </row>
    <row r="195" spans="9:10" ht="13.5" customHeight="1">
      <c r="I195" s="1"/>
      <c r="J195" s="1"/>
    </row>
    <row r="196" spans="9:10" ht="13.5" customHeight="1">
      <c r="I196" s="1"/>
      <c r="J196" s="1"/>
    </row>
    <row r="197" spans="9:10" ht="13.5" customHeight="1">
      <c r="I197" s="1"/>
      <c r="J197" s="1"/>
    </row>
    <row r="198" spans="9:10" ht="13.5" customHeight="1">
      <c r="I198" s="1"/>
      <c r="J198" s="1"/>
    </row>
    <row r="199" spans="9:10" ht="13.5" customHeight="1">
      <c r="I199" s="1"/>
      <c r="J199" s="1"/>
    </row>
    <row r="200" spans="9:10" ht="13.5" customHeight="1">
      <c r="I200" s="1"/>
      <c r="J200" s="1"/>
    </row>
    <row r="201" spans="9:10" ht="13.5" customHeight="1">
      <c r="I201" s="1"/>
      <c r="J201" s="1"/>
    </row>
    <row r="202" spans="9:10" ht="13.5" customHeight="1">
      <c r="I202" s="1"/>
      <c r="J202" s="1"/>
    </row>
    <row r="203" spans="9:10" ht="13.5" customHeight="1">
      <c r="I203" s="1"/>
      <c r="J203" s="1"/>
    </row>
    <row r="204" spans="9:10" ht="13.5" customHeight="1">
      <c r="I204" s="1"/>
      <c r="J204" s="1"/>
    </row>
    <row r="205" spans="9:10" ht="13.5" customHeight="1">
      <c r="I205" s="1"/>
      <c r="J205" s="1"/>
    </row>
    <row r="206" spans="9:10" ht="13.5" customHeight="1">
      <c r="I206" s="1"/>
      <c r="J206" s="1"/>
    </row>
    <row r="207" spans="9:10" ht="13.5" customHeight="1">
      <c r="I207" s="1"/>
      <c r="J207" s="1"/>
    </row>
    <row r="208" spans="9:10" ht="13.5" customHeight="1">
      <c r="I208" s="1"/>
      <c r="J208" s="1"/>
    </row>
    <row r="209" spans="9:10" ht="13.5" customHeight="1">
      <c r="I209" s="1"/>
      <c r="J209" s="1"/>
    </row>
    <row r="210" spans="9:10" ht="13.5" customHeight="1">
      <c r="I210" s="1"/>
      <c r="J210" s="1"/>
    </row>
    <row r="211" spans="9:10" ht="13.5" customHeight="1">
      <c r="I211" s="1"/>
      <c r="J211" s="1"/>
    </row>
    <row r="212" spans="9:10" ht="13.5" customHeight="1">
      <c r="I212" s="1"/>
      <c r="J212" s="1"/>
    </row>
    <row r="213" spans="9:10" ht="13.5" customHeight="1">
      <c r="I213" s="1"/>
      <c r="J213" s="1"/>
    </row>
    <row r="214" spans="9:10" ht="13.5" customHeight="1">
      <c r="I214" s="1"/>
      <c r="J214" s="1"/>
    </row>
    <row r="215" spans="9:10" ht="13.5" customHeight="1">
      <c r="I215" s="1"/>
      <c r="J215" s="1"/>
    </row>
    <row r="216" spans="9:10" ht="13.5" customHeight="1">
      <c r="I216" s="1"/>
      <c r="J216" s="1"/>
    </row>
    <row r="217" spans="9:10" ht="13.5" customHeight="1">
      <c r="I217" s="1"/>
      <c r="J217" s="1"/>
    </row>
    <row r="218" spans="9:10" ht="13.5" customHeight="1">
      <c r="I218" s="1"/>
      <c r="J218" s="1"/>
    </row>
    <row r="219" spans="9:10" ht="13.5" customHeight="1">
      <c r="I219" s="1"/>
      <c r="J219" s="1"/>
    </row>
    <row r="220" spans="9:10" ht="13.5" customHeight="1">
      <c r="I220" s="1"/>
      <c r="J220" s="1"/>
    </row>
    <row r="221" spans="9:10" ht="13.5" customHeight="1">
      <c r="I221" s="1"/>
      <c r="J221" s="1"/>
    </row>
    <row r="222" spans="9:10" ht="13.5" customHeight="1">
      <c r="I222" s="1"/>
      <c r="J222" s="1"/>
    </row>
    <row r="223" spans="9:10" ht="13.5" customHeight="1">
      <c r="I223" s="1"/>
      <c r="J223" s="1"/>
    </row>
    <row r="224" spans="9:10" ht="13.5" customHeight="1">
      <c r="I224" s="1"/>
      <c r="J224" s="1"/>
    </row>
    <row r="225" spans="9:10" ht="13.5" customHeight="1">
      <c r="I225" s="1"/>
      <c r="J225" s="1"/>
    </row>
    <row r="226" spans="9:10" ht="13.5" customHeight="1">
      <c r="I226" s="1"/>
      <c r="J226" s="1"/>
    </row>
    <row r="227" spans="9:10" ht="13.5" customHeight="1">
      <c r="I227" s="1"/>
      <c r="J227" s="1"/>
    </row>
    <row r="228" spans="9:10" ht="13.5" customHeight="1">
      <c r="I228" s="1"/>
      <c r="J228" s="1"/>
    </row>
    <row r="229" spans="9:10" ht="13.5" customHeight="1">
      <c r="I229" s="1"/>
      <c r="J229" s="1"/>
    </row>
    <row r="230" spans="9:10" ht="13.5" customHeight="1">
      <c r="I230" s="1"/>
      <c r="J230" s="1"/>
    </row>
    <row r="231" spans="9:10" ht="13.5" customHeight="1">
      <c r="I231" s="1"/>
      <c r="J231" s="1"/>
    </row>
    <row r="232" spans="9:10" ht="13.5" customHeight="1">
      <c r="I232" s="1"/>
      <c r="J232" s="1"/>
    </row>
    <row r="233" spans="9:10" ht="13.5" customHeight="1">
      <c r="I233" s="1"/>
      <c r="J233" s="1"/>
    </row>
    <row r="234" spans="9:10" ht="13.5" customHeight="1">
      <c r="I234" s="1"/>
      <c r="J234" s="1"/>
    </row>
    <row r="235" spans="9:10" ht="13.5" customHeight="1">
      <c r="I235" s="1"/>
      <c r="J235" s="1"/>
    </row>
    <row r="236" spans="9:10" ht="13.5" customHeight="1">
      <c r="I236" s="1"/>
      <c r="J236" s="1"/>
    </row>
    <row r="237" spans="9:10" ht="13.5" customHeight="1">
      <c r="I237" s="1"/>
      <c r="J237" s="1"/>
    </row>
    <row r="238" spans="9:10" ht="13.5" customHeight="1">
      <c r="I238" s="1"/>
      <c r="J238" s="1"/>
    </row>
    <row r="239" spans="9:10" ht="13.5" customHeight="1">
      <c r="I239" s="1"/>
      <c r="J239" s="1"/>
    </row>
    <row r="240" spans="9:10" ht="13.5" customHeight="1">
      <c r="I240" s="1"/>
      <c r="J240" s="1"/>
    </row>
    <row r="241" spans="9:10" ht="13.5" customHeight="1">
      <c r="I241" s="1"/>
      <c r="J241" s="1"/>
    </row>
    <row r="242" spans="9:10" ht="13.5" customHeight="1">
      <c r="I242" s="1"/>
      <c r="J242" s="1"/>
    </row>
    <row r="243" spans="9:10" ht="13.5" customHeight="1">
      <c r="I243" s="1"/>
      <c r="J243" s="1"/>
    </row>
    <row r="244" spans="9:10" ht="13.5" customHeight="1">
      <c r="I244" s="1"/>
      <c r="J244" s="1"/>
    </row>
    <row r="245" spans="9:10" ht="13.5" customHeight="1">
      <c r="I245" s="1"/>
      <c r="J245" s="1"/>
    </row>
    <row r="246" spans="9:10" ht="13.5" customHeight="1">
      <c r="I246" s="1"/>
      <c r="J246" s="1"/>
    </row>
    <row r="247" spans="9:10" ht="13.5" customHeight="1">
      <c r="I247" s="1"/>
      <c r="J247" s="1"/>
    </row>
    <row r="248" spans="9:10" ht="13.5" customHeight="1">
      <c r="I248" s="1"/>
      <c r="J248" s="1"/>
    </row>
    <row r="249" spans="9:10" ht="13.5" customHeight="1">
      <c r="I249" s="1"/>
      <c r="J249" s="1"/>
    </row>
    <row r="250" spans="9:10" ht="13.5" customHeight="1">
      <c r="I250" s="1"/>
      <c r="J250" s="1"/>
    </row>
    <row r="251" spans="9:10" ht="13.5" customHeight="1">
      <c r="I251" s="1"/>
      <c r="J251" s="1"/>
    </row>
    <row r="252" spans="9:10" ht="13.5" customHeight="1">
      <c r="I252" s="1"/>
      <c r="J252" s="1"/>
    </row>
    <row r="253" spans="9:10" ht="13.5" customHeight="1">
      <c r="I253" s="1"/>
      <c r="J253" s="1"/>
    </row>
    <row r="254" spans="9:10" ht="13.5" customHeight="1">
      <c r="I254" s="1"/>
      <c r="J254" s="1"/>
    </row>
    <row r="255" spans="9:10" ht="13.5" customHeight="1">
      <c r="I255" s="1"/>
      <c r="J255" s="1"/>
    </row>
    <row r="256" spans="9:10" ht="13.5" customHeight="1">
      <c r="I256" s="1"/>
      <c r="J256" s="1"/>
    </row>
    <row r="257" spans="9:10" ht="13.5" customHeight="1">
      <c r="I257" s="1"/>
      <c r="J257" s="1"/>
    </row>
    <row r="258" spans="9:10" ht="13.5" customHeight="1">
      <c r="I258" s="1"/>
      <c r="J258" s="1"/>
    </row>
    <row r="259" spans="9:10" ht="13.5" customHeight="1">
      <c r="I259" s="1"/>
      <c r="J259" s="1"/>
    </row>
    <row r="260" spans="9:10" ht="13.5" customHeight="1">
      <c r="I260" s="1"/>
      <c r="J260" s="1"/>
    </row>
    <row r="261" spans="9:10" ht="13.5" customHeight="1">
      <c r="I261" s="1"/>
      <c r="J261" s="1"/>
    </row>
    <row r="262" spans="9:10" ht="13.5" customHeight="1">
      <c r="I262" s="1"/>
      <c r="J262" s="1"/>
    </row>
    <row r="263" spans="9:10" ht="13.5" customHeight="1">
      <c r="I263" s="1"/>
      <c r="J263" s="1"/>
    </row>
    <row r="264" spans="9:10" ht="13.5" customHeight="1">
      <c r="I264" s="1"/>
      <c r="J264" s="1"/>
    </row>
    <row r="265" spans="9:10" ht="13.5" customHeight="1">
      <c r="I265" s="1"/>
      <c r="J265" s="1"/>
    </row>
    <row r="266" spans="9:10" ht="13.5" customHeight="1">
      <c r="I266" s="1"/>
      <c r="J266" s="1"/>
    </row>
    <row r="267" spans="9:10" ht="13.5" customHeight="1">
      <c r="I267" s="1"/>
      <c r="J267" s="1"/>
    </row>
    <row r="268" spans="9:10" ht="13.5" customHeight="1">
      <c r="I268" s="1"/>
      <c r="J268" s="1"/>
    </row>
    <row r="269" spans="9:10" ht="13.5" customHeight="1">
      <c r="I269" s="1"/>
      <c r="J269" s="1"/>
    </row>
    <row r="270" spans="9:10" ht="13.5" customHeight="1">
      <c r="I270" s="1"/>
      <c r="J270" s="1"/>
    </row>
    <row r="271" spans="9:10" ht="13.5" customHeight="1">
      <c r="I271" s="1"/>
      <c r="J271" s="1"/>
    </row>
    <row r="272" spans="9:10" ht="13.5" customHeight="1">
      <c r="I272" s="1"/>
      <c r="J272" s="1"/>
    </row>
    <row r="273" spans="9:10" ht="13.5" customHeight="1">
      <c r="I273" s="1"/>
      <c r="J273" s="1"/>
    </row>
    <row r="274" spans="9:10" ht="13.5" customHeight="1">
      <c r="I274" s="1"/>
      <c r="J274" s="1"/>
    </row>
    <row r="275" spans="9:10" ht="13.5" customHeight="1">
      <c r="I275" s="1"/>
      <c r="J275" s="1"/>
    </row>
    <row r="276" spans="9:10" ht="13.5" customHeight="1">
      <c r="I276" s="1"/>
      <c r="J276" s="1"/>
    </row>
    <row r="277" spans="9:10" ht="13.5" customHeight="1">
      <c r="I277" s="1"/>
      <c r="J277" s="1"/>
    </row>
    <row r="278" spans="9:10" ht="13.5" customHeight="1">
      <c r="I278" s="1"/>
      <c r="J278" s="1"/>
    </row>
    <row r="279" spans="9:10" ht="13.5" customHeight="1">
      <c r="I279" s="1"/>
      <c r="J279" s="1"/>
    </row>
    <row r="280" spans="9:10" ht="13.5" customHeight="1">
      <c r="I280" s="1"/>
      <c r="J280" s="1"/>
    </row>
    <row r="281" spans="9:10" ht="13.5" customHeight="1">
      <c r="I281" s="1"/>
      <c r="J281" s="1"/>
    </row>
    <row r="282" spans="9:10" ht="13.5" customHeight="1">
      <c r="I282" s="1"/>
      <c r="J282" s="1"/>
    </row>
    <row r="283" spans="9:10" ht="13.5" customHeight="1">
      <c r="I283" s="1"/>
      <c r="J283" s="1"/>
    </row>
    <row r="284" spans="9:10" ht="13.5" customHeight="1">
      <c r="I284" s="1"/>
      <c r="J284" s="1"/>
    </row>
    <row r="285" spans="9:10" ht="13.5" customHeight="1">
      <c r="I285" s="1"/>
      <c r="J285" s="1"/>
    </row>
    <row r="286" spans="9:10" ht="13.5" customHeight="1">
      <c r="I286" s="1"/>
      <c r="J286" s="1"/>
    </row>
    <row r="287" spans="9:10" ht="13.5" customHeight="1">
      <c r="I287" s="1"/>
      <c r="J287" s="1"/>
    </row>
    <row r="288" spans="9:10" ht="13.5" customHeight="1">
      <c r="I288" s="1"/>
      <c r="J288" s="1"/>
    </row>
    <row r="289" spans="9:10" ht="13.5" customHeight="1">
      <c r="I289" s="1"/>
      <c r="J289" s="1"/>
    </row>
    <row r="290" spans="9:10" ht="13.5" customHeight="1">
      <c r="I290" s="1"/>
      <c r="J290" s="1"/>
    </row>
    <row r="291" spans="9:10" ht="13.5" customHeight="1">
      <c r="I291" s="1"/>
      <c r="J291" s="1"/>
    </row>
    <row r="292" spans="9:10" ht="13.5" customHeight="1">
      <c r="I292" s="1"/>
      <c r="J292" s="1"/>
    </row>
    <row r="293" spans="9:10" ht="13.5" customHeight="1">
      <c r="I293" s="1"/>
      <c r="J293" s="1"/>
    </row>
    <row r="294" spans="9:10" ht="13.5" customHeight="1">
      <c r="I294" s="1"/>
      <c r="J294" s="1"/>
    </row>
    <row r="295" spans="9:10" ht="13.5" customHeight="1">
      <c r="I295" s="1"/>
      <c r="J295" s="1"/>
    </row>
    <row r="296" spans="9:10" ht="13.5" customHeight="1">
      <c r="I296" s="1"/>
      <c r="J296" s="1"/>
    </row>
    <row r="297" spans="9:10" ht="13.5" customHeight="1">
      <c r="I297" s="1"/>
      <c r="J297" s="1"/>
    </row>
    <row r="298" spans="9:10" ht="13.5" customHeight="1">
      <c r="I298" s="1"/>
      <c r="J298" s="1"/>
    </row>
    <row r="299" spans="9:10" ht="13.5" customHeight="1">
      <c r="I299" s="1"/>
      <c r="J299" s="1"/>
    </row>
    <row r="300" spans="9:10" ht="13.5" customHeight="1">
      <c r="I300" s="1"/>
      <c r="J300" s="1"/>
    </row>
    <row r="301" spans="9:10" ht="13.5" customHeight="1">
      <c r="I301" s="1"/>
      <c r="J301" s="1"/>
    </row>
    <row r="302" spans="9:10" ht="13.5" customHeight="1">
      <c r="I302" s="1"/>
      <c r="J302" s="1"/>
    </row>
    <row r="303" spans="9:10" ht="13.5" customHeight="1">
      <c r="I303" s="1"/>
      <c r="J303" s="1"/>
    </row>
    <row r="304" spans="9:10" ht="13.5" customHeight="1">
      <c r="I304" s="1"/>
      <c r="J304" s="1"/>
    </row>
    <row r="305" spans="9:10" ht="13.5" customHeight="1">
      <c r="I305" s="1"/>
      <c r="J305" s="1"/>
    </row>
    <row r="306" spans="9:10" ht="13.5" customHeight="1">
      <c r="I306" s="1"/>
      <c r="J306" s="1"/>
    </row>
    <row r="307" spans="9:10" ht="13.5" customHeight="1">
      <c r="I307" s="1"/>
      <c r="J307" s="1"/>
    </row>
    <row r="308" spans="9:10" ht="13.5" customHeight="1">
      <c r="I308" s="1"/>
      <c r="J308" s="1"/>
    </row>
    <row r="309" spans="9:10" ht="13.5" customHeight="1">
      <c r="I309" s="1"/>
      <c r="J309" s="1"/>
    </row>
    <row r="310" spans="9:10" ht="13.5" customHeight="1">
      <c r="I310" s="1"/>
      <c r="J310" s="1"/>
    </row>
    <row r="311" spans="9:10" ht="13.5" customHeight="1">
      <c r="I311" s="1"/>
      <c r="J311" s="1"/>
    </row>
    <row r="312" spans="9:10" ht="13.5" customHeight="1">
      <c r="I312" s="1"/>
      <c r="J312" s="1"/>
    </row>
    <row r="313" spans="9:10" ht="13.5" customHeight="1">
      <c r="I313" s="1"/>
      <c r="J313" s="1"/>
    </row>
    <row r="314" spans="9:10" ht="13.5" customHeight="1">
      <c r="I314" s="1"/>
      <c r="J314" s="1"/>
    </row>
    <row r="315" spans="9:10" ht="13.5" customHeight="1">
      <c r="I315" s="1"/>
      <c r="J315" s="1"/>
    </row>
    <row r="316" spans="9:10" ht="13.5" customHeight="1">
      <c r="I316" s="1"/>
      <c r="J316" s="1"/>
    </row>
    <row r="317" spans="9:10" ht="13.5" customHeight="1">
      <c r="I317" s="1"/>
      <c r="J317" s="1"/>
    </row>
    <row r="318" spans="9:10" ht="13.5" customHeight="1">
      <c r="I318" s="1"/>
      <c r="J318" s="1"/>
    </row>
    <row r="319" spans="9:10" ht="13.5" customHeight="1">
      <c r="I319" s="1"/>
      <c r="J319" s="1"/>
    </row>
    <row r="320" spans="9:10" ht="13.5" customHeight="1">
      <c r="I320" s="1"/>
      <c r="J320" s="1"/>
    </row>
    <row r="321" spans="9:10" ht="13.5" customHeight="1">
      <c r="I321" s="1"/>
      <c r="J321" s="1"/>
    </row>
    <row r="322" spans="9:10" ht="13.5" customHeight="1">
      <c r="I322" s="1"/>
      <c r="J322" s="1"/>
    </row>
    <row r="323" spans="9:10" ht="13.5" customHeight="1">
      <c r="I323" s="1"/>
      <c r="J323" s="1"/>
    </row>
    <row r="324" spans="9:10" ht="13.5" customHeight="1">
      <c r="I324" s="1"/>
      <c r="J324" s="1"/>
    </row>
    <row r="325" spans="9:10" ht="13.5" customHeight="1">
      <c r="I325" s="1"/>
      <c r="J325" s="1"/>
    </row>
    <row r="326" spans="9:10" ht="13.5" customHeight="1">
      <c r="I326" s="1"/>
      <c r="J326" s="1"/>
    </row>
    <row r="327" spans="9:10" ht="13.5" customHeight="1">
      <c r="I327" s="1"/>
      <c r="J327" s="1"/>
    </row>
    <row r="328" spans="9:10" ht="13.5" customHeight="1">
      <c r="I328" s="1"/>
      <c r="J328" s="1"/>
    </row>
    <row r="329" spans="9:10" ht="13.5" customHeight="1">
      <c r="I329" s="1"/>
      <c r="J329" s="1"/>
    </row>
    <row r="330" spans="9:10" ht="13.5" customHeight="1">
      <c r="I330" s="1"/>
      <c r="J330" s="1"/>
    </row>
    <row r="331" spans="9:10" ht="13.5" customHeight="1">
      <c r="I331" s="1"/>
      <c r="J331" s="1"/>
    </row>
    <row r="332" spans="9:10" ht="13.5" customHeight="1">
      <c r="I332" s="1"/>
      <c r="J332" s="1"/>
    </row>
    <row r="333" spans="9:10" ht="13.5" customHeight="1">
      <c r="I333" s="1"/>
      <c r="J333" s="1"/>
    </row>
    <row r="334" spans="9:10" ht="13.5" customHeight="1">
      <c r="I334" s="1"/>
      <c r="J334" s="1"/>
    </row>
    <row r="335" spans="9:10" ht="13.5" customHeight="1">
      <c r="I335" s="1"/>
      <c r="J335" s="1"/>
    </row>
    <row r="336" spans="9:10" ht="13.5" customHeight="1">
      <c r="I336" s="1"/>
      <c r="J336" s="1"/>
    </row>
    <row r="337" spans="9:22" ht="13.5" customHeight="1">
      <c r="I337" s="1"/>
      <c r="J337" s="1"/>
    </row>
    <row r="338" spans="9:22" ht="13.5" customHeight="1">
      <c r="I338" s="1"/>
      <c r="J338" s="1"/>
      <c r="K338" s="1"/>
      <c r="L338" s="1"/>
      <c r="M338" s="1"/>
      <c r="N338" s="1"/>
      <c r="O338" s="1"/>
      <c r="P338" s="1"/>
      <c r="Q338" s="1"/>
      <c r="R338" s="1"/>
      <c r="S338" s="1"/>
      <c r="T338" s="1"/>
      <c r="U338" s="1"/>
      <c r="V338" s="1"/>
    </row>
    <row r="339" spans="9:22" ht="13.5" customHeight="1">
      <c r="I339" s="1"/>
      <c r="J339" s="1"/>
      <c r="K339" s="1"/>
      <c r="L339" s="1"/>
      <c r="M339" s="1"/>
      <c r="N339" s="1"/>
      <c r="O339" s="1"/>
      <c r="P339" s="1"/>
      <c r="Q339" s="1"/>
      <c r="R339" s="1"/>
      <c r="S339" s="1"/>
      <c r="T339" s="1"/>
      <c r="U339" s="1"/>
      <c r="V339" s="1"/>
    </row>
    <row r="340" spans="9:22" ht="13.5" customHeight="1">
      <c r="I340" s="1"/>
      <c r="J340" s="1"/>
      <c r="K340" s="1"/>
      <c r="L340" s="1"/>
      <c r="M340" s="1"/>
      <c r="N340" s="1"/>
      <c r="O340" s="1"/>
      <c r="P340" s="1"/>
      <c r="Q340" s="1"/>
      <c r="R340" s="1"/>
      <c r="S340" s="1"/>
      <c r="T340" s="1"/>
      <c r="U340" s="1"/>
      <c r="V340" s="1"/>
    </row>
    <row r="341" spans="9:22" ht="13.5" customHeight="1">
      <c r="I341" s="1"/>
      <c r="J341" s="1"/>
      <c r="K341" s="1"/>
      <c r="L341" s="1"/>
      <c r="M341" s="1"/>
      <c r="N341" s="1"/>
      <c r="O341" s="1"/>
      <c r="P341" s="1"/>
      <c r="Q341" s="1"/>
      <c r="R341" s="1"/>
      <c r="S341" s="1"/>
      <c r="T341" s="1"/>
      <c r="U341" s="1"/>
      <c r="V341" s="1"/>
    </row>
    <row r="342" spans="9:22" ht="13.5" customHeight="1">
      <c r="I342" s="1"/>
      <c r="J342" s="1"/>
      <c r="K342" s="1"/>
      <c r="L342" s="1"/>
      <c r="M342" s="1"/>
      <c r="N342" s="1"/>
      <c r="O342" s="1"/>
      <c r="P342" s="1"/>
      <c r="Q342" s="1"/>
      <c r="R342" s="1"/>
      <c r="S342" s="1"/>
      <c r="T342" s="1"/>
      <c r="U342" s="1"/>
      <c r="V342" s="1"/>
    </row>
    <row r="343" spans="9:22" ht="13.5" customHeight="1">
      <c r="I343" s="1"/>
      <c r="J343" s="1"/>
      <c r="K343" s="1"/>
      <c r="L343" s="1"/>
      <c r="M343" s="1"/>
      <c r="N343" s="1"/>
      <c r="O343" s="1"/>
      <c r="P343" s="1"/>
      <c r="Q343" s="1"/>
      <c r="R343" s="1"/>
      <c r="S343" s="1"/>
      <c r="T343" s="1"/>
      <c r="U343" s="1"/>
      <c r="V343" s="1"/>
    </row>
    <row r="344" spans="9:22" ht="13.5" customHeight="1">
      <c r="I344" s="1"/>
      <c r="J344" s="1"/>
      <c r="K344" s="1"/>
      <c r="L344" s="1"/>
      <c r="M344" s="1"/>
      <c r="N344" s="1"/>
      <c r="O344" s="1"/>
      <c r="P344" s="1"/>
      <c r="Q344" s="1"/>
      <c r="R344" s="1"/>
      <c r="S344" s="1"/>
      <c r="T344" s="1"/>
      <c r="U344" s="1"/>
      <c r="V344" s="1"/>
    </row>
    <row r="345" spans="9:22" ht="13.5" customHeight="1">
      <c r="I345" s="1"/>
      <c r="J345" s="1"/>
      <c r="K345" s="1"/>
      <c r="L345" s="1"/>
      <c r="M345" s="1"/>
      <c r="N345" s="1"/>
      <c r="O345" s="1"/>
      <c r="P345" s="1"/>
      <c r="Q345" s="1"/>
      <c r="R345" s="1"/>
      <c r="S345" s="1"/>
      <c r="T345" s="1"/>
      <c r="U345" s="1"/>
      <c r="V345" s="1"/>
    </row>
    <row r="346" spans="9:22" ht="13.5" customHeight="1">
      <c r="I346" s="1"/>
      <c r="J346" s="1"/>
      <c r="K346" s="1"/>
      <c r="L346" s="1"/>
      <c r="M346" s="1"/>
      <c r="N346" s="1"/>
      <c r="O346" s="1"/>
      <c r="P346" s="1"/>
      <c r="Q346" s="1"/>
      <c r="R346" s="1"/>
      <c r="S346" s="1"/>
      <c r="T346" s="1"/>
      <c r="U346" s="1"/>
      <c r="V346" s="1"/>
    </row>
    <row r="347" spans="9:22" ht="13.5" customHeight="1">
      <c r="I347" s="1"/>
      <c r="J347" s="1"/>
      <c r="K347" s="1"/>
      <c r="L347" s="1"/>
      <c r="M347" s="1"/>
      <c r="N347" s="1"/>
      <c r="O347" s="1"/>
      <c r="P347" s="1"/>
      <c r="Q347" s="1"/>
      <c r="R347" s="1"/>
      <c r="S347" s="1"/>
      <c r="T347" s="1"/>
      <c r="U347" s="1"/>
      <c r="V347" s="1"/>
    </row>
    <row r="348" spans="9:22" ht="13.5" customHeight="1">
      <c r="I348" s="1"/>
      <c r="J348" s="1"/>
      <c r="K348" s="1"/>
      <c r="L348" s="1"/>
      <c r="M348" s="1"/>
      <c r="N348" s="1"/>
      <c r="O348" s="1"/>
      <c r="P348" s="1"/>
      <c r="Q348" s="1"/>
      <c r="R348" s="1"/>
      <c r="S348" s="1"/>
      <c r="T348" s="1"/>
      <c r="U348" s="1"/>
      <c r="V348" s="1"/>
    </row>
    <row r="349" spans="9:22" ht="13.5" customHeight="1">
      <c r="I349" s="1"/>
      <c r="J349" s="1"/>
      <c r="K349" s="1"/>
      <c r="L349" s="1"/>
      <c r="M349" s="1"/>
      <c r="N349" s="1"/>
      <c r="O349" s="1"/>
      <c r="P349" s="1"/>
      <c r="Q349" s="1"/>
      <c r="R349" s="1"/>
      <c r="S349" s="1"/>
      <c r="T349" s="1"/>
      <c r="U349" s="1"/>
      <c r="V349" s="1"/>
    </row>
    <row r="350" spans="9:22" ht="13.5" customHeight="1">
      <c r="I350" s="1"/>
      <c r="J350" s="1"/>
      <c r="K350" s="1"/>
      <c r="L350" s="1"/>
      <c r="M350" s="1"/>
      <c r="N350" s="1"/>
      <c r="O350" s="1"/>
      <c r="P350" s="1"/>
      <c r="Q350" s="1"/>
      <c r="R350" s="1"/>
      <c r="S350" s="1"/>
      <c r="T350" s="1"/>
      <c r="U350" s="1"/>
      <c r="V350" s="1"/>
    </row>
    <row r="351" spans="9:22" ht="13.5" customHeight="1">
      <c r="I351" s="1"/>
      <c r="J351" s="1"/>
      <c r="K351" s="1"/>
      <c r="L351" s="1"/>
      <c r="M351" s="1"/>
      <c r="N351" s="1"/>
      <c r="O351" s="1"/>
      <c r="P351" s="1"/>
      <c r="Q351" s="1"/>
      <c r="R351" s="1"/>
      <c r="S351" s="1"/>
      <c r="T351" s="1"/>
      <c r="U351" s="1"/>
      <c r="V351" s="1"/>
    </row>
    <row r="352" spans="9:22" ht="13.5" customHeight="1">
      <c r="I352" s="1"/>
      <c r="J352" s="1"/>
      <c r="K352" s="1"/>
      <c r="L352" s="1"/>
      <c r="M352" s="1"/>
      <c r="N352" s="1"/>
      <c r="O352" s="1"/>
      <c r="P352" s="1"/>
      <c r="Q352" s="1"/>
      <c r="R352" s="1"/>
      <c r="S352" s="1"/>
      <c r="T352" s="1"/>
      <c r="U352" s="1"/>
      <c r="V352" s="1"/>
    </row>
    <row r="353" spans="9:22" ht="13.5" customHeight="1">
      <c r="I353" s="1"/>
      <c r="J353" s="1"/>
      <c r="K353" s="1"/>
      <c r="L353" s="1"/>
      <c r="M353" s="1"/>
      <c r="N353" s="1"/>
      <c r="O353" s="1"/>
      <c r="P353" s="1"/>
      <c r="Q353" s="1"/>
      <c r="R353" s="1"/>
      <c r="S353" s="1"/>
      <c r="T353" s="1"/>
      <c r="U353" s="1"/>
      <c r="V353" s="1"/>
    </row>
    <row r="354" spans="9:22" ht="13.5" customHeight="1">
      <c r="I354" s="1"/>
      <c r="J354" s="1"/>
      <c r="K354" s="1"/>
      <c r="L354" s="1"/>
      <c r="M354" s="1"/>
      <c r="N354" s="1"/>
      <c r="O354" s="1"/>
      <c r="P354" s="1"/>
      <c r="Q354" s="1"/>
      <c r="R354" s="1"/>
      <c r="S354" s="1"/>
      <c r="T354" s="1"/>
      <c r="U354" s="1"/>
      <c r="V354" s="1"/>
    </row>
    <row r="355" spans="9:22" ht="13.5" customHeight="1">
      <c r="I355" s="1"/>
      <c r="J355" s="1"/>
      <c r="K355" s="1"/>
      <c r="L355" s="1"/>
      <c r="M355" s="1"/>
      <c r="N355" s="1"/>
      <c r="O355" s="1"/>
      <c r="P355" s="1"/>
      <c r="Q355" s="1"/>
      <c r="R355" s="1"/>
      <c r="S355" s="1"/>
      <c r="T355" s="1"/>
      <c r="U355" s="1"/>
      <c r="V355" s="1"/>
    </row>
    <row r="356" spans="9:22" ht="13.5" customHeight="1">
      <c r="I356" s="1"/>
      <c r="J356" s="1"/>
      <c r="K356" s="1"/>
      <c r="L356" s="1"/>
      <c r="M356" s="1"/>
      <c r="N356" s="1"/>
      <c r="O356" s="1"/>
      <c r="P356" s="1"/>
      <c r="Q356" s="1"/>
      <c r="R356" s="1"/>
      <c r="S356" s="1"/>
      <c r="T356" s="1"/>
      <c r="U356" s="1"/>
      <c r="V356" s="1"/>
    </row>
    <row r="357" spans="9:22" ht="13.5" customHeight="1">
      <c r="I357" s="1"/>
      <c r="J357" s="1"/>
      <c r="K357" s="1"/>
      <c r="L357" s="1"/>
      <c r="M357" s="1"/>
      <c r="N357" s="1"/>
      <c r="O357" s="1"/>
      <c r="P357" s="1"/>
      <c r="Q357" s="1"/>
      <c r="R357" s="1"/>
      <c r="S357" s="1"/>
      <c r="T357" s="1"/>
      <c r="U357" s="1"/>
      <c r="V357" s="1"/>
    </row>
    <row r="358" spans="9:22" ht="13.5" customHeight="1">
      <c r="I358" s="1"/>
      <c r="J358" s="1"/>
      <c r="K358" s="1"/>
      <c r="L358" s="1"/>
      <c r="M358" s="1"/>
      <c r="N358" s="1"/>
      <c r="O358" s="1"/>
      <c r="P358" s="1"/>
      <c r="Q358" s="1"/>
      <c r="R358" s="1"/>
      <c r="S358" s="1"/>
      <c r="T358" s="1"/>
      <c r="U358" s="1"/>
      <c r="V358" s="1"/>
    </row>
    <row r="359" spans="9:22" ht="13.5" customHeight="1">
      <c r="I359" s="1"/>
      <c r="J359" s="1"/>
      <c r="K359" s="1"/>
      <c r="L359" s="1"/>
      <c r="M359" s="1"/>
      <c r="N359" s="1"/>
      <c r="O359" s="1"/>
      <c r="P359" s="1"/>
      <c r="Q359" s="1"/>
      <c r="R359" s="1"/>
      <c r="S359" s="1"/>
      <c r="T359" s="1"/>
      <c r="U359" s="1"/>
      <c r="V359" s="1"/>
    </row>
    <row r="360" spans="9:22" ht="13.5" customHeight="1">
      <c r="I360" s="1"/>
      <c r="J360" s="1"/>
      <c r="K360" s="1"/>
      <c r="L360" s="1"/>
      <c r="M360" s="1"/>
      <c r="N360" s="1"/>
      <c r="O360" s="1"/>
      <c r="P360" s="1"/>
      <c r="Q360" s="1"/>
      <c r="R360" s="1"/>
      <c r="S360" s="1"/>
      <c r="T360" s="1"/>
      <c r="U360" s="1"/>
      <c r="V360" s="1"/>
    </row>
    <row r="361" spans="9:22" ht="13.5" customHeight="1">
      <c r="I361" s="1"/>
      <c r="J361" s="1"/>
      <c r="K361" s="1"/>
      <c r="L361" s="1"/>
      <c r="M361" s="1"/>
      <c r="N361" s="1"/>
      <c r="O361" s="1"/>
      <c r="P361" s="1"/>
      <c r="Q361" s="1"/>
      <c r="R361" s="1"/>
      <c r="S361" s="1"/>
      <c r="T361" s="1"/>
      <c r="U361" s="1"/>
      <c r="V361" s="1"/>
    </row>
    <row r="362" spans="9:22" ht="13.5" customHeight="1">
      <c r="I362" s="1"/>
      <c r="J362" s="1"/>
      <c r="K362" s="1"/>
      <c r="L362" s="1"/>
      <c r="M362" s="1"/>
      <c r="N362" s="1"/>
      <c r="O362" s="1"/>
      <c r="P362" s="1"/>
      <c r="Q362" s="1"/>
      <c r="R362" s="1"/>
      <c r="S362" s="1"/>
      <c r="T362" s="1"/>
      <c r="U362" s="1"/>
      <c r="V362" s="1"/>
    </row>
    <row r="363" spans="9:22" ht="13.5" customHeight="1">
      <c r="I363" s="1"/>
      <c r="J363" s="1"/>
      <c r="K363" s="1"/>
      <c r="L363" s="1"/>
      <c r="M363" s="1"/>
      <c r="N363" s="1"/>
      <c r="O363" s="1"/>
      <c r="P363" s="1"/>
      <c r="Q363" s="1"/>
      <c r="R363" s="1"/>
      <c r="S363" s="1"/>
      <c r="T363" s="1"/>
      <c r="U363" s="1"/>
      <c r="V363" s="1"/>
    </row>
    <row r="364" spans="9:22" ht="13.5" customHeight="1">
      <c r="I364" s="1"/>
      <c r="J364" s="1"/>
      <c r="K364" s="1"/>
      <c r="L364" s="1"/>
      <c r="M364" s="1"/>
      <c r="N364" s="1"/>
      <c r="O364" s="1"/>
      <c r="P364" s="1"/>
      <c r="Q364" s="1"/>
      <c r="R364" s="1"/>
      <c r="S364" s="1"/>
      <c r="T364" s="1"/>
      <c r="U364" s="1"/>
      <c r="V364" s="1"/>
    </row>
    <row r="365" spans="9:22" ht="13.5" customHeight="1">
      <c r="I365" s="1"/>
      <c r="J365" s="1"/>
      <c r="K365" s="1"/>
      <c r="L365" s="1"/>
      <c r="M365" s="1"/>
      <c r="N365" s="1"/>
      <c r="O365" s="1"/>
      <c r="P365" s="1"/>
      <c r="Q365" s="1"/>
      <c r="R365" s="1"/>
      <c r="S365" s="1"/>
      <c r="T365" s="1"/>
      <c r="U365" s="1"/>
      <c r="V365" s="1"/>
    </row>
    <row r="366" spans="9:22" ht="13.5" customHeight="1">
      <c r="I366" s="1"/>
      <c r="J366" s="1"/>
      <c r="K366" s="1"/>
      <c r="L366" s="1"/>
      <c r="M366" s="1"/>
      <c r="N366" s="1"/>
      <c r="O366" s="1"/>
      <c r="P366" s="1"/>
      <c r="Q366" s="1"/>
      <c r="R366" s="1"/>
      <c r="S366" s="1"/>
      <c r="T366" s="1"/>
      <c r="U366" s="1"/>
      <c r="V366" s="1"/>
    </row>
    <row r="367" spans="9:22" ht="13.5" customHeight="1">
      <c r="I367" s="1"/>
      <c r="J367" s="1"/>
      <c r="K367" s="1"/>
      <c r="L367" s="1"/>
      <c r="M367" s="1"/>
      <c r="N367" s="1"/>
      <c r="O367" s="1"/>
      <c r="P367" s="1"/>
      <c r="Q367" s="1"/>
      <c r="R367" s="1"/>
      <c r="S367" s="1"/>
      <c r="T367" s="1"/>
      <c r="U367" s="1"/>
      <c r="V367" s="1"/>
    </row>
    <row r="368" spans="9:22" ht="13.5" customHeight="1">
      <c r="I368" s="1"/>
      <c r="J368" s="1"/>
      <c r="K368" s="1"/>
      <c r="L368" s="1"/>
      <c r="M368" s="1"/>
      <c r="N368" s="1"/>
      <c r="O368" s="1"/>
      <c r="P368" s="1"/>
      <c r="Q368" s="1"/>
      <c r="R368" s="1"/>
      <c r="S368" s="1"/>
      <c r="T368" s="1"/>
      <c r="U368" s="1"/>
      <c r="V368" s="1"/>
    </row>
    <row r="369" spans="9:22" ht="13.5" customHeight="1">
      <c r="I369" s="1"/>
      <c r="J369" s="1"/>
      <c r="K369" s="1"/>
      <c r="L369" s="1"/>
      <c r="M369" s="1"/>
      <c r="N369" s="1"/>
      <c r="O369" s="1"/>
      <c r="P369" s="1"/>
      <c r="Q369" s="1"/>
      <c r="R369" s="1"/>
      <c r="S369" s="1"/>
      <c r="T369" s="1"/>
      <c r="U369" s="1"/>
      <c r="V369" s="1"/>
    </row>
    <row r="370" spans="9:22" ht="13.5" customHeight="1">
      <c r="I370" s="1"/>
      <c r="J370" s="1"/>
      <c r="K370" s="1"/>
      <c r="L370" s="1"/>
      <c r="M370" s="1"/>
      <c r="N370" s="1"/>
      <c r="O370" s="1"/>
      <c r="P370" s="1"/>
      <c r="Q370" s="1"/>
      <c r="R370" s="1"/>
      <c r="S370" s="1"/>
      <c r="T370" s="1"/>
      <c r="U370" s="1"/>
      <c r="V370" s="1"/>
    </row>
    <row r="371" spans="9:22" ht="13.5" customHeight="1">
      <c r="I371" s="1"/>
      <c r="J371" s="1"/>
      <c r="K371" s="1"/>
      <c r="L371" s="1"/>
      <c r="M371" s="1"/>
      <c r="N371" s="1"/>
      <c r="O371" s="1"/>
      <c r="P371" s="1"/>
      <c r="Q371" s="1"/>
      <c r="R371" s="1"/>
      <c r="S371" s="1"/>
      <c r="T371" s="1"/>
      <c r="U371" s="1"/>
      <c r="V371" s="1"/>
    </row>
    <row r="372" spans="9:22" ht="13.5" customHeight="1">
      <c r="I372" s="1"/>
      <c r="J372" s="1"/>
      <c r="K372" s="1"/>
      <c r="L372" s="1"/>
      <c r="M372" s="1"/>
      <c r="N372" s="1"/>
      <c r="O372" s="1"/>
      <c r="P372" s="1"/>
      <c r="Q372" s="1"/>
      <c r="R372" s="1"/>
      <c r="S372" s="1"/>
      <c r="T372" s="1"/>
      <c r="U372" s="1"/>
      <c r="V372" s="1"/>
    </row>
    <row r="373" spans="9:22" ht="13.5" customHeight="1">
      <c r="I373" s="1"/>
      <c r="J373" s="1"/>
      <c r="K373" s="1"/>
      <c r="L373" s="1"/>
      <c r="M373" s="1"/>
      <c r="N373" s="1"/>
      <c r="O373" s="1"/>
      <c r="P373" s="1"/>
      <c r="Q373" s="1"/>
      <c r="R373" s="1"/>
      <c r="S373" s="1"/>
      <c r="T373" s="1"/>
      <c r="U373" s="1"/>
      <c r="V373" s="1"/>
    </row>
    <row r="374" spans="9:22" ht="13.5" customHeight="1">
      <c r="I374" s="1"/>
      <c r="J374" s="1"/>
      <c r="K374" s="1"/>
      <c r="L374" s="1"/>
      <c r="M374" s="1"/>
      <c r="N374" s="1"/>
      <c r="O374" s="1"/>
      <c r="P374" s="1"/>
      <c r="Q374" s="1"/>
      <c r="R374" s="1"/>
      <c r="S374" s="1"/>
      <c r="T374" s="1"/>
      <c r="U374" s="1"/>
      <c r="V374" s="1"/>
    </row>
    <row r="375" spans="9:22" ht="13.5" customHeight="1">
      <c r="I375" s="1"/>
      <c r="J375" s="1"/>
      <c r="K375" s="1"/>
      <c r="L375" s="1"/>
      <c r="M375" s="1"/>
      <c r="N375" s="1"/>
      <c r="O375" s="1"/>
      <c r="P375" s="1"/>
      <c r="Q375" s="1"/>
      <c r="R375" s="1"/>
      <c r="S375" s="1"/>
      <c r="T375" s="1"/>
      <c r="U375" s="1"/>
      <c r="V375" s="1"/>
    </row>
    <row r="376" spans="9:22" ht="13.5" customHeight="1">
      <c r="I376" s="1"/>
      <c r="J376" s="1"/>
      <c r="K376" s="1"/>
      <c r="L376" s="1"/>
      <c r="M376" s="1"/>
      <c r="N376" s="1"/>
      <c r="O376" s="1"/>
      <c r="P376" s="1"/>
      <c r="Q376" s="1"/>
      <c r="R376" s="1"/>
      <c r="S376" s="1"/>
      <c r="T376" s="1"/>
      <c r="U376" s="1"/>
      <c r="V376" s="1"/>
    </row>
    <row r="377" spans="9:22" ht="13.5" customHeight="1">
      <c r="I377" s="1"/>
      <c r="J377" s="1"/>
      <c r="K377" s="1"/>
      <c r="L377" s="1"/>
      <c r="M377" s="1"/>
      <c r="N377" s="1"/>
      <c r="O377" s="1"/>
      <c r="P377" s="1"/>
      <c r="Q377" s="1"/>
      <c r="R377" s="1"/>
      <c r="S377" s="1"/>
      <c r="T377" s="1"/>
      <c r="U377" s="1"/>
      <c r="V377" s="1"/>
    </row>
    <row r="378" spans="9:22" ht="13.5" customHeight="1">
      <c r="I378" s="1"/>
      <c r="J378" s="1"/>
      <c r="K378" s="1"/>
      <c r="L378" s="1"/>
      <c r="M378" s="1"/>
      <c r="N378" s="1"/>
      <c r="O378" s="1"/>
      <c r="P378" s="1"/>
      <c r="Q378" s="1"/>
      <c r="R378" s="1"/>
      <c r="S378" s="1"/>
      <c r="T378" s="1"/>
      <c r="U378" s="1"/>
      <c r="V378" s="1"/>
    </row>
    <row r="379" spans="9:22" ht="13.5" customHeight="1">
      <c r="I379" s="1"/>
      <c r="J379" s="1"/>
      <c r="K379" s="1"/>
      <c r="L379" s="1"/>
      <c r="M379" s="1"/>
      <c r="N379" s="1"/>
      <c r="O379" s="1"/>
      <c r="P379" s="1"/>
      <c r="Q379" s="1"/>
      <c r="R379" s="1"/>
      <c r="S379" s="1"/>
      <c r="T379" s="1"/>
      <c r="U379" s="1"/>
      <c r="V379" s="1"/>
    </row>
    <row r="380" spans="9:22" ht="13.5" customHeight="1">
      <c r="I380" s="1"/>
      <c r="J380" s="1"/>
      <c r="K380" s="1"/>
      <c r="L380" s="1"/>
      <c r="M380" s="1"/>
      <c r="N380" s="1"/>
      <c r="O380" s="1"/>
      <c r="P380" s="1"/>
      <c r="Q380" s="1"/>
      <c r="R380" s="1"/>
      <c r="S380" s="1"/>
      <c r="T380" s="1"/>
      <c r="U380" s="1"/>
      <c r="V380" s="1"/>
    </row>
    <row r="381" spans="9:22" ht="13.5" customHeight="1">
      <c r="I381" s="1"/>
      <c r="J381" s="1"/>
      <c r="K381" s="1"/>
      <c r="L381" s="1"/>
      <c r="M381" s="1"/>
      <c r="N381" s="1"/>
      <c r="O381" s="1"/>
      <c r="P381" s="1"/>
      <c r="Q381" s="1"/>
      <c r="R381" s="1"/>
      <c r="S381" s="1"/>
      <c r="T381" s="1"/>
      <c r="U381" s="1"/>
      <c r="V381" s="1"/>
    </row>
    <row r="382" spans="9:22" ht="13.5" customHeight="1">
      <c r="I382" s="1"/>
      <c r="J382" s="1"/>
      <c r="K382" s="1"/>
      <c r="L382" s="1"/>
      <c r="M382" s="1"/>
      <c r="N382" s="1"/>
      <c r="O382" s="1"/>
      <c r="P382" s="1"/>
      <c r="Q382" s="1"/>
      <c r="R382" s="1"/>
      <c r="S382" s="1"/>
      <c r="T382" s="1"/>
      <c r="U382" s="1"/>
      <c r="V382" s="1"/>
    </row>
    <row r="383" spans="9:22" ht="13.5" customHeight="1">
      <c r="I383" s="1"/>
      <c r="J383" s="1"/>
      <c r="K383" s="1"/>
      <c r="L383" s="1"/>
      <c r="M383" s="1"/>
      <c r="N383" s="1"/>
      <c r="O383" s="1"/>
      <c r="P383" s="1"/>
      <c r="Q383" s="1"/>
      <c r="R383" s="1"/>
      <c r="S383" s="1"/>
      <c r="T383" s="1"/>
      <c r="U383" s="1"/>
      <c r="V383" s="1"/>
    </row>
    <row r="384" spans="9:22" ht="13.5" customHeight="1">
      <c r="I384" s="1"/>
      <c r="J384" s="1"/>
      <c r="K384" s="1"/>
      <c r="L384" s="1"/>
      <c r="M384" s="1"/>
      <c r="N384" s="1"/>
      <c r="O384" s="1"/>
      <c r="P384" s="1"/>
      <c r="Q384" s="1"/>
      <c r="R384" s="1"/>
      <c r="S384" s="1"/>
      <c r="T384" s="1"/>
      <c r="U384" s="1"/>
      <c r="V384" s="1"/>
    </row>
    <row r="385" spans="9:22" ht="13.5" customHeight="1">
      <c r="I385" s="1"/>
      <c r="J385" s="1"/>
      <c r="K385" s="1"/>
      <c r="L385" s="1"/>
      <c r="M385" s="1"/>
      <c r="N385" s="1"/>
      <c r="O385" s="1"/>
      <c r="P385" s="1"/>
      <c r="Q385" s="1"/>
      <c r="R385" s="1"/>
      <c r="S385" s="1"/>
      <c r="T385" s="1"/>
      <c r="U385" s="1"/>
      <c r="V385" s="1"/>
    </row>
    <row r="386" spans="9:22" ht="13.5" customHeight="1">
      <c r="I386" s="1"/>
      <c r="J386" s="1"/>
      <c r="K386" s="1"/>
      <c r="L386" s="1"/>
      <c r="M386" s="1"/>
      <c r="N386" s="1"/>
      <c r="O386" s="1"/>
      <c r="P386" s="1"/>
      <c r="Q386" s="1"/>
      <c r="R386" s="1"/>
      <c r="S386" s="1"/>
      <c r="T386" s="1"/>
      <c r="U386" s="1"/>
      <c r="V386" s="1"/>
    </row>
    <row r="387" spans="9:22" ht="13.5" customHeight="1">
      <c r="I387" s="1"/>
      <c r="J387" s="1"/>
      <c r="K387" s="1"/>
      <c r="L387" s="1"/>
      <c r="M387" s="1"/>
      <c r="N387" s="1"/>
      <c r="O387" s="1"/>
      <c r="P387" s="1"/>
      <c r="Q387" s="1"/>
      <c r="R387" s="1"/>
      <c r="S387" s="1"/>
      <c r="T387" s="1"/>
      <c r="U387" s="1"/>
      <c r="V387" s="1"/>
    </row>
    <row r="388" spans="9:22" ht="13.5" customHeight="1">
      <c r="I388" s="1"/>
      <c r="J388" s="1"/>
      <c r="K388" s="1"/>
      <c r="L388" s="1"/>
      <c r="M388" s="1"/>
      <c r="N388" s="1"/>
      <c r="O388" s="1"/>
      <c r="P388" s="1"/>
      <c r="Q388" s="1"/>
      <c r="R388" s="1"/>
      <c r="S388" s="1"/>
      <c r="T388" s="1"/>
      <c r="U388" s="1"/>
      <c r="V388" s="1"/>
    </row>
    <row r="389" spans="9:22" ht="13.5" customHeight="1">
      <c r="I389" s="1"/>
      <c r="J389" s="1"/>
      <c r="K389" s="1"/>
      <c r="L389" s="1"/>
      <c r="M389" s="1"/>
      <c r="N389" s="1"/>
      <c r="O389" s="1"/>
      <c r="P389" s="1"/>
      <c r="Q389" s="1"/>
      <c r="R389" s="1"/>
      <c r="S389" s="1"/>
      <c r="T389" s="1"/>
      <c r="U389" s="1"/>
      <c r="V389" s="1"/>
    </row>
    <row r="390" spans="9:22" ht="13.5" customHeight="1">
      <c r="I390" s="1"/>
      <c r="J390" s="1"/>
      <c r="K390" s="1"/>
      <c r="L390" s="1"/>
      <c r="M390" s="1"/>
      <c r="N390" s="1"/>
      <c r="O390" s="1"/>
      <c r="P390" s="1"/>
      <c r="Q390" s="1"/>
      <c r="R390" s="1"/>
      <c r="S390" s="1"/>
      <c r="T390" s="1"/>
      <c r="U390" s="1"/>
      <c r="V390" s="1"/>
    </row>
    <row r="391" spans="9:22" ht="13.5" customHeight="1">
      <c r="I391" s="1"/>
      <c r="J391" s="1"/>
      <c r="K391" s="1"/>
      <c r="L391" s="1"/>
      <c r="M391" s="1"/>
      <c r="N391" s="1"/>
      <c r="O391" s="1"/>
      <c r="P391" s="1"/>
      <c r="Q391" s="1"/>
      <c r="R391" s="1"/>
      <c r="S391" s="1"/>
      <c r="T391" s="1"/>
      <c r="U391" s="1"/>
      <c r="V391" s="1"/>
    </row>
    <row r="392" spans="9:22" ht="13.5" customHeight="1">
      <c r="I392" s="1"/>
      <c r="J392" s="1"/>
      <c r="K392" s="1"/>
      <c r="L392" s="1"/>
      <c r="M392" s="1"/>
      <c r="N392" s="1"/>
      <c r="O392" s="1"/>
      <c r="P392" s="1"/>
      <c r="Q392" s="1"/>
      <c r="R392" s="1"/>
      <c r="S392" s="1"/>
      <c r="T392" s="1"/>
      <c r="U392" s="1"/>
      <c r="V392" s="1"/>
    </row>
    <row r="393" spans="9:22" ht="13.5" customHeight="1">
      <c r="I393" s="1"/>
      <c r="J393" s="1"/>
      <c r="K393" s="1"/>
      <c r="L393" s="1"/>
      <c r="M393" s="1"/>
      <c r="N393" s="1"/>
      <c r="O393" s="1"/>
      <c r="P393" s="1"/>
      <c r="Q393" s="1"/>
      <c r="R393" s="1"/>
      <c r="S393" s="1"/>
      <c r="T393" s="1"/>
      <c r="U393" s="1"/>
      <c r="V393" s="1"/>
    </row>
    <row r="394" spans="9:22" ht="13.5" customHeight="1">
      <c r="I394" s="1"/>
      <c r="J394" s="1"/>
      <c r="K394" s="1"/>
      <c r="L394" s="1"/>
      <c r="M394" s="1"/>
      <c r="N394" s="1"/>
      <c r="O394" s="1"/>
      <c r="P394" s="1"/>
      <c r="Q394" s="1"/>
      <c r="R394" s="1"/>
      <c r="S394" s="1"/>
      <c r="T394" s="1"/>
      <c r="U394" s="1"/>
      <c r="V394" s="1"/>
    </row>
    <row r="395" spans="9:22" ht="13.5" customHeight="1">
      <c r="I395" s="1"/>
      <c r="J395" s="1"/>
      <c r="K395" s="1"/>
      <c r="L395" s="1"/>
      <c r="M395" s="1"/>
      <c r="N395" s="1"/>
      <c r="O395" s="1"/>
      <c r="P395" s="1"/>
      <c r="Q395" s="1"/>
      <c r="R395" s="1"/>
      <c r="S395" s="1"/>
      <c r="T395" s="1"/>
      <c r="U395" s="1"/>
      <c r="V395" s="1"/>
    </row>
    <row r="396" spans="9:22" ht="13.5" customHeight="1">
      <c r="I396" s="1"/>
      <c r="J396" s="1"/>
      <c r="K396" s="1"/>
      <c r="L396" s="1"/>
      <c r="M396" s="1"/>
      <c r="N396" s="1"/>
      <c r="O396" s="1"/>
      <c r="P396" s="1"/>
      <c r="Q396" s="1"/>
      <c r="R396" s="1"/>
      <c r="S396" s="1"/>
      <c r="T396" s="1"/>
      <c r="U396" s="1"/>
      <c r="V396" s="1"/>
    </row>
    <row r="397" spans="9:22" ht="13.5" customHeight="1">
      <c r="I397" s="1"/>
      <c r="J397" s="1"/>
      <c r="K397" s="1"/>
      <c r="L397" s="1"/>
      <c r="M397" s="1"/>
      <c r="N397" s="1"/>
      <c r="O397" s="1"/>
      <c r="P397" s="1"/>
      <c r="Q397" s="1"/>
      <c r="R397" s="1"/>
      <c r="S397" s="1"/>
      <c r="T397" s="1"/>
      <c r="U397" s="1"/>
      <c r="V397" s="1"/>
    </row>
    <row r="398" spans="9:22" ht="13.5" customHeight="1">
      <c r="I398" s="1"/>
      <c r="J398" s="1"/>
      <c r="K398" s="1"/>
      <c r="L398" s="1"/>
      <c r="M398" s="1"/>
      <c r="N398" s="1"/>
      <c r="O398" s="1"/>
      <c r="P398" s="1"/>
      <c r="Q398" s="1"/>
      <c r="R398" s="1"/>
      <c r="S398" s="1"/>
      <c r="T398" s="1"/>
      <c r="U398" s="1"/>
      <c r="V398" s="1"/>
    </row>
    <row r="399" spans="9:22" ht="13.5" customHeight="1">
      <c r="I399" s="1"/>
      <c r="J399" s="1"/>
      <c r="K399" s="1"/>
      <c r="L399" s="1"/>
      <c r="M399" s="1"/>
      <c r="N399" s="1"/>
      <c r="O399" s="1"/>
      <c r="P399" s="1"/>
      <c r="Q399" s="1"/>
      <c r="R399" s="1"/>
      <c r="S399" s="1"/>
      <c r="T399" s="1"/>
      <c r="U399" s="1"/>
      <c r="V399" s="1"/>
    </row>
    <row r="400" spans="9:22" ht="13.5" customHeight="1">
      <c r="I400" s="1"/>
      <c r="J400" s="1"/>
      <c r="K400" s="1"/>
      <c r="L400" s="1"/>
      <c r="M400" s="1"/>
      <c r="N400" s="1"/>
      <c r="O400" s="1"/>
      <c r="P400" s="1"/>
      <c r="Q400" s="1"/>
      <c r="R400" s="1"/>
      <c r="S400" s="1"/>
      <c r="T400" s="1"/>
      <c r="U400" s="1"/>
      <c r="V400" s="1"/>
    </row>
    <row r="401" spans="9:22" ht="13.5" customHeight="1">
      <c r="I401" s="1"/>
      <c r="J401" s="1"/>
      <c r="K401" s="1"/>
      <c r="L401" s="1"/>
      <c r="M401" s="1"/>
      <c r="N401" s="1"/>
      <c r="O401" s="1"/>
      <c r="P401" s="1"/>
      <c r="Q401" s="1"/>
      <c r="R401" s="1"/>
      <c r="S401" s="1"/>
      <c r="T401" s="1"/>
      <c r="U401" s="1"/>
      <c r="V401" s="1"/>
    </row>
    <row r="402" spans="9:22" ht="13.5" customHeight="1">
      <c r="I402" s="1"/>
      <c r="J402" s="1"/>
      <c r="K402" s="1"/>
      <c r="L402" s="1"/>
      <c r="M402" s="1"/>
      <c r="N402" s="1"/>
      <c r="O402" s="1"/>
      <c r="P402" s="1"/>
      <c r="Q402" s="1"/>
      <c r="R402" s="1"/>
      <c r="S402" s="1"/>
      <c r="T402" s="1"/>
      <c r="U402" s="1"/>
      <c r="V402" s="1"/>
    </row>
    <row r="403" spans="9:22" ht="13.5" customHeight="1">
      <c r="I403" s="1"/>
      <c r="J403" s="1"/>
      <c r="K403" s="1"/>
      <c r="L403" s="1"/>
      <c r="M403" s="1"/>
      <c r="N403" s="1"/>
      <c r="O403" s="1"/>
      <c r="P403" s="1"/>
      <c r="Q403" s="1"/>
      <c r="R403" s="1"/>
      <c r="S403" s="1"/>
      <c r="T403" s="1"/>
      <c r="U403" s="1"/>
      <c r="V403" s="1"/>
    </row>
    <row r="404" spans="9:22" ht="13.5" customHeight="1">
      <c r="I404" s="1"/>
      <c r="J404" s="1"/>
      <c r="K404" s="1"/>
      <c r="L404" s="1"/>
      <c r="M404" s="1"/>
      <c r="N404" s="1"/>
      <c r="O404" s="1"/>
      <c r="P404" s="1"/>
      <c r="Q404" s="1"/>
      <c r="R404" s="1"/>
      <c r="S404" s="1"/>
      <c r="T404" s="1"/>
      <c r="U404" s="1"/>
      <c r="V404" s="1"/>
    </row>
    <row r="405" spans="9:22" ht="13.5" customHeight="1">
      <c r="I405" s="1"/>
      <c r="J405" s="1"/>
      <c r="K405" s="1"/>
      <c r="L405" s="1"/>
      <c r="M405" s="1"/>
      <c r="N405" s="1"/>
      <c r="O405" s="1"/>
      <c r="P405" s="1"/>
      <c r="Q405" s="1"/>
      <c r="R405" s="1"/>
      <c r="S405" s="1"/>
      <c r="T405" s="1"/>
      <c r="U405" s="1"/>
      <c r="V405" s="1"/>
    </row>
    <row r="406" spans="9:22" ht="13.5" customHeight="1">
      <c r="I406" s="1"/>
      <c r="J406" s="1"/>
      <c r="K406" s="1"/>
      <c r="L406" s="1"/>
      <c r="M406" s="1"/>
      <c r="N406" s="1"/>
      <c r="O406" s="1"/>
      <c r="P406" s="1"/>
      <c r="Q406" s="1"/>
      <c r="R406" s="1"/>
      <c r="S406" s="1"/>
      <c r="T406" s="1"/>
      <c r="U406" s="1"/>
      <c r="V406" s="1"/>
    </row>
    <row r="407" spans="9:22" ht="13.5" customHeight="1">
      <c r="I407" s="1"/>
      <c r="J407" s="1"/>
      <c r="K407" s="1"/>
      <c r="L407" s="1"/>
      <c r="M407" s="1"/>
      <c r="N407" s="1"/>
      <c r="O407" s="1"/>
      <c r="P407" s="1"/>
      <c r="Q407" s="1"/>
      <c r="R407" s="1"/>
      <c r="S407" s="1"/>
      <c r="T407" s="1"/>
      <c r="U407" s="1"/>
      <c r="V407" s="1"/>
    </row>
    <row r="408" spans="9:22" ht="13.5" customHeight="1">
      <c r="I408" s="1"/>
      <c r="J408" s="1"/>
      <c r="K408" s="1"/>
      <c r="L408" s="1"/>
      <c r="M408" s="1"/>
      <c r="N408" s="1"/>
      <c r="O408" s="1"/>
      <c r="P408" s="1"/>
      <c r="Q408" s="1"/>
      <c r="R408" s="1"/>
      <c r="S408" s="1"/>
      <c r="T408" s="1"/>
      <c r="U408" s="1"/>
      <c r="V408" s="1"/>
    </row>
    <row r="409" spans="9:22" ht="13.5" customHeight="1">
      <c r="I409" s="1"/>
      <c r="J409" s="1"/>
      <c r="K409" s="1"/>
      <c r="L409" s="1"/>
      <c r="M409" s="1"/>
      <c r="N409" s="1"/>
      <c r="O409" s="1"/>
      <c r="P409" s="1"/>
      <c r="Q409" s="1"/>
      <c r="R409" s="1"/>
      <c r="S409" s="1"/>
      <c r="T409" s="1"/>
      <c r="U409" s="1"/>
      <c r="V409" s="1"/>
    </row>
    <row r="410" spans="9:22" ht="13.5" customHeight="1">
      <c r="I410" s="1"/>
      <c r="J410" s="1"/>
      <c r="K410" s="1"/>
      <c r="L410" s="1"/>
      <c r="M410" s="1"/>
      <c r="N410" s="1"/>
      <c r="O410" s="1"/>
      <c r="P410" s="1"/>
      <c r="Q410" s="1"/>
      <c r="R410" s="1"/>
      <c r="S410" s="1"/>
      <c r="T410" s="1"/>
      <c r="U410" s="1"/>
      <c r="V410" s="1"/>
    </row>
    <row r="411" spans="9:22" ht="13.5" customHeight="1">
      <c r="I411" s="1"/>
      <c r="J411" s="1"/>
      <c r="K411" s="1"/>
      <c r="L411" s="1"/>
      <c r="M411" s="1"/>
      <c r="N411" s="1"/>
      <c r="O411" s="1"/>
      <c r="P411" s="1"/>
      <c r="Q411" s="1"/>
      <c r="R411" s="1"/>
      <c r="S411" s="1"/>
      <c r="T411" s="1"/>
      <c r="U411" s="1"/>
      <c r="V411" s="1"/>
    </row>
    <row r="412" spans="9:22" ht="13.5" customHeight="1">
      <c r="I412" s="1"/>
      <c r="J412" s="1"/>
      <c r="K412" s="1"/>
      <c r="L412" s="1"/>
      <c r="M412" s="1"/>
      <c r="N412" s="1"/>
      <c r="O412" s="1"/>
      <c r="P412" s="1"/>
      <c r="Q412" s="1"/>
      <c r="R412" s="1"/>
      <c r="S412" s="1"/>
      <c r="T412" s="1"/>
      <c r="U412" s="1"/>
      <c r="V412" s="1"/>
    </row>
    <row r="413" spans="9:22" ht="13.5" customHeight="1">
      <c r="I413" s="1"/>
      <c r="J413" s="1"/>
      <c r="K413" s="1"/>
      <c r="L413" s="1"/>
      <c r="M413" s="1"/>
      <c r="N413" s="1"/>
      <c r="O413" s="1"/>
      <c r="P413" s="1"/>
      <c r="Q413" s="1"/>
      <c r="R413" s="1"/>
      <c r="S413" s="1"/>
      <c r="T413" s="1"/>
      <c r="U413" s="1"/>
      <c r="V413" s="1"/>
    </row>
    <row r="414" spans="9:22" ht="13.5" customHeight="1">
      <c r="I414" s="1"/>
      <c r="J414" s="1"/>
      <c r="K414" s="1"/>
      <c r="L414" s="1"/>
      <c r="M414" s="1"/>
      <c r="N414" s="1"/>
      <c r="O414" s="1"/>
      <c r="P414" s="1"/>
      <c r="Q414" s="1"/>
      <c r="R414" s="1"/>
      <c r="S414" s="1"/>
      <c r="T414" s="1"/>
      <c r="U414" s="1"/>
      <c r="V414" s="1"/>
    </row>
    <row r="415" spans="9:22" ht="13.5" customHeight="1">
      <c r="I415" s="1"/>
      <c r="J415" s="1"/>
      <c r="K415" s="1"/>
      <c r="L415" s="1"/>
      <c r="M415" s="1"/>
      <c r="N415" s="1"/>
      <c r="O415" s="1"/>
      <c r="P415" s="1"/>
      <c r="Q415" s="1"/>
      <c r="R415" s="1"/>
      <c r="S415" s="1"/>
      <c r="T415" s="1"/>
      <c r="U415" s="1"/>
      <c r="V415" s="1"/>
    </row>
    <row r="416" spans="9:22" ht="13.5" customHeight="1">
      <c r="I416" s="1"/>
      <c r="J416" s="1"/>
      <c r="K416" s="1"/>
      <c r="L416" s="1"/>
      <c r="M416" s="1"/>
      <c r="N416" s="1"/>
      <c r="O416" s="1"/>
      <c r="P416" s="1"/>
      <c r="Q416" s="1"/>
      <c r="R416" s="1"/>
      <c r="S416" s="1"/>
      <c r="T416" s="1"/>
      <c r="U416" s="1"/>
      <c r="V416" s="1"/>
    </row>
    <row r="417" spans="9:22" ht="13.5" customHeight="1">
      <c r="I417" s="1"/>
      <c r="J417" s="1"/>
      <c r="K417" s="1"/>
      <c r="L417" s="1"/>
      <c r="M417" s="1"/>
      <c r="N417" s="1"/>
      <c r="O417" s="1"/>
      <c r="P417" s="1"/>
      <c r="Q417" s="1"/>
      <c r="R417" s="1"/>
      <c r="S417" s="1"/>
      <c r="T417" s="1"/>
      <c r="U417" s="1"/>
      <c r="V417" s="1"/>
    </row>
    <row r="418" spans="9:22" ht="13.5" customHeight="1">
      <c r="I418" s="1"/>
      <c r="J418" s="1"/>
      <c r="K418" s="1"/>
      <c r="L418" s="1"/>
      <c r="M418" s="1"/>
      <c r="N418" s="1"/>
      <c r="O418" s="1"/>
      <c r="P418" s="1"/>
      <c r="Q418" s="1"/>
      <c r="R418" s="1"/>
      <c r="S418" s="1"/>
      <c r="T418" s="1"/>
      <c r="U418" s="1"/>
      <c r="V418" s="1"/>
    </row>
    <row r="419" spans="9:22" ht="13.5" customHeight="1">
      <c r="I419" s="1"/>
      <c r="J419" s="1"/>
      <c r="K419" s="1"/>
      <c r="L419" s="1"/>
      <c r="M419" s="1"/>
      <c r="N419" s="1"/>
      <c r="O419" s="1"/>
      <c r="P419" s="1"/>
      <c r="Q419" s="1"/>
      <c r="R419" s="1"/>
      <c r="S419" s="1"/>
      <c r="T419" s="1"/>
      <c r="U419" s="1"/>
      <c r="V419" s="1"/>
    </row>
    <row r="420" spans="9:22" ht="13.5" customHeight="1">
      <c r="I420" s="1"/>
      <c r="J420" s="1"/>
      <c r="K420" s="1"/>
      <c r="L420" s="1"/>
      <c r="M420" s="1"/>
      <c r="N420" s="1"/>
      <c r="O420" s="1"/>
      <c r="P420" s="1"/>
      <c r="Q420" s="1"/>
      <c r="R420" s="1"/>
      <c r="S420" s="1"/>
      <c r="T420" s="1"/>
      <c r="U420" s="1"/>
      <c r="V420" s="1"/>
    </row>
    <row r="421" spans="9:22" ht="13.5" customHeight="1">
      <c r="I421" s="1"/>
      <c r="J421" s="1"/>
      <c r="K421" s="1"/>
      <c r="L421" s="1"/>
      <c r="M421" s="1"/>
      <c r="N421" s="1"/>
      <c r="O421" s="1"/>
      <c r="P421" s="1"/>
      <c r="Q421" s="1"/>
      <c r="R421" s="1"/>
      <c r="S421" s="1"/>
      <c r="T421" s="1"/>
      <c r="U421" s="1"/>
      <c r="V421" s="1"/>
    </row>
    <row r="422" spans="9:22" ht="13.5" customHeight="1">
      <c r="I422" s="1"/>
      <c r="J422" s="1"/>
      <c r="K422" s="1"/>
      <c r="L422" s="1"/>
      <c r="M422" s="1"/>
      <c r="N422" s="1"/>
      <c r="O422" s="1"/>
      <c r="P422" s="1"/>
      <c r="Q422" s="1"/>
      <c r="R422" s="1"/>
      <c r="S422" s="1"/>
      <c r="T422" s="1"/>
      <c r="U422" s="1"/>
      <c r="V422" s="1"/>
    </row>
    <row r="423" spans="9:22" ht="13.5" customHeight="1">
      <c r="I423" s="1"/>
      <c r="J423" s="1"/>
      <c r="K423" s="1"/>
      <c r="L423" s="1"/>
      <c r="M423" s="1"/>
      <c r="N423" s="1"/>
      <c r="O423" s="1"/>
      <c r="P423" s="1"/>
      <c r="Q423" s="1"/>
      <c r="R423" s="1"/>
      <c r="S423" s="1"/>
      <c r="T423" s="1"/>
      <c r="U423" s="1"/>
      <c r="V423" s="1"/>
    </row>
    <row r="424" spans="9:22" ht="13.5" customHeight="1">
      <c r="I424" s="1"/>
      <c r="J424" s="1"/>
      <c r="K424" s="1"/>
      <c r="L424" s="1"/>
      <c r="M424" s="1"/>
      <c r="N424" s="1"/>
      <c r="O424" s="1"/>
      <c r="P424" s="1"/>
      <c r="Q424" s="1"/>
      <c r="R424" s="1"/>
      <c r="S424" s="1"/>
      <c r="T424" s="1"/>
      <c r="U424" s="1"/>
      <c r="V424" s="1"/>
    </row>
    <row r="425" spans="9:22" ht="13.5" customHeight="1">
      <c r="I425" s="1"/>
      <c r="J425" s="1"/>
      <c r="K425" s="1"/>
      <c r="L425" s="1"/>
      <c r="M425" s="1"/>
      <c r="N425" s="1"/>
      <c r="O425" s="1"/>
      <c r="P425" s="1"/>
      <c r="Q425" s="1"/>
      <c r="R425" s="1"/>
      <c r="S425" s="1"/>
      <c r="T425" s="1"/>
      <c r="U425" s="1"/>
      <c r="V425" s="1"/>
    </row>
    <row r="426" spans="9:22" ht="13.5" customHeight="1">
      <c r="I426" s="1"/>
      <c r="J426" s="1"/>
      <c r="K426" s="1"/>
      <c r="L426" s="1"/>
      <c r="M426" s="1"/>
      <c r="N426" s="1"/>
      <c r="O426" s="1"/>
      <c r="P426" s="1"/>
      <c r="Q426" s="1"/>
      <c r="R426" s="1"/>
      <c r="S426" s="1"/>
      <c r="T426" s="1"/>
      <c r="U426" s="1"/>
      <c r="V426" s="1"/>
    </row>
    <row r="427" spans="9:22" ht="13.5" customHeight="1">
      <c r="I427" s="1"/>
      <c r="J427" s="1"/>
      <c r="K427" s="1"/>
      <c r="L427" s="1"/>
      <c r="M427" s="1"/>
      <c r="N427" s="1"/>
      <c r="O427" s="1"/>
      <c r="P427" s="1"/>
      <c r="Q427" s="1"/>
      <c r="R427" s="1"/>
      <c r="S427" s="1"/>
      <c r="T427" s="1"/>
      <c r="U427" s="1"/>
      <c r="V427" s="1"/>
    </row>
    <row r="428" spans="9:22" ht="13.5" customHeight="1">
      <c r="I428" s="1"/>
      <c r="J428" s="1"/>
      <c r="K428" s="1"/>
      <c r="L428" s="1"/>
      <c r="M428" s="1"/>
      <c r="N428" s="1"/>
      <c r="O428" s="1"/>
      <c r="P428" s="1"/>
      <c r="Q428" s="1"/>
      <c r="R428" s="1"/>
      <c r="S428" s="1"/>
      <c r="T428" s="1"/>
      <c r="U428" s="1"/>
      <c r="V428" s="1"/>
    </row>
    <row r="429" spans="9:22" ht="13.5" customHeight="1">
      <c r="I429" s="1"/>
      <c r="J429" s="1"/>
      <c r="K429" s="1"/>
      <c r="L429" s="1"/>
      <c r="M429" s="1"/>
      <c r="N429" s="1"/>
      <c r="O429" s="1"/>
      <c r="P429" s="1"/>
      <c r="Q429" s="1"/>
      <c r="R429" s="1"/>
      <c r="S429" s="1"/>
      <c r="T429" s="1"/>
      <c r="U429" s="1"/>
      <c r="V429" s="1"/>
    </row>
    <row r="430" spans="9:22" ht="13.5" customHeight="1">
      <c r="I430" s="1"/>
      <c r="J430" s="1"/>
      <c r="K430" s="1"/>
      <c r="L430" s="1"/>
      <c r="M430" s="1"/>
      <c r="N430" s="1"/>
      <c r="O430" s="1"/>
      <c r="P430" s="1"/>
      <c r="Q430" s="1"/>
      <c r="R430" s="1"/>
      <c r="S430" s="1"/>
      <c r="T430" s="1"/>
      <c r="U430" s="1"/>
      <c r="V430" s="1"/>
    </row>
    <row r="431" spans="9:22" ht="13.5" customHeight="1">
      <c r="I431" s="1"/>
      <c r="J431" s="1"/>
      <c r="K431" s="1"/>
      <c r="L431" s="1"/>
      <c r="M431" s="1"/>
      <c r="N431" s="1"/>
      <c r="O431" s="1"/>
      <c r="P431" s="1"/>
      <c r="Q431" s="1"/>
      <c r="R431" s="1"/>
      <c r="S431" s="1"/>
      <c r="T431" s="1"/>
      <c r="U431" s="1"/>
      <c r="V431" s="1"/>
    </row>
    <row r="432" spans="9:22" ht="13.5" customHeight="1">
      <c r="I432" s="1"/>
      <c r="J432" s="1"/>
      <c r="K432" s="1"/>
      <c r="L432" s="1"/>
      <c r="M432" s="1"/>
      <c r="N432" s="1"/>
      <c r="O432" s="1"/>
      <c r="P432" s="1"/>
      <c r="Q432" s="1"/>
      <c r="R432" s="1"/>
      <c r="S432" s="1"/>
      <c r="T432" s="1"/>
      <c r="U432" s="1"/>
      <c r="V432" s="1"/>
    </row>
    <row r="433" spans="9:22" ht="13.5" customHeight="1">
      <c r="I433" s="1"/>
      <c r="J433" s="1"/>
      <c r="K433" s="1"/>
      <c r="L433" s="1"/>
      <c r="M433" s="1"/>
      <c r="N433" s="1"/>
      <c r="O433" s="1"/>
      <c r="P433" s="1"/>
      <c r="Q433" s="1"/>
      <c r="R433" s="1"/>
      <c r="S433" s="1"/>
      <c r="T433" s="1"/>
      <c r="U433" s="1"/>
      <c r="V433" s="1"/>
    </row>
    <row r="434" spans="9:22" ht="13.5" customHeight="1">
      <c r="I434" s="1"/>
      <c r="J434" s="1"/>
      <c r="K434" s="1"/>
      <c r="L434" s="1"/>
      <c r="M434" s="1"/>
      <c r="N434" s="1"/>
      <c r="O434" s="1"/>
      <c r="P434" s="1"/>
      <c r="Q434" s="1"/>
      <c r="R434" s="1"/>
      <c r="S434" s="1"/>
      <c r="T434" s="1"/>
      <c r="U434" s="1"/>
      <c r="V434" s="1"/>
    </row>
    <row r="435" spans="9:22" ht="13.5" customHeight="1">
      <c r="I435" s="1"/>
      <c r="J435" s="1"/>
      <c r="K435" s="1"/>
      <c r="L435" s="1"/>
      <c r="M435" s="1"/>
      <c r="N435" s="1"/>
      <c r="O435" s="1"/>
      <c r="P435" s="1"/>
      <c r="Q435" s="1"/>
      <c r="R435" s="1"/>
      <c r="S435" s="1"/>
      <c r="T435" s="1"/>
      <c r="U435" s="1"/>
      <c r="V435" s="1"/>
    </row>
    <row r="436" spans="9:22" ht="13.5" customHeight="1">
      <c r="I436" s="1"/>
      <c r="J436" s="1"/>
      <c r="K436" s="1"/>
      <c r="L436" s="1"/>
      <c r="M436" s="1"/>
      <c r="N436" s="1"/>
      <c r="O436" s="1"/>
      <c r="P436" s="1"/>
      <c r="Q436" s="1"/>
      <c r="R436" s="1"/>
      <c r="S436" s="1"/>
      <c r="T436" s="1"/>
      <c r="U436" s="1"/>
      <c r="V436" s="1"/>
    </row>
    <row r="437" spans="9:22" ht="13.5" customHeight="1">
      <c r="I437" s="1"/>
      <c r="J437" s="1"/>
      <c r="K437" s="1"/>
      <c r="L437" s="1"/>
      <c r="M437" s="1"/>
      <c r="N437" s="1"/>
      <c r="O437" s="1"/>
      <c r="P437" s="1"/>
      <c r="Q437" s="1"/>
      <c r="R437" s="1"/>
      <c r="S437" s="1"/>
      <c r="T437" s="1"/>
      <c r="U437" s="1"/>
      <c r="V437" s="1"/>
    </row>
    <row r="438" spans="9:22" ht="13.5" customHeight="1">
      <c r="I438" s="1"/>
      <c r="J438" s="1"/>
      <c r="K438" s="1"/>
      <c r="L438" s="1"/>
      <c r="M438" s="1"/>
      <c r="N438" s="1"/>
      <c r="O438" s="1"/>
      <c r="P438" s="1"/>
      <c r="Q438" s="1"/>
      <c r="R438" s="1"/>
      <c r="S438" s="1"/>
      <c r="T438" s="1"/>
      <c r="U438" s="1"/>
      <c r="V438" s="1"/>
    </row>
    <row r="439" spans="9:22" ht="13.5" customHeight="1">
      <c r="I439" s="1"/>
      <c r="J439" s="1"/>
      <c r="K439" s="1"/>
      <c r="L439" s="1"/>
      <c r="M439" s="1"/>
      <c r="N439" s="1"/>
      <c r="O439" s="1"/>
      <c r="P439" s="1"/>
      <c r="Q439" s="1"/>
      <c r="R439" s="1"/>
      <c r="S439" s="1"/>
      <c r="T439" s="1"/>
      <c r="U439" s="1"/>
      <c r="V439" s="1"/>
    </row>
    <row r="440" spans="9:22" ht="13.5" customHeight="1">
      <c r="I440" s="1"/>
      <c r="J440" s="1"/>
      <c r="K440" s="1"/>
      <c r="L440" s="1"/>
      <c r="M440" s="1"/>
      <c r="N440" s="1"/>
      <c r="O440" s="1"/>
      <c r="P440" s="1"/>
      <c r="Q440" s="1"/>
      <c r="R440" s="1"/>
      <c r="S440" s="1"/>
      <c r="T440" s="1"/>
      <c r="U440" s="1"/>
      <c r="V440" s="1"/>
    </row>
    <row r="441" spans="9:22" ht="13.5" customHeight="1">
      <c r="I441" s="1"/>
      <c r="J441" s="1"/>
      <c r="K441" s="1"/>
      <c r="L441" s="1"/>
      <c r="M441" s="1"/>
      <c r="N441" s="1"/>
      <c r="O441" s="1"/>
      <c r="P441" s="1"/>
      <c r="Q441" s="1"/>
      <c r="R441" s="1"/>
      <c r="S441" s="1"/>
      <c r="T441" s="1"/>
      <c r="U441" s="1"/>
      <c r="V441" s="1"/>
    </row>
    <row r="442" spans="9:22" ht="13.5" customHeight="1">
      <c r="I442" s="1"/>
      <c r="J442" s="1"/>
      <c r="K442" s="1"/>
      <c r="L442" s="1"/>
      <c r="M442" s="1"/>
      <c r="N442" s="1"/>
      <c r="O442" s="1"/>
      <c r="P442" s="1"/>
      <c r="Q442" s="1"/>
      <c r="R442" s="1"/>
      <c r="S442" s="1"/>
      <c r="T442" s="1"/>
      <c r="U442" s="1"/>
      <c r="V442" s="1"/>
    </row>
    <row r="443" spans="9:22" ht="13.5" customHeight="1">
      <c r="I443" s="1"/>
      <c r="J443" s="1"/>
      <c r="K443" s="1"/>
      <c r="L443" s="1"/>
      <c r="M443" s="1"/>
      <c r="N443" s="1"/>
      <c r="O443" s="1"/>
      <c r="P443" s="1"/>
      <c r="Q443" s="1"/>
      <c r="R443" s="1"/>
      <c r="S443" s="1"/>
      <c r="T443" s="1"/>
      <c r="U443" s="1"/>
      <c r="V443" s="1"/>
    </row>
    <row r="444" spans="9:22" ht="13.5" customHeight="1">
      <c r="I444" s="1"/>
      <c r="J444" s="1"/>
      <c r="K444" s="1"/>
      <c r="L444" s="1"/>
      <c r="M444" s="1"/>
      <c r="N444" s="1"/>
      <c r="O444" s="1"/>
      <c r="P444" s="1"/>
      <c r="Q444" s="1"/>
      <c r="R444" s="1"/>
      <c r="S444" s="1"/>
      <c r="T444" s="1"/>
      <c r="U444" s="1"/>
      <c r="V444" s="1"/>
    </row>
    <row r="445" spans="9:22" ht="13.5" customHeight="1">
      <c r="I445" s="1"/>
      <c r="J445" s="1"/>
      <c r="K445" s="1"/>
      <c r="L445" s="1"/>
      <c r="M445" s="1"/>
      <c r="N445" s="1"/>
      <c r="O445" s="1"/>
      <c r="P445" s="1"/>
      <c r="Q445" s="1"/>
      <c r="R445" s="1"/>
      <c r="S445" s="1"/>
      <c r="T445" s="1"/>
      <c r="U445" s="1"/>
      <c r="V445" s="1"/>
    </row>
    <row r="446" spans="9:22" ht="13.5" customHeight="1">
      <c r="I446" s="1"/>
      <c r="J446" s="1"/>
      <c r="K446" s="1"/>
      <c r="L446" s="1"/>
      <c r="M446" s="1"/>
      <c r="N446" s="1"/>
      <c r="O446" s="1"/>
      <c r="P446" s="1"/>
      <c r="Q446" s="1"/>
      <c r="R446" s="1"/>
      <c r="S446" s="1"/>
      <c r="T446" s="1"/>
      <c r="U446" s="1"/>
      <c r="V446" s="1"/>
    </row>
    <row r="447" spans="9:22" ht="13.5" customHeight="1">
      <c r="I447" s="1"/>
      <c r="J447" s="1"/>
      <c r="K447" s="1"/>
      <c r="L447" s="1"/>
      <c r="M447" s="1"/>
      <c r="N447" s="1"/>
      <c r="O447" s="1"/>
      <c r="P447" s="1"/>
      <c r="Q447" s="1"/>
      <c r="R447" s="1"/>
      <c r="S447" s="1"/>
      <c r="T447" s="1"/>
      <c r="U447" s="1"/>
      <c r="V447" s="1"/>
    </row>
    <row r="448" spans="9:22" ht="13.5" customHeight="1">
      <c r="I448" s="1"/>
      <c r="J448" s="1"/>
      <c r="K448" s="1"/>
      <c r="L448" s="1"/>
      <c r="M448" s="1"/>
      <c r="N448" s="1"/>
      <c r="O448" s="1"/>
      <c r="P448" s="1"/>
      <c r="Q448" s="1"/>
      <c r="R448" s="1"/>
      <c r="S448" s="1"/>
      <c r="T448" s="1"/>
      <c r="U448" s="1"/>
      <c r="V448" s="1"/>
    </row>
    <row r="449" spans="9:22" ht="13.5" customHeight="1">
      <c r="I449" s="1"/>
      <c r="J449" s="1"/>
      <c r="K449" s="1"/>
      <c r="L449" s="1"/>
      <c r="M449" s="1"/>
      <c r="N449" s="1"/>
      <c r="O449" s="1"/>
      <c r="P449" s="1"/>
      <c r="Q449" s="1"/>
      <c r="R449" s="1"/>
      <c r="S449" s="1"/>
      <c r="T449" s="1"/>
      <c r="U449" s="1"/>
      <c r="V449" s="1"/>
    </row>
    <row r="450" spans="9:22" ht="13.5" customHeight="1">
      <c r="I450" s="1"/>
      <c r="J450" s="1"/>
      <c r="K450" s="1"/>
      <c r="L450" s="1"/>
      <c r="M450" s="1"/>
      <c r="N450" s="1"/>
      <c r="O450" s="1"/>
      <c r="P450" s="1"/>
      <c r="Q450" s="1"/>
      <c r="R450" s="1"/>
      <c r="S450" s="1"/>
      <c r="T450" s="1"/>
      <c r="U450" s="1"/>
      <c r="V450" s="1"/>
    </row>
    <row r="451" spans="9:22" ht="13.5" customHeight="1">
      <c r="I451" s="1"/>
      <c r="J451" s="1"/>
      <c r="K451" s="1"/>
      <c r="L451" s="1"/>
      <c r="M451" s="1"/>
      <c r="N451" s="1"/>
      <c r="O451" s="1"/>
      <c r="P451" s="1"/>
      <c r="Q451" s="1"/>
      <c r="R451" s="1"/>
      <c r="S451" s="1"/>
      <c r="T451" s="1"/>
      <c r="U451" s="1"/>
      <c r="V451" s="1"/>
    </row>
    <row r="452" spans="9:22" ht="13.5" customHeight="1">
      <c r="I452" s="1"/>
      <c r="J452" s="1"/>
      <c r="K452" s="1"/>
      <c r="L452" s="1"/>
      <c r="M452" s="1"/>
      <c r="N452" s="1"/>
      <c r="O452" s="1"/>
      <c r="P452" s="1"/>
      <c r="Q452" s="1"/>
      <c r="R452" s="1"/>
      <c r="S452" s="1"/>
      <c r="T452" s="1"/>
      <c r="U452" s="1"/>
      <c r="V452" s="1"/>
    </row>
    <row r="453" spans="9:22" ht="13.5" customHeight="1">
      <c r="I453" s="1"/>
      <c r="J453" s="1"/>
      <c r="K453" s="1"/>
      <c r="L453" s="1"/>
      <c r="M453" s="1"/>
      <c r="N453" s="1"/>
      <c r="O453" s="1"/>
      <c r="P453" s="1"/>
      <c r="Q453" s="1"/>
      <c r="R453" s="1"/>
      <c r="S453" s="1"/>
      <c r="T453" s="1"/>
      <c r="U453" s="1"/>
      <c r="V453" s="1"/>
    </row>
    <row r="454" spans="9:22" ht="13.5" customHeight="1">
      <c r="I454" s="1"/>
      <c r="J454" s="1"/>
      <c r="K454" s="1"/>
      <c r="L454" s="1"/>
      <c r="M454" s="1"/>
      <c r="N454" s="1"/>
      <c r="O454" s="1"/>
      <c r="P454" s="1"/>
      <c r="Q454" s="1"/>
      <c r="R454" s="1"/>
      <c r="S454" s="1"/>
      <c r="T454" s="1"/>
      <c r="U454" s="1"/>
      <c r="V454" s="1"/>
    </row>
    <row r="455" spans="9:22" ht="13.5" customHeight="1">
      <c r="I455" s="1"/>
      <c r="J455" s="1"/>
      <c r="K455" s="1"/>
      <c r="L455" s="1"/>
      <c r="M455" s="1"/>
      <c r="N455" s="1"/>
      <c r="O455" s="1"/>
      <c r="P455" s="1"/>
      <c r="Q455" s="1"/>
      <c r="R455" s="1"/>
      <c r="S455" s="1"/>
      <c r="T455" s="1"/>
      <c r="U455" s="1"/>
      <c r="V455" s="1"/>
    </row>
    <row r="456" spans="9:22" ht="13.5" customHeight="1">
      <c r="I456" s="1"/>
      <c r="J456" s="1"/>
      <c r="K456" s="1"/>
      <c r="L456" s="1"/>
      <c r="M456" s="1"/>
      <c r="N456" s="1"/>
      <c r="O456" s="1"/>
      <c r="P456" s="1"/>
      <c r="Q456" s="1"/>
      <c r="R456" s="1"/>
      <c r="S456" s="1"/>
      <c r="T456" s="1"/>
      <c r="U456" s="1"/>
      <c r="V456" s="1"/>
    </row>
    <row r="457" spans="9:22" ht="13.5" customHeight="1">
      <c r="I457" s="1"/>
      <c r="J457" s="1"/>
      <c r="K457" s="1"/>
      <c r="L457" s="1"/>
      <c r="M457" s="1"/>
      <c r="N457" s="1"/>
      <c r="O457" s="1"/>
      <c r="P457" s="1"/>
      <c r="Q457" s="1"/>
      <c r="R457" s="1"/>
      <c r="S457" s="1"/>
      <c r="T457" s="1"/>
      <c r="U457" s="1"/>
      <c r="V457" s="1"/>
    </row>
    <row r="458" spans="9:22" ht="13.5" customHeight="1">
      <c r="I458" s="1"/>
      <c r="J458" s="1"/>
      <c r="K458" s="1"/>
      <c r="L458" s="1"/>
      <c r="M458" s="1"/>
      <c r="N458" s="1"/>
      <c r="O458" s="1"/>
      <c r="P458" s="1"/>
      <c r="Q458" s="1"/>
      <c r="R458" s="1"/>
      <c r="S458" s="1"/>
      <c r="T458" s="1"/>
      <c r="U458" s="1"/>
      <c r="V458" s="1"/>
    </row>
    <row r="459" spans="9:22" ht="13.5" customHeight="1">
      <c r="I459" s="1"/>
      <c r="J459" s="1"/>
      <c r="K459" s="1"/>
      <c r="L459" s="1"/>
      <c r="M459" s="1"/>
      <c r="N459" s="1"/>
      <c r="O459" s="1"/>
      <c r="P459" s="1"/>
      <c r="Q459" s="1"/>
      <c r="R459" s="1"/>
      <c r="S459" s="1"/>
      <c r="T459" s="1"/>
      <c r="U459" s="1"/>
      <c r="V459" s="1"/>
    </row>
    <row r="460" spans="9:22" ht="13.5" customHeight="1">
      <c r="I460" s="1"/>
      <c r="J460" s="1"/>
      <c r="K460" s="1"/>
      <c r="L460" s="1"/>
      <c r="M460" s="1"/>
      <c r="N460" s="1"/>
      <c r="O460" s="1"/>
      <c r="P460" s="1"/>
      <c r="Q460" s="1"/>
      <c r="R460" s="1"/>
      <c r="S460" s="1"/>
      <c r="T460" s="1"/>
      <c r="U460" s="1"/>
      <c r="V460" s="1"/>
    </row>
    <row r="461" spans="9:22" ht="13.5" customHeight="1">
      <c r="I461" s="1"/>
      <c r="J461" s="1"/>
      <c r="K461" s="1"/>
      <c r="L461" s="1"/>
      <c r="M461" s="1"/>
      <c r="N461" s="1"/>
      <c r="O461" s="1"/>
      <c r="P461" s="1"/>
      <c r="Q461" s="1"/>
      <c r="R461" s="1"/>
      <c r="S461" s="1"/>
      <c r="T461" s="1"/>
      <c r="U461" s="1"/>
      <c r="V461" s="1"/>
    </row>
    <row r="462" spans="9:22" ht="13.5" customHeight="1">
      <c r="I462" s="1"/>
      <c r="J462" s="1"/>
      <c r="K462" s="1"/>
      <c r="L462" s="1"/>
      <c r="M462" s="1"/>
      <c r="N462" s="1"/>
      <c r="O462" s="1"/>
      <c r="P462" s="1"/>
      <c r="Q462" s="1"/>
      <c r="R462" s="1"/>
      <c r="S462" s="1"/>
      <c r="T462" s="1"/>
      <c r="U462" s="1"/>
      <c r="V462" s="1"/>
    </row>
    <row r="463" spans="9:22" ht="13.5" customHeight="1">
      <c r="I463" s="1"/>
      <c r="J463" s="1"/>
      <c r="K463" s="1"/>
      <c r="L463" s="1"/>
      <c r="M463" s="1"/>
      <c r="N463" s="1"/>
      <c r="O463" s="1"/>
      <c r="P463" s="1"/>
      <c r="Q463" s="1"/>
      <c r="R463" s="1"/>
      <c r="S463" s="1"/>
      <c r="T463" s="1"/>
      <c r="U463" s="1"/>
      <c r="V463" s="1"/>
    </row>
    <row r="464" spans="9:22" ht="13.5" customHeight="1">
      <c r="I464" s="1"/>
      <c r="J464" s="1"/>
      <c r="K464" s="1"/>
      <c r="L464" s="1"/>
      <c r="M464" s="1"/>
      <c r="N464" s="1"/>
      <c r="O464" s="1"/>
      <c r="P464" s="1"/>
      <c r="Q464" s="1"/>
      <c r="R464" s="1"/>
      <c r="S464" s="1"/>
      <c r="T464" s="1"/>
      <c r="U464" s="1"/>
      <c r="V464" s="1"/>
    </row>
    <row r="465" spans="9:22" ht="13.5" customHeight="1">
      <c r="I465" s="1"/>
      <c r="J465" s="1"/>
      <c r="K465" s="1"/>
      <c r="L465" s="1"/>
      <c r="M465" s="1"/>
      <c r="N465" s="1"/>
      <c r="O465" s="1"/>
      <c r="P465" s="1"/>
      <c r="Q465" s="1"/>
      <c r="R465" s="1"/>
      <c r="S465" s="1"/>
      <c r="T465" s="1"/>
      <c r="U465" s="1"/>
      <c r="V465" s="1"/>
    </row>
    <row r="466" spans="9:22" ht="13.5" customHeight="1">
      <c r="I466" s="1"/>
      <c r="J466" s="1"/>
      <c r="K466" s="1"/>
      <c r="L466" s="1"/>
      <c r="M466" s="1"/>
      <c r="N466" s="1"/>
      <c r="O466" s="1"/>
      <c r="P466" s="1"/>
      <c r="Q466" s="1"/>
      <c r="R466" s="1"/>
      <c r="S466" s="1"/>
      <c r="T466" s="1"/>
      <c r="U466" s="1"/>
      <c r="V466" s="1"/>
    </row>
    <row r="467" spans="9:22" ht="13.5" customHeight="1">
      <c r="I467" s="1"/>
      <c r="J467" s="1"/>
      <c r="K467" s="1"/>
      <c r="L467" s="1"/>
      <c r="M467" s="1"/>
      <c r="N467" s="1"/>
      <c r="O467" s="1"/>
      <c r="P467" s="1"/>
      <c r="Q467" s="1"/>
      <c r="R467" s="1"/>
      <c r="S467" s="1"/>
      <c r="T467" s="1"/>
      <c r="U467" s="1"/>
      <c r="V467" s="1"/>
    </row>
    <row r="468" spans="9:22" ht="13.5" customHeight="1">
      <c r="I468" s="1"/>
      <c r="J468" s="1"/>
      <c r="K468" s="1"/>
      <c r="L468" s="1"/>
      <c r="M468" s="1"/>
      <c r="N468" s="1"/>
      <c r="O468" s="1"/>
      <c r="P468" s="1"/>
      <c r="Q468" s="1"/>
      <c r="R468" s="1"/>
      <c r="S468" s="1"/>
      <c r="T468" s="1"/>
      <c r="U468" s="1"/>
      <c r="V468" s="1"/>
    </row>
    <row r="469" spans="9:22" ht="13.5" customHeight="1">
      <c r="I469" s="1"/>
      <c r="J469" s="1"/>
      <c r="K469" s="1"/>
      <c r="L469" s="1"/>
      <c r="M469" s="1"/>
      <c r="N469" s="1"/>
      <c r="O469" s="1"/>
      <c r="P469" s="1"/>
      <c r="Q469" s="1"/>
      <c r="R469" s="1"/>
      <c r="S469" s="1"/>
      <c r="T469" s="1"/>
      <c r="U469" s="1"/>
      <c r="V469" s="1"/>
    </row>
    <row r="470" spans="9:22" ht="13.5" customHeight="1">
      <c r="I470" s="1"/>
      <c r="J470" s="1"/>
      <c r="K470" s="1"/>
      <c r="L470" s="1"/>
      <c r="M470" s="1"/>
      <c r="N470" s="1"/>
      <c r="O470" s="1"/>
      <c r="P470" s="1"/>
      <c r="Q470" s="1"/>
      <c r="R470" s="1"/>
      <c r="S470" s="1"/>
      <c r="T470" s="1"/>
      <c r="U470" s="1"/>
      <c r="V470" s="1"/>
    </row>
    <row r="471" spans="9:22" ht="13.5" customHeight="1">
      <c r="I471" s="1"/>
      <c r="J471" s="1"/>
      <c r="K471" s="1"/>
      <c r="L471" s="1"/>
      <c r="M471" s="1"/>
      <c r="N471" s="1"/>
      <c r="O471" s="1"/>
      <c r="P471" s="1"/>
      <c r="Q471" s="1"/>
      <c r="R471" s="1"/>
      <c r="S471" s="1"/>
      <c r="T471" s="1"/>
      <c r="U471" s="1"/>
      <c r="V471" s="1"/>
    </row>
    <row r="472" spans="9:22" ht="13.5" customHeight="1">
      <c r="I472" s="1"/>
      <c r="J472" s="1"/>
      <c r="K472" s="1"/>
      <c r="L472" s="1"/>
      <c r="M472" s="1"/>
      <c r="N472" s="1"/>
      <c r="O472" s="1"/>
      <c r="P472" s="1"/>
      <c r="Q472" s="1"/>
      <c r="R472" s="1"/>
      <c r="S472" s="1"/>
      <c r="T472" s="1"/>
      <c r="U472" s="1"/>
      <c r="V472" s="1"/>
    </row>
    <row r="473" spans="9:22" ht="13.5" customHeight="1">
      <c r="I473" s="1"/>
      <c r="J473" s="1"/>
      <c r="K473" s="1"/>
      <c r="L473" s="1"/>
      <c r="M473" s="1"/>
      <c r="N473" s="1"/>
      <c r="O473" s="1"/>
      <c r="P473" s="1"/>
      <c r="Q473" s="1"/>
      <c r="R473" s="1"/>
      <c r="S473" s="1"/>
      <c r="T473" s="1"/>
      <c r="U473" s="1"/>
      <c r="V473" s="1"/>
    </row>
    <row r="474" spans="9:22" ht="13.5" customHeight="1">
      <c r="I474" s="1"/>
      <c r="J474" s="1"/>
      <c r="K474" s="1"/>
      <c r="L474" s="1"/>
      <c r="M474" s="1"/>
      <c r="N474" s="1"/>
      <c r="O474" s="1"/>
      <c r="P474" s="1"/>
      <c r="Q474" s="1"/>
      <c r="R474" s="1"/>
      <c r="S474" s="1"/>
      <c r="T474" s="1"/>
      <c r="U474" s="1"/>
      <c r="V474" s="1"/>
    </row>
    <row r="475" spans="9:22" ht="13.5" customHeight="1">
      <c r="I475" s="1"/>
      <c r="J475" s="1"/>
      <c r="K475" s="1"/>
      <c r="L475" s="1"/>
      <c r="M475" s="1"/>
      <c r="N475" s="1"/>
      <c r="O475" s="1"/>
      <c r="P475" s="1"/>
      <c r="Q475" s="1"/>
      <c r="R475" s="1"/>
      <c r="S475" s="1"/>
      <c r="T475" s="1"/>
      <c r="U475" s="1"/>
      <c r="V475" s="1"/>
    </row>
    <row r="476" spans="9:22" ht="13.5" customHeight="1">
      <c r="I476" s="1"/>
      <c r="J476" s="1"/>
      <c r="K476" s="1"/>
      <c r="L476" s="1"/>
      <c r="M476" s="1"/>
      <c r="N476" s="1"/>
      <c r="O476" s="1"/>
      <c r="P476" s="1"/>
      <c r="Q476" s="1"/>
      <c r="R476" s="1"/>
      <c r="S476" s="1"/>
      <c r="T476" s="1"/>
      <c r="U476" s="1"/>
      <c r="V476" s="1"/>
    </row>
    <row r="477" spans="9:22" ht="13.5" customHeight="1">
      <c r="I477" s="1"/>
      <c r="J477" s="1"/>
      <c r="K477" s="1"/>
      <c r="L477" s="1"/>
      <c r="M477" s="1"/>
      <c r="N477" s="1"/>
      <c r="O477" s="1"/>
      <c r="P477" s="1"/>
      <c r="Q477" s="1"/>
      <c r="R477" s="1"/>
      <c r="S477" s="1"/>
      <c r="T477" s="1"/>
      <c r="U477" s="1"/>
      <c r="V477" s="1"/>
    </row>
    <row r="478" spans="9:22" ht="13.5" customHeight="1">
      <c r="I478" s="1"/>
      <c r="J478" s="1"/>
      <c r="K478" s="1"/>
      <c r="L478" s="1"/>
      <c r="M478" s="1"/>
      <c r="N478" s="1"/>
      <c r="O478" s="1"/>
      <c r="P478" s="1"/>
      <c r="Q478" s="1"/>
      <c r="R478" s="1"/>
      <c r="S478" s="1"/>
      <c r="T478" s="1"/>
      <c r="U478" s="1"/>
      <c r="V478" s="1"/>
    </row>
    <row r="479" spans="9:22" ht="13.5" customHeight="1">
      <c r="I479" s="1"/>
      <c r="J479" s="1"/>
      <c r="K479" s="1"/>
      <c r="L479" s="1"/>
      <c r="M479" s="1"/>
      <c r="N479" s="1"/>
      <c r="O479" s="1"/>
      <c r="P479" s="1"/>
      <c r="Q479" s="1"/>
      <c r="R479" s="1"/>
      <c r="S479" s="1"/>
      <c r="T479" s="1"/>
      <c r="U479" s="1"/>
      <c r="V479" s="1"/>
    </row>
    <row r="480" spans="9:22" ht="13.5" customHeight="1">
      <c r="I480" s="1"/>
      <c r="J480" s="1"/>
      <c r="K480" s="1"/>
      <c r="L480" s="1"/>
      <c r="M480" s="1"/>
      <c r="N480" s="1"/>
      <c r="O480" s="1"/>
      <c r="P480" s="1"/>
      <c r="Q480" s="1"/>
      <c r="R480" s="1"/>
      <c r="S480" s="1"/>
      <c r="T480" s="1"/>
      <c r="U480" s="1"/>
      <c r="V480" s="1"/>
    </row>
    <row r="481" spans="9:22" ht="13.5" customHeight="1">
      <c r="I481" s="1"/>
      <c r="J481" s="1"/>
      <c r="K481" s="1"/>
      <c r="L481" s="1"/>
      <c r="M481" s="1"/>
      <c r="N481" s="1"/>
      <c r="O481" s="1"/>
      <c r="P481" s="1"/>
      <c r="Q481" s="1"/>
      <c r="R481" s="1"/>
      <c r="S481" s="1"/>
      <c r="T481" s="1"/>
      <c r="U481" s="1"/>
      <c r="V481" s="1"/>
    </row>
    <row r="482" spans="9:22" ht="13.5" customHeight="1">
      <c r="I482" s="1"/>
      <c r="J482" s="1"/>
      <c r="K482" s="1"/>
      <c r="L482" s="1"/>
      <c r="M482" s="1"/>
      <c r="N482" s="1"/>
      <c r="O482" s="1"/>
      <c r="P482" s="1"/>
      <c r="Q482" s="1"/>
      <c r="R482" s="1"/>
      <c r="S482" s="1"/>
      <c r="T482" s="1"/>
      <c r="U482" s="1"/>
      <c r="V482" s="1"/>
    </row>
    <row r="483" spans="9:22" ht="13.5" customHeight="1">
      <c r="I483" s="1"/>
      <c r="J483" s="1"/>
      <c r="K483" s="1"/>
      <c r="L483" s="1"/>
      <c r="M483" s="1"/>
      <c r="N483" s="1"/>
      <c r="O483" s="1"/>
      <c r="P483" s="1"/>
      <c r="Q483" s="1"/>
      <c r="R483" s="1"/>
      <c r="S483" s="1"/>
      <c r="T483" s="1"/>
      <c r="U483" s="1"/>
      <c r="V483" s="1"/>
    </row>
    <row r="484" spans="9:22" ht="13.5" customHeight="1">
      <c r="I484" s="1"/>
      <c r="J484" s="1"/>
      <c r="K484" s="1"/>
      <c r="L484" s="1"/>
      <c r="M484" s="1"/>
      <c r="N484" s="1"/>
      <c r="O484" s="1"/>
      <c r="P484" s="1"/>
      <c r="Q484" s="1"/>
      <c r="R484" s="1"/>
      <c r="S484" s="1"/>
      <c r="T484" s="1"/>
      <c r="U484" s="1"/>
      <c r="V484" s="1"/>
    </row>
    <row r="485" spans="9:22" ht="13.5" customHeight="1">
      <c r="I485" s="1"/>
      <c r="J485" s="1"/>
      <c r="K485" s="1"/>
      <c r="L485" s="1"/>
      <c r="M485" s="1"/>
      <c r="N485" s="1"/>
      <c r="O485" s="1"/>
      <c r="P485" s="1"/>
      <c r="Q485" s="1"/>
      <c r="R485" s="1"/>
      <c r="S485" s="1"/>
      <c r="T485" s="1"/>
      <c r="U485" s="1"/>
      <c r="V485" s="1"/>
    </row>
    <row r="486" spans="9:22" ht="13.5" customHeight="1">
      <c r="I486" s="1"/>
      <c r="J486" s="1"/>
      <c r="K486" s="1"/>
      <c r="L486" s="1"/>
      <c r="M486" s="1"/>
      <c r="N486" s="1"/>
      <c r="O486" s="1"/>
      <c r="P486" s="1"/>
      <c r="Q486" s="1"/>
      <c r="R486" s="1"/>
      <c r="S486" s="1"/>
      <c r="T486" s="1"/>
      <c r="U486" s="1"/>
      <c r="V486" s="1"/>
    </row>
    <row r="487" spans="9:22" ht="13.5" customHeight="1">
      <c r="I487" s="1"/>
      <c r="J487" s="1"/>
      <c r="K487" s="1"/>
      <c r="L487" s="1"/>
      <c r="M487" s="1"/>
      <c r="N487" s="1"/>
      <c r="O487" s="1"/>
      <c r="P487" s="1"/>
      <c r="Q487" s="1"/>
      <c r="R487" s="1"/>
      <c r="S487" s="1"/>
      <c r="T487" s="1"/>
      <c r="U487" s="1"/>
      <c r="V487" s="1"/>
    </row>
    <row r="488" spans="9:22" ht="13.5" customHeight="1">
      <c r="I488" s="1"/>
      <c r="J488" s="1"/>
      <c r="K488" s="1"/>
      <c r="L488" s="1"/>
      <c r="M488" s="1"/>
      <c r="N488" s="1"/>
      <c r="O488" s="1"/>
      <c r="P488" s="1"/>
      <c r="Q488" s="1"/>
      <c r="R488" s="1"/>
      <c r="S488" s="1"/>
      <c r="T488" s="1"/>
      <c r="U488" s="1"/>
      <c r="V488" s="1"/>
    </row>
    <row r="489" spans="9:22" ht="13.5" customHeight="1">
      <c r="I489" s="1"/>
      <c r="J489" s="1"/>
      <c r="K489" s="1"/>
      <c r="L489" s="1"/>
      <c r="M489" s="1"/>
      <c r="N489" s="1"/>
      <c r="O489" s="1"/>
      <c r="P489" s="1"/>
      <c r="Q489" s="1"/>
      <c r="R489" s="1"/>
      <c r="S489" s="1"/>
      <c r="T489" s="1"/>
      <c r="U489" s="1"/>
      <c r="V489" s="1"/>
    </row>
    <row r="490" spans="9:22" ht="13.5" customHeight="1">
      <c r="I490" s="1"/>
      <c r="J490" s="1"/>
      <c r="K490" s="1"/>
      <c r="L490" s="1"/>
      <c r="M490" s="1"/>
      <c r="N490" s="1"/>
      <c r="O490" s="1"/>
      <c r="P490" s="1"/>
      <c r="Q490" s="1"/>
      <c r="R490" s="1"/>
      <c r="S490" s="1"/>
      <c r="T490" s="1"/>
      <c r="U490" s="1"/>
      <c r="V490" s="1"/>
    </row>
    <row r="491" spans="9:22" ht="13.5" customHeight="1">
      <c r="I491" s="1"/>
      <c r="J491" s="1"/>
      <c r="K491" s="1"/>
      <c r="L491" s="1"/>
      <c r="M491" s="1"/>
      <c r="N491" s="1"/>
      <c r="O491" s="1"/>
      <c r="P491" s="1"/>
      <c r="Q491" s="1"/>
      <c r="R491" s="1"/>
      <c r="S491" s="1"/>
      <c r="T491" s="1"/>
      <c r="U491" s="1"/>
      <c r="V491" s="1"/>
    </row>
    <row r="492" spans="9:22" ht="13.5" customHeight="1">
      <c r="I492" s="1"/>
      <c r="J492" s="1"/>
      <c r="K492" s="1"/>
      <c r="L492" s="1"/>
      <c r="M492" s="1"/>
      <c r="N492" s="1"/>
      <c r="O492" s="1"/>
      <c r="P492" s="1"/>
      <c r="Q492" s="1"/>
      <c r="R492" s="1"/>
      <c r="S492" s="1"/>
      <c r="T492" s="1"/>
      <c r="U492" s="1"/>
      <c r="V492" s="1"/>
    </row>
    <row r="493" spans="9:22" ht="13.5" customHeight="1">
      <c r="I493" s="1"/>
      <c r="J493" s="1"/>
      <c r="K493" s="1"/>
      <c r="L493" s="1"/>
      <c r="M493" s="1"/>
      <c r="N493" s="1"/>
      <c r="O493" s="1"/>
      <c r="P493" s="1"/>
      <c r="Q493" s="1"/>
      <c r="R493" s="1"/>
      <c r="S493" s="1"/>
      <c r="T493" s="1"/>
      <c r="U493" s="1"/>
      <c r="V493" s="1"/>
    </row>
    <row r="494" spans="9:22" ht="13.5" customHeight="1">
      <c r="I494" s="1"/>
      <c r="J494" s="1"/>
      <c r="K494" s="1"/>
      <c r="L494" s="1"/>
      <c r="M494" s="1"/>
      <c r="N494" s="1"/>
      <c r="O494" s="1"/>
      <c r="P494" s="1"/>
      <c r="Q494" s="1"/>
      <c r="R494" s="1"/>
      <c r="S494" s="1"/>
      <c r="T494" s="1"/>
      <c r="U494" s="1"/>
      <c r="V494" s="1"/>
    </row>
    <row r="495" spans="9:22" ht="13.5" customHeight="1">
      <c r="I495" s="1"/>
      <c r="J495" s="1"/>
      <c r="K495" s="1"/>
      <c r="L495" s="1"/>
      <c r="M495" s="1"/>
      <c r="N495" s="1"/>
      <c r="O495" s="1"/>
      <c r="P495" s="1"/>
      <c r="Q495" s="1"/>
      <c r="R495" s="1"/>
      <c r="S495" s="1"/>
      <c r="T495" s="1"/>
      <c r="U495" s="1"/>
      <c r="V495" s="1"/>
    </row>
    <row r="496" spans="9:22" ht="13.5" customHeight="1">
      <c r="I496" s="1"/>
      <c r="J496" s="1"/>
      <c r="K496" s="1"/>
      <c r="L496" s="1"/>
      <c r="M496" s="1"/>
      <c r="N496" s="1"/>
      <c r="O496" s="1"/>
      <c r="P496" s="1"/>
      <c r="Q496" s="1"/>
      <c r="R496" s="1"/>
      <c r="S496" s="1"/>
      <c r="T496" s="1"/>
      <c r="U496" s="1"/>
      <c r="V496" s="1"/>
    </row>
    <row r="497" spans="9:22" ht="13.5" customHeight="1">
      <c r="I497" s="1"/>
      <c r="J497" s="1"/>
      <c r="K497" s="1"/>
      <c r="L497" s="1"/>
      <c r="M497" s="1"/>
      <c r="N497" s="1"/>
      <c r="O497" s="1"/>
      <c r="P497" s="1"/>
      <c r="Q497" s="1"/>
      <c r="R497" s="1"/>
      <c r="S497" s="1"/>
      <c r="T497" s="1"/>
      <c r="U497" s="1"/>
      <c r="V497" s="1"/>
    </row>
    <row r="498" spans="9:22" ht="13.5" customHeight="1">
      <c r="I498" s="1"/>
      <c r="J498" s="1"/>
      <c r="K498" s="1"/>
      <c r="L498" s="1"/>
      <c r="M498" s="1"/>
      <c r="N498" s="1"/>
      <c r="O498" s="1"/>
      <c r="P498" s="1"/>
      <c r="Q498" s="1"/>
      <c r="R498" s="1"/>
      <c r="S498" s="1"/>
      <c r="T498" s="1"/>
      <c r="U498" s="1"/>
      <c r="V498" s="1"/>
    </row>
    <row r="499" spans="9:22" ht="13.5" customHeight="1">
      <c r="I499" s="1"/>
      <c r="J499" s="1"/>
      <c r="K499" s="1"/>
      <c r="L499" s="1"/>
      <c r="M499" s="1"/>
      <c r="N499" s="1"/>
      <c r="O499" s="1"/>
      <c r="P499" s="1"/>
      <c r="Q499" s="1"/>
      <c r="R499" s="1"/>
      <c r="S499" s="1"/>
      <c r="T499" s="1"/>
      <c r="U499" s="1"/>
      <c r="V499" s="1"/>
    </row>
    <row r="500" spans="9:22" ht="13.5" customHeight="1">
      <c r="I500" s="1"/>
      <c r="J500" s="1"/>
      <c r="K500" s="1"/>
      <c r="L500" s="1"/>
      <c r="M500" s="1"/>
      <c r="N500" s="1"/>
      <c r="O500" s="1"/>
      <c r="P500" s="1"/>
      <c r="Q500" s="1"/>
      <c r="R500" s="1"/>
      <c r="S500" s="1"/>
      <c r="T500" s="1"/>
      <c r="U500" s="1"/>
      <c r="V500" s="1"/>
    </row>
    <row r="501" spans="9:22" ht="13.5" customHeight="1">
      <c r="I501" s="1"/>
      <c r="J501" s="1"/>
      <c r="K501" s="1"/>
      <c r="L501" s="1"/>
      <c r="M501" s="1"/>
      <c r="N501" s="1"/>
      <c r="O501" s="1"/>
      <c r="P501" s="1"/>
      <c r="Q501" s="1"/>
      <c r="R501" s="1"/>
      <c r="S501" s="1"/>
      <c r="T501" s="1"/>
      <c r="U501" s="1"/>
      <c r="V501" s="1"/>
    </row>
    <row r="502" spans="9:22" ht="13.5" customHeight="1">
      <c r="I502" s="1"/>
      <c r="J502" s="1"/>
      <c r="K502" s="1"/>
      <c r="L502" s="1"/>
      <c r="M502" s="1"/>
      <c r="N502" s="1"/>
      <c r="O502" s="1"/>
      <c r="P502" s="1"/>
      <c r="Q502" s="1"/>
      <c r="R502" s="1"/>
      <c r="S502" s="1"/>
      <c r="T502" s="1"/>
      <c r="U502" s="1"/>
      <c r="V502" s="1"/>
    </row>
    <row r="503" spans="9:22" ht="13.5" customHeight="1">
      <c r="I503" s="1"/>
      <c r="J503" s="1"/>
      <c r="K503" s="1"/>
      <c r="L503" s="1"/>
      <c r="M503" s="1"/>
      <c r="N503" s="1"/>
      <c r="O503" s="1"/>
      <c r="P503" s="1"/>
      <c r="Q503" s="1"/>
      <c r="R503" s="1"/>
      <c r="S503" s="1"/>
      <c r="T503" s="1"/>
      <c r="U503" s="1"/>
      <c r="V503" s="1"/>
    </row>
    <row r="504" spans="9:22" ht="13.5" customHeight="1">
      <c r="I504" s="1"/>
      <c r="J504" s="1"/>
      <c r="K504" s="1"/>
      <c r="L504" s="1"/>
      <c r="M504" s="1"/>
      <c r="N504" s="1"/>
      <c r="O504" s="1"/>
      <c r="P504" s="1"/>
      <c r="Q504" s="1"/>
      <c r="R504" s="1"/>
      <c r="S504" s="1"/>
      <c r="T504" s="1"/>
      <c r="U504" s="1"/>
      <c r="V504" s="1"/>
    </row>
    <row r="505" spans="9:22" ht="13.5" customHeight="1">
      <c r="I505" s="1"/>
      <c r="J505" s="1"/>
      <c r="K505" s="1"/>
      <c r="L505" s="1"/>
      <c r="M505" s="1"/>
      <c r="N505" s="1"/>
      <c r="O505" s="1"/>
      <c r="P505" s="1"/>
      <c r="Q505" s="1"/>
      <c r="R505" s="1"/>
      <c r="S505" s="1"/>
      <c r="T505" s="1"/>
      <c r="U505" s="1"/>
      <c r="V505" s="1"/>
    </row>
    <row r="506" spans="9:22" ht="13.5" customHeight="1">
      <c r="I506" s="1"/>
      <c r="J506" s="1"/>
      <c r="K506" s="1"/>
      <c r="L506" s="1"/>
      <c r="M506" s="1"/>
      <c r="N506" s="1"/>
      <c r="O506" s="1"/>
      <c r="P506" s="1"/>
      <c r="Q506" s="1"/>
      <c r="R506" s="1"/>
      <c r="S506" s="1"/>
      <c r="T506" s="1"/>
      <c r="U506" s="1"/>
      <c r="V506" s="1"/>
    </row>
    <row r="507" spans="9:22" ht="13.5" customHeight="1">
      <c r="I507" s="1"/>
      <c r="J507" s="1"/>
      <c r="K507" s="1"/>
      <c r="L507" s="1"/>
      <c r="M507" s="1"/>
      <c r="N507" s="1"/>
      <c r="O507" s="1"/>
      <c r="P507" s="1"/>
      <c r="Q507" s="1"/>
      <c r="R507" s="1"/>
      <c r="S507" s="1"/>
      <c r="T507" s="1"/>
      <c r="U507" s="1"/>
      <c r="V507" s="1"/>
    </row>
    <row r="508" spans="9:22" ht="13.5" customHeight="1">
      <c r="I508" s="1"/>
      <c r="J508" s="1"/>
      <c r="K508" s="1"/>
      <c r="L508" s="1"/>
      <c r="M508" s="1"/>
      <c r="N508" s="1"/>
      <c r="O508" s="1"/>
      <c r="P508" s="1"/>
      <c r="Q508" s="1"/>
      <c r="R508" s="1"/>
      <c r="S508" s="1"/>
      <c r="T508" s="1"/>
      <c r="U508" s="1"/>
      <c r="V508" s="1"/>
    </row>
    <row r="509" spans="9:22" ht="13.5" customHeight="1">
      <c r="I509" s="1"/>
      <c r="J509" s="1"/>
      <c r="K509" s="1"/>
      <c r="L509" s="1"/>
      <c r="M509" s="1"/>
      <c r="N509" s="1"/>
      <c r="O509" s="1"/>
      <c r="P509" s="1"/>
      <c r="Q509" s="1"/>
      <c r="R509" s="1"/>
      <c r="S509" s="1"/>
      <c r="T509" s="1"/>
      <c r="U509" s="1"/>
      <c r="V509" s="1"/>
    </row>
    <row r="510" spans="9:22" ht="13.5" customHeight="1">
      <c r="I510" s="1"/>
      <c r="J510" s="1"/>
      <c r="K510" s="1"/>
      <c r="L510" s="1"/>
      <c r="M510" s="1"/>
      <c r="N510" s="1"/>
      <c r="O510" s="1"/>
      <c r="P510" s="1"/>
      <c r="Q510" s="1"/>
      <c r="R510" s="1"/>
      <c r="S510" s="1"/>
      <c r="T510" s="1"/>
      <c r="U510" s="1"/>
      <c r="V510" s="1"/>
    </row>
    <row r="511" spans="9:22" ht="13.5" customHeight="1">
      <c r="I511" s="1"/>
      <c r="J511" s="1"/>
      <c r="K511" s="1"/>
      <c r="L511" s="1"/>
      <c r="M511" s="1"/>
      <c r="N511" s="1"/>
      <c r="O511" s="1"/>
      <c r="P511" s="1"/>
      <c r="Q511" s="1"/>
      <c r="R511" s="1"/>
      <c r="S511" s="1"/>
      <c r="T511" s="1"/>
      <c r="U511" s="1"/>
      <c r="V511" s="1"/>
    </row>
    <row r="512" spans="9:22" ht="13.5" customHeight="1">
      <c r="I512" s="1"/>
      <c r="J512" s="1"/>
      <c r="K512" s="1"/>
      <c r="L512" s="1"/>
      <c r="M512" s="1"/>
      <c r="N512" s="1"/>
      <c r="O512" s="1"/>
      <c r="P512" s="1"/>
      <c r="Q512" s="1"/>
      <c r="R512" s="1"/>
      <c r="S512" s="1"/>
      <c r="T512" s="1"/>
      <c r="U512" s="1"/>
      <c r="V512" s="1"/>
    </row>
    <row r="513" spans="9:22" ht="13.5" customHeight="1">
      <c r="I513" s="1"/>
      <c r="J513" s="1"/>
      <c r="K513" s="1"/>
      <c r="L513" s="1"/>
      <c r="M513" s="1"/>
      <c r="N513" s="1"/>
      <c r="O513" s="1"/>
      <c r="P513" s="1"/>
      <c r="Q513" s="1"/>
      <c r="R513" s="1"/>
      <c r="S513" s="1"/>
      <c r="T513" s="1"/>
      <c r="U513" s="1"/>
      <c r="V513" s="1"/>
    </row>
    <row r="514" spans="9:22" ht="13.5" customHeight="1">
      <c r="I514" s="1"/>
      <c r="J514" s="1"/>
      <c r="K514" s="1"/>
      <c r="L514" s="1"/>
      <c r="M514" s="1"/>
      <c r="N514" s="1"/>
      <c r="O514" s="1"/>
      <c r="P514" s="1"/>
      <c r="Q514" s="1"/>
      <c r="R514" s="1"/>
      <c r="S514" s="1"/>
      <c r="T514" s="1"/>
      <c r="U514" s="1"/>
      <c r="V514" s="1"/>
    </row>
    <row r="515" spans="9:22" ht="13.5" customHeight="1">
      <c r="I515" s="1"/>
      <c r="J515" s="1"/>
      <c r="K515" s="1"/>
      <c r="L515" s="1"/>
      <c r="M515" s="1"/>
      <c r="N515" s="1"/>
      <c r="O515" s="1"/>
      <c r="P515" s="1"/>
      <c r="Q515" s="1"/>
      <c r="R515" s="1"/>
      <c r="S515" s="1"/>
      <c r="T515" s="1"/>
      <c r="U515" s="1"/>
      <c r="V515" s="1"/>
    </row>
    <row r="516" spans="9:22" ht="13.5" customHeight="1">
      <c r="I516" s="1"/>
      <c r="J516" s="1"/>
      <c r="K516" s="1"/>
      <c r="L516" s="1"/>
      <c r="M516" s="1"/>
      <c r="N516" s="1"/>
      <c r="O516" s="1"/>
      <c r="P516" s="1"/>
      <c r="Q516" s="1"/>
      <c r="R516" s="1"/>
      <c r="S516" s="1"/>
      <c r="T516" s="1"/>
      <c r="U516" s="1"/>
      <c r="V516" s="1"/>
    </row>
    <row r="517" spans="9:22" ht="13.5" customHeight="1">
      <c r="I517" s="1"/>
      <c r="J517" s="1"/>
      <c r="K517" s="1"/>
      <c r="L517" s="1"/>
      <c r="M517" s="1"/>
      <c r="N517" s="1"/>
      <c r="O517" s="1"/>
      <c r="P517" s="1"/>
      <c r="Q517" s="1"/>
      <c r="R517" s="1"/>
      <c r="S517" s="1"/>
      <c r="T517" s="1"/>
      <c r="U517" s="1"/>
      <c r="V517" s="1"/>
    </row>
    <row r="518" spans="9:22" ht="13.5" customHeight="1">
      <c r="I518" s="1"/>
      <c r="J518" s="1"/>
      <c r="K518" s="1"/>
      <c r="L518" s="1"/>
      <c r="M518" s="1"/>
      <c r="N518" s="1"/>
      <c r="O518" s="1"/>
      <c r="P518" s="1"/>
      <c r="Q518" s="1"/>
      <c r="R518" s="1"/>
      <c r="S518" s="1"/>
      <c r="T518" s="1"/>
      <c r="U518" s="1"/>
      <c r="V518" s="1"/>
    </row>
    <row r="519" spans="9:22" ht="13.5" customHeight="1">
      <c r="I519" s="1"/>
      <c r="J519" s="1"/>
      <c r="K519" s="1"/>
      <c r="L519" s="1"/>
      <c r="M519" s="1"/>
      <c r="N519" s="1"/>
      <c r="O519" s="1"/>
      <c r="P519" s="1"/>
      <c r="Q519" s="1"/>
      <c r="R519" s="1"/>
      <c r="S519" s="1"/>
      <c r="T519" s="1"/>
      <c r="U519" s="1"/>
      <c r="V519" s="1"/>
    </row>
    <row r="520" spans="9:22" ht="13.5" customHeight="1">
      <c r="I520" s="1"/>
      <c r="J520" s="1"/>
      <c r="K520" s="1"/>
      <c r="L520" s="1"/>
      <c r="M520" s="1"/>
      <c r="N520" s="1"/>
      <c r="O520" s="1"/>
      <c r="P520" s="1"/>
      <c r="Q520" s="1"/>
      <c r="R520" s="1"/>
      <c r="S520" s="1"/>
      <c r="T520" s="1"/>
      <c r="U520" s="1"/>
      <c r="V520" s="1"/>
    </row>
    <row r="521" spans="9:22" ht="13.5" customHeight="1">
      <c r="I521" s="1"/>
      <c r="J521" s="1"/>
      <c r="K521" s="1"/>
      <c r="L521" s="1"/>
      <c r="M521" s="1"/>
      <c r="N521" s="1"/>
      <c r="O521" s="1"/>
      <c r="P521" s="1"/>
      <c r="Q521" s="1"/>
      <c r="R521" s="1"/>
      <c r="S521" s="1"/>
      <c r="T521" s="1"/>
      <c r="U521" s="1"/>
      <c r="V521" s="1"/>
    </row>
    <row r="522" spans="9:22" ht="13.5" customHeight="1">
      <c r="I522" s="1"/>
      <c r="J522" s="1"/>
      <c r="K522" s="1"/>
      <c r="L522" s="1"/>
      <c r="M522" s="1"/>
      <c r="N522" s="1"/>
      <c r="O522" s="1"/>
      <c r="P522" s="1"/>
      <c r="Q522" s="1"/>
      <c r="R522" s="1"/>
      <c r="S522" s="1"/>
      <c r="T522" s="1"/>
      <c r="U522" s="1"/>
      <c r="V522" s="1"/>
    </row>
    <row r="523" spans="9:22" ht="13.5" customHeight="1">
      <c r="I523" s="1"/>
      <c r="J523" s="1"/>
      <c r="K523" s="1"/>
      <c r="L523" s="1"/>
      <c r="M523" s="1"/>
      <c r="N523" s="1"/>
      <c r="O523" s="1"/>
      <c r="P523" s="1"/>
      <c r="Q523" s="1"/>
      <c r="R523" s="1"/>
      <c r="S523" s="1"/>
      <c r="T523" s="1"/>
      <c r="U523" s="1"/>
      <c r="V523" s="1"/>
    </row>
    <row r="524" spans="9:22" ht="13.5" customHeight="1">
      <c r="I524" s="1"/>
      <c r="J524" s="1"/>
      <c r="K524" s="1"/>
      <c r="L524" s="1"/>
      <c r="M524" s="1"/>
      <c r="N524" s="1"/>
      <c r="O524" s="1"/>
      <c r="P524" s="1"/>
      <c r="Q524" s="1"/>
      <c r="R524" s="1"/>
      <c r="S524" s="1"/>
      <c r="T524" s="1"/>
      <c r="U524" s="1"/>
      <c r="V524" s="1"/>
    </row>
    <row r="525" spans="9:22" ht="13.5" customHeight="1">
      <c r="I525" s="1"/>
      <c r="J525" s="1"/>
      <c r="K525" s="1"/>
      <c r="L525" s="1"/>
      <c r="M525" s="1"/>
      <c r="N525" s="1"/>
      <c r="O525" s="1"/>
      <c r="P525" s="1"/>
      <c r="Q525" s="1"/>
      <c r="R525" s="1"/>
      <c r="S525" s="1"/>
      <c r="T525" s="1"/>
      <c r="U525" s="1"/>
      <c r="V525" s="1"/>
    </row>
    <row r="526" spans="9:22" ht="13.5" customHeight="1">
      <c r="I526" s="1"/>
      <c r="J526" s="1"/>
      <c r="K526" s="1"/>
      <c r="L526" s="1"/>
      <c r="M526" s="1"/>
      <c r="N526" s="1"/>
      <c r="O526" s="1"/>
      <c r="P526" s="1"/>
      <c r="Q526" s="1"/>
      <c r="R526" s="1"/>
      <c r="S526" s="1"/>
      <c r="T526" s="1"/>
      <c r="U526" s="1"/>
      <c r="V526" s="1"/>
    </row>
    <row r="527" spans="9:22" ht="13.5" customHeight="1">
      <c r="I527" s="1"/>
      <c r="J527" s="1"/>
      <c r="K527" s="1"/>
      <c r="L527" s="1"/>
      <c r="M527" s="1"/>
      <c r="N527" s="1"/>
      <c r="O527" s="1"/>
      <c r="P527" s="1"/>
      <c r="Q527" s="1"/>
      <c r="R527" s="1"/>
      <c r="S527" s="1"/>
      <c r="T527" s="1"/>
      <c r="U527" s="1"/>
      <c r="V527" s="1"/>
    </row>
    <row r="528" spans="9:22" ht="13.5" customHeight="1">
      <c r="I528" s="1"/>
      <c r="J528" s="1"/>
      <c r="K528" s="1"/>
      <c r="L528" s="1"/>
      <c r="M528" s="1"/>
      <c r="N528" s="1"/>
      <c r="O528" s="1"/>
      <c r="P528" s="1"/>
      <c r="Q528" s="1"/>
      <c r="R528" s="1"/>
      <c r="S528" s="1"/>
      <c r="T528" s="1"/>
      <c r="U528" s="1"/>
      <c r="V528" s="1"/>
    </row>
    <row r="529" spans="9:22" ht="13.5" customHeight="1">
      <c r="I529" s="1"/>
      <c r="J529" s="1"/>
      <c r="K529" s="1"/>
      <c r="L529" s="1"/>
      <c r="M529" s="1"/>
      <c r="N529" s="1"/>
      <c r="O529" s="1"/>
      <c r="P529" s="1"/>
      <c r="Q529" s="1"/>
      <c r="R529" s="1"/>
      <c r="S529" s="1"/>
      <c r="T529" s="1"/>
      <c r="U529" s="1"/>
      <c r="V529" s="1"/>
    </row>
    <row r="530" spans="9:22" ht="13.5" customHeight="1">
      <c r="I530" s="1"/>
      <c r="J530" s="1"/>
      <c r="K530" s="1"/>
      <c r="L530" s="1"/>
      <c r="M530" s="1"/>
      <c r="N530" s="1"/>
      <c r="O530" s="1"/>
      <c r="P530" s="1"/>
      <c r="Q530" s="1"/>
      <c r="R530" s="1"/>
      <c r="S530" s="1"/>
      <c r="T530" s="1"/>
      <c r="U530" s="1"/>
      <c r="V530" s="1"/>
    </row>
    <row r="531" spans="9:22" ht="13.5" customHeight="1">
      <c r="I531" s="1"/>
      <c r="J531" s="1"/>
      <c r="K531" s="1"/>
      <c r="L531" s="1"/>
      <c r="M531" s="1"/>
      <c r="N531" s="1"/>
      <c r="O531" s="1"/>
      <c r="P531" s="1"/>
      <c r="Q531" s="1"/>
      <c r="R531" s="1"/>
      <c r="S531" s="1"/>
      <c r="T531" s="1"/>
      <c r="U531" s="1"/>
      <c r="V531" s="1"/>
    </row>
    <row r="532" spans="9:22" ht="13.5" customHeight="1">
      <c r="I532" s="1"/>
      <c r="J532" s="1"/>
      <c r="K532" s="1"/>
      <c r="L532" s="1"/>
      <c r="M532" s="1"/>
      <c r="N532" s="1"/>
      <c r="O532" s="1"/>
      <c r="P532" s="1"/>
      <c r="Q532" s="1"/>
      <c r="R532" s="1"/>
      <c r="S532" s="1"/>
      <c r="T532" s="1"/>
      <c r="U532" s="1"/>
      <c r="V532" s="1"/>
    </row>
    <row r="533" spans="9:22" ht="13.5" customHeight="1">
      <c r="I533" s="1"/>
      <c r="J533" s="1"/>
      <c r="K533" s="1"/>
      <c r="L533" s="1"/>
      <c r="M533" s="1"/>
      <c r="N533" s="1"/>
      <c r="O533" s="1"/>
      <c r="P533" s="1"/>
      <c r="Q533" s="1"/>
      <c r="R533" s="1"/>
      <c r="S533" s="1"/>
      <c r="T533" s="1"/>
      <c r="U533" s="1"/>
      <c r="V533" s="1"/>
    </row>
    <row r="534" spans="9:22" ht="13.5" customHeight="1">
      <c r="I534" s="1"/>
      <c r="J534" s="1"/>
      <c r="K534" s="1"/>
      <c r="L534" s="1"/>
      <c r="M534" s="1"/>
      <c r="N534" s="1"/>
      <c r="O534" s="1"/>
      <c r="P534" s="1"/>
      <c r="Q534" s="1"/>
      <c r="R534" s="1"/>
      <c r="S534" s="1"/>
      <c r="T534" s="1"/>
      <c r="U534" s="1"/>
      <c r="V534" s="1"/>
    </row>
    <row r="535" spans="9:22" ht="13.5" customHeight="1">
      <c r="I535" s="1"/>
      <c r="J535" s="1"/>
      <c r="K535" s="1"/>
      <c r="L535" s="1"/>
      <c r="M535" s="1"/>
      <c r="N535" s="1"/>
      <c r="O535" s="1"/>
      <c r="P535" s="1"/>
      <c r="Q535" s="1"/>
      <c r="R535" s="1"/>
      <c r="S535" s="1"/>
      <c r="T535" s="1"/>
      <c r="U535" s="1"/>
      <c r="V535" s="1"/>
    </row>
    <row r="536" spans="9:22" ht="13.5" customHeight="1">
      <c r="I536" s="1"/>
      <c r="J536" s="1"/>
      <c r="K536" s="1"/>
      <c r="L536" s="1"/>
      <c r="M536" s="1"/>
      <c r="N536" s="1"/>
      <c r="O536" s="1"/>
      <c r="P536" s="1"/>
      <c r="Q536" s="1"/>
      <c r="R536" s="1"/>
      <c r="S536" s="1"/>
      <c r="T536" s="1"/>
      <c r="U536" s="1"/>
      <c r="V536" s="1"/>
    </row>
    <row r="537" spans="9:22" ht="13.5" customHeight="1">
      <c r="I537" s="1"/>
      <c r="J537" s="1"/>
      <c r="K537" s="1"/>
      <c r="L537" s="1"/>
      <c r="M537" s="1"/>
      <c r="N537" s="1"/>
      <c r="O537" s="1"/>
      <c r="P537" s="1"/>
      <c r="Q537" s="1"/>
      <c r="R537" s="1"/>
      <c r="S537" s="1"/>
      <c r="T537" s="1"/>
      <c r="U537" s="1"/>
      <c r="V537" s="1"/>
    </row>
    <row r="538" spans="9:22" ht="13.5" customHeight="1">
      <c r="I538" s="1"/>
      <c r="J538" s="1"/>
      <c r="K538" s="1"/>
      <c r="L538" s="1"/>
      <c r="M538" s="1"/>
      <c r="N538" s="1"/>
      <c r="O538" s="1"/>
      <c r="P538" s="1"/>
      <c r="Q538" s="1"/>
      <c r="R538" s="1"/>
      <c r="S538" s="1"/>
      <c r="T538" s="1"/>
      <c r="U538" s="1"/>
      <c r="V538" s="1"/>
    </row>
    <row r="539" spans="9:22" ht="13.5" customHeight="1">
      <c r="I539" s="1"/>
      <c r="J539" s="1"/>
      <c r="K539" s="1"/>
      <c r="L539" s="1"/>
      <c r="M539" s="1"/>
      <c r="N539" s="1"/>
      <c r="O539" s="1"/>
      <c r="P539" s="1"/>
      <c r="Q539" s="1"/>
      <c r="R539" s="1"/>
      <c r="S539" s="1"/>
      <c r="T539" s="1"/>
      <c r="U539" s="1"/>
      <c r="V539" s="1"/>
    </row>
    <row r="540" spans="9:22" ht="13.5" customHeight="1">
      <c r="I540" s="1"/>
      <c r="J540" s="1"/>
      <c r="K540" s="1"/>
      <c r="L540" s="1"/>
      <c r="M540" s="1"/>
      <c r="N540" s="1"/>
      <c r="O540" s="1"/>
      <c r="P540" s="1"/>
      <c r="Q540" s="1"/>
      <c r="R540" s="1"/>
      <c r="S540" s="1"/>
      <c r="T540" s="1"/>
      <c r="U540" s="1"/>
      <c r="V540" s="1"/>
    </row>
    <row r="541" spans="9:22" ht="13.5" customHeight="1">
      <c r="I541" s="1"/>
      <c r="J541" s="1"/>
      <c r="K541" s="1"/>
      <c r="L541" s="1"/>
      <c r="M541" s="1"/>
      <c r="N541" s="1"/>
      <c r="O541" s="1"/>
      <c r="P541" s="1"/>
      <c r="Q541" s="1"/>
      <c r="R541" s="1"/>
      <c r="S541" s="1"/>
      <c r="T541" s="1"/>
      <c r="U541" s="1"/>
      <c r="V541" s="1"/>
    </row>
    <row r="542" spans="9:22" ht="13.5" customHeight="1">
      <c r="I542" s="1"/>
      <c r="J542" s="1"/>
      <c r="K542" s="1"/>
      <c r="L542" s="1"/>
      <c r="M542" s="1"/>
      <c r="N542" s="1"/>
      <c r="O542" s="1"/>
      <c r="P542" s="1"/>
      <c r="Q542" s="1"/>
      <c r="R542" s="1"/>
      <c r="S542" s="1"/>
      <c r="T542" s="1"/>
      <c r="U542" s="1"/>
      <c r="V542" s="1"/>
    </row>
    <row r="543" spans="9:22" ht="13.5" customHeight="1">
      <c r="I543" s="1"/>
      <c r="J543" s="1"/>
      <c r="K543" s="1"/>
      <c r="L543" s="1"/>
      <c r="M543" s="1"/>
      <c r="N543" s="1"/>
      <c r="O543" s="1"/>
      <c r="P543" s="1"/>
      <c r="Q543" s="1"/>
      <c r="R543" s="1"/>
      <c r="S543" s="1"/>
      <c r="T543" s="1"/>
      <c r="U543" s="1"/>
      <c r="V543" s="1"/>
    </row>
    <row r="544" spans="9:22" ht="13.5" customHeight="1">
      <c r="I544" s="1"/>
      <c r="J544" s="1"/>
      <c r="K544" s="1"/>
      <c r="L544" s="1"/>
      <c r="M544" s="1"/>
      <c r="N544" s="1"/>
      <c r="O544" s="1"/>
      <c r="P544" s="1"/>
      <c r="Q544" s="1"/>
      <c r="R544" s="1"/>
      <c r="S544" s="1"/>
      <c r="T544" s="1"/>
      <c r="U544" s="1"/>
      <c r="V544" s="1"/>
    </row>
    <row r="545" spans="9:22" ht="13.5" customHeight="1">
      <c r="I545" s="1"/>
      <c r="J545" s="1"/>
      <c r="K545" s="1"/>
      <c r="L545" s="1"/>
      <c r="M545" s="1"/>
      <c r="N545" s="1"/>
      <c r="O545" s="1"/>
      <c r="P545" s="1"/>
      <c r="Q545" s="1"/>
      <c r="R545" s="1"/>
      <c r="S545" s="1"/>
      <c r="T545" s="1"/>
      <c r="U545" s="1"/>
      <c r="V545" s="1"/>
    </row>
    <row r="546" spans="9:22" ht="13.5" customHeight="1">
      <c r="I546" s="1"/>
      <c r="J546" s="1"/>
      <c r="K546" s="1"/>
      <c r="L546" s="1"/>
      <c r="M546" s="1"/>
      <c r="N546" s="1"/>
      <c r="O546" s="1"/>
      <c r="P546" s="1"/>
      <c r="Q546" s="1"/>
      <c r="R546" s="1"/>
      <c r="S546" s="1"/>
      <c r="T546" s="1"/>
      <c r="U546" s="1"/>
      <c r="V546" s="1"/>
    </row>
    <row r="547" spans="9:22" ht="13.5" customHeight="1">
      <c r="I547" s="1"/>
      <c r="J547" s="1"/>
      <c r="K547" s="1"/>
      <c r="L547" s="1"/>
      <c r="M547" s="1"/>
      <c r="N547" s="1"/>
      <c r="O547" s="1"/>
      <c r="P547" s="1"/>
      <c r="Q547" s="1"/>
      <c r="R547" s="1"/>
      <c r="S547" s="1"/>
      <c r="T547" s="1"/>
      <c r="U547" s="1"/>
      <c r="V547" s="1"/>
    </row>
    <row r="548" spans="9:22" ht="13.5" customHeight="1">
      <c r="I548" s="1"/>
      <c r="J548" s="1"/>
      <c r="K548" s="1"/>
      <c r="L548" s="1"/>
      <c r="M548" s="1"/>
      <c r="N548" s="1"/>
      <c r="O548" s="1"/>
      <c r="P548" s="1"/>
      <c r="Q548" s="1"/>
      <c r="R548" s="1"/>
      <c r="S548" s="1"/>
      <c r="T548" s="1"/>
      <c r="U548" s="1"/>
      <c r="V548" s="1"/>
    </row>
    <row r="549" spans="9:22" ht="13.5" customHeight="1">
      <c r="I549" s="1"/>
      <c r="J549" s="1"/>
      <c r="K549" s="1"/>
      <c r="L549" s="1"/>
      <c r="M549" s="1"/>
      <c r="N549" s="1"/>
      <c r="O549" s="1"/>
      <c r="P549" s="1"/>
      <c r="Q549" s="1"/>
      <c r="R549" s="1"/>
      <c r="S549" s="1"/>
      <c r="T549" s="1"/>
      <c r="U549" s="1"/>
      <c r="V549" s="1"/>
    </row>
    <row r="550" spans="9:22" ht="13.5" customHeight="1">
      <c r="I550" s="1"/>
      <c r="J550" s="1"/>
      <c r="K550" s="1"/>
      <c r="L550" s="1"/>
      <c r="M550" s="1"/>
      <c r="N550" s="1"/>
      <c r="O550" s="1"/>
      <c r="P550" s="1"/>
      <c r="Q550" s="1"/>
      <c r="R550" s="1"/>
      <c r="S550" s="1"/>
      <c r="T550" s="1"/>
      <c r="U550" s="1"/>
      <c r="V550" s="1"/>
    </row>
    <row r="551" spans="9:22" ht="13.5" customHeight="1">
      <c r="I551" s="1"/>
      <c r="J551" s="1"/>
      <c r="K551" s="1"/>
      <c r="L551" s="1"/>
      <c r="M551" s="1"/>
      <c r="N551" s="1"/>
      <c r="O551" s="1"/>
      <c r="P551" s="1"/>
      <c r="Q551" s="1"/>
      <c r="R551" s="1"/>
      <c r="S551" s="1"/>
      <c r="T551" s="1"/>
      <c r="U551" s="1"/>
      <c r="V551" s="1"/>
    </row>
    <row r="552" spans="9:22" ht="13.5" customHeight="1">
      <c r="I552" s="1"/>
      <c r="J552" s="1"/>
      <c r="K552" s="1"/>
      <c r="L552" s="1"/>
      <c r="M552" s="1"/>
      <c r="N552" s="1"/>
      <c r="O552" s="1"/>
      <c r="P552" s="1"/>
      <c r="Q552" s="1"/>
      <c r="R552" s="1"/>
      <c r="S552" s="1"/>
      <c r="T552" s="1"/>
      <c r="U552" s="1"/>
      <c r="V552" s="1"/>
    </row>
    <row r="553" spans="9:22" ht="13.5" customHeight="1">
      <c r="I553" s="1"/>
      <c r="J553" s="1"/>
      <c r="K553" s="1"/>
      <c r="L553" s="1"/>
      <c r="M553" s="1"/>
      <c r="N553" s="1"/>
      <c r="O553" s="1"/>
      <c r="P553" s="1"/>
      <c r="Q553" s="1"/>
      <c r="R553" s="1"/>
      <c r="S553" s="1"/>
      <c r="T553" s="1"/>
      <c r="U553" s="1"/>
      <c r="V553" s="1"/>
    </row>
    <row r="554" spans="9:22" ht="13.5" customHeight="1">
      <c r="I554" s="1"/>
      <c r="J554" s="1"/>
      <c r="K554" s="1"/>
      <c r="L554" s="1"/>
      <c r="M554" s="1"/>
      <c r="N554" s="1"/>
      <c r="O554" s="1"/>
      <c r="P554" s="1"/>
      <c r="Q554" s="1"/>
      <c r="R554" s="1"/>
      <c r="S554" s="1"/>
      <c r="T554" s="1"/>
      <c r="U554" s="1"/>
      <c r="V554" s="1"/>
    </row>
    <row r="555" spans="9:22" ht="13.5" customHeight="1">
      <c r="I555" s="1"/>
      <c r="J555" s="1"/>
      <c r="K555" s="1"/>
      <c r="L555" s="1"/>
      <c r="M555" s="1"/>
      <c r="N555" s="1"/>
      <c r="O555" s="1"/>
      <c r="P555" s="1"/>
      <c r="Q555" s="1"/>
      <c r="R555" s="1"/>
      <c r="S555" s="1"/>
      <c r="T555" s="1"/>
      <c r="U555" s="1"/>
      <c r="V555" s="1"/>
    </row>
    <row r="556" spans="9:22" ht="13.5" customHeight="1">
      <c r="I556" s="1"/>
      <c r="J556" s="1"/>
      <c r="K556" s="1"/>
      <c r="L556" s="1"/>
      <c r="M556" s="1"/>
      <c r="N556" s="1"/>
      <c r="O556" s="1"/>
      <c r="P556" s="1"/>
      <c r="Q556" s="1"/>
      <c r="R556" s="1"/>
      <c r="S556" s="1"/>
      <c r="T556" s="1"/>
      <c r="U556" s="1"/>
      <c r="V556" s="1"/>
    </row>
    <row r="557" spans="9:22" ht="13.5" customHeight="1">
      <c r="I557" s="1"/>
      <c r="J557" s="1"/>
      <c r="K557" s="1"/>
      <c r="L557" s="1"/>
      <c r="M557" s="1"/>
      <c r="N557" s="1"/>
      <c r="O557" s="1"/>
      <c r="P557" s="1"/>
      <c r="Q557" s="1"/>
      <c r="R557" s="1"/>
      <c r="S557" s="1"/>
      <c r="T557" s="1"/>
      <c r="U557" s="1"/>
      <c r="V557" s="1"/>
    </row>
    <row r="558" spans="9:22" ht="13.5" customHeight="1">
      <c r="I558" s="1"/>
      <c r="J558" s="1"/>
      <c r="K558" s="1"/>
      <c r="L558" s="1"/>
      <c r="M558" s="1"/>
      <c r="N558" s="1"/>
      <c r="O558" s="1"/>
      <c r="P558" s="1"/>
      <c r="Q558" s="1"/>
      <c r="R558" s="1"/>
      <c r="S558" s="1"/>
      <c r="T558" s="1"/>
      <c r="U558" s="1"/>
      <c r="V558" s="1"/>
    </row>
    <row r="559" spans="9:22" ht="13.5" customHeight="1">
      <c r="I559" s="1"/>
      <c r="J559" s="1"/>
      <c r="K559" s="1"/>
      <c r="L559" s="1"/>
      <c r="M559" s="1"/>
      <c r="N559" s="1"/>
      <c r="O559" s="1"/>
      <c r="P559" s="1"/>
      <c r="Q559" s="1"/>
      <c r="R559" s="1"/>
      <c r="S559" s="1"/>
      <c r="T559" s="1"/>
      <c r="U559" s="1"/>
      <c r="V559" s="1"/>
    </row>
    <row r="560" spans="9:22" ht="13.5" customHeight="1">
      <c r="I560" s="1"/>
      <c r="J560" s="1"/>
      <c r="K560" s="1"/>
      <c r="L560" s="1"/>
      <c r="M560" s="1"/>
      <c r="N560" s="1"/>
      <c r="O560" s="1"/>
      <c r="P560" s="1"/>
      <c r="Q560" s="1"/>
      <c r="R560" s="1"/>
      <c r="S560" s="1"/>
      <c r="T560" s="1"/>
      <c r="U560" s="1"/>
      <c r="V560" s="1"/>
    </row>
    <row r="561" spans="9:22" ht="13.5" customHeight="1">
      <c r="I561" s="1"/>
      <c r="J561" s="1"/>
      <c r="K561" s="1"/>
      <c r="L561" s="1"/>
      <c r="M561" s="1"/>
      <c r="N561" s="1"/>
      <c r="O561" s="1"/>
      <c r="P561" s="1"/>
      <c r="Q561" s="1"/>
      <c r="R561" s="1"/>
      <c r="S561" s="1"/>
      <c r="T561" s="1"/>
      <c r="U561" s="1"/>
      <c r="V561" s="1"/>
    </row>
    <row r="562" spans="9:22" ht="13.5" customHeight="1">
      <c r="I562" s="1"/>
      <c r="J562" s="1"/>
      <c r="K562" s="1"/>
      <c r="L562" s="1"/>
      <c r="M562" s="1"/>
      <c r="N562" s="1"/>
      <c r="O562" s="1"/>
      <c r="P562" s="1"/>
      <c r="Q562" s="1"/>
      <c r="R562" s="1"/>
      <c r="S562" s="1"/>
      <c r="T562" s="1"/>
      <c r="U562" s="1"/>
      <c r="V562" s="1"/>
    </row>
    <row r="563" spans="9:22" ht="13.5" customHeight="1">
      <c r="I563" s="1"/>
      <c r="J563" s="1"/>
      <c r="K563" s="1"/>
      <c r="L563" s="1"/>
      <c r="M563" s="1"/>
      <c r="N563" s="1"/>
      <c r="O563" s="1"/>
      <c r="P563" s="1"/>
      <c r="Q563" s="1"/>
      <c r="R563" s="1"/>
      <c r="S563" s="1"/>
      <c r="T563" s="1"/>
      <c r="U563" s="1"/>
      <c r="V563" s="1"/>
    </row>
    <row r="564" spans="9:22" ht="13.5" customHeight="1">
      <c r="I564" s="1"/>
      <c r="J564" s="1"/>
      <c r="K564" s="1"/>
      <c r="L564" s="1"/>
      <c r="M564" s="1"/>
      <c r="N564" s="1"/>
      <c r="O564" s="1"/>
      <c r="P564" s="1"/>
      <c r="Q564" s="1"/>
      <c r="R564" s="1"/>
      <c r="S564" s="1"/>
      <c r="T564" s="1"/>
      <c r="U564" s="1"/>
      <c r="V564" s="1"/>
    </row>
    <row r="565" spans="9:22" ht="13.5" customHeight="1">
      <c r="I565" s="1"/>
      <c r="J565" s="1"/>
      <c r="K565" s="1"/>
      <c r="L565" s="1"/>
      <c r="M565" s="1"/>
      <c r="N565" s="1"/>
      <c r="O565" s="1"/>
      <c r="P565" s="1"/>
      <c r="Q565" s="1"/>
      <c r="R565" s="1"/>
      <c r="S565" s="1"/>
      <c r="T565" s="1"/>
      <c r="U565" s="1"/>
      <c r="V565" s="1"/>
    </row>
    <row r="566" spans="9:22" ht="13.5" customHeight="1">
      <c r="I566" s="1"/>
      <c r="J566" s="1"/>
      <c r="K566" s="1"/>
      <c r="L566" s="1"/>
      <c r="M566" s="1"/>
      <c r="N566" s="1"/>
      <c r="O566" s="1"/>
      <c r="P566" s="1"/>
      <c r="Q566" s="1"/>
      <c r="R566" s="1"/>
      <c r="S566" s="1"/>
      <c r="T566" s="1"/>
      <c r="U566" s="1"/>
      <c r="V566" s="1"/>
    </row>
    <row r="567" spans="9:22" ht="13.5" customHeight="1">
      <c r="I567" s="1"/>
      <c r="J567" s="1"/>
      <c r="K567" s="1"/>
      <c r="L567" s="1"/>
      <c r="M567" s="1"/>
      <c r="N567" s="1"/>
      <c r="O567" s="1"/>
      <c r="P567" s="1"/>
      <c r="Q567" s="1"/>
      <c r="R567" s="1"/>
      <c r="S567" s="1"/>
      <c r="T567" s="1"/>
      <c r="U567" s="1"/>
      <c r="V567" s="1"/>
    </row>
    <row r="568" spans="9:22" ht="13.5" customHeight="1">
      <c r="I568" s="1"/>
      <c r="J568" s="1"/>
      <c r="K568" s="1"/>
      <c r="L568" s="1"/>
      <c r="M568" s="1"/>
      <c r="N568" s="1"/>
      <c r="O568" s="1"/>
      <c r="P568" s="1"/>
      <c r="Q568" s="1"/>
      <c r="R568" s="1"/>
      <c r="S568" s="1"/>
      <c r="T568" s="1"/>
      <c r="U568" s="1"/>
      <c r="V568" s="1"/>
    </row>
    <row r="569" spans="9:22" ht="13.5" customHeight="1">
      <c r="I569" s="1"/>
      <c r="J569" s="1"/>
      <c r="K569" s="1"/>
      <c r="L569" s="1"/>
      <c r="M569" s="1"/>
      <c r="N569" s="1"/>
      <c r="O569" s="1"/>
      <c r="P569" s="1"/>
      <c r="Q569" s="1"/>
      <c r="R569" s="1"/>
      <c r="S569" s="1"/>
      <c r="T569" s="1"/>
      <c r="U569" s="1"/>
      <c r="V569" s="1"/>
    </row>
    <row r="570" spans="9:22" ht="13.5" customHeight="1">
      <c r="I570" s="1"/>
      <c r="J570" s="1"/>
      <c r="K570" s="1"/>
      <c r="L570" s="1"/>
      <c r="M570" s="1"/>
      <c r="N570" s="1"/>
      <c r="O570" s="1"/>
      <c r="P570" s="1"/>
      <c r="Q570" s="1"/>
      <c r="R570" s="1"/>
      <c r="S570" s="1"/>
      <c r="T570" s="1"/>
      <c r="U570" s="1"/>
      <c r="V570" s="1"/>
    </row>
    <row r="571" spans="9:22" ht="13.5" customHeight="1">
      <c r="I571" s="1"/>
      <c r="J571" s="1"/>
      <c r="K571" s="1"/>
      <c r="L571" s="1"/>
      <c r="M571" s="1"/>
      <c r="N571" s="1"/>
      <c r="O571" s="1"/>
      <c r="P571" s="1"/>
      <c r="Q571" s="1"/>
      <c r="R571" s="1"/>
      <c r="S571" s="1"/>
      <c r="T571" s="1"/>
      <c r="U571" s="1"/>
      <c r="V571" s="1"/>
    </row>
    <row r="572" spans="9:22" ht="13.5" customHeight="1">
      <c r="I572" s="1"/>
      <c r="J572" s="1"/>
      <c r="K572" s="1"/>
      <c r="L572" s="1"/>
      <c r="M572" s="1"/>
      <c r="N572" s="1"/>
      <c r="O572" s="1"/>
      <c r="P572" s="1"/>
      <c r="Q572" s="1"/>
      <c r="R572" s="1"/>
      <c r="S572" s="1"/>
      <c r="T572" s="1"/>
      <c r="U572" s="1"/>
      <c r="V572" s="1"/>
    </row>
    <row r="573" spans="9:22" ht="13.5" customHeight="1">
      <c r="I573" s="1"/>
      <c r="J573" s="1"/>
      <c r="K573" s="1"/>
      <c r="L573" s="1"/>
      <c r="M573" s="1"/>
      <c r="N573" s="1"/>
      <c r="O573" s="1"/>
      <c r="P573" s="1"/>
      <c r="Q573" s="1"/>
      <c r="R573" s="1"/>
      <c r="S573" s="1"/>
      <c r="T573" s="1"/>
      <c r="U573" s="1"/>
      <c r="V573" s="1"/>
    </row>
    <row r="574" spans="9:22" ht="13.5" customHeight="1">
      <c r="I574" s="1"/>
      <c r="J574" s="1"/>
      <c r="K574" s="1"/>
      <c r="L574" s="1"/>
      <c r="M574" s="1"/>
      <c r="N574" s="1"/>
      <c r="O574" s="1"/>
      <c r="P574" s="1"/>
      <c r="Q574" s="1"/>
      <c r="R574" s="1"/>
      <c r="S574" s="1"/>
      <c r="T574" s="1"/>
      <c r="U574" s="1"/>
      <c r="V574" s="1"/>
    </row>
    <row r="575" spans="9:22" ht="13.5" customHeight="1">
      <c r="I575" s="1"/>
      <c r="J575" s="1"/>
      <c r="K575" s="1"/>
      <c r="L575" s="1"/>
      <c r="M575" s="1"/>
      <c r="N575" s="1"/>
      <c r="O575" s="1"/>
      <c r="P575" s="1"/>
      <c r="Q575" s="1"/>
      <c r="R575" s="1"/>
      <c r="S575" s="1"/>
      <c r="T575" s="1"/>
      <c r="U575" s="1"/>
      <c r="V575" s="1"/>
    </row>
    <row r="576" spans="9:22" ht="13.5" customHeight="1">
      <c r="I576" s="1"/>
      <c r="J576" s="1"/>
      <c r="K576" s="1"/>
      <c r="L576" s="1"/>
      <c r="M576" s="1"/>
      <c r="N576" s="1"/>
      <c r="O576" s="1"/>
      <c r="P576" s="1"/>
      <c r="Q576" s="1"/>
      <c r="R576" s="1"/>
      <c r="S576" s="1"/>
      <c r="T576" s="1"/>
      <c r="U576" s="1"/>
      <c r="V576" s="1"/>
    </row>
    <row r="577" spans="9:22" ht="13.5" customHeight="1">
      <c r="I577" s="1"/>
      <c r="J577" s="1"/>
      <c r="K577" s="1"/>
      <c r="L577" s="1"/>
      <c r="M577" s="1"/>
      <c r="N577" s="1"/>
      <c r="O577" s="1"/>
      <c r="P577" s="1"/>
      <c r="Q577" s="1"/>
      <c r="R577" s="1"/>
      <c r="S577" s="1"/>
      <c r="T577" s="1"/>
      <c r="U577" s="1"/>
      <c r="V577" s="1"/>
    </row>
    <row r="578" spans="9:22" ht="13.5" customHeight="1">
      <c r="I578" s="1"/>
      <c r="J578" s="1"/>
      <c r="K578" s="1"/>
      <c r="L578" s="1"/>
      <c r="M578" s="1"/>
      <c r="N578" s="1"/>
      <c r="O578" s="1"/>
      <c r="P578" s="1"/>
      <c r="Q578" s="1"/>
      <c r="R578" s="1"/>
      <c r="S578" s="1"/>
      <c r="T578" s="1"/>
      <c r="U578" s="1"/>
      <c r="V578" s="1"/>
    </row>
    <row r="579" spans="9:22" ht="13.5" customHeight="1">
      <c r="I579" s="1"/>
      <c r="J579" s="1"/>
      <c r="K579" s="1"/>
      <c r="L579" s="1"/>
      <c r="M579" s="1"/>
      <c r="N579" s="1"/>
      <c r="O579" s="1"/>
      <c r="P579" s="1"/>
      <c r="Q579" s="1"/>
      <c r="R579" s="1"/>
      <c r="S579" s="1"/>
      <c r="T579" s="1"/>
      <c r="U579" s="1"/>
      <c r="V579" s="1"/>
    </row>
    <row r="580" spans="9:22" ht="13.5" customHeight="1">
      <c r="I580" s="1"/>
      <c r="J580" s="1"/>
      <c r="K580" s="1"/>
      <c r="L580" s="1"/>
      <c r="M580" s="1"/>
      <c r="N580" s="1"/>
      <c r="O580" s="1"/>
      <c r="P580" s="1"/>
      <c r="Q580" s="1"/>
      <c r="R580" s="1"/>
      <c r="S580" s="1"/>
      <c r="T580" s="1"/>
      <c r="U580" s="1"/>
      <c r="V580" s="1"/>
    </row>
    <row r="581" spans="9:22" ht="13.5" customHeight="1">
      <c r="I581" s="1"/>
      <c r="J581" s="1"/>
      <c r="K581" s="1"/>
      <c r="L581" s="1"/>
      <c r="M581" s="1"/>
      <c r="N581" s="1"/>
      <c r="O581" s="1"/>
      <c r="P581" s="1"/>
      <c r="Q581" s="1"/>
      <c r="R581" s="1"/>
      <c r="S581" s="1"/>
      <c r="T581" s="1"/>
      <c r="U581" s="1"/>
      <c r="V581" s="1"/>
    </row>
    <row r="582" spans="9:22" ht="13.5" customHeight="1">
      <c r="I582" s="1"/>
      <c r="J582" s="1"/>
      <c r="K582" s="1"/>
      <c r="L582" s="1"/>
      <c r="M582" s="1"/>
      <c r="N582" s="1"/>
      <c r="O582" s="1"/>
      <c r="P582" s="1"/>
      <c r="Q582" s="1"/>
      <c r="R582" s="1"/>
      <c r="S582" s="1"/>
      <c r="T582" s="1"/>
      <c r="U582" s="1"/>
      <c r="V582" s="1"/>
    </row>
    <row r="583" spans="9:22" ht="13.5" customHeight="1">
      <c r="I583" s="1"/>
      <c r="J583" s="1"/>
      <c r="K583" s="1"/>
      <c r="L583" s="1"/>
      <c r="M583" s="1"/>
      <c r="N583" s="1"/>
      <c r="O583" s="1"/>
      <c r="P583" s="1"/>
      <c r="Q583" s="1"/>
      <c r="R583" s="1"/>
      <c r="S583" s="1"/>
      <c r="T583" s="1"/>
      <c r="U583" s="1"/>
      <c r="V583" s="1"/>
    </row>
    <row r="584" spans="9:22" ht="13.5" customHeight="1">
      <c r="I584" s="1"/>
      <c r="J584" s="1"/>
      <c r="K584" s="1"/>
      <c r="L584" s="1"/>
      <c r="M584" s="1"/>
      <c r="N584" s="1"/>
      <c r="O584" s="1"/>
      <c r="P584" s="1"/>
      <c r="Q584" s="1"/>
      <c r="R584" s="1"/>
      <c r="S584" s="1"/>
      <c r="T584" s="1"/>
      <c r="U584" s="1"/>
      <c r="V584" s="1"/>
    </row>
    <row r="585" spans="9:22" ht="13.5" customHeight="1">
      <c r="I585" s="1"/>
      <c r="J585" s="1"/>
      <c r="K585" s="1"/>
      <c r="L585" s="1"/>
      <c r="M585" s="1"/>
      <c r="N585" s="1"/>
      <c r="O585" s="1"/>
      <c r="P585" s="1"/>
      <c r="Q585" s="1"/>
      <c r="R585" s="1"/>
      <c r="S585" s="1"/>
      <c r="T585" s="1"/>
      <c r="U585" s="1"/>
      <c r="V585" s="1"/>
    </row>
    <row r="586" spans="9:22" ht="13.5" customHeight="1">
      <c r="I586" s="1"/>
      <c r="J586" s="1"/>
      <c r="K586" s="1"/>
      <c r="L586" s="1"/>
      <c r="M586" s="1"/>
      <c r="N586" s="1"/>
      <c r="O586" s="1"/>
      <c r="P586" s="1"/>
      <c r="Q586" s="1"/>
      <c r="R586" s="1"/>
      <c r="S586" s="1"/>
      <c r="T586" s="1"/>
      <c r="U586" s="1"/>
      <c r="V586" s="1"/>
    </row>
    <row r="587" spans="9:22" ht="13.5" customHeight="1">
      <c r="I587" s="1"/>
      <c r="J587" s="1"/>
      <c r="K587" s="1"/>
      <c r="L587" s="1"/>
      <c r="M587" s="1"/>
      <c r="N587" s="1"/>
      <c r="O587" s="1"/>
      <c r="P587" s="1"/>
      <c r="Q587" s="1"/>
      <c r="R587" s="1"/>
      <c r="S587" s="1"/>
      <c r="T587" s="1"/>
      <c r="U587" s="1"/>
      <c r="V587" s="1"/>
    </row>
    <row r="588" spans="9:22" ht="13.5" customHeight="1">
      <c r="I588" s="1"/>
      <c r="J588" s="1"/>
      <c r="K588" s="1"/>
      <c r="L588" s="1"/>
      <c r="M588" s="1"/>
      <c r="N588" s="1"/>
      <c r="O588" s="1"/>
      <c r="P588" s="1"/>
      <c r="Q588" s="1"/>
      <c r="R588" s="1"/>
      <c r="S588" s="1"/>
      <c r="T588" s="1"/>
      <c r="U588" s="1"/>
      <c r="V588" s="1"/>
    </row>
    <row r="589" spans="9:22" ht="13.5" customHeight="1">
      <c r="I589" s="1"/>
      <c r="J589" s="1"/>
      <c r="K589" s="1"/>
      <c r="L589" s="1"/>
      <c r="M589" s="1"/>
      <c r="N589" s="1"/>
      <c r="O589" s="1"/>
      <c r="P589" s="1"/>
      <c r="Q589" s="1"/>
      <c r="R589" s="1"/>
      <c r="S589" s="1"/>
      <c r="T589" s="1"/>
      <c r="U589" s="1"/>
      <c r="V589" s="1"/>
    </row>
    <row r="590" spans="9:22" ht="13.5" customHeight="1">
      <c r="I590" s="1"/>
      <c r="J590" s="1"/>
      <c r="K590" s="1"/>
      <c r="L590" s="1"/>
      <c r="M590" s="1"/>
      <c r="N590" s="1"/>
      <c r="O590" s="1"/>
      <c r="P590" s="1"/>
      <c r="Q590" s="1"/>
      <c r="R590" s="1"/>
      <c r="S590" s="1"/>
      <c r="T590" s="1"/>
      <c r="U590" s="1"/>
      <c r="V590" s="1"/>
    </row>
    <row r="591" spans="9:22" ht="13.5" customHeight="1">
      <c r="I591" s="1"/>
      <c r="J591" s="1"/>
      <c r="K591" s="1"/>
      <c r="L591" s="1"/>
      <c r="M591" s="1"/>
      <c r="N591" s="1"/>
      <c r="O591" s="1"/>
      <c r="P591" s="1"/>
      <c r="Q591" s="1"/>
      <c r="R591" s="1"/>
      <c r="S591" s="1"/>
      <c r="T591" s="1"/>
      <c r="U591" s="1"/>
      <c r="V591" s="1"/>
    </row>
    <row r="592" spans="9:22" ht="13.5" customHeight="1">
      <c r="I592" s="1"/>
      <c r="J592" s="1"/>
      <c r="K592" s="1"/>
      <c r="L592" s="1"/>
      <c r="M592" s="1"/>
      <c r="N592" s="1"/>
      <c r="O592" s="1"/>
      <c r="P592" s="1"/>
      <c r="Q592" s="1"/>
      <c r="R592" s="1"/>
      <c r="S592" s="1"/>
      <c r="T592" s="1"/>
      <c r="U592" s="1"/>
      <c r="V592" s="1"/>
    </row>
    <row r="593" spans="9:22" ht="13.5" customHeight="1">
      <c r="I593" s="1"/>
      <c r="J593" s="1"/>
      <c r="K593" s="1"/>
      <c r="L593" s="1"/>
      <c r="M593" s="1"/>
      <c r="N593" s="1"/>
      <c r="O593" s="1"/>
      <c r="P593" s="1"/>
      <c r="Q593" s="1"/>
      <c r="R593" s="1"/>
      <c r="S593" s="1"/>
      <c r="T593" s="1"/>
      <c r="U593" s="1"/>
      <c r="V593" s="1"/>
    </row>
    <row r="594" spans="9:22" ht="13.5" customHeight="1">
      <c r="I594" s="1"/>
      <c r="J594" s="1"/>
      <c r="K594" s="1"/>
      <c r="L594" s="1"/>
      <c r="M594" s="1"/>
      <c r="N594" s="1"/>
      <c r="O594" s="1"/>
      <c r="P594" s="1"/>
      <c r="Q594" s="1"/>
      <c r="R594" s="1"/>
      <c r="S594" s="1"/>
      <c r="T594" s="1"/>
      <c r="U594" s="1"/>
      <c r="V594" s="1"/>
    </row>
    <row r="595" spans="9:22" ht="13.5" customHeight="1">
      <c r="I595" s="1"/>
      <c r="J595" s="1"/>
      <c r="K595" s="1"/>
      <c r="L595" s="1"/>
      <c r="M595" s="1"/>
      <c r="N595" s="1"/>
      <c r="O595" s="1"/>
      <c r="P595" s="1"/>
      <c r="Q595" s="1"/>
      <c r="R595" s="1"/>
      <c r="S595" s="1"/>
      <c r="T595" s="1"/>
      <c r="U595" s="1"/>
      <c r="V595" s="1"/>
    </row>
    <row r="596" spans="9:22" ht="13.5" customHeight="1">
      <c r="I596" s="1"/>
      <c r="J596" s="1"/>
      <c r="K596" s="1"/>
      <c r="L596" s="1"/>
      <c r="M596" s="1"/>
      <c r="N596" s="1"/>
      <c r="O596" s="1"/>
      <c r="P596" s="1"/>
      <c r="Q596" s="1"/>
      <c r="R596" s="1"/>
      <c r="S596" s="1"/>
      <c r="T596" s="1"/>
      <c r="U596" s="1"/>
      <c r="V596" s="1"/>
    </row>
    <row r="597" spans="9:22" ht="13.5" customHeight="1">
      <c r="I597" s="1"/>
      <c r="J597" s="1"/>
      <c r="K597" s="1"/>
      <c r="L597" s="1"/>
      <c r="M597" s="1"/>
      <c r="N597" s="1"/>
      <c r="O597" s="1"/>
      <c r="P597" s="1"/>
      <c r="Q597" s="1"/>
      <c r="R597" s="1"/>
      <c r="S597" s="1"/>
      <c r="T597" s="1"/>
      <c r="U597" s="1"/>
      <c r="V597" s="1"/>
    </row>
    <row r="598" spans="9:22" ht="13.5" customHeight="1">
      <c r="I598" s="1"/>
      <c r="J598" s="1"/>
      <c r="K598" s="1"/>
      <c r="L598" s="1"/>
      <c r="M598" s="1"/>
      <c r="N598" s="1"/>
      <c r="O598" s="1"/>
      <c r="P598" s="1"/>
      <c r="Q598" s="1"/>
      <c r="R598" s="1"/>
      <c r="S598" s="1"/>
      <c r="T598" s="1"/>
      <c r="U598" s="1"/>
      <c r="V598" s="1"/>
    </row>
    <row r="599" spans="9:22" ht="13.5" customHeight="1">
      <c r="I599" s="1"/>
      <c r="J599" s="1"/>
      <c r="K599" s="1"/>
      <c r="L599" s="1"/>
      <c r="M599" s="1"/>
      <c r="N599" s="1"/>
      <c r="O599" s="1"/>
      <c r="P599" s="1"/>
      <c r="Q599" s="1"/>
      <c r="R599" s="1"/>
      <c r="S599" s="1"/>
      <c r="T599" s="1"/>
      <c r="U599" s="1"/>
      <c r="V599" s="1"/>
    </row>
    <row r="600" spans="9:22" ht="13.5" customHeight="1">
      <c r="I600" s="1"/>
      <c r="J600" s="1"/>
      <c r="K600" s="1"/>
      <c r="L600" s="1"/>
      <c r="M600" s="1"/>
      <c r="N600" s="1"/>
      <c r="O600" s="1"/>
      <c r="P600" s="1"/>
      <c r="Q600" s="1"/>
      <c r="R600" s="1"/>
      <c r="S600" s="1"/>
      <c r="T600" s="1"/>
      <c r="U600" s="1"/>
      <c r="V600" s="1"/>
    </row>
    <row r="601" spans="9:22" ht="13.5" customHeight="1">
      <c r="I601" s="1"/>
      <c r="J601" s="1"/>
      <c r="K601" s="1"/>
      <c r="L601" s="1"/>
      <c r="M601" s="1"/>
      <c r="N601" s="1"/>
      <c r="O601" s="1"/>
      <c r="P601" s="1"/>
      <c r="Q601" s="1"/>
      <c r="R601" s="1"/>
      <c r="S601" s="1"/>
      <c r="T601" s="1"/>
      <c r="U601" s="1"/>
      <c r="V601" s="1"/>
    </row>
    <row r="602" spans="9:22" ht="13.5" customHeight="1">
      <c r="I602" s="1"/>
      <c r="J602" s="1"/>
      <c r="K602" s="1"/>
      <c r="L602" s="1"/>
      <c r="M602" s="1"/>
      <c r="N602" s="1"/>
      <c r="O602" s="1"/>
      <c r="P602" s="1"/>
      <c r="Q602" s="1"/>
      <c r="R602" s="1"/>
      <c r="S602" s="1"/>
      <c r="T602" s="1"/>
      <c r="U602" s="1"/>
      <c r="V602" s="1"/>
    </row>
    <row r="603" spans="9:22" ht="13.5" customHeight="1">
      <c r="I603" s="1"/>
      <c r="J603" s="1"/>
      <c r="K603" s="1"/>
      <c r="L603" s="1"/>
      <c r="M603" s="1"/>
      <c r="N603" s="1"/>
      <c r="O603" s="1"/>
      <c r="P603" s="1"/>
      <c r="Q603" s="1"/>
      <c r="R603" s="1"/>
      <c r="S603" s="1"/>
      <c r="T603" s="1"/>
      <c r="U603" s="1"/>
      <c r="V603" s="1"/>
    </row>
    <row r="604" spans="9:22" ht="13.5" customHeight="1">
      <c r="I604" s="1"/>
      <c r="J604" s="1"/>
      <c r="K604" s="1"/>
      <c r="L604" s="1"/>
      <c r="M604" s="1"/>
      <c r="N604" s="1"/>
      <c r="O604" s="1"/>
      <c r="P604" s="1"/>
      <c r="Q604" s="1"/>
      <c r="R604" s="1"/>
      <c r="S604" s="1"/>
      <c r="T604" s="1"/>
      <c r="U604" s="1"/>
      <c r="V604" s="1"/>
    </row>
    <row r="605" spans="9:22" ht="13.5" customHeight="1">
      <c r="I605" s="1"/>
      <c r="J605" s="1"/>
      <c r="K605" s="1"/>
      <c r="L605" s="1"/>
      <c r="M605" s="1"/>
      <c r="N605" s="1"/>
      <c r="O605" s="1"/>
      <c r="P605" s="1"/>
      <c r="Q605" s="1"/>
      <c r="R605" s="1"/>
      <c r="S605" s="1"/>
      <c r="T605" s="1"/>
      <c r="U605" s="1"/>
      <c r="V605" s="1"/>
    </row>
    <row r="606" spans="9:22" ht="13.5" customHeight="1">
      <c r="I606" s="1"/>
      <c r="J606" s="1"/>
      <c r="K606" s="1"/>
      <c r="L606" s="1"/>
      <c r="M606" s="1"/>
      <c r="N606" s="1"/>
      <c r="O606" s="1"/>
      <c r="P606" s="1"/>
      <c r="Q606" s="1"/>
      <c r="R606" s="1"/>
      <c r="S606" s="1"/>
      <c r="T606" s="1"/>
      <c r="U606" s="1"/>
      <c r="V606" s="1"/>
    </row>
    <row r="607" spans="9:22" ht="13.5" customHeight="1">
      <c r="I607" s="1"/>
      <c r="J607" s="1"/>
      <c r="K607" s="1"/>
      <c r="L607" s="1"/>
      <c r="M607" s="1"/>
      <c r="N607" s="1"/>
      <c r="O607" s="1"/>
      <c r="P607" s="1"/>
      <c r="Q607" s="1"/>
      <c r="R607" s="1"/>
      <c r="S607" s="1"/>
      <c r="T607" s="1"/>
      <c r="U607" s="1"/>
      <c r="V607" s="1"/>
    </row>
    <row r="608" spans="9:22" ht="13.5" customHeight="1">
      <c r="I608" s="1"/>
      <c r="J608" s="1"/>
      <c r="K608" s="1"/>
      <c r="L608" s="1"/>
      <c r="M608" s="1"/>
      <c r="N608" s="1"/>
      <c r="O608" s="1"/>
      <c r="P608" s="1"/>
      <c r="Q608" s="1"/>
      <c r="R608" s="1"/>
      <c r="S608" s="1"/>
      <c r="T608" s="1"/>
      <c r="U608" s="1"/>
      <c r="V608" s="1"/>
    </row>
    <row r="609" spans="9:22" ht="13.5" customHeight="1">
      <c r="I609" s="1"/>
      <c r="J609" s="1"/>
      <c r="K609" s="1"/>
      <c r="L609" s="1"/>
      <c r="M609" s="1"/>
      <c r="N609" s="1"/>
      <c r="O609" s="1"/>
      <c r="P609" s="1"/>
      <c r="Q609" s="1"/>
      <c r="R609" s="1"/>
      <c r="S609" s="1"/>
      <c r="T609" s="1"/>
      <c r="U609" s="1"/>
      <c r="V609" s="1"/>
    </row>
    <row r="610" spans="9:22" ht="13.5" customHeight="1">
      <c r="I610" s="1"/>
      <c r="J610" s="1"/>
      <c r="K610" s="1"/>
      <c r="L610" s="1"/>
      <c r="M610" s="1"/>
      <c r="N610" s="1"/>
      <c r="O610" s="1"/>
      <c r="P610" s="1"/>
      <c r="Q610" s="1"/>
      <c r="R610" s="1"/>
      <c r="S610" s="1"/>
      <c r="T610" s="1"/>
      <c r="U610" s="1"/>
      <c r="V610" s="1"/>
    </row>
    <row r="611" spans="9:22" ht="13.5" customHeight="1">
      <c r="I611" s="1"/>
      <c r="J611" s="1"/>
      <c r="K611" s="1"/>
      <c r="L611" s="1"/>
      <c r="M611" s="1"/>
      <c r="N611" s="1"/>
      <c r="O611" s="1"/>
      <c r="P611" s="1"/>
      <c r="Q611" s="1"/>
      <c r="R611" s="1"/>
      <c r="S611" s="1"/>
      <c r="T611" s="1"/>
      <c r="U611" s="1"/>
      <c r="V611" s="1"/>
    </row>
    <row r="612" spans="9:22" ht="13.5" customHeight="1">
      <c r="I612" s="1"/>
      <c r="J612" s="1"/>
      <c r="K612" s="1"/>
      <c r="L612" s="1"/>
      <c r="M612" s="1"/>
      <c r="N612" s="1"/>
      <c r="O612" s="1"/>
      <c r="P612" s="1"/>
      <c r="Q612" s="1"/>
      <c r="R612" s="1"/>
      <c r="S612" s="1"/>
      <c r="T612" s="1"/>
      <c r="U612" s="1"/>
      <c r="V612" s="1"/>
    </row>
    <row r="613" spans="9:22" ht="13.5" customHeight="1">
      <c r="I613" s="1"/>
      <c r="J613" s="1"/>
      <c r="K613" s="1"/>
      <c r="L613" s="1"/>
      <c r="M613" s="1"/>
      <c r="N613" s="1"/>
      <c r="O613" s="1"/>
      <c r="P613" s="1"/>
      <c r="Q613" s="1"/>
      <c r="R613" s="1"/>
      <c r="S613" s="1"/>
      <c r="T613" s="1"/>
      <c r="U613" s="1"/>
      <c r="V613" s="1"/>
    </row>
    <row r="614" spans="9:22" ht="13.5" customHeight="1">
      <c r="I614" s="1"/>
      <c r="J614" s="1"/>
      <c r="K614" s="1"/>
      <c r="L614" s="1"/>
      <c r="M614" s="1"/>
      <c r="N614" s="1"/>
      <c r="O614" s="1"/>
      <c r="P614" s="1"/>
      <c r="Q614" s="1"/>
      <c r="R614" s="1"/>
      <c r="S614" s="1"/>
      <c r="T614" s="1"/>
      <c r="U614" s="1"/>
      <c r="V614" s="1"/>
    </row>
    <row r="615" spans="9:22" ht="13.5" customHeight="1">
      <c r="I615" s="1"/>
      <c r="J615" s="1"/>
      <c r="K615" s="1"/>
      <c r="L615" s="1"/>
      <c r="M615" s="1"/>
      <c r="N615" s="1"/>
      <c r="O615" s="1"/>
      <c r="P615" s="1"/>
      <c r="Q615" s="1"/>
      <c r="R615" s="1"/>
      <c r="S615" s="1"/>
      <c r="T615" s="1"/>
      <c r="U615" s="1"/>
      <c r="V615" s="1"/>
    </row>
    <row r="616" spans="9:22" ht="13.5" customHeight="1">
      <c r="I616" s="1"/>
      <c r="J616" s="1"/>
      <c r="K616" s="1"/>
      <c r="L616" s="1"/>
      <c r="M616" s="1"/>
      <c r="N616" s="1"/>
      <c r="O616" s="1"/>
      <c r="P616" s="1"/>
      <c r="Q616" s="1"/>
      <c r="R616" s="1"/>
      <c r="S616" s="1"/>
      <c r="T616" s="1"/>
      <c r="U616" s="1"/>
      <c r="V616" s="1"/>
    </row>
    <row r="617" spans="9:22" ht="13.5" customHeight="1">
      <c r="I617" s="1"/>
      <c r="J617" s="1"/>
      <c r="K617" s="1"/>
      <c r="L617" s="1"/>
      <c r="M617" s="1"/>
      <c r="N617" s="1"/>
      <c r="O617" s="1"/>
      <c r="P617" s="1"/>
      <c r="Q617" s="1"/>
      <c r="R617" s="1"/>
      <c r="S617" s="1"/>
      <c r="T617" s="1"/>
      <c r="U617" s="1"/>
      <c r="V617" s="1"/>
    </row>
    <row r="618" spans="9:22" ht="13.5" customHeight="1">
      <c r="I618" s="1"/>
      <c r="J618" s="1"/>
      <c r="K618" s="1"/>
      <c r="L618" s="1"/>
      <c r="M618" s="1"/>
      <c r="N618" s="1"/>
      <c r="O618" s="1"/>
      <c r="P618" s="1"/>
      <c r="Q618" s="1"/>
      <c r="R618" s="1"/>
      <c r="S618" s="1"/>
      <c r="T618" s="1"/>
      <c r="U618" s="1"/>
      <c r="V618" s="1"/>
    </row>
    <row r="619" spans="9:22" ht="13.5" customHeight="1">
      <c r="I619" s="1"/>
      <c r="J619" s="1"/>
      <c r="K619" s="1"/>
      <c r="L619" s="1"/>
      <c r="M619" s="1"/>
      <c r="N619" s="1"/>
      <c r="O619" s="1"/>
      <c r="P619" s="1"/>
      <c r="Q619" s="1"/>
      <c r="R619" s="1"/>
      <c r="S619" s="1"/>
      <c r="T619" s="1"/>
      <c r="U619" s="1"/>
      <c r="V619" s="1"/>
    </row>
    <row r="620" spans="9:22" ht="13.5" customHeight="1">
      <c r="I620" s="1"/>
      <c r="J620" s="1"/>
      <c r="K620" s="1"/>
      <c r="L620" s="1"/>
      <c r="M620" s="1"/>
      <c r="N620" s="1"/>
      <c r="O620" s="1"/>
      <c r="P620" s="1"/>
      <c r="Q620" s="1"/>
      <c r="R620" s="1"/>
      <c r="S620" s="1"/>
      <c r="T620" s="1"/>
      <c r="U620" s="1"/>
      <c r="V620" s="1"/>
    </row>
    <row r="621" spans="9:22" ht="13.5" customHeight="1">
      <c r="I621" s="1"/>
      <c r="J621" s="1"/>
      <c r="K621" s="1"/>
      <c r="L621" s="1"/>
      <c r="M621" s="1"/>
      <c r="N621" s="1"/>
      <c r="O621" s="1"/>
      <c r="P621" s="1"/>
      <c r="Q621" s="1"/>
      <c r="R621" s="1"/>
      <c r="S621" s="1"/>
      <c r="T621" s="1"/>
      <c r="U621" s="1"/>
      <c r="V621" s="1"/>
    </row>
    <row r="622" spans="9:22" ht="13.5" customHeight="1">
      <c r="I622" s="1"/>
      <c r="J622" s="1"/>
      <c r="K622" s="1"/>
      <c r="L622" s="1"/>
      <c r="M622" s="1"/>
      <c r="N622" s="1"/>
      <c r="O622" s="1"/>
      <c r="P622" s="1"/>
      <c r="Q622" s="1"/>
      <c r="R622" s="1"/>
      <c r="S622" s="1"/>
      <c r="T622" s="1"/>
      <c r="U622" s="1"/>
      <c r="V622" s="1"/>
    </row>
    <row r="623" spans="9:22" ht="13.5" customHeight="1">
      <c r="I623" s="1"/>
      <c r="J623" s="1"/>
      <c r="K623" s="1"/>
      <c r="L623" s="1"/>
      <c r="M623" s="1"/>
      <c r="N623" s="1"/>
      <c r="O623" s="1"/>
      <c r="P623" s="1"/>
      <c r="Q623" s="1"/>
      <c r="R623" s="1"/>
      <c r="S623" s="1"/>
      <c r="T623" s="1"/>
      <c r="U623" s="1"/>
      <c r="V623" s="1"/>
    </row>
    <row r="624" spans="9:22" ht="13.5" customHeight="1">
      <c r="I624" s="1"/>
      <c r="J624" s="1"/>
      <c r="K624" s="1"/>
      <c r="L624" s="1"/>
      <c r="M624" s="1"/>
      <c r="N624" s="1"/>
      <c r="O624" s="1"/>
      <c r="P624" s="1"/>
      <c r="Q624" s="1"/>
      <c r="R624" s="1"/>
      <c r="S624" s="1"/>
      <c r="T624" s="1"/>
      <c r="U624" s="1"/>
      <c r="V624" s="1"/>
    </row>
    <row r="625" spans="9:22" ht="13.5" customHeight="1">
      <c r="I625" s="1"/>
      <c r="J625" s="1"/>
      <c r="K625" s="1"/>
      <c r="L625" s="1"/>
      <c r="M625" s="1"/>
      <c r="N625" s="1"/>
      <c r="O625" s="1"/>
      <c r="P625" s="1"/>
      <c r="Q625" s="1"/>
      <c r="R625" s="1"/>
      <c r="S625" s="1"/>
      <c r="T625" s="1"/>
      <c r="U625" s="1"/>
      <c r="V625" s="1"/>
    </row>
    <row r="626" spans="9:22" ht="13.5" customHeight="1">
      <c r="I626" s="1"/>
      <c r="J626" s="1"/>
      <c r="K626" s="1"/>
      <c r="L626" s="1"/>
      <c r="M626" s="1"/>
      <c r="N626" s="1"/>
      <c r="O626" s="1"/>
      <c r="P626" s="1"/>
      <c r="Q626" s="1"/>
      <c r="R626" s="1"/>
      <c r="S626" s="1"/>
      <c r="T626" s="1"/>
      <c r="U626" s="1"/>
      <c r="V626" s="1"/>
    </row>
    <row r="627" spans="9:22" ht="13.5" customHeight="1">
      <c r="I627" s="1"/>
      <c r="J627" s="1"/>
      <c r="K627" s="1"/>
      <c r="L627" s="1"/>
      <c r="M627" s="1"/>
      <c r="N627" s="1"/>
      <c r="O627" s="1"/>
      <c r="P627" s="1"/>
      <c r="Q627" s="1"/>
      <c r="R627" s="1"/>
      <c r="S627" s="1"/>
      <c r="T627" s="1"/>
      <c r="U627" s="1"/>
      <c r="V627" s="1"/>
    </row>
    <row r="628" spans="9:22" ht="13.5" customHeight="1">
      <c r="I628" s="1"/>
      <c r="J628" s="1"/>
      <c r="K628" s="1"/>
      <c r="L628" s="1"/>
      <c r="M628" s="1"/>
      <c r="N628" s="1"/>
      <c r="O628" s="1"/>
      <c r="P628" s="1"/>
      <c r="Q628" s="1"/>
      <c r="R628" s="1"/>
      <c r="S628" s="1"/>
      <c r="T628" s="1"/>
      <c r="U628" s="1"/>
      <c r="V628" s="1"/>
    </row>
    <row r="629" spans="9:22" ht="13.5" customHeight="1">
      <c r="I629" s="1"/>
      <c r="J629" s="1"/>
      <c r="K629" s="1"/>
      <c r="L629" s="1"/>
      <c r="M629" s="1"/>
      <c r="N629" s="1"/>
      <c r="O629" s="1"/>
      <c r="P629" s="1"/>
      <c r="Q629" s="1"/>
      <c r="R629" s="1"/>
      <c r="S629" s="1"/>
      <c r="T629" s="1"/>
      <c r="U629" s="1"/>
      <c r="V629" s="1"/>
    </row>
    <row r="630" spans="9:22" ht="13.5" customHeight="1">
      <c r="I630" s="1"/>
      <c r="J630" s="1"/>
      <c r="K630" s="1"/>
      <c r="L630" s="1"/>
      <c r="M630" s="1"/>
      <c r="N630" s="1"/>
      <c r="O630" s="1"/>
      <c r="P630" s="1"/>
      <c r="Q630" s="1"/>
      <c r="R630" s="1"/>
      <c r="S630" s="1"/>
      <c r="T630" s="1"/>
      <c r="U630" s="1"/>
      <c r="V630" s="1"/>
    </row>
    <row r="631" spans="9:22" ht="13.5" customHeight="1">
      <c r="I631" s="1"/>
      <c r="J631" s="1"/>
      <c r="K631" s="1"/>
      <c r="L631" s="1"/>
      <c r="M631" s="1"/>
      <c r="N631" s="1"/>
      <c r="O631" s="1"/>
      <c r="P631" s="1"/>
      <c r="Q631" s="1"/>
      <c r="R631" s="1"/>
      <c r="S631" s="1"/>
      <c r="T631" s="1"/>
      <c r="U631" s="1"/>
      <c r="V631" s="1"/>
    </row>
    <row r="632" spans="9:22" ht="13.5" customHeight="1">
      <c r="I632" s="1"/>
      <c r="J632" s="1"/>
      <c r="K632" s="1"/>
      <c r="L632" s="1"/>
      <c r="M632" s="1"/>
      <c r="N632" s="1"/>
      <c r="O632" s="1"/>
      <c r="P632" s="1"/>
      <c r="Q632" s="1"/>
      <c r="R632" s="1"/>
      <c r="S632" s="1"/>
      <c r="T632" s="1"/>
      <c r="U632" s="1"/>
      <c r="V632" s="1"/>
    </row>
    <row r="633" spans="9:22" ht="13.5" customHeight="1">
      <c r="I633" s="1"/>
      <c r="J633" s="1"/>
      <c r="K633" s="1"/>
      <c r="L633" s="1"/>
      <c r="M633" s="1"/>
      <c r="N633" s="1"/>
      <c r="O633" s="1"/>
      <c r="P633" s="1"/>
      <c r="Q633" s="1"/>
      <c r="R633" s="1"/>
      <c r="S633" s="1"/>
      <c r="T633" s="1"/>
      <c r="U633" s="1"/>
      <c r="V633" s="1"/>
    </row>
    <row r="634" spans="9:22" ht="13.5" customHeight="1">
      <c r="I634" s="1"/>
      <c r="J634" s="1"/>
      <c r="K634" s="1"/>
      <c r="L634" s="1"/>
      <c r="M634" s="1"/>
      <c r="N634" s="1"/>
      <c r="O634" s="1"/>
      <c r="P634" s="1"/>
      <c r="Q634" s="1"/>
      <c r="R634" s="1"/>
      <c r="S634" s="1"/>
      <c r="T634" s="1"/>
      <c r="U634" s="1"/>
      <c r="V634" s="1"/>
    </row>
    <row r="635" spans="9:22" ht="13.5" customHeight="1">
      <c r="I635" s="1"/>
      <c r="J635" s="1"/>
      <c r="K635" s="1"/>
      <c r="L635" s="1"/>
      <c r="M635" s="1"/>
      <c r="N635" s="1"/>
      <c r="O635" s="1"/>
      <c r="P635" s="1"/>
      <c r="Q635" s="1"/>
      <c r="R635" s="1"/>
      <c r="S635" s="1"/>
      <c r="T635" s="1"/>
      <c r="U635" s="1"/>
      <c r="V635" s="1"/>
    </row>
    <row r="636" spans="9:22" ht="13.5" customHeight="1">
      <c r="I636" s="1"/>
      <c r="J636" s="1"/>
      <c r="K636" s="1"/>
      <c r="L636" s="1"/>
      <c r="M636" s="1"/>
      <c r="N636" s="1"/>
      <c r="O636" s="1"/>
      <c r="P636" s="1"/>
      <c r="Q636" s="1"/>
      <c r="R636" s="1"/>
      <c r="S636" s="1"/>
      <c r="T636" s="1"/>
      <c r="U636" s="1"/>
      <c r="V636" s="1"/>
    </row>
    <row r="637" spans="9:22" ht="13.5" customHeight="1">
      <c r="I637" s="1"/>
      <c r="J637" s="1"/>
      <c r="K637" s="1"/>
      <c r="L637" s="1"/>
      <c r="M637" s="1"/>
      <c r="N637" s="1"/>
      <c r="O637" s="1"/>
      <c r="P637" s="1"/>
      <c r="Q637" s="1"/>
      <c r="R637" s="1"/>
      <c r="S637" s="1"/>
      <c r="T637" s="1"/>
      <c r="U637" s="1"/>
      <c r="V637" s="1"/>
    </row>
    <row r="638" spans="9:22" ht="13.5" customHeight="1">
      <c r="I638" s="1"/>
      <c r="J638" s="1"/>
      <c r="K638" s="1"/>
      <c r="L638" s="1"/>
      <c r="M638" s="1"/>
      <c r="N638" s="1"/>
      <c r="O638" s="1"/>
      <c r="P638" s="1"/>
      <c r="Q638" s="1"/>
      <c r="R638" s="1"/>
      <c r="S638" s="1"/>
      <c r="T638" s="1"/>
      <c r="U638" s="1"/>
      <c r="V638" s="1"/>
    </row>
    <row r="639" spans="9:22" ht="13.5" customHeight="1">
      <c r="I639" s="1"/>
      <c r="J639" s="1"/>
      <c r="K639" s="1"/>
      <c r="L639" s="1"/>
      <c r="M639" s="1"/>
      <c r="N639" s="1"/>
      <c r="O639" s="1"/>
      <c r="P639" s="1"/>
      <c r="Q639" s="1"/>
      <c r="R639" s="1"/>
      <c r="S639" s="1"/>
      <c r="T639" s="1"/>
      <c r="U639" s="1"/>
      <c r="V639" s="1"/>
    </row>
    <row r="640" spans="9:22" ht="13.5" customHeight="1">
      <c r="I640" s="1"/>
      <c r="J640" s="1"/>
      <c r="K640" s="1"/>
      <c r="L640" s="1"/>
      <c r="M640" s="1"/>
      <c r="N640" s="1"/>
      <c r="O640" s="1"/>
      <c r="P640" s="1"/>
      <c r="Q640" s="1"/>
      <c r="R640" s="1"/>
      <c r="S640" s="1"/>
      <c r="T640" s="1"/>
      <c r="U640" s="1"/>
      <c r="V640" s="1"/>
    </row>
    <row r="641" spans="9:22" ht="13.5" customHeight="1">
      <c r="I641" s="1"/>
      <c r="J641" s="1"/>
      <c r="K641" s="1"/>
      <c r="L641" s="1"/>
      <c r="M641" s="1"/>
      <c r="N641" s="1"/>
      <c r="O641" s="1"/>
      <c r="P641" s="1"/>
      <c r="Q641" s="1"/>
      <c r="R641" s="1"/>
      <c r="S641" s="1"/>
      <c r="T641" s="1"/>
      <c r="U641" s="1"/>
      <c r="V641" s="1"/>
    </row>
    <row r="642" spans="9:22" ht="13.5" customHeight="1">
      <c r="I642" s="1"/>
      <c r="J642" s="1"/>
      <c r="K642" s="1"/>
      <c r="L642" s="1"/>
      <c r="M642" s="1"/>
      <c r="N642" s="1"/>
      <c r="O642" s="1"/>
      <c r="P642" s="1"/>
      <c r="Q642" s="1"/>
      <c r="R642" s="1"/>
      <c r="S642" s="1"/>
      <c r="T642" s="1"/>
      <c r="U642" s="1"/>
      <c r="V642" s="1"/>
    </row>
    <row r="643" spans="9:22" ht="13.5" customHeight="1">
      <c r="I643" s="1"/>
      <c r="J643" s="1"/>
      <c r="K643" s="1"/>
      <c r="L643" s="1"/>
      <c r="M643" s="1"/>
      <c r="N643" s="1"/>
      <c r="O643" s="1"/>
      <c r="P643" s="1"/>
      <c r="Q643" s="1"/>
      <c r="R643" s="1"/>
      <c r="S643" s="1"/>
      <c r="T643" s="1"/>
      <c r="U643" s="1"/>
      <c r="V643" s="1"/>
    </row>
    <row r="644" spans="9:22" ht="13.5" customHeight="1">
      <c r="I644" s="1"/>
      <c r="J644" s="1"/>
      <c r="K644" s="1"/>
      <c r="L644" s="1"/>
      <c r="M644" s="1"/>
      <c r="N644" s="1"/>
      <c r="O644" s="1"/>
      <c r="P644" s="1"/>
      <c r="Q644" s="1"/>
      <c r="R644" s="1"/>
      <c r="S644" s="1"/>
      <c r="T644" s="1"/>
      <c r="U644" s="1"/>
      <c r="V644" s="1"/>
    </row>
    <row r="645" spans="9:22" ht="13.5" customHeight="1">
      <c r="I645" s="1"/>
      <c r="J645" s="1"/>
      <c r="K645" s="1"/>
      <c r="L645" s="1"/>
      <c r="M645" s="1"/>
      <c r="N645" s="1"/>
      <c r="O645" s="1"/>
      <c r="P645" s="1"/>
      <c r="Q645" s="1"/>
      <c r="R645" s="1"/>
      <c r="S645" s="1"/>
      <c r="T645" s="1"/>
      <c r="U645" s="1"/>
      <c r="V645" s="1"/>
    </row>
    <row r="646" spans="9:22" ht="13.5" customHeight="1">
      <c r="I646" s="1"/>
      <c r="J646" s="1"/>
      <c r="K646" s="1"/>
      <c r="L646" s="1"/>
      <c r="M646" s="1"/>
      <c r="N646" s="1"/>
      <c r="O646" s="1"/>
      <c r="P646" s="1"/>
      <c r="Q646" s="1"/>
      <c r="R646" s="1"/>
      <c r="S646" s="1"/>
      <c r="T646" s="1"/>
      <c r="U646" s="1"/>
      <c r="V646" s="1"/>
    </row>
    <row r="647" spans="9:22" ht="13.5" customHeight="1">
      <c r="I647" s="1"/>
      <c r="J647" s="1"/>
      <c r="K647" s="1"/>
      <c r="L647" s="1"/>
      <c r="M647" s="1"/>
      <c r="N647" s="1"/>
      <c r="O647" s="1"/>
      <c r="P647" s="1"/>
      <c r="Q647" s="1"/>
      <c r="R647" s="1"/>
      <c r="S647" s="1"/>
      <c r="T647" s="1"/>
      <c r="U647" s="1"/>
      <c r="V647" s="1"/>
    </row>
    <row r="648" spans="9:22" ht="13.5" customHeight="1">
      <c r="I648" s="1"/>
      <c r="J648" s="1"/>
      <c r="K648" s="1"/>
      <c r="L648" s="1"/>
      <c r="M648" s="1"/>
      <c r="N648" s="1"/>
      <c r="O648" s="1"/>
      <c r="P648" s="1"/>
      <c r="Q648" s="1"/>
      <c r="R648" s="1"/>
      <c r="S648" s="1"/>
      <c r="T648" s="1"/>
      <c r="U648" s="1"/>
      <c r="V648" s="1"/>
    </row>
    <row r="649" spans="9:22" ht="13.5" customHeight="1">
      <c r="I649" s="1"/>
      <c r="J649" s="1"/>
      <c r="K649" s="1"/>
      <c r="L649" s="1"/>
      <c r="M649" s="1"/>
      <c r="N649" s="1"/>
      <c r="O649" s="1"/>
      <c r="P649" s="1"/>
      <c r="Q649" s="1"/>
      <c r="R649" s="1"/>
      <c r="S649" s="1"/>
      <c r="T649" s="1"/>
      <c r="U649" s="1"/>
      <c r="V649" s="1"/>
    </row>
    <row r="650" spans="9:22" ht="13.5" customHeight="1">
      <c r="I650" s="1"/>
      <c r="J650" s="1"/>
      <c r="K650" s="1"/>
      <c r="L650" s="1"/>
      <c r="M650" s="1"/>
      <c r="N650" s="1"/>
      <c r="O650" s="1"/>
      <c r="P650" s="1"/>
      <c r="Q650" s="1"/>
      <c r="R650" s="1"/>
      <c r="S650" s="1"/>
      <c r="T650" s="1"/>
      <c r="U650" s="1"/>
      <c r="V650" s="1"/>
    </row>
    <row r="651" spans="9:22" ht="13.5" customHeight="1">
      <c r="I651" s="1"/>
      <c r="J651" s="1"/>
      <c r="K651" s="1"/>
      <c r="L651" s="1"/>
      <c r="M651" s="1"/>
      <c r="N651" s="1"/>
      <c r="O651" s="1"/>
      <c r="P651" s="1"/>
      <c r="Q651" s="1"/>
      <c r="R651" s="1"/>
      <c r="S651" s="1"/>
      <c r="T651" s="1"/>
      <c r="U651" s="1"/>
      <c r="V651" s="1"/>
    </row>
    <row r="652" spans="9:22" ht="13.5" customHeight="1">
      <c r="I652" s="1"/>
      <c r="J652" s="1"/>
      <c r="K652" s="1"/>
      <c r="L652" s="1"/>
      <c r="M652" s="1"/>
      <c r="N652" s="1"/>
      <c r="O652" s="1"/>
      <c r="P652" s="1"/>
      <c r="Q652" s="1"/>
      <c r="R652" s="1"/>
      <c r="S652" s="1"/>
      <c r="T652" s="1"/>
      <c r="U652" s="1"/>
      <c r="V652" s="1"/>
    </row>
    <row r="653" spans="9:22" ht="13.5" customHeight="1">
      <c r="I653" s="1"/>
      <c r="J653" s="1"/>
      <c r="K653" s="1"/>
      <c r="L653" s="1"/>
      <c r="M653" s="1"/>
      <c r="N653" s="1"/>
      <c r="O653" s="1"/>
      <c r="P653" s="1"/>
      <c r="Q653" s="1"/>
      <c r="R653" s="1"/>
      <c r="S653" s="1"/>
      <c r="T653" s="1"/>
      <c r="U653" s="1"/>
      <c r="V653" s="1"/>
    </row>
    <row r="654" spans="9:22" ht="13.5" customHeight="1">
      <c r="I654" s="1"/>
      <c r="J654" s="1"/>
      <c r="K654" s="1"/>
      <c r="L654" s="1"/>
      <c r="M654" s="1"/>
      <c r="N654" s="1"/>
      <c r="O654" s="1"/>
      <c r="P654" s="1"/>
      <c r="Q654" s="1"/>
      <c r="R654" s="1"/>
      <c r="S654" s="1"/>
      <c r="T654" s="1"/>
      <c r="U654" s="1"/>
      <c r="V654" s="1"/>
    </row>
    <row r="655" spans="9:22" ht="13.5" customHeight="1">
      <c r="I655" s="1"/>
      <c r="J655" s="1"/>
      <c r="K655" s="1"/>
      <c r="L655" s="1"/>
      <c r="M655" s="1"/>
      <c r="N655" s="1"/>
      <c r="O655" s="1"/>
      <c r="P655" s="1"/>
      <c r="Q655" s="1"/>
      <c r="R655" s="1"/>
      <c r="S655" s="1"/>
      <c r="T655" s="1"/>
      <c r="U655" s="1"/>
      <c r="V655" s="1"/>
    </row>
    <row r="656" spans="9:22" ht="13.5" customHeight="1">
      <c r="I656" s="1"/>
      <c r="J656" s="1"/>
      <c r="K656" s="1"/>
      <c r="L656" s="1"/>
      <c r="M656" s="1"/>
      <c r="N656" s="1"/>
      <c r="O656" s="1"/>
      <c r="P656" s="1"/>
      <c r="Q656" s="1"/>
      <c r="R656" s="1"/>
      <c r="S656" s="1"/>
      <c r="T656" s="1"/>
      <c r="U656" s="1"/>
      <c r="V656" s="1"/>
    </row>
    <row r="657" spans="9:22" ht="13.5" customHeight="1">
      <c r="I657" s="1"/>
      <c r="J657" s="1"/>
      <c r="K657" s="1"/>
      <c r="L657" s="1"/>
      <c r="M657" s="1"/>
      <c r="N657" s="1"/>
      <c r="O657" s="1"/>
      <c r="P657" s="1"/>
      <c r="Q657" s="1"/>
      <c r="R657" s="1"/>
      <c r="S657" s="1"/>
      <c r="T657" s="1"/>
      <c r="U657" s="1"/>
      <c r="V657" s="1"/>
    </row>
    <row r="658" spans="9:22" ht="13.5" customHeight="1">
      <c r="I658" s="1"/>
      <c r="J658" s="1"/>
      <c r="K658" s="1"/>
      <c r="L658" s="1"/>
      <c r="M658" s="1"/>
      <c r="N658" s="1"/>
      <c r="O658" s="1"/>
      <c r="P658" s="1"/>
      <c r="Q658" s="1"/>
      <c r="R658" s="1"/>
      <c r="S658" s="1"/>
      <c r="T658" s="1"/>
      <c r="U658" s="1"/>
      <c r="V658" s="1"/>
    </row>
    <row r="659" spans="9:22" ht="13.5" customHeight="1">
      <c r="I659" s="1"/>
      <c r="J659" s="1"/>
      <c r="K659" s="1"/>
      <c r="L659" s="1"/>
      <c r="M659" s="1"/>
      <c r="N659" s="1"/>
      <c r="O659" s="1"/>
      <c r="P659" s="1"/>
      <c r="Q659" s="1"/>
      <c r="R659" s="1"/>
      <c r="S659" s="1"/>
      <c r="T659" s="1"/>
      <c r="U659" s="1"/>
      <c r="V659" s="1"/>
    </row>
    <row r="660" spans="9:22" ht="13.5" customHeight="1">
      <c r="I660" s="1"/>
      <c r="J660" s="1"/>
      <c r="K660" s="1"/>
      <c r="L660" s="1"/>
      <c r="M660" s="1"/>
      <c r="N660" s="1"/>
      <c r="O660" s="1"/>
      <c r="P660" s="1"/>
      <c r="Q660" s="1"/>
      <c r="R660" s="1"/>
      <c r="S660" s="1"/>
      <c r="T660" s="1"/>
      <c r="U660" s="1"/>
      <c r="V660" s="1"/>
    </row>
    <row r="661" spans="9:22" ht="13.5" customHeight="1">
      <c r="I661" s="1"/>
      <c r="J661" s="1"/>
      <c r="K661" s="1"/>
      <c r="L661" s="1"/>
      <c r="M661" s="1"/>
      <c r="N661" s="1"/>
      <c r="O661" s="1"/>
      <c r="P661" s="1"/>
      <c r="Q661" s="1"/>
      <c r="R661" s="1"/>
      <c r="S661" s="1"/>
      <c r="T661" s="1"/>
      <c r="U661" s="1"/>
      <c r="V661" s="1"/>
    </row>
    <row r="662" spans="9:22" ht="13.5" customHeight="1">
      <c r="I662" s="1"/>
      <c r="J662" s="1"/>
      <c r="K662" s="1"/>
      <c r="L662" s="1"/>
      <c r="M662" s="1"/>
      <c r="N662" s="1"/>
      <c r="O662" s="1"/>
      <c r="P662" s="1"/>
      <c r="Q662" s="1"/>
      <c r="R662" s="1"/>
      <c r="S662" s="1"/>
      <c r="T662" s="1"/>
      <c r="U662" s="1"/>
      <c r="V662" s="1"/>
    </row>
    <row r="663" spans="9:22" ht="13.5" customHeight="1">
      <c r="I663" s="1"/>
      <c r="J663" s="1"/>
      <c r="K663" s="1"/>
      <c r="L663" s="1"/>
      <c r="M663" s="1"/>
      <c r="N663" s="1"/>
      <c r="O663" s="1"/>
      <c r="P663" s="1"/>
      <c r="Q663" s="1"/>
      <c r="R663" s="1"/>
      <c r="S663" s="1"/>
      <c r="T663" s="1"/>
      <c r="U663" s="1"/>
      <c r="V663" s="1"/>
    </row>
    <row r="664" spans="9:22" ht="13.5" customHeight="1">
      <c r="I664" s="1"/>
      <c r="J664" s="1"/>
      <c r="K664" s="1"/>
      <c r="L664" s="1"/>
      <c r="M664" s="1"/>
      <c r="N664" s="1"/>
      <c r="O664" s="1"/>
      <c r="P664" s="1"/>
      <c r="Q664" s="1"/>
      <c r="R664" s="1"/>
      <c r="S664" s="1"/>
      <c r="T664" s="1"/>
      <c r="U664" s="1"/>
      <c r="V664" s="1"/>
    </row>
    <row r="665" spans="9:22" ht="13.5" customHeight="1">
      <c r="I665" s="1"/>
      <c r="J665" s="1"/>
      <c r="K665" s="1"/>
      <c r="L665" s="1"/>
      <c r="M665" s="1"/>
      <c r="N665" s="1"/>
      <c r="O665" s="1"/>
      <c r="P665" s="1"/>
      <c r="Q665" s="1"/>
      <c r="R665" s="1"/>
      <c r="S665" s="1"/>
      <c r="T665" s="1"/>
      <c r="U665" s="1"/>
      <c r="V665" s="1"/>
    </row>
    <row r="666" spans="9:22" ht="13.5" customHeight="1">
      <c r="I666" s="1"/>
      <c r="J666" s="1"/>
      <c r="K666" s="1"/>
      <c r="L666" s="1"/>
      <c r="M666" s="1"/>
      <c r="N666" s="1"/>
      <c r="O666" s="1"/>
      <c r="P666" s="1"/>
      <c r="Q666" s="1"/>
      <c r="R666" s="1"/>
      <c r="S666" s="1"/>
      <c r="T666" s="1"/>
      <c r="U666" s="1"/>
      <c r="V666" s="1"/>
    </row>
    <row r="667" spans="9:22" ht="13.5" customHeight="1">
      <c r="I667" s="1"/>
      <c r="J667" s="1"/>
      <c r="K667" s="1"/>
      <c r="L667" s="1"/>
      <c r="M667" s="1"/>
      <c r="N667" s="1"/>
      <c r="O667" s="1"/>
      <c r="P667" s="1"/>
      <c r="Q667" s="1"/>
      <c r="R667" s="1"/>
      <c r="S667" s="1"/>
      <c r="T667" s="1"/>
      <c r="U667" s="1"/>
      <c r="V667" s="1"/>
    </row>
    <row r="668" spans="9:22" ht="13.5" customHeight="1">
      <c r="I668" s="1"/>
      <c r="J668" s="1"/>
      <c r="K668" s="1"/>
      <c r="L668" s="1"/>
      <c r="M668" s="1"/>
      <c r="N668" s="1"/>
      <c r="O668" s="1"/>
      <c r="P668" s="1"/>
      <c r="Q668" s="1"/>
      <c r="R668" s="1"/>
      <c r="S668" s="1"/>
      <c r="T668" s="1"/>
      <c r="U668" s="1"/>
      <c r="V668" s="1"/>
    </row>
    <row r="669" spans="9:22" ht="13.5" customHeight="1">
      <c r="I669" s="1"/>
      <c r="J669" s="1"/>
      <c r="K669" s="1"/>
      <c r="L669" s="1"/>
      <c r="M669" s="1"/>
      <c r="N669" s="1"/>
      <c r="O669" s="1"/>
      <c r="P669" s="1"/>
      <c r="Q669" s="1"/>
      <c r="R669" s="1"/>
      <c r="S669" s="1"/>
      <c r="T669" s="1"/>
      <c r="U669" s="1"/>
      <c r="V669" s="1"/>
    </row>
    <row r="670" spans="9:22" ht="13.5" customHeight="1">
      <c r="I670" s="1"/>
      <c r="J670" s="1"/>
      <c r="K670" s="1"/>
      <c r="L670" s="1"/>
      <c r="M670" s="1"/>
      <c r="N670" s="1"/>
      <c r="O670" s="1"/>
      <c r="P670" s="1"/>
      <c r="Q670" s="1"/>
      <c r="R670" s="1"/>
      <c r="S670" s="1"/>
      <c r="T670" s="1"/>
      <c r="U670" s="1"/>
      <c r="V670" s="1"/>
    </row>
    <row r="671" spans="9:22" ht="13.5" customHeight="1">
      <c r="I671" s="1"/>
      <c r="J671" s="1"/>
      <c r="K671" s="1"/>
      <c r="L671" s="1"/>
      <c r="M671" s="1"/>
      <c r="N671" s="1"/>
      <c r="O671" s="1"/>
      <c r="P671" s="1"/>
      <c r="Q671" s="1"/>
      <c r="R671" s="1"/>
      <c r="S671" s="1"/>
      <c r="T671" s="1"/>
      <c r="U671" s="1"/>
      <c r="V671" s="1"/>
    </row>
    <row r="672" spans="9:22" ht="13.5" customHeight="1">
      <c r="I672" s="1"/>
      <c r="J672" s="1"/>
      <c r="K672" s="1"/>
      <c r="L672" s="1"/>
      <c r="M672" s="1"/>
      <c r="N672" s="1"/>
      <c r="O672" s="1"/>
      <c r="P672" s="1"/>
      <c r="Q672" s="1"/>
      <c r="R672" s="1"/>
      <c r="S672" s="1"/>
      <c r="T672" s="1"/>
      <c r="U672" s="1"/>
      <c r="V672" s="1"/>
    </row>
    <row r="673" spans="9:22" ht="13.5" customHeight="1">
      <c r="I673" s="1"/>
      <c r="J673" s="1"/>
      <c r="K673" s="1"/>
      <c r="L673" s="1"/>
      <c r="M673" s="1"/>
      <c r="N673" s="1"/>
      <c r="O673" s="1"/>
      <c r="P673" s="1"/>
      <c r="Q673" s="1"/>
      <c r="R673" s="1"/>
      <c r="S673" s="1"/>
      <c r="T673" s="1"/>
      <c r="U673" s="1"/>
      <c r="V673" s="1"/>
    </row>
    <row r="674" spans="9:22" ht="13.5" customHeight="1">
      <c r="I674" s="1"/>
      <c r="J674" s="1"/>
      <c r="K674" s="1"/>
      <c r="L674" s="1"/>
      <c r="M674" s="1"/>
      <c r="N674" s="1"/>
      <c r="O674" s="1"/>
      <c r="P674" s="1"/>
      <c r="Q674" s="1"/>
      <c r="R674" s="1"/>
      <c r="S674" s="1"/>
      <c r="T674" s="1"/>
      <c r="U674" s="1"/>
      <c r="V674" s="1"/>
    </row>
    <row r="675" spans="9:22" ht="13.5" customHeight="1">
      <c r="I675" s="1"/>
      <c r="J675" s="1"/>
      <c r="K675" s="1"/>
      <c r="L675" s="1"/>
      <c r="M675" s="1"/>
      <c r="N675" s="1"/>
      <c r="O675" s="1"/>
      <c r="P675" s="1"/>
      <c r="Q675" s="1"/>
      <c r="R675" s="1"/>
      <c r="S675" s="1"/>
      <c r="T675" s="1"/>
      <c r="U675" s="1"/>
      <c r="V675" s="1"/>
    </row>
    <row r="676" spans="9:22" ht="13.5" customHeight="1">
      <c r="I676" s="1"/>
      <c r="J676" s="1"/>
      <c r="K676" s="1"/>
      <c r="L676" s="1"/>
      <c r="M676" s="1"/>
      <c r="N676" s="1"/>
      <c r="O676" s="1"/>
      <c r="P676" s="1"/>
      <c r="Q676" s="1"/>
      <c r="R676" s="1"/>
      <c r="S676" s="1"/>
      <c r="T676" s="1"/>
      <c r="U676" s="1"/>
      <c r="V676" s="1"/>
    </row>
    <row r="677" spans="9:22" ht="13.5" customHeight="1">
      <c r="I677" s="1"/>
      <c r="J677" s="1"/>
      <c r="K677" s="1"/>
      <c r="L677" s="1"/>
      <c r="M677" s="1"/>
      <c r="N677" s="1"/>
      <c r="O677" s="1"/>
      <c r="P677" s="1"/>
      <c r="Q677" s="1"/>
      <c r="R677" s="1"/>
      <c r="S677" s="1"/>
      <c r="T677" s="1"/>
      <c r="U677" s="1"/>
      <c r="V677" s="1"/>
    </row>
    <row r="678" spans="9:22" ht="13.5" customHeight="1">
      <c r="I678" s="1"/>
      <c r="J678" s="1"/>
      <c r="K678" s="1"/>
      <c r="L678" s="1"/>
      <c r="M678" s="1"/>
      <c r="N678" s="1"/>
      <c r="O678" s="1"/>
      <c r="P678" s="1"/>
      <c r="Q678" s="1"/>
      <c r="R678" s="1"/>
      <c r="S678" s="1"/>
      <c r="T678" s="1"/>
      <c r="U678" s="1"/>
      <c r="V678" s="1"/>
    </row>
    <row r="679" spans="9:22" ht="13.5" customHeight="1">
      <c r="I679" s="1"/>
      <c r="J679" s="1"/>
      <c r="K679" s="1"/>
      <c r="L679" s="1"/>
      <c r="M679" s="1"/>
      <c r="N679" s="1"/>
      <c r="O679" s="1"/>
      <c r="P679" s="1"/>
      <c r="Q679" s="1"/>
      <c r="R679" s="1"/>
      <c r="S679" s="1"/>
      <c r="T679" s="1"/>
      <c r="U679" s="1"/>
      <c r="V679" s="1"/>
    </row>
    <row r="680" spans="9:22" ht="13.5" customHeight="1">
      <c r="I680" s="1"/>
      <c r="J680" s="1"/>
      <c r="K680" s="1"/>
      <c r="L680" s="1"/>
      <c r="M680" s="1"/>
      <c r="N680" s="1"/>
      <c r="O680" s="1"/>
      <c r="P680" s="1"/>
      <c r="Q680" s="1"/>
      <c r="R680" s="1"/>
      <c r="S680" s="1"/>
      <c r="T680" s="1"/>
      <c r="U680" s="1"/>
      <c r="V680" s="1"/>
    </row>
    <row r="681" spans="9:22" ht="13.5" customHeight="1">
      <c r="I681" s="1"/>
      <c r="J681" s="1"/>
      <c r="K681" s="1"/>
      <c r="L681" s="1"/>
      <c r="M681" s="1"/>
      <c r="N681" s="1"/>
      <c r="O681" s="1"/>
      <c r="P681" s="1"/>
      <c r="Q681" s="1"/>
      <c r="R681" s="1"/>
      <c r="S681" s="1"/>
      <c r="T681" s="1"/>
      <c r="U681" s="1"/>
      <c r="V681" s="1"/>
    </row>
    <row r="682" spans="9:22" ht="13.5" customHeight="1">
      <c r="I682" s="1"/>
      <c r="J682" s="1"/>
      <c r="K682" s="1"/>
      <c r="L682" s="1"/>
      <c r="M682" s="1"/>
      <c r="N682" s="1"/>
      <c r="O682" s="1"/>
      <c r="P682" s="1"/>
      <c r="Q682" s="1"/>
      <c r="R682" s="1"/>
      <c r="S682" s="1"/>
      <c r="T682" s="1"/>
      <c r="U682" s="1"/>
      <c r="V682" s="1"/>
    </row>
    <row r="683" spans="9:22" ht="13.5" customHeight="1">
      <c r="I683" s="1"/>
      <c r="J683" s="1"/>
      <c r="K683" s="1"/>
      <c r="L683" s="1"/>
      <c r="M683" s="1"/>
      <c r="N683" s="1"/>
      <c r="O683" s="1"/>
      <c r="P683" s="1"/>
      <c r="Q683" s="1"/>
      <c r="R683" s="1"/>
      <c r="S683" s="1"/>
      <c r="T683" s="1"/>
      <c r="U683" s="1"/>
      <c r="V683" s="1"/>
    </row>
    <row r="684" spans="9:22" ht="13.5" customHeight="1">
      <c r="I684" s="1"/>
      <c r="J684" s="1"/>
      <c r="K684" s="1"/>
      <c r="L684" s="1"/>
      <c r="M684" s="1"/>
      <c r="N684" s="1"/>
      <c r="O684" s="1"/>
      <c r="P684" s="1"/>
      <c r="Q684" s="1"/>
      <c r="R684" s="1"/>
      <c r="S684" s="1"/>
      <c r="T684" s="1"/>
      <c r="U684" s="1"/>
      <c r="V684" s="1"/>
    </row>
    <row r="685" spans="9:22" ht="13.5" customHeight="1">
      <c r="I685" s="1"/>
      <c r="J685" s="1"/>
      <c r="K685" s="1"/>
      <c r="L685" s="1"/>
      <c r="M685" s="1"/>
      <c r="N685" s="1"/>
      <c r="O685" s="1"/>
      <c r="P685" s="1"/>
      <c r="Q685" s="1"/>
      <c r="R685" s="1"/>
      <c r="S685" s="1"/>
      <c r="T685" s="1"/>
      <c r="U685" s="1"/>
      <c r="V685" s="1"/>
    </row>
    <row r="686" spans="9:22" ht="13.5" customHeight="1">
      <c r="I686" s="1"/>
      <c r="J686" s="1"/>
      <c r="K686" s="1"/>
      <c r="L686" s="1"/>
      <c r="M686" s="1"/>
      <c r="N686" s="1"/>
      <c r="O686" s="1"/>
      <c r="P686" s="1"/>
      <c r="Q686" s="1"/>
      <c r="R686" s="1"/>
      <c r="S686" s="1"/>
      <c r="T686" s="1"/>
      <c r="U686" s="1"/>
      <c r="V686" s="1"/>
    </row>
    <row r="687" spans="9:22" ht="13.5" customHeight="1">
      <c r="I687" s="1"/>
      <c r="J687" s="1"/>
      <c r="K687" s="1"/>
      <c r="L687" s="1"/>
      <c r="M687" s="1"/>
      <c r="N687" s="1"/>
      <c r="O687" s="1"/>
      <c r="P687" s="1"/>
      <c r="Q687" s="1"/>
      <c r="R687" s="1"/>
      <c r="S687" s="1"/>
      <c r="T687" s="1"/>
      <c r="U687" s="1"/>
      <c r="V687" s="1"/>
    </row>
    <row r="688" spans="9:22" ht="13.5" customHeight="1">
      <c r="I688" s="1"/>
      <c r="J688" s="1"/>
      <c r="K688" s="1"/>
      <c r="L688" s="1"/>
      <c r="M688" s="1"/>
      <c r="N688" s="1"/>
      <c r="O688" s="1"/>
      <c r="P688" s="1"/>
      <c r="Q688" s="1"/>
      <c r="R688" s="1"/>
      <c r="S688" s="1"/>
      <c r="T688" s="1"/>
      <c r="U688" s="1"/>
      <c r="V688" s="1"/>
    </row>
    <row r="689" spans="9:22" ht="13.5" customHeight="1">
      <c r="I689" s="1"/>
      <c r="J689" s="1"/>
      <c r="K689" s="1"/>
      <c r="L689" s="1"/>
      <c r="M689" s="1"/>
      <c r="N689" s="1"/>
      <c r="O689" s="1"/>
      <c r="P689" s="1"/>
      <c r="Q689" s="1"/>
      <c r="R689" s="1"/>
      <c r="S689" s="1"/>
      <c r="T689" s="1"/>
      <c r="U689" s="1"/>
      <c r="V689" s="1"/>
    </row>
    <row r="690" spans="9:22" ht="13.5" customHeight="1">
      <c r="I690" s="1"/>
      <c r="J690" s="1"/>
      <c r="K690" s="1"/>
      <c r="L690" s="1"/>
      <c r="M690" s="1"/>
      <c r="N690" s="1"/>
      <c r="O690" s="1"/>
      <c r="P690" s="1"/>
      <c r="Q690" s="1"/>
      <c r="R690" s="1"/>
      <c r="S690" s="1"/>
      <c r="T690" s="1"/>
      <c r="U690" s="1"/>
      <c r="V690" s="1"/>
    </row>
    <row r="691" spans="9:22" ht="13.5" customHeight="1">
      <c r="I691" s="1"/>
      <c r="J691" s="1"/>
      <c r="K691" s="1"/>
      <c r="L691" s="1"/>
      <c r="M691" s="1"/>
      <c r="N691" s="1"/>
      <c r="O691" s="1"/>
      <c r="P691" s="1"/>
      <c r="Q691" s="1"/>
      <c r="R691" s="1"/>
      <c r="S691" s="1"/>
      <c r="T691" s="1"/>
      <c r="U691" s="1"/>
      <c r="V691" s="1"/>
    </row>
    <row r="692" spans="9:22" ht="13.5" customHeight="1">
      <c r="I692" s="1"/>
      <c r="J692" s="1"/>
      <c r="K692" s="1"/>
      <c r="L692" s="1"/>
      <c r="M692" s="1"/>
      <c r="N692" s="1"/>
      <c r="O692" s="1"/>
      <c r="P692" s="1"/>
      <c r="Q692" s="1"/>
      <c r="R692" s="1"/>
      <c r="S692" s="1"/>
      <c r="T692" s="1"/>
      <c r="U692" s="1"/>
      <c r="V692" s="1"/>
    </row>
    <row r="693" spans="9:22" ht="13.5" customHeight="1">
      <c r="I693" s="1"/>
      <c r="J693" s="1"/>
      <c r="K693" s="1"/>
      <c r="L693" s="1"/>
      <c r="M693" s="1"/>
      <c r="N693" s="1"/>
      <c r="O693" s="1"/>
      <c r="P693" s="1"/>
      <c r="Q693" s="1"/>
      <c r="R693" s="1"/>
      <c r="S693" s="1"/>
      <c r="T693" s="1"/>
      <c r="U693" s="1"/>
      <c r="V693" s="1"/>
    </row>
    <row r="694" spans="9:22" ht="13.5" customHeight="1">
      <c r="I694" s="1"/>
      <c r="J694" s="1"/>
      <c r="K694" s="1"/>
      <c r="L694" s="1"/>
      <c r="M694" s="1"/>
      <c r="N694" s="1"/>
      <c r="O694" s="1"/>
      <c r="P694" s="1"/>
      <c r="Q694" s="1"/>
      <c r="R694" s="1"/>
      <c r="S694" s="1"/>
      <c r="T694" s="1"/>
      <c r="U694" s="1"/>
      <c r="V694" s="1"/>
    </row>
    <row r="695" spans="9:22" ht="13.5" customHeight="1">
      <c r="I695" s="1"/>
      <c r="J695" s="1"/>
      <c r="K695" s="1"/>
      <c r="L695" s="1"/>
      <c r="M695" s="1"/>
      <c r="N695" s="1"/>
      <c r="O695" s="1"/>
      <c r="P695" s="1"/>
      <c r="Q695" s="1"/>
      <c r="R695" s="1"/>
      <c r="S695" s="1"/>
      <c r="T695" s="1"/>
      <c r="U695" s="1"/>
      <c r="V695" s="1"/>
    </row>
    <row r="696" spans="9:22" ht="13.5" customHeight="1">
      <c r="I696" s="1"/>
      <c r="J696" s="1"/>
      <c r="K696" s="1"/>
      <c r="L696" s="1"/>
      <c r="M696" s="1"/>
      <c r="N696" s="1"/>
      <c r="O696" s="1"/>
      <c r="P696" s="1"/>
      <c r="Q696" s="1"/>
      <c r="R696" s="1"/>
      <c r="S696" s="1"/>
      <c r="T696" s="1"/>
      <c r="U696" s="1"/>
      <c r="V696" s="1"/>
    </row>
    <row r="697" spans="9:22" ht="13.5" customHeight="1">
      <c r="I697" s="1"/>
      <c r="J697" s="1"/>
      <c r="K697" s="1"/>
      <c r="L697" s="1"/>
      <c r="M697" s="1"/>
      <c r="N697" s="1"/>
      <c r="O697" s="1"/>
      <c r="P697" s="1"/>
      <c r="Q697" s="1"/>
      <c r="R697" s="1"/>
      <c r="S697" s="1"/>
      <c r="T697" s="1"/>
      <c r="U697" s="1"/>
      <c r="V697" s="1"/>
    </row>
    <row r="698" spans="9:22" ht="13.5" customHeight="1">
      <c r="I698" s="1"/>
      <c r="J698" s="1"/>
      <c r="K698" s="1"/>
      <c r="L698" s="1"/>
      <c r="M698" s="1"/>
      <c r="N698" s="1"/>
      <c r="O698" s="1"/>
      <c r="P698" s="1"/>
      <c r="Q698" s="1"/>
      <c r="R698" s="1"/>
      <c r="S698" s="1"/>
      <c r="T698" s="1"/>
      <c r="U698" s="1"/>
      <c r="V698" s="1"/>
    </row>
    <row r="699" spans="9:22" ht="13.5" customHeight="1">
      <c r="I699" s="1"/>
      <c r="J699" s="1"/>
      <c r="K699" s="1"/>
      <c r="L699" s="1"/>
      <c r="M699" s="1"/>
      <c r="N699" s="1"/>
      <c r="O699" s="1"/>
      <c r="P699" s="1"/>
      <c r="Q699" s="1"/>
      <c r="R699" s="1"/>
      <c r="S699" s="1"/>
      <c r="T699" s="1"/>
      <c r="U699" s="1"/>
      <c r="V699" s="1"/>
    </row>
    <row r="700" spans="9:22" ht="13.5" customHeight="1">
      <c r="I700" s="1"/>
      <c r="J700" s="1"/>
      <c r="K700" s="1"/>
      <c r="L700" s="1"/>
      <c r="M700" s="1"/>
      <c r="N700" s="1"/>
      <c r="O700" s="1"/>
      <c r="P700" s="1"/>
      <c r="Q700" s="1"/>
      <c r="R700" s="1"/>
      <c r="S700" s="1"/>
      <c r="T700" s="1"/>
      <c r="U700" s="1"/>
      <c r="V700" s="1"/>
    </row>
    <row r="701" spans="9:22" ht="13.5" customHeight="1">
      <c r="I701" s="1"/>
      <c r="J701" s="1"/>
      <c r="K701" s="1"/>
      <c r="L701" s="1"/>
      <c r="M701" s="1"/>
      <c r="N701" s="1"/>
      <c r="O701" s="1"/>
      <c r="P701" s="1"/>
      <c r="Q701" s="1"/>
      <c r="R701" s="1"/>
      <c r="S701" s="1"/>
      <c r="T701" s="1"/>
      <c r="U701" s="1"/>
      <c r="V701" s="1"/>
    </row>
    <row r="702" spans="9:22" ht="13.5" customHeight="1">
      <c r="I702" s="1"/>
      <c r="J702" s="1"/>
      <c r="K702" s="1"/>
      <c r="L702" s="1"/>
      <c r="M702" s="1"/>
      <c r="N702" s="1"/>
      <c r="O702" s="1"/>
      <c r="P702" s="1"/>
      <c r="Q702" s="1"/>
      <c r="R702" s="1"/>
      <c r="S702" s="1"/>
      <c r="T702" s="1"/>
      <c r="U702" s="1"/>
      <c r="V702" s="1"/>
    </row>
    <row r="703" spans="9:22" ht="13.5" customHeight="1">
      <c r="I703" s="1"/>
      <c r="J703" s="1"/>
      <c r="K703" s="1"/>
      <c r="L703" s="1"/>
      <c r="M703" s="1"/>
      <c r="N703" s="1"/>
      <c r="O703" s="1"/>
      <c r="P703" s="1"/>
      <c r="Q703" s="1"/>
      <c r="R703" s="1"/>
      <c r="S703" s="1"/>
      <c r="T703" s="1"/>
      <c r="U703" s="1"/>
      <c r="V703" s="1"/>
    </row>
    <row r="704" spans="9:22" ht="13.5" customHeight="1">
      <c r="I704" s="1"/>
      <c r="J704" s="1"/>
      <c r="K704" s="1"/>
      <c r="L704" s="1"/>
      <c r="M704" s="1"/>
      <c r="N704" s="1"/>
      <c r="O704" s="1"/>
      <c r="P704" s="1"/>
      <c r="Q704" s="1"/>
      <c r="R704" s="1"/>
      <c r="S704" s="1"/>
      <c r="T704" s="1"/>
      <c r="U704" s="1"/>
      <c r="V704" s="1"/>
    </row>
    <row r="705" spans="9:22" ht="13.5" customHeight="1">
      <c r="I705" s="1"/>
      <c r="J705" s="1"/>
      <c r="K705" s="1"/>
      <c r="L705" s="1"/>
      <c r="M705" s="1"/>
      <c r="N705" s="1"/>
      <c r="O705" s="1"/>
      <c r="P705" s="1"/>
      <c r="Q705" s="1"/>
      <c r="R705" s="1"/>
      <c r="S705" s="1"/>
      <c r="T705" s="1"/>
      <c r="U705" s="1"/>
      <c r="V705" s="1"/>
    </row>
    <row r="706" spans="9:22" ht="13.5" customHeight="1">
      <c r="I706" s="1"/>
      <c r="J706" s="1"/>
      <c r="K706" s="1"/>
      <c r="L706" s="1"/>
      <c r="M706" s="1"/>
      <c r="N706" s="1"/>
      <c r="O706" s="1"/>
      <c r="P706" s="1"/>
      <c r="Q706" s="1"/>
      <c r="R706" s="1"/>
      <c r="S706" s="1"/>
      <c r="T706" s="1"/>
      <c r="U706" s="1"/>
      <c r="V706" s="1"/>
    </row>
    <row r="707" spans="9:22" ht="13.5" customHeight="1">
      <c r="I707" s="1"/>
      <c r="J707" s="1"/>
      <c r="K707" s="1"/>
      <c r="L707" s="1"/>
      <c r="M707" s="1"/>
      <c r="N707" s="1"/>
      <c r="O707" s="1"/>
      <c r="P707" s="1"/>
      <c r="Q707" s="1"/>
      <c r="R707" s="1"/>
      <c r="S707" s="1"/>
      <c r="T707" s="1"/>
      <c r="U707" s="1"/>
      <c r="V707" s="1"/>
    </row>
    <row r="708" spans="9:22" ht="13.5" customHeight="1">
      <c r="I708" s="1"/>
      <c r="J708" s="1"/>
      <c r="K708" s="1"/>
      <c r="L708" s="1"/>
      <c r="M708" s="1"/>
      <c r="N708" s="1"/>
      <c r="O708" s="1"/>
      <c r="P708" s="1"/>
      <c r="Q708" s="1"/>
      <c r="R708" s="1"/>
      <c r="S708" s="1"/>
      <c r="T708" s="1"/>
      <c r="U708" s="1"/>
      <c r="V708" s="1"/>
    </row>
    <row r="709" spans="9:22" ht="13.5" customHeight="1">
      <c r="I709" s="1"/>
      <c r="J709" s="1"/>
      <c r="K709" s="1"/>
      <c r="L709" s="1"/>
      <c r="M709" s="1"/>
      <c r="N709" s="1"/>
      <c r="O709" s="1"/>
      <c r="P709" s="1"/>
      <c r="Q709" s="1"/>
      <c r="R709" s="1"/>
      <c r="S709" s="1"/>
      <c r="T709" s="1"/>
      <c r="U709" s="1"/>
      <c r="V709" s="1"/>
    </row>
    <row r="710" spans="9:22" ht="13.5" customHeight="1">
      <c r="I710" s="1"/>
      <c r="J710" s="1"/>
      <c r="K710" s="1"/>
      <c r="L710" s="1"/>
      <c r="M710" s="1"/>
      <c r="N710" s="1"/>
      <c r="O710" s="1"/>
      <c r="P710" s="1"/>
      <c r="Q710" s="1"/>
      <c r="R710" s="1"/>
      <c r="S710" s="1"/>
      <c r="T710" s="1"/>
      <c r="U710" s="1"/>
      <c r="V710" s="1"/>
    </row>
    <row r="711" spans="9:22" ht="13.5" customHeight="1">
      <c r="I711" s="1"/>
      <c r="J711" s="1"/>
      <c r="K711" s="1"/>
      <c r="L711" s="1"/>
      <c r="M711" s="1"/>
      <c r="N711" s="1"/>
      <c r="O711" s="1"/>
      <c r="P711" s="1"/>
      <c r="Q711" s="1"/>
      <c r="R711" s="1"/>
      <c r="S711" s="1"/>
      <c r="T711" s="1"/>
      <c r="U711" s="1"/>
      <c r="V711" s="1"/>
    </row>
    <row r="712" spans="9:22" ht="13.5" customHeight="1">
      <c r="I712" s="1"/>
      <c r="J712" s="1"/>
      <c r="K712" s="1"/>
      <c r="L712" s="1"/>
      <c r="M712" s="1"/>
      <c r="N712" s="1"/>
      <c r="O712" s="1"/>
      <c r="P712" s="1"/>
      <c r="Q712" s="1"/>
      <c r="R712" s="1"/>
      <c r="S712" s="1"/>
      <c r="T712" s="1"/>
      <c r="U712" s="1"/>
      <c r="V712" s="1"/>
    </row>
    <row r="713" spans="9:22" ht="13.5" customHeight="1">
      <c r="I713" s="1"/>
      <c r="J713" s="1"/>
      <c r="K713" s="1"/>
      <c r="L713" s="1"/>
      <c r="M713" s="1"/>
      <c r="N713" s="1"/>
      <c r="O713" s="1"/>
      <c r="P713" s="1"/>
      <c r="Q713" s="1"/>
      <c r="R713" s="1"/>
      <c r="S713" s="1"/>
      <c r="T713" s="1"/>
      <c r="U713" s="1"/>
      <c r="V713" s="1"/>
    </row>
    <row r="714" spans="9:22" ht="13.5" customHeight="1">
      <c r="I714" s="1"/>
      <c r="J714" s="1"/>
      <c r="K714" s="1"/>
      <c r="L714" s="1"/>
      <c r="M714" s="1"/>
      <c r="N714" s="1"/>
      <c r="O714" s="1"/>
      <c r="P714" s="1"/>
      <c r="Q714" s="1"/>
      <c r="R714" s="1"/>
      <c r="S714" s="1"/>
      <c r="T714" s="1"/>
      <c r="U714" s="1"/>
      <c r="V714" s="1"/>
    </row>
    <row r="715" spans="9:22" ht="13.5" customHeight="1">
      <c r="I715" s="1"/>
      <c r="J715" s="1"/>
      <c r="K715" s="1"/>
      <c r="L715" s="1"/>
      <c r="M715" s="1"/>
      <c r="N715" s="1"/>
      <c r="O715" s="1"/>
      <c r="P715" s="1"/>
      <c r="Q715" s="1"/>
      <c r="R715" s="1"/>
      <c r="S715" s="1"/>
      <c r="T715" s="1"/>
      <c r="U715" s="1"/>
      <c r="V715" s="1"/>
    </row>
    <row r="716" spans="9:22" ht="13.5" customHeight="1">
      <c r="I716" s="1"/>
      <c r="J716" s="1"/>
      <c r="K716" s="1"/>
      <c r="L716" s="1"/>
      <c r="M716" s="1"/>
      <c r="N716" s="1"/>
      <c r="O716" s="1"/>
      <c r="P716" s="1"/>
      <c r="Q716" s="1"/>
      <c r="R716" s="1"/>
      <c r="S716" s="1"/>
      <c r="T716" s="1"/>
      <c r="U716" s="1"/>
      <c r="V716" s="1"/>
    </row>
    <row r="717" spans="9:22" ht="13.5" customHeight="1">
      <c r="I717" s="1"/>
      <c r="J717" s="1"/>
      <c r="K717" s="1"/>
      <c r="L717" s="1"/>
      <c r="M717" s="1"/>
      <c r="N717" s="1"/>
      <c r="O717" s="1"/>
      <c r="P717" s="1"/>
      <c r="Q717" s="1"/>
      <c r="R717" s="1"/>
      <c r="S717" s="1"/>
      <c r="T717" s="1"/>
      <c r="U717" s="1"/>
      <c r="V717" s="1"/>
    </row>
    <row r="718" spans="9:22" ht="13.5" customHeight="1">
      <c r="I718" s="1"/>
      <c r="J718" s="1"/>
      <c r="K718" s="1"/>
      <c r="L718" s="1"/>
      <c r="M718" s="1"/>
      <c r="N718" s="1"/>
      <c r="O718" s="1"/>
      <c r="P718" s="1"/>
      <c r="Q718" s="1"/>
      <c r="R718" s="1"/>
      <c r="S718" s="1"/>
      <c r="T718" s="1"/>
      <c r="U718" s="1"/>
      <c r="V718" s="1"/>
    </row>
    <row r="719" spans="9:22" ht="13.5" customHeight="1">
      <c r="I719" s="1"/>
      <c r="J719" s="1"/>
      <c r="K719" s="1"/>
      <c r="L719" s="1"/>
      <c r="M719" s="1"/>
      <c r="N719" s="1"/>
      <c r="O719" s="1"/>
      <c r="P719" s="1"/>
      <c r="Q719" s="1"/>
      <c r="R719" s="1"/>
      <c r="S719" s="1"/>
      <c r="T719" s="1"/>
      <c r="U719" s="1"/>
      <c r="V719" s="1"/>
    </row>
    <row r="720" spans="9:22" ht="13.5" customHeight="1">
      <c r="I720" s="1"/>
      <c r="J720" s="1"/>
      <c r="K720" s="1"/>
      <c r="L720" s="1"/>
      <c r="M720" s="1"/>
      <c r="N720" s="1"/>
      <c r="O720" s="1"/>
      <c r="P720" s="1"/>
      <c r="Q720" s="1"/>
      <c r="R720" s="1"/>
      <c r="S720" s="1"/>
      <c r="T720" s="1"/>
      <c r="U720" s="1"/>
      <c r="V720" s="1"/>
    </row>
    <row r="721" spans="9:22" ht="13.5" customHeight="1">
      <c r="I721" s="1"/>
      <c r="J721" s="1"/>
      <c r="K721" s="1"/>
      <c r="L721" s="1"/>
      <c r="M721" s="1"/>
      <c r="N721" s="1"/>
      <c r="O721" s="1"/>
      <c r="P721" s="1"/>
      <c r="Q721" s="1"/>
      <c r="R721" s="1"/>
      <c r="S721" s="1"/>
      <c r="T721" s="1"/>
      <c r="U721" s="1"/>
      <c r="V721" s="1"/>
    </row>
    <row r="722" spans="9:22" ht="13.5" customHeight="1">
      <c r="I722" s="1"/>
      <c r="J722" s="1"/>
      <c r="K722" s="1"/>
      <c r="L722" s="1"/>
      <c r="M722" s="1"/>
      <c r="N722" s="1"/>
      <c r="O722" s="1"/>
      <c r="P722" s="1"/>
      <c r="Q722" s="1"/>
      <c r="R722" s="1"/>
      <c r="S722" s="1"/>
      <c r="T722" s="1"/>
      <c r="U722" s="1"/>
      <c r="V722" s="1"/>
    </row>
    <row r="723" spans="9:22" ht="13.5" customHeight="1">
      <c r="I723" s="1"/>
      <c r="J723" s="1"/>
      <c r="K723" s="1"/>
      <c r="L723" s="1"/>
      <c r="M723" s="1"/>
      <c r="N723" s="1"/>
      <c r="O723" s="1"/>
      <c r="P723" s="1"/>
      <c r="Q723" s="1"/>
      <c r="R723" s="1"/>
      <c r="S723" s="1"/>
      <c r="T723" s="1"/>
      <c r="U723" s="1"/>
      <c r="V723" s="1"/>
    </row>
    <row r="724" spans="9:22" ht="13.5" customHeight="1">
      <c r="I724" s="1"/>
      <c r="J724" s="1"/>
      <c r="K724" s="1"/>
      <c r="L724" s="1"/>
      <c r="M724" s="1"/>
      <c r="N724" s="1"/>
      <c r="O724" s="1"/>
      <c r="P724" s="1"/>
      <c r="Q724" s="1"/>
      <c r="R724" s="1"/>
      <c r="S724" s="1"/>
      <c r="T724" s="1"/>
      <c r="U724" s="1"/>
      <c r="V724" s="1"/>
    </row>
    <row r="725" spans="9:22" ht="13.5" customHeight="1">
      <c r="I725" s="1"/>
      <c r="J725" s="1"/>
      <c r="K725" s="1"/>
      <c r="L725" s="1"/>
      <c r="M725" s="1"/>
      <c r="N725" s="1"/>
      <c r="O725" s="1"/>
      <c r="P725" s="1"/>
      <c r="Q725" s="1"/>
      <c r="R725" s="1"/>
      <c r="S725" s="1"/>
      <c r="T725" s="1"/>
      <c r="U725" s="1"/>
      <c r="V725" s="1"/>
    </row>
    <row r="726" spans="9:22" ht="13.5" customHeight="1">
      <c r="I726" s="1"/>
      <c r="J726" s="1"/>
      <c r="K726" s="1"/>
      <c r="L726" s="1"/>
      <c r="M726" s="1"/>
      <c r="N726" s="1"/>
      <c r="O726" s="1"/>
      <c r="P726" s="1"/>
      <c r="Q726" s="1"/>
      <c r="R726" s="1"/>
      <c r="S726" s="1"/>
      <c r="T726" s="1"/>
      <c r="U726" s="1"/>
      <c r="V726" s="1"/>
    </row>
    <row r="727" spans="9:22" ht="13.5" customHeight="1">
      <c r="I727" s="1"/>
      <c r="J727" s="1"/>
      <c r="K727" s="1"/>
      <c r="L727" s="1"/>
      <c r="M727" s="1"/>
      <c r="N727" s="1"/>
      <c r="O727" s="1"/>
      <c r="P727" s="1"/>
      <c r="Q727" s="1"/>
      <c r="R727" s="1"/>
      <c r="S727" s="1"/>
      <c r="T727" s="1"/>
      <c r="U727" s="1"/>
      <c r="V727" s="1"/>
    </row>
    <row r="728" spans="9:22" ht="13.5" customHeight="1">
      <c r="I728" s="1"/>
      <c r="J728" s="1"/>
      <c r="K728" s="1"/>
      <c r="L728" s="1"/>
      <c r="M728" s="1"/>
      <c r="N728" s="1"/>
      <c r="O728" s="1"/>
      <c r="P728" s="1"/>
      <c r="Q728" s="1"/>
      <c r="R728" s="1"/>
      <c r="S728" s="1"/>
      <c r="T728" s="1"/>
      <c r="U728" s="1"/>
      <c r="V728" s="1"/>
    </row>
    <row r="729" spans="9:22" ht="13.5" customHeight="1">
      <c r="I729" s="1"/>
      <c r="J729" s="1"/>
      <c r="K729" s="1"/>
      <c r="L729" s="1"/>
      <c r="M729" s="1"/>
      <c r="N729" s="1"/>
      <c r="O729" s="1"/>
      <c r="P729" s="1"/>
      <c r="Q729" s="1"/>
      <c r="R729" s="1"/>
      <c r="S729" s="1"/>
      <c r="T729" s="1"/>
      <c r="U729" s="1"/>
      <c r="V729" s="1"/>
    </row>
    <row r="730" spans="9:22" ht="13.5" customHeight="1">
      <c r="I730" s="1"/>
      <c r="J730" s="1"/>
      <c r="K730" s="1"/>
      <c r="L730" s="1"/>
      <c r="M730" s="1"/>
      <c r="N730" s="1"/>
      <c r="O730" s="1"/>
      <c r="P730" s="1"/>
      <c r="Q730" s="1"/>
      <c r="R730" s="1"/>
      <c r="S730" s="1"/>
      <c r="T730" s="1"/>
      <c r="U730" s="1"/>
      <c r="V730" s="1"/>
    </row>
    <row r="731" spans="9:22" ht="13.5" customHeight="1">
      <c r="I731" s="1"/>
      <c r="J731" s="1"/>
      <c r="K731" s="1"/>
      <c r="L731" s="1"/>
      <c r="M731" s="1"/>
      <c r="N731" s="1"/>
      <c r="O731" s="1"/>
      <c r="P731" s="1"/>
      <c r="Q731" s="1"/>
      <c r="R731" s="1"/>
      <c r="S731" s="1"/>
      <c r="T731" s="1"/>
      <c r="U731" s="1"/>
      <c r="V731" s="1"/>
    </row>
    <row r="732" spans="9:22" ht="13.5" customHeight="1">
      <c r="I732" s="1"/>
      <c r="J732" s="1"/>
      <c r="K732" s="1"/>
      <c r="L732" s="1"/>
      <c r="M732" s="1"/>
      <c r="N732" s="1"/>
      <c r="O732" s="1"/>
      <c r="P732" s="1"/>
      <c r="Q732" s="1"/>
      <c r="R732" s="1"/>
      <c r="S732" s="1"/>
      <c r="T732" s="1"/>
      <c r="U732" s="1"/>
      <c r="V732" s="1"/>
    </row>
    <row r="733" spans="9:22" ht="13.5" customHeight="1">
      <c r="I733" s="1"/>
      <c r="J733" s="1"/>
      <c r="K733" s="1"/>
      <c r="L733" s="1"/>
      <c r="M733" s="1"/>
      <c r="N733" s="1"/>
      <c r="O733" s="1"/>
      <c r="P733" s="1"/>
      <c r="Q733" s="1"/>
      <c r="R733" s="1"/>
      <c r="S733" s="1"/>
      <c r="T733" s="1"/>
      <c r="U733" s="1"/>
      <c r="V733" s="1"/>
    </row>
    <row r="734" spans="9:22" ht="13.5" customHeight="1">
      <c r="I734" s="1"/>
      <c r="J734" s="1"/>
      <c r="K734" s="1"/>
      <c r="L734" s="1"/>
      <c r="M734" s="1"/>
      <c r="N734" s="1"/>
      <c r="O734" s="1"/>
      <c r="P734" s="1"/>
      <c r="Q734" s="1"/>
      <c r="R734" s="1"/>
      <c r="S734" s="1"/>
      <c r="T734" s="1"/>
      <c r="U734" s="1"/>
      <c r="V734" s="1"/>
    </row>
    <row r="735" spans="9:22" ht="13.5" customHeight="1">
      <c r="I735" s="1"/>
      <c r="J735" s="1"/>
      <c r="K735" s="1"/>
      <c r="L735" s="1"/>
      <c r="M735" s="1"/>
      <c r="N735" s="1"/>
      <c r="O735" s="1"/>
      <c r="P735" s="1"/>
      <c r="Q735" s="1"/>
      <c r="R735" s="1"/>
      <c r="S735" s="1"/>
      <c r="T735" s="1"/>
      <c r="U735" s="1"/>
      <c r="V735" s="1"/>
    </row>
    <row r="736" spans="9:22" ht="13.5" customHeight="1">
      <c r="I736" s="1"/>
      <c r="J736" s="1"/>
      <c r="K736" s="1"/>
      <c r="L736" s="1"/>
      <c r="M736" s="1"/>
      <c r="N736" s="1"/>
      <c r="O736" s="1"/>
      <c r="P736" s="1"/>
      <c r="Q736" s="1"/>
      <c r="R736" s="1"/>
      <c r="S736" s="1"/>
      <c r="T736" s="1"/>
      <c r="U736" s="1"/>
      <c r="V736" s="1"/>
    </row>
    <row r="737" spans="9:22" ht="13.5" customHeight="1">
      <c r="I737" s="1"/>
      <c r="J737" s="1"/>
      <c r="K737" s="1"/>
      <c r="L737" s="1"/>
      <c r="M737" s="1"/>
      <c r="N737" s="1"/>
      <c r="O737" s="1"/>
      <c r="P737" s="1"/>
      <c r="Q737" s="1"/>
      <c r="R737" s="1"/>
      <c r="S737" s="1"/>
      <c r="T737" s="1"/>
      <c r="U737" s="1"/>
      <c r="V737" s="1"/>
    </row>
    <row r="738" spans="9:22" ht="13.5" customHeight="1">
      <c r="I738" s="1"/>
      <c r="J738" s="1"/>
      <c r="K738" s="1"/>
      <c r="L738" s="1"/>
      <c r="M738" s="1"/>
      <c r="N738" s="1"/>
      <c r="O738" s="1"/>
      <c r="P738" s="1"/>
      <c r="Q738" s="1"/>
      <c r="R738" s="1"/>
      <c r="S738" s="1"/>
      <c r="T738" s="1"/>
      <c r="U738" s="1"/>
      <c r="V738" s="1"/>
    </row>
    <row r="739" spans="9:22" ht="13.5" customHeight="1">
      <c r="I739" s="1"/>
      <c r="J739" s="1"/>
      <c r="K739" s="1"/>
      <c r="L739" s="1"/>
      <c r="M739" s="1"/>
      <c r="N739" s="1"/>
      <c r="O739" s="1"/>
      <c r="P739" s="1"/>
      <c r="Q739" s="1"/>
      <c r="R739" s="1"/>
      <c r="S739" s="1"/>
      <c r="T739" s="1"/>
      <c r="U739" s="1"/>
      <c r="V739" s="1"/>
    </row>
    <row r="740" spans="9:22" ht="13.5" customHeight="1">
      <c r="I740" s="1"/>
      <c r="J740" s="1"/>
      <c r="K740" s="1"/>
      <c r="L740" s="1"/>
      <c r="M740" s="1"/>
      <c r="N740" s="1"/>
      <c r="O740" s="1"/>
      <c r="P740" s="1"/>
      <c r="Q740" s="1"/>
      <c r="R740" s="1"/>
      <c r="S740" s="1"/>
      <c r="T740" s="1"/>
      <c r="U740" s="1"/>
      <c r="V740" s="1"/>
    </row>
    <row r="741" spans="9:22" ht="13.5" customHeight="1">
      <c r="I741" s="1"/>
      <c r="J741" s="1"/>
      <c r="K741" s="1"/>
      <c r="L741" s="1"/>
      <c r="M741" s="1"/>
      <c r="N741" s="1"/>
      <c r="O741" s="1"/>
      <c r="P741" s="1"/>
      <c r="Q741" s="1"/>
      <c r="R741" s="1"/>
      <c r="S741" s="1"/>
      <c r="T741" s="1"/>
      <c r="U741" s="1"/>
      <c r="V741" s="1"/>
    </row>
    <row r="742" spans="9:22" ht="13.5" customHeight="1">
      <c r="I742" s="1"/>
      <c r="J742" s="1"/>
      <c r="K742" s="1"/>
      <c r="L742" s="1"/>
      <c r="M742" s="1"/>
      <c r="N742" s="1"/>
      <c r="O742" s="1"/>
      <c r="P742" s="1"/>
      <c r="Q742" s="1"/>
      <c r="R742" s="1"/>
      <c r="S742" s="1"/>
      <c r="T742" s="1"/>
      <c r="U742" s="1"/>
      <c r="V742" s="1"/>
    </row>
    <row r="743" spans="9:22" ht="13.5" customHeight="1">
      <c r="I743" s="1"/>
      <c r="K743" s="1"/>
      <c r="L743" s="1"/>
      <c r="M743" s="1"/>
      <c r="N743" s="1"/>
      <c r="O743" s="1"/>
      <c r="P743" s="1"/>
      <c r="Q743" s="1"/>
      <c r="R743" s="1"/>
      <c r="S743" s="1"/>
      <c r="T743" s="1"/>
      <c r="U743" s="1"/>
      <c r="V743" s="1"/>
    </row>
  </sheetData>
  <phoneticPr fontId="3"/>
  <printOptions gridLinesSet="0"/>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3137F-FE72-4AD9-B41B-354D9E3635E3}">
  <dimension ref="A1:G30"/>
  <sheetViews>
    <sheetView view="pageBreakPreview" zoomScaleNormal="100" zoomScaleSheetLayoutView="100" workbookViewId="0">
      <selection activeCell="E6" sqref="E6"/>
    </sheetView>
  </sheetViews>
  <sheetFormatPr defaultColWidth="9" defaultRowHeight="13.5" customHeight="1"/>
  <cols>
    <col min="1" max="1" width="15.109375" style="368" customWidth="1"/>
    <col min="2" max="3" width="14.6640625" style="368" customWidth="1"/>
    <col min="4" max="4" width="14" style="368" customWidth="1"/>
    <col min="5" max="6" width="14.33203125" style="368" customWidth="1"/>
    <col min="7" max="16384" width="9" style="368"/>
  </cols>
  <sheetData>
    <row r="1" spans="1:7" ht="15" customHeight="1">
      <c r="A1" s="376" t="s">
        <v>342</v>
      </c>
      <c r="B1" s="377"/>
      <c r="C1" s="377"/>
    </row>
    <row r="2" spans="1:7" s="369" customFormat="1" ht="9.9" customHeight="1" thickBot="1">
      <c r="A2" s="376"/>
      <c r="B2" s="376"/>
      <c r="C2" s="376"/>
    </row>
    <row r="3" spans="1:7" s="372" customFormat="1" ht="15.9" customHeight="1" thickTop="1" thickBot="1">
      <c r="A3" s="375" t="s">
        <v>114</v>
      </c>
      <c r="B3" s="764" t="s">
        <v>89</v>
      </c>
      <c r="C3" s="764" t="s">
        <v>88</v>
      </c>
      <c r="D3" s="764" t="s">
        <v>87</v>
      </c>
      <c r="E3" s="764" t="s">
        <v>86</v>
      </c>
      <c r="F3" s="764" t="s">
        <v>85</v>
      </c>
    </row>
    <row r="4" spans="1:7" s="372" customFormat="1" ht="15.9" customHeight="1" thickTop="1">
      <c r="A4" s="374" t="s">
        <v>84</v>
      </c>
      <c r="B4" s="764"/>
      <c r="C4" s="764"/>
      <c r="D4" s="764"/>
      <c r="E4" s="764"/>
      <c r="F4" s="764"/>
      <c r="G4" s="373"/>
    </row>
    <row r="5" spans="1:7" s="372" customFormat="1" ht="18" customHeight="1">
      <c r="A5" s="298" t="s">
        <v>139</v>
      </c>
      <c r="B5" s="656">
        <v>22204</v>
      </c>
      <c r="C5" s="656">
        <v>5524</v>
      </c>
      <c r="D5" s="695">
        <v>0</v>
      </c>
      <c r="E5" s="656">
        <v>9035</v>
      </c>
      <c r="F5" s="656">
        <v>7645</v>
      </c>
    </row>
    <row r="6" spans="1:7" s="372" customFormat="1" ht="18" customHeight="1">
      <c r="A6" s="298">
        <v>4</v>
      </c>
      <c r="B6" s="656">
        <v>21674</v>
      </c>
      <c r="C6" s="656">
        <v>6729</v>
      </c>
      <c r="D6" s="695" t="s">
        <v>17</v>
      </c>
      <c r="E6" s="656">
        <v>11890</v>
      </c>
      <c r="F6" s="656">
        <v>3055</v>
      </c>
    </row>
    <row r="7" spans="1:7" s="372" customFormat="1" ht="18" customHeight="1">
      <c r="A7" s="304">
        <v>5</v>
      </c>
      <c r="B7" s="657">
        <f>SUM(B9:B10)</f>
        <v>32656</v>
      </c>
      <c r="C7" s="657">
        <f>SUM(C9:C10)</f>
        <v>7714</v>
      </c>
      <c r="D7" s="657">
        <f>SUM(D9:D10)</f>
        <v>0</v>
      </c>
      <c r="E7" s="657">
        <f>SUM(E9:E10)</f>
        <v>12595</v>
      </c>
      <c r="F7" s="657">
        <f>SUM(F9:F10)</f>
        <v>12347</v>
      </c>
    </row>
    <row r="8" spans="1:7" s="372" customFormat="1" ht="5.0999999999999996" customHeight="1">
      <c r="A8" s="304"/>
      <c r="B8" s="302"/>
      <c r="C8" s="302"/>
      <c r="D8" s="302"/>
      <c r="E8" s="302"/>
      <c r="F8" s="302"/>
    </row>
    <row r="9" spans="1:7" s="372" customFormat="1" ht="18" customHeight="1">
      <c r="A9" s="298" t="s">
        <v>71</v>
      </c>
      <c r="B9" s="695">
        <f>SUM(C9:F9)</f>
        <v>346</v>
      </c>
      <c r="C9" s="695">
        <v>346</v>
      </c>
      <c r="D9" s="695" t="s">
        <v>17</v>
      </c>
      <c r="E9" s="695" t="s">
        <v>17</v>
      </c>
      <c r="F9" s="695" t="s">
        <v>17</v>
      </c>
    </row>
    <row r="10" spans="1:7" s="372" customFormat="1" ht="18" customHeight="1">
      <c r="A10" s="562" t="s">
        <v>70</v>
      </c>
      <c r="B10" s="698">
        <f>SUM(C10:F10)</f>
        <v>32310</v>
      </c>
      <c r="C10" s="701">
        <v>7368</v>
      </c>
      <c r="D10" s="698" t="s">
        <v>17</v>
      </c>
      <c r="E10" s="701">
        <v>12595</v>
      </c>
      <c r="F10" s="701">
        <v>12347</v>
      </c>
    </row>
    <row r="11" spans="1:7" s="371" customFormat="1" ht="12" customHeight="1">
      <c r="A11" s="162" t="s">
        <v>308</v>
      </c>
      <c r="F11" s="35" t="s">
        <v>22</v>
      </c>
    </row>
    <row r="12" spans="1:7" s="369" customFormat="1" ht="12" customHeight="1">
      <c r="F12" s="370" t="s">
        <v>343</v>
      </c>
    </row>
    <row r="13" spans="1:7" s="369" customFormat="1" ht="13.5" customHeight="1"/>
    <row r="14" spans="1:7" s="369" customFormat="1" ht="13.5" customHeight="1"/>
    <row r="15" spans="1:7" s="369" customFormat="1" ht="13.5" customHeight="1"/>
    <row r="16" spans="1:7" s="369" customFormat="1" ht="13.5" customHeight="1"/>
    <row r="17" s="369" customFormat="1" ht="13.5" customHeight="1"/>
    <row r="18" s="369" customFormat="1" ht="13.5" customHeight="1"/>
    <row r="19" s="369" customFormat="1" ht="13.5" customHeight="1"/>
    <row r="20" s="369" customFormat="1" ht="13.5" customHeight="1"/>
    <row r="21" s="369" customFormat="1" ht="13.5" customHeight="1"/>
    <row r="22" s="369" customFormat="1" ht="13.5" customHeight="1"/>
    <row r="23" s="369" customFormat="1" ht="13.5" customHeight="1"/>
    <row r="24" s="369" customFormat="1" ht="13.5" customHeight="1"/>
    <row r="25" s="369" customFormat="1" ht="13.5" customHeight="1"/>
    <row r="26" s="369" customFormat="1" ht="13.5" customHeight="1"/>
    <row r="27" s="369" customFormat="1" ht="13.5" customHeight="1"/>
    <row r="28" s="369" customFormat="1" ht="13.5" customHeight="1"/>
    <row r="29" s="369" customFormat="1" ht="13.5" customHeight="1"/>
    <row r="30" s="369" customFormat="1" ht="13.5" customHeight="1"/>
  </sheetData>
  <mergeCells count="5">
    <mergeCell ref="F3:F4"/>
    <mergeCell ref="E3:E4"/>
    <mergeCell ref="D3:D4"/>
    <mergeCell ref="C3:C4"/>
    <mergeCell ref="B3:B4"/>
  </mergeCells>
  <phoneticPr fontId="3"/>
  <printOptions gridLinesSet="0"/>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85DF3-DB6E-4002-A8F9-8E04A6CC1C15}">
  <dimension ref="A1:L14"/>
  <sheetViews>
    <sheetView view="pageBreakPreview" zoomScaleNormal="100" zoomScaleSheetLayoutView="100" workbookViewId="0">
      <selection activeCell="F15" sqref="F15"/>
    </sheetView>
  </sheetViews>
  <sheetFormatPr defaultColWidth="9" defaultRowHeight="18" customHeight="1"/>
  <cols>
    <col min="1" max="1" width="9.109375" style="260" customWidth="1"/>
    <col min="2" max="9" width="9.88671875" style="260" customWidth="1"/>
    <col min="10" max="10" width="8.109375" style="260" customWidth="1"/>
    <col min="11" max="16384" width="9" style="260"/>
  </cols>
  <sheetData>
    <row r="1" spans="1:12" s="284" customFormat="1" ht="15" customHeight="1">
      <c r="A1" s="283" t="s">
        <v>344</v>
      </c>
      <c r="B1" s="285"/>
      <c r="C1" s="285"/>
      <c r="D1" s="285"/>
    </row>
    <row r="2" spans="1:12" ht="9.9" customHeight="1" thickBot="1">
      <c r="A2" s="283"/>
      <c r="B2" s="283"/>
      <c r="C2" s="283"/>
      <c r="D2" s="283"/>
    </row>
    <row r="3" spans="1:12" s="278" customFormat="1" ht="17.25" customHeight="1" thickTop="1">
      <c r="A3" s="282" t="s">
        <v>114</v>
      </c>
      <c r="B3" s="281"/>
      <c r="C3" s="766" t="s">
        <v>345</v>
      </c>
      <c r="D3" s="766"/>
      <c r="E3" s="766" t="s">
        <v>346</v>
      </c>
      <c r="F3" s="766"/>
      <c r="G3" s="766"/>
      <c r="H3" s="766"/>
      <c r="I3" s="766"/>
    </row>
    <row r="4" spans="1:12" s="278" customFormat="1" ht="17.25" customHeight="1">
      <c r="A4" s="280"/>
      <c r="B4" s="279" t="s">
        <v>347</v>
      </c>
      <c r="C4" s="765" t="s">
        <v>26</v>
      </c>
      <c r="D4" s="765" t="s">
        <v>330</v>
      </c>
      <c r="E4" s="765" t="s">
        <v>348</v>
      </c>
      <c r="F4" s="765"/>
      <c r="G4" s="765" t="s">
        <v>349</v>
      </c>
      <c r="H4" s="765"/>
      <c r="I4" s="765"/>
      <c r="J4" s="279"/>
    </row>
    <row r="5" spans="1:12" s="273" customFormat="1" ht="17.25" customHeight="1">
      <c r="A5" s="277" t="s">
        <v>91</v>
      </c>
      <c r="B5" s="276" t="s">
        <v>68</v>
      </c>
      <c r="C5" s="765"/>
      <c r="D5" s="765"/>
      <c r="E5" s="275" t="s">
        <v>36</v>
      </c>
      <c r="F5" s="275" t="s">
        <v>350</v>
      </c>
      <c r="G5" s="275" t="s">
        <v>351</v>
      </c>
      <c r="H5" s="275" t="s">
        <v>352</v>
      </c>
      <c r="I5" s="275" t="s">
        <v>353</v>
      </c>
      <c r="K5" s="274"/>
    </row>
    <row r="6" spans="1:12" s="267" customFormat="1" ht="18" customHeight="1">
      <c r="A6" s="272" t="s">
        <v>139</v>
      </c>
      <c r="B6" s="271">
        <v>7608</v>
      </c>
      <c r="C6" s="270">
        <v>1687</v>
      </c>
      <c r="D6" s="270">
        <v>12</v>
      </c>
      <c r="E6" s="270">
        <v>4188</v>
      </c>
      <c r="F6" s="270">
        <v>1165</v>
      </c>
      <c r="G6" s="270">
        <v>40</v>
      </c>
      <c r="H6" s="270">
        <v>516</v>
      </c>
      <c r="I6" s="270">
        <v>8</v>
      </c>
      <c r="J6" s="268"/>
      <c r="L6" s="268"/>
    </row>
    <row r="7" spans="1:12" s="267" customFormat="1" ht="18" customHeight="1">
      <c r="A7" s="272">
        <v>4</v>
      </c>
      <c r="B7" s="271">
        <v>13560</v>
      </c>
      <c r="C7" s="270">
        <v>3225</v>
      </c>
      <c r="D7" s="270">
        <v>49</v>
      </c>
      <c r="E7" s="270">
        <v>7960</v>
      </c>
      <c r="F7" s="270">
        <v>1142</v>
      </c>
      <c r="G7" s="270">
        <v>80</v>
      </c>
      <c r="H7" s="270">
        <v>1104</v>
      </c>
      <c r="I7" s="270">
        <v>13</v>
      </c>
      <c r="J7" s="268"/>
      <c r="L7" s="268"/>
    </row>
    <row r="8" spans="1:12" s="267" customFormat="1" ht="18" customHeight="1">
      <c r="A8" s="269">
        <v>5</v>
      </c>
      <c r="B8" s="702" t="s">
        <v>17</v>
      </c>
      <c r="C8" s="702" t="s">
        <v>17</v>
      </c>
      <c r="D8" s="702" t="s">
        <v>17</v>
      </c>
      <c r="E8" s="702" t="s">
        <v>17</v>
      </c>
      <c r="F8" s="702" t="s">
        <v>17</v>
      </c>
      <c r="G8" s="702" t="s">
        <v>17</v>
      </c>
      <c r="H8" s="702" t="s">
        <v>17</v>
      </c>
      <c r="I8" s="702" t="s">
        <v>17</v>
      </c>
      <c r="J8" s="268"/>
      <c r="L8" s="268"/>
    </row>
    <row r="9" spans="1:12" s="262" customFormat="1" ht="12.9" customHeight="1">
      <c r="A9" s="262" t="s">
        <v>225</v>
      </c>
      <c r="D9" s="266"/>
      <c r="H9" s="265"/>
      <c r="J9" s="264"/>
    </row>
    <row r="10" spans="1:12" s="262" customFormat="1" ht="13.5" customHeight="1">
      <c r="B10" s="703" t="s">
        <v>354</v>
      </c>
      <c r="H10" s="265"/>
    </row>
    <row r="11" spans="1:12" s="262" customFormat="1" ht="13.5" customHeight="1">
      <c r="B11" s="703" t="s">
        <v>355</v>
      </c>
      <c r="C11" s="263"/>
    </row>
    <row r="12" spans="1:12" s="262" customFormat="1" ht="13.5" customHeight="1">
      <c r="C12" s="263"/>
    </row>
    <row r="13" spans="1:12" ht="18" customHeight="1">
      <c r="B13" s="261"/>
    </row>
    <row r="14" spans="1:12" ht="18" customHeight="1">
      <c r="C14" s="261"/>
      <c r="E14" s="261"/>
    </row>
  </sheetData>
  <mergeCells count="6">
    <mergeCell ref="C4:C5"/>
    <mergeCell ref="D4:D5"/>
    <mergeCell ref="C3:D3"/>
    <mergeCell ref="E3:I3"/>
    <mergeCell ref="E4:F4"/>
    <mergeCell ref="G4:I4"/>
  </mergeCells>
  <phoneticPr fontId="3"/>
  <printOptions gridLinesSet="0"/>
  <pageMargins left="0.70866141732283472" right="0.70866141732283472" top="0.74803149606299213" bottom="0.74803149606299213" header="0.31496062992125984" footer="0.31496062992125984"/>
  <pageSetup paperSize="9" orientation="portrait" r:id="rId1"/>
  <headerFooter scaleWithDoc="0"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958B9-C8A1-47C0-8926-7DEC78AB7319}">
  <dimension ref="A1:H8"/>
  <sheetViews>
    <sheetView view="pageBreakPreview" zoomScaleNormal="100" zoomScaleSheetLayoutView="100" workbookViewId="0">
      <selection activeCell="A5" sqref="A5"/>
    </sheetView>
  </sheetViews>
  <sheetFormatPr defaultColWidth="9" defaultRowHeight="13.5" customHeight="1"/>
  <cols>
    <col min="1" max="3" width="28.88671875" style="61" customWidth="1"/>
    <col min="4" max="8" width="10.6640625" style="61" customWidth="1"/>
    <col min="9" max="16384" width="9" style="61"/>
  </cols>
  <sheetData>
    <row r="1" spans="1:8" s="73" customFormat="1" ht="15" customHeight="1">
      <c r="A1" s="72" t="s">
        <v>356</v>
      </c>
      <c r="H1" s="74"/>
    </row>
    <row r="2" spans="1:8" ht="9.9" customHeight="1" thickBot="1">
      <c r="A2" s="72"/>
      <c r="H2" s="63"/>
    </row>
    <row r="3" spans="1:8" s="65" customFormat="1" ht="17.25" customHeight="1" thickTop="1" thickBot="1">
      <c r="A3" s="71" t="s">
        <v>114</v>
      </c>
      <c r="B3" s="767" t="s">
        <v>19</v>
      </c>
      <c r="C3" s="767" t="s">
        <v>18</v>
      </c>
    </row>
    <row r="4" spans="1:8" s="65" customFormat="1" ht="17.25" customHeight="1" thickTop="1">
      <c r="A4" s="70" t="s">
        <v>91</v>
      </c>
      <c r="B4" s="767"/>
      <c r="C4" s="767"/>
    </row>
    <row r="5" spans="1:8" s="65" customFormat="1" ht="18" customHeight="1">
      <c r="A5" s="69" t="s">
        <v>139</v>
      </c>
      <c r="B5" s="68">
        <v>9451</v>
      </c>
      <c r="C5" s="704">
        <v>1</v>
      </c>
    </row>
    <row r="6" spans="1:8" s="65" customFormat="1" ht="18" customHeight="1">
      <c r="A6" s="69">
        <v>4</v>
      </c>
      <c r="B6" s="68">
        <v>13943</v>
      </c>
      <c r="C6" s="704">
        <v>4</v>
      </c>
    </row>
    <row r="7" spans="1:8" s="65" customFormat="1" ht="18" customHeight="1">
      <c r="A7" s="67">
        <v>5</v>
      </c>
      <c r="B7" s="66">
        <v>14709</v>
      </c>
      <c r="C7" s="66">
        <v>5</v>
      </c>
    </row>
    <row r="8" spans="1:8" s="62" customFormat="1" ht="12.9" customHeight="1">
      <c r="A8" s="64" t="s">
        <v>225</v>
      </c>
      <c r="B8" s="64"/>
      <c r="C8" s="64"/>
      <c r="D8" s="61"/>
      <c r="E8" s="63"/>
      <c r="F8" s="61"/>
      <c r="G8" s="61"/>
      <c r="H8" s="61"/>
    </row>
  </sheetData>
  <mergeCells count="2">
    <mergeCell ref="B3:B4"/>
    <mergeCell ref="C3:C4"/>
  </mergeCells>
  <phoneticPr fontId="3"/>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58171-C323-4614-9CE1-69EB41E909FF}">
  <dimension ref="A1:D13"/>
  <sheetViews>
    <sheetView view="pageBreakPreview" zoomScaleNormal="100" zoomScaleSheetLayoutView="100" workbookViewId="0">
      <selection activeCell="C6" sqref="C6"/>
    </sheetView>
  </sheetViews>
  <sheetFormatPr defaultColWidth="9" defaultRowHeight="13.5" customHeight="1"/>
  <cols>
    <col min="1" max="3" width="28.88671875" style="33" customWidth="1"/>
    <col min="4" max="4" width="13.6640625" style="33" customWidth="1"/>
    <col min="5" max="16384" width="9" style="33"/>
  </cols>
  <sheetData>
    <row r="1" spans="1:4" s="46" customFormat="1" ht="15" customHeight="1">
      <c r="A1" s="45" t="s">
        <v>357</v>
      </c>
    </row>
    <row r="2" spans="1:4" ht="9.9" customHeight="1" thickBot="1">
      <c r="A2" s="45"/>
    </row>
    <row r="3" spans="1:4" s="43" customFormat="1" ht="13.5" customHeight="1" thickTop="1" thickBot="1">
      <c r="A3" s="44" t="s">
        <v>114</v>
      </c>
      <c r="B3" s="743" t="s">
        <v>16</v>
      </c>
      <c r="C3" s="743" t="s">
        <v>15</v>
      </c>
    </row>
    <row r="4" spans="1:4" s="39" customFormat="1" ht="13.5" customHeight="1" thickTop="1">
      <c r="A4" s="42" t="s">
        <v>91</v>
      </c>
      <c r="B4" s="743"/>
      <c r="C4" s="743"/>
    </row>
    <row r="5" spans="1:4" s="36" customFormat="1" ht="20.100000000000001" customHeight="1">
      <c r="A5" s="41" t="s">
        <v>139</v>
      </c>
      <c r="B5" s="629">
        <v>6357</v>
      </c>
      <c r="C5" s="40">
        <v>90981</v>
      </c>
    </row>
    <row r="6" spans="1:4" s="39" customFormat="1" ht="20.100000000000001" customHeight="1">
      <c r="A6" s="41" t="s">
        <v>256</v>
      </c>
      <c r="B6" s="40">
        <v>8974</v>
      </c>
      <c r="C6" s="40">
        <v>164649</v>
      </c>
    </row>
    <row r="7" spans="1:4" s="36" customFormat="1" ht="20.100000000000001" customHeight="1">
      <c r="A7" s="38" t="s">
        <v>257</v>
      </c>
      <c r="B7" s="37">
        <v>9041</v>
      </c>
      <c r="C7" s="37">
        <v>177441</v>
      </c>
    </row>
    <row r="8" spans="1:4" s="34" customFormat="1" ht="12" customHeight="1">
      <c r="A8" s="34" t="s">
        <v>358</v>
      </c>
      <c r="D8" s="35"/>
    </row>
    <row r="9" spans="1:4" s="34" customFormat="1" ht="12" customHeight="1">
      <c r="C9" s="35" t="s">
        <v>359</v>
      </c>
    </row>
    <row r="10" spans="1:4" s="34" customFormat="1" ht="12" customHeight="1">
      <c r="C10" s="26"/>
      <c r="D10" s="35"/>
    </row>
    <row r="11" spans="1:4" s="34" customFormat="1" ht="13.5" customHeight="1">
      <c r="C11" s="35"/>
    </row>
    <row r="12" spans="1:4" s="34" customFormat="1" ht="13.5" customHeight="1">
      <c r="A12" s="33"/>
    </row>
    <row r="13" spans="1:4" s="34" customFormat="1" ht="13.5" customHeight="1"/>
  </sheetData>
  <mergeCells count="2">
    <mergeCell ref="B3:B4"/>
    <mergeCell ref="C3:C4"/>
  </mergeCells>
  <phoneticPr fontId="3"/>
  <printOptions gridLinesSet="0"/>
  <pageMargins left="0.78740157480314965" right="0.78740157480314965" top="0.74803149606299213" bottom="0.74803149606299213" header="0.31496062992125984" footer="0.31496062992125984"/>
  <pageSetup paperSize="9" orientation="portrait" r:id="rId1"/>
  <headerFooter scaleWithDoc="0"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C62FE-5746-499A-9952-B15B5D3C7A62}">
  <dimension ref="A1:G20"/>
  <sheetViews>
    <sheetView view="pageBreakPreview" zoomScaleNormal="100" zoomScaleSheetLayoutView="100" workbookViewId="0">
      <selection activeCell="E3" sqref="E3:E4"/>
    </sheetView>
  </sheetViews>
  <sheetFormatPr defaultColWidth="9" defaultRowHeight="13.2"/>
  <cols>
    <col min="1" max="7" width="12.33203125" style="1" customWidth="1"/>
    <col min="8" max="16384" width="9" style="1"/>
  </cols>
  <sheetData>
    <row r="1" spans="1:7" ht="15" customHeight="1">
      <c r="A1" s="14" t="s">
        <v>360</v>
      </c>
      <c r="B1" s="32"/>
      <c r="C1" s="32"/>
    </row>
    <row r="2" spans="1:7" s="16" customFormat="1" ht="9.9" customHeight="1" thickBot="1">
      <c r="A2" s="13"/>
      <c r="B2" s="13"/>
      <c r="C2" s="13"/>
      <c r="D2" s="12"/>
      <c r="E2" s="12"/>
      <c r="F2" s="12"/>
      <c r="G2" s="12"/>
    </row>
    <row r="3" spans="1:7" s="28" customFormat="1" ht="16.5" customHeight="1" thickTop="1" thickBot="1">
      <c r="A3" s="31" t="s">
        <v>114</v>
      </c>
      <c r="B3" s="768" t="s">
        <v>361</v>
      </c>
      <c r="C3" s="769" t="s">
        <v>362</v>
      </c>
      <c r="D3" s="770" t="s">
        <v>363</v>
      </c>
      <c r="E3" s="770" t="s">
        <v>364</v>
      </c>
      <c r="F3" s="714" t="s">
        <v>14</v>
      </c>
      <c r="G3" s="714"/>
    </row>
    <row r="4" spans="1:7" s="28" customFormat="1" ht="16.5" customHeight="1" thickTop="1">
      <c r="A4" s="561" t="s">
        <v>91</v>
      </c>
      <c r="B4" s="768"/>
      <c r="C4" s="769"/>
      <c r="D4" s="770"/>
      <c r="E4" s="770"/>
      <c r="F4" s="5" t="s">
        <v>13</v>
      </c>
      <c r="G4" s="5" t="s">
        <v>12</v>
      </c>
    </row>
    <row r="5" spans="1:7" s="27" customFormat="1" ht="17.100000000000001" customHeight="1">
      <c r="A5" s="30" t="s">
        <v>139</v>
      </c>
      <c r="B5" s="705">
        <v>2643</v>
      </c>
      <c r="C5" s="29">
        <v>25</v>
      </c>
      <c r="D5" s="29">
        <v>150</v>
      </c>
      <c r="E5" s="29">
        <v>1082</v>
      </c>
      <c r="F5" s="706">
        <v>0</v>
      </c>
      <c r="G5" s="706">
        <v>0</v>
      </c>
    </row>
    <row r="6" spans="1:7" s="28" customFormat="1" ht="17.100000000000001" customHeight="1">
      <c r="A6" s="707">
        <v>4</v>
      </c>
      <c r="B6" s="708">
        <v>4345</v>
      </c>
      <c r="C6" s="706">
        <v>0</v>
      </c>
      <c r="D6" s="709">
        <v>268</v>
      </c>
      <c r="E6" s="709">
        <v>1132</v>
      </c>
      <c r="F6" s="706">
        <v>0</v>
      </c>
      <c r="G6" s="706">
        <v>0</v>
      </c>
    </row>
    <row r="7" spans="1:7" s="27" customFormat="1" ht="17.100000000000001" customHeight="1">
      <c r="A7" s="710">
        <v>5</v>
      </c>
      <c r="B7" s="711">
        <v>2579</v>
      </c>
      <c r="C7" s="712">
        <v>2</v>
      </c>
      <c r="D7" s="713">
        <v>124</v>
      </c>
      <c r="E7" s="713">
        <v>1138</v>
      </c>
      <c r="F7" s="712" t="s">
        <v>17</v>
      </c>
      <c r="G7" s="712" t="s">
        <v>17</v>
      </c>
    </row>
    <row r="8" spans="1:7" s="25" customFormat="1" ht="12" customHeight="1">
      <c r="A8" s="25" t="s">
        <v>365</v>
      </c>
      <c r="D8" s="23"/>
      <c r="G8" s="26"/>
    </row>
    <row r="9" spans="1:7" s="22" customFormat="1" ht="12" customHeight="1">
      <c r="C9" s="23"/>
      <c r="G9" s="24"/>
    </row>
    <row r="10" spans="1:7" s="22" customFormat="1" ht="13.5" customHeight="1">
      <c r="C10" s="23"/>
    </row>
    <row r="11" spans="1:7" s="22" customFormat="1" ht="13.5" customHeight="1"/>
    <row r="12" spans="1:7" s="22" customFormat="1" ht="13.5" customHeight="1"/>
    <row r="13" spans="1:7" s="22" customFormat="1" ht="13.5" customHeight="1"/>
    <row r="14" spans="1:7" s="22" customFormat="1" ht="13.5" customHeight="1"/>
    <row r="20" spans="2:2">
      <c r="B20" s="22"/>
    </row>
  </sheetData>
  <mergeCells count="5">
    <mergeCell ref="B3:B4"/>
    <mergeCell ref="C3:C4"/>
    <mergeCell ref="D3:D4"/>
    <mergeCell ref="E3:E4"/>
    <mergeCell ref="F3:G3"/>
  </mergeCells>
  <phoneticPr fontId="3"/>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1EC85-3257-4AEE-AA0A-B076922D3B9F}">
  <dimension ref="A1:H25"/>
  <sheetViews>
    <sheetView view="pageBreakPreview" zoomScaleNormal="100" zoomScaleSheetLayoutView="100" workbookViewId="0">
      <selection activeCell="C6" sqref="C6"/>
    </sheetView>
  </sheetViews>
  <sheetFormatPr defaultColWidth="13.6640625" defaultRowHeight="13.5" customHeight="1"/>
  <cols>
    <col min="1" max="3" width="14.21875" style="192" customWidth="1"/>
    <col min="4" max="4" width="15.6640625" style="192" customWidth="1"/>
    <col min="5" max="6" width="14.21875" style="192" customWidth="1"/>
    <col min="7" max="16384" width="13.6640625" style="192"/>
  </cols>
  <sheetData>
    <row r="1" spans="1:8" s="212" customFormat="1" ht="15" customHeight="1">
      <c r="A1" s="211" t="s">
        <v>157</v>
      </c>
      <c r="F1" s="213"/>
    </row>
    <row r="2" spans="1:8" ht="9.9" customHeight="1" thickBot="1">
      <c r="A2" s="211"/>
      <c r="F2" s="210"/>
    </row>
    <row r="3" spans="1:8" s="195" customFormat="1" ht="16.5" customHeight="1" thickTop="1" thickBot="1">
      <c r="A3" s="219" t="s">
        <v>114</v>
      </c>
      <c r="B3" s="718" t="s">
        <v>158</v>
      </c>
      <c r="C3" s="718" t="s">
        <v>159</v>
      </c>
      <c r="D3" s="718"/>
      <c r="E3" s="718" t="s">
        <v>146</v>
      </c>
      <c r="F3" s="718"/>
    </row>
    <row r="4" spans="1:8" s="195" customFormat="1" ht="16.5" customHeight="1" thickTop="1">
      <c r="A4" s="218" t="s">
        <v>109</v>
      </c>
      <c r="B4" s="718"/>
      <c r="C4" s="217" t="s">
        <v>19</v>
      </c>
      <c r="D4" s="216" t="s">
        <v>160</v>
      </c>
      <c r="E4" s="217" t="s">
        <v>19</v>
      </c>
      <c r="F4" s="216" t="s">
        <v>161</v>
      </c>
    </row>
    <row r="5" spans="1:8" s="205" customFormat="1" ht="20.100000000000001" customHeight="1">
      <c r="A5" s="197" t="s">
        <v>139</v>
      </c>
      <c r="B5" s="577">
        <v>11852</v>
      </c>
      <c r="C5" s="577">
        <v>6142</v>
      </c>
      <c r="D5" s="577">
        <v>2144</v>
      </c>
      <c r="E5" s="577">
        <v>3566</v>
      </c>
      <c r="F5" s="577">
        <v>0</v>
      </c>
    </row>
    <row r="6" spans="1:8" s="205" customFormat="1" ht="20.100000000000001" customHeight="1">
      <c r="A6" s="197">
        <v>4</v>
      </c>
      <c r="B6" s="577">
        <v>15987</v>
      </c>
      <c r="C6" s="577">
        <v>11748</v>
      </c>
      <c r="D6" s="577">
        <v>4239</v>
      </c>
      <c r="E6" s="577">
        <v>0</v>
      </c>
      <c r="F6" s="577">
        <v>0</v>
      </c>
    </row>
    <row r="7" spans="1:8" s="205" customFormat="1" ht="20.100000000000001" customHeight="1">
      <c r="A7" s="196">
        <v>5</v>
      </c>
      <c r="B7" s="579">
        <v>23606</v>
      </c>
      <c r="C7" s="579">
        <v>11209</v>
      </c>
      <c r="D7" s="579">
        <v>6010</v>
      </c>
      <c r="E7" s="579">
        <v>5990</v>
      </c>
      <c r="F7" s="579">
        <v>397</v>
      </c>
      <c r="H7" s="207"/>
    </row>
    <row r="8" spans="1:8" s="194" customFormat="1" ht="12" customHeight="1">
      <c r="A8" s="194" t="s">
        <v>147</v>
      </c>
      <c r="C8" s="194" t="s">
        <v>162</v>
      </c>
      <c r="F8" s="582"/>
    </row>
    <row r="9" spans="1:8" s="194" customFormat="1" ht="12" customHeight="1">
      <c r="C9" s="194" t="s">
        <v>163</v>
      </c>
      <c r="F9" s="26"/>
    </row>
    <row r="10" spans="1:8" s="198" customFormat="1" ht="13.5" customHeight="1">
      <c r="C10" s="194" t="s">
        <v>164</v>
      </c>
      <c r="D10" s="194"/>
      <c r="E10" s="215"/>
    </row>
    <row r="11" spans="1:8" ht="13.5" customHeight="1">
      <c r="C11" s="194" t="s">
        <v>165</v>
      </c>
      <c r="D11" s="194"/>
    </row>
    <row r="16" spans="1:8" ht="13.5" customHeight="1">
      <c r="D16" s="214"/>
    </row>
    <row r="25" spans="4:4" ht="13.5" customHeight="1">
      <c r="D25" s="214"/>
    </row>
  </sheetData>
  <mergeCells count="3">
    <mergeCell ref="B3:B4"/>
    <mergeCell ref="C3:D3"/>
    <mergeCell ref="E3:F3"/>
  </mergeCells>
  <phoneticPr fontId="3"/>
  <pageMargins left="0.78740157480314965" right="0.78740157480314965" top="0.98425196850393704" bottom="0.98425196850393704" header="0.51181102362204722" footer="0.51181102362204722"/>
  <pageSetup paperSize="9" orientation="portrait" blackAndWhite="1" r:id="rId1"/>
  <headerFooter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CEC19-422A-4BA4-B7C5-5BF23CD7ED11}">
  <dimension ref="A1:AQ114"/>
  <sheetViews>
    <sheetView view="pageBreakPreview" topLeftCell="A13" zoomScaleNormal="100" zoomScaleSheetLayoutView="100" workbookViewId="0">
      <selection activeCell="O101" sqref="O101"/>
    </sheetView>
  </sheetViews>
  <sheetFormatPr defaultColWidth="9" defaultRowHeight="20.100000000000001" customHeight="1"/>
  <cols>
    <col min="1" max="1" width="3.6640625" style="567" customWidth="1"/>
    <col min="2" max="2" width="7.109375" style="567" customWidth="1"/>
    <col min="3" max="3" width="8.44140625" style="567" customWidth="1"/>
    <col min="4" max="12" width="7.44140625" style="567" customWidth="1"/>
    <col min="13" max="13" width="3.33203125" style="567" customWidth="1"/>
    <col min="14" max="43" width="9" style="775"/>
    <col min="44" max="16384" width="9" style="567"/>
  </cols>
  <sheetData>
    <row r="1" spans="1:43" s="1" customFormat="1" ht="13.2">
      <c r="A1" s="14"/>
      <c r="D1" s="771"/>
      <c r="E1" s="771"/>
      <c r="F1" s="771"/>
      <c r="G1" s="771"/>
      <c r="H1" s="772"/>
      <c r="I1" s="773"/>
      <c r="J1" s="773"/>
      <c r="N1" s="774"/>
      <c r="O1" s="774"/>
      <c r="P1" s="774"/>
      <c r="Q1" s="774"/>
      <c r="R1" s="774"/>
      <c r="S1" s="774"/>
      <c r="T1" s="774"/>
      <c r="U1" s="774"/>
      <c r="V1" s="774"/>
      <c r="W1" s="774"/>
      <c r="X1" s="774"/>
      <c r="Y1" s="774"/>
      <c r="Z1" s="774"/>
      <c r="AA1" s="774"/>
      <c r="AB1" s="774"/>
      <c r="AC1" s="774"/>
      <c r="AD1" s="774"/>
      <c r="AE1" s="774"/>
      <c r="AF1" s="774"/>
      <c r="AG1" s="774"/>
      <c r="AH1" s="774"/>
      <c r="AI1" s="774"/>
      <c r="AJ1" s="774"/>
      <c r="AK1" s="774"/>
      <c r="AL1" s="774"/>
      <c r="AM1" s="774"/>
      <c r="AN1" s="774"/>
      <c r="AO1" s="774"/>
      <c r="AP1" s="774"/>
      <c r="AQ1" s="774"/>
    </row>
    <row r="2" spans="1:43" s="1" customFormat="1" ht="13.2">
      <c r="A2" s="14"/>
      <c r="D2" s="771"/>
      <c r="E2" s="771"/>
      <c r="F2" s="771"/>
      <c r="G2" s="771"/>
      <c r="H2" s="772"/>
      <c r="I2" s="773"/>
      <c r="J2" s="773"/>
      <c r="N2" s="774"/>
      <c r="O2" s="774"/>
      <c r="P2" s="774"/>
      <c r="Q2" s="774"/>
      <c r="R2" s="774"/>
      <c r="S2" s="774"/>
      <c r="T2" s="774"/>
      <c r="U2" s="774"/>
      <c r="V2" s="774"/>
      <c r="W2" s="774"/>
      <c r="X2" s="774"/>
      <c r="Y2" s="774"/>
      <c r="Z2" s="774"/>
      <c r="AA2" s="774"/>
      <c r="AB2" s="774"/>
      <c r="AC2" s="774"/>
      <c r="AD2" s="774"/>
      <c r="AE2" s="774"/>
      <c r="AF2" s="774"/>
      <c r="AG2" s="774"/>
      <c r="AH2" s="774"/>
      <c r="AI2" s="774"/>
      <c r="AJ2" s="774"/>
      <c r="AK2" s="774"/>
      <c r="AL2" s="774"/>
      <c r="AM2" s="774"/>
      <c r="AN2" s="774"/>
      <c r="AO2" s="774"/>
      <c r="AP2" s="774"/>
      <c r="AQ2" s="774"/>
    </row>
    <row r="3" spans="1:43" s="1" customFormat="1" ht="15" customHeight="1">
      <c r="A3" s="14" t="s">
        <v>366</v>
      </c>
      <c r="N3" s="774"/>
      <c r="O3" s="774"/>
      <c r="P3" s="774"/>
      <c r="Q3" s="774"/>
      <c r="R3" s="774"/>
      <c r="S3" s="774"/>
      <c r="T3" s="774"/>
      <c r="U3" s="774"/>
      <c r="V3" s="774"/>
      <c r="W3" s="774"/>
      <c r="X3" s="774"/>
      <c r="Y3" s="774"/>
      <c r="Z3" s="774"/>
      <c r="AA3" s="774"/>
      <c r="AB3" s="774"/>
      <c r="AC3" s="774"/>
      <c r="AD3" s="774"/>
      <c r="AE3" s="774"/>
      <c r="AF3" s="774"/>
      <c r="AG3" s="774"/>
      <c r="AH3" s="774"/>
      <c r="AI3" s="774"/>
      <c r="AJ3" s="774"/>
      <c r="AK3" s="774"/>
      <c r="AL3" s="774"/>
      <c r="AM3" s="774"/>
      <c r="AN3" s="774"/>
      <c r="AO3" s="774"/>
      <c r="AP3" s="774"/>
      <c r="AQ3" s="774"/>
    </row>
    <row r="4" spans="1:43" ht="9.9" customHeight="1" thickBot="1">
      <c r="A4" s="14"/>
    </row>
    <row r="5" spans="1:43" s="202" customFormat="1" ht="15" customHeight="1" thickTop="1">
      <c r="A5" s="240"/>
      <c r="B5" s="239" t="s">
        <v>367</v>
      </c>
      <c r="C5" s="776" t="s">
        <v>368</v>
      </c>
      <c r="D5" s="776" t="s">
        <v>369</v>
      </c>
      <c r="E5" s="776" t="s">
        <v>370</v>
      </c>
      <c r="F5" s="776" t="s">
        <v>371</v>
      </c>
      <c r="G5" s="776" t="s">
        <v>372</v>
      </c>
      <c r="H5" s="776" t="s">
        <v>373</v>
      </c>
      <c r="I5" s="776" t="s">
        <v>374</v>
      </c>
      <c r="J5" s="777" t="s">
        <v>375</v>
      </c>
      <c r="K5" s="776" t="s">
        <v>33</v>
      </c>
      <c r="L5" s="776" t="s">
        <v>376</v>
      </c>
      <c r="M5" s="778"/>
      <c r="N5" s="724"/>
      <c r="O5" s="724"/>
      <c r="P5" s="724"/>
      <c r="Q5" s="724"/>
      <c r="R5" s="724"/>
      <c r="S5" s="724"/>
      <c r="T5" s="724"/>
      <c r="U5" s="722"/>
      <c r="V5" s="724"/>
      <c r="W5" s="724"/>
      <c r="X5" s="778"/>
      <c r="Y5" s="778"/>
      <c r="Z5" s="778"/>
      <c r="AA5" s="778"/>
      <c r="AB5" s="778"/>
      <c r="AC5" s="778"/>
      <c r="AD5" s="778"/>
      <c r="AE5" s="778"/>
      <c r="AF5" s="778"/>
      <c r="AG5" s="778"/>
      <c r="AH5" s="778"/>
      <c r="AI5" s="778"/>
      <c r="AJ5" s="778"/>
      <c r="AK5" s="778"/>
      <c r="AL5" s="778"/>
      <c r="AM5" s="778"/>
      <c r="AN5" s="778"/>
      <c r="AO5" s="778"/>
      <c r="AP5" s="778"/>
      <c r="AQ5" s="778"/>
    </row>
    <row r="6" spans="1:43" s="202" customFormat="1" ht="15" customHeight="1">
      <c r="A6" s="238" t="s">
        <v>377</v>
      </c>
      <c r="B6" s="237"/>
      <c r="C6" s="779"/>
      <c r="D6" s="779"/>
      <c r="E6" s="779"/>
      <c r="F6" s="780"/>
      <c r="G6" s="779"/>
      <c r="H6" s="779"/>
      <c r="I6" s="780"/>
      <c r="J6" s="781" t="s">
        <v>28</v>
      </c>
      <c r="K6" s="780"/>
      <c r="L6" s="779"/>
      <c r="M6" s="227"/>
      <c r="N6" s="782"/>
      <c r="O6" s="782"/>
      <c r="P6" s="782"/>
      <c r="Q6" s="782"/>
      <c r="R6" s="782"/>
      <c r="S6" s="782"/>
      <c r="T6" s="782"/>
      <c r="U6" s="783"/>
      <c r="V6" s="782"/>
      <c r="W6" s="782"/>
      <c r="X6" s="778"/>
      <c r="Y6" s="778"/>
      <c r="Z6" s="778"/>
      <c r="AA6" s="778"/>
      <c r="AB6" s="778"/>
      <c r="AC6" s="778"/>
      <c r="AD6" s="778"/>
      <c r="AE6" s="778"/>
      <c r="AF6" s="778"/>
      <c r="AG6" s="778"/>
      <c r="AH6" s="778"/>
      <c r="AI6" s="778"/>
      <c r="AJ6" s="778"/>
      <c r="AK6" s="778"/>
      <c r="AL6" s="778"/>
      <c r="AM6" s="778"/>
      <c r="AN6" s="778"/>
      <c r="AO6" s="778"/>
      <c r="AP6" s="778"/>
      <c r="AQ6" s="778"/>
    </row>
    <row r="7" spans="1:43" s="202" customFormat="1" ht="15.9" customHeight="1">
      <c r="A7" s="784" t="s">
        <v>378</v>
      </c>
      <c r="B7" s="236" t="s">
        <v>379</v>
      </c>
      <c r="C7" s="241">
        <v>322025</v>
      </c>
      <c r="D7" s="241">
        <v>4872</v>
      </c>
      <c r="E7" s="241">
        <v>17372</v>
      </c>
      <c r="F7" s="241">
        <v>5761</v>
      </c>
      <c r="G7" s="241">
        <v>5586</v>
      </c>
      <c r="H7" s="241">
        <v>7538</v>
      </c>
      <c r="I7" s="241">
        <v>6913</v>
      </c>
      <c r="J7" s="232">
        <v>9281</v>
      </c>
      <c r="K7" s="241">
        <v>6499</v>
      </c>
      <c r="L7" s="230">
        <v>4486</v>
      </c>
      <c r="M7" s="785"/>
      <c r="N7" s="786"/>
      <c r="O7" s="786"/>
      <c r="P7" s="786"/>
      <c r="Q7" s="786"/>
      <c r="R7" s="786"/>
      <c r="S7" s="786"/>
      <c r="T7" s="786"/>
      <c r="U7" s="786"/>
      <c r="V7" s="786"/>
      <c r="W7" s="786"/>
      <c r="X7" s="778"/>
      <c r="Y7" s="778"/>
      <c r="Z7" s="778"/>
      <c r="AA7" s="778"/>
      <c r="AB7" s="778"/>
      <c r="AC7" s="778"/>
      <c r="AD7" s="778"/>
      <c r="AE7" s="778"/>
      <c r="AF7" s="778"/>
      <c r="AG7" s="778"/>
      <c r="AH7" s="778"/>
      <c r="AI7" s="778"/>
      <c r="AJ7" s="778"/>
      <c r="AK7" s="778"/>
      <c r="AL7" s="778"/>
      <c r="AM7" s="778"/>
      <c r="AN7" s="778"/>
      <c r="AO7" s="778"/>
      <c r="AP7" s="778"/>
      <c r="AQ7" s="778"/>
    </row>
    <row r="8" spans="1:43" s="202" customFormat="1" ht="15.9" customHeight="1">
      <c r="A8" s="787"/>
      <c r="B8" s="236">
        <v>4</v>
      </c>
      <c r="C8" s="241">
        <v>649091</v>
      </c>
      <c r="D8" s="241">
        <v>11516</v>
      </c>
      <c r="E8" s="241">
        <v>12163</v>
      </c>
      <c r="F8" s="230">
        <v>9251</v>
      </c>
      <c r="G8" s="241">
        <v>10474</v>
      </c>
      <c r="H8" s="241">
        <v>12988</v>
      </c>
      <c r="I8" s="241">
        <v>12168</v>
      </c>
      <c r="J8" s="230">
        <v>19206</v>
      </c>
      <c r="K8" s="230">
        <v>12468</v>
      </c>
      <c r="L8" s="241">
        <v>8546</v>
      </c>
      <c r="N8" s="786"/>
      <c r="O8" s="786"/>
      <c r="P8" s="786"/>
      <c r="Q8" s="786"/>
      <c r="R8" s="786"/>
      <c r="S8" s="786"/>
      <c r="T8" s="786"/>
      <c r="U8" s="786"/>
      <c r="V8" s="786"/>
      <c r="W8" s="786"/>
      <c r="X8" s="778"/>
      <c r="Y8" s="778"/>
      <c r="Z8" s="778"/>
      <c r="AA8" s="778"/>
      <c r="AB8" s="778"/>
      <c r="AC8" s="778"/>
      <c r="AD8" s="778"/>
      <c r="AE8" s="778"/>
      <c r="AF8" s="778"/>
      <c r="AG8" s="778"/>
      <c r="AH8" s="778"/>
      <c r="AI8" s="778"/>
      <c r="AJ8" s="778"/>
      <c r="AK8" s="778"/>
      <c r="AL8" s="778"/>
      <c r="AM8" s="778"/>
      <c r="AN8" s="778"/>
      <c r="AO8" s="778"/>
      <c r="AP8" s="778"/>
      <c r="AQ8" s="778"/>
    </row>
    <row r="9" spans="1:43" s="233" customFormat="1" ht="15.9" customHeight="1">
      <c r="A9" s="787"/>
      <c r="B9" s="235">
        <v>5</v>
      </c>
      <c r="C9" s="506">
        <v>734948</v>
      </c>
      <c r="D9" s="506">
        <v>12212</v>
      </c>
      <c r="E9" s="506">
        <v>16087</v>
      </c>
      <c r="F9" s="506">
        <v>10779</v>
      </c>
      <c r="G9" s="506">
        <v>11186</v>
      </c>
      <c r="H9" s="506">
        <v>14279</v>
      </c>
      <c r="I9" s="506">
        <v>13995</v>
      </c>
      <c r="J9" s="506">
        <v>19133</v>
      </c>
      <c r="K9" s="506">
        <v>14759</v>
      </c>
      <c r="L9" s="506">
        <v>3904</v>
      </c>
      <c r="M9" s="224"/>
      <c r="N9" s="788"/>
      <c r="O9" s="788"/>
      <c r="P9" s="788"/>
      <c r="Q9" s="788"/>
      <c r="R9" s="788"/>
      <c r="S9" s="788"/>
      <c r="T9" s="788"/>
      <c r="U9" s="788"/>
      <c r="V9" s="788"/>
      <c r="W9" s="788"/>
      <c r="X9" s="789"/>
      <c r="Y9" s="789"/>
      <c r="Z9" s="789"/>
      <c r="AA9" s="789"/>
      <c r="AB9" s="789"/>
      <c r="AC9" s="789"/>
      <c r="AD9" s="789"/>
      <c r="AE9" s="789"/>
      <c r="AF9" s="789"/>
      <c r="AG9" s="789"/>
      <c r="AH9" s="789"/>
      <c r="AI9" s="789"/>
      <c r="AJ9" s="789"/>
      <c r="AK9" s="789"/>
      <c r="AL9" s="789"/>
      <c r="AM9" s="789"/>
      <c r="AN9" s="789"/>
      <c r="AO9" s="789"/>
      <c r="AP9" s="789"/>
      <c r="AQ9" s="789"/>
    </row>
    <row r="10" spans="1:43" s="233" customFormat="1" ht="6" customHeight="1">
      <c r="A10" s="787"/>
      <c r="B10" s="234"/>
      <c r="C10" s="506"/>
      <c r="D10" s="506"/>
      <c r="E10" s="506"/>
      <c r="F10" s="506"/>
      <c r="G10" s="506"/>
      <c r="H10" s="506"/>
      <c r="I10" s="506"/>
      <c r="J10" s="250"/>
      <c r="K10" s="506"/>
      <c r="L10" s="250"/>
      <c r="M10" s="790"/>
      <c r="N10" s="788"/>
      <c r="O10" s="788"/>
      <c r="P10" s="788"/>
      <c r="Q10" s="788"/>
      <c r="R10" s="788"/>
      <c r="S10" s="788"/>
      <c r="T10" s="788"/>
      <c r="U10" s="788"/>
      <c r="V10" s="788"/>
      <c r="W10" s="788"/>
      <c r="X10" s="789"/>
      <c r="Y10" s="789"/>
      <c r="Z10" s="789"/>
      <c r="AA10" s="789"/>
      <c r="AB10" s="789"/>
      <c r="AC10" s="789"/>
      <c r="AD10" s="789"/>
      <c r="AE10" s="789"/>
      <c r="AF10" s="789"/>
      <c r="AG10" s="789"/>
      <c r="AH10" s="789"/>
      <c r="AI10" s="789"/>
      <c r="AJ10" s="789"/>
      <c r="AK10" s="789"/>
      <c r="AL10" s="789"/>
      <c r="AM10" s="789"/>
      <c r="AN10" s="789"/>
      <c r="AO10" s="789"/>
      <c r="AP10" s="789"/>
      <c r="AQ10" s="789"/>
    </row>
    <row r="11" spans="1:43" s="202" customFormat="1" ht="15.9" customHeight="1">
      <c r="A11" s="787"/>
      <c r="B11" s="231" t="s">
        <v>380</v>
      </c>
      <c r="C11" s="791">
        <f>52004+10816</f>
        <v>62820</v>
      </c>
      <c r="D11" s="792">
        <v>640</v>
      </c>
      <c r="E11" s="792">
        <v>1524</v>
      </c>
      <c r="F11" s="792">
        <v>696</v>
      </c>
      <c r="G11" s="241">
        <v>285</v>
      </c>
      <c r="H11" s="792">
        <v>845</v>
      </c>
      <c r="I11" s="792">
        <v>1454</v>
      </c>
      <c r="J11" s="793">
        <v>1727</v>
      </c>
      <c r="K11" s="792">
        <v>777</v>
      </c>
      <c r="L11" s="792">
        <v>53</v>
      </c>
      <c r="M11" s="224"/>
      <c r="N11" s="791"/>
      <c r="O11" s="791"/>
      <c r="P11" s="791"/>
      <c r="Q11" s="791"/>
      <c r="R11" s="791"/>
      <c r="S11" s="791"/>
      <c r="T11" s="791"/>
      <c r="U11" s="791"/>
      <c r="V11" s="791"/>
      <c r="W11" s="791"/>
      <c r="X11" s="778"/>
      <c r="Y11" s="778"/>
      <c r="Z11" s="778"/>
      <c r="AA11" s="778"/>
      <c r="AB11" s="778"/>
      <c r="AC11" s="778"/>
      <c r="AD11" s="778"/>
      <c r="AE11" s="778"/>
      <c r="AF11" s="778"/>
      <c r="AG11" s="778"/>
      <c r="AH11" s="778"/>
      <c r="AI11" s="778"/>
      <c r="AJ11" s="778"/>
      <c r="AK11" s="778"/>
      <c r="AL11" s="778"/>
      <c r="AM11" s="778"/>
      <c r="AN11" s="778"/>
      <c r="AO11" s="778"/>
      <c r="AP11" s="778"/>
      <c r="AQ11" s="778"/>
    </row>
    <row r="12" spans="1:43" s="202" customFormat="1" ht="15.9" customHeight="1">
      <c r="A12" s="787"/>
      <c r="B12" s="231" t="s">
        <v>27</v>
      </c>
      <c r="C12" s="791">
        <v>603809</v>
      </c>
      <c r="D12" s="792">
        <v>10952</v>
      </c>
      <c r="E12" s="792">
        <v>12713</v>
      </c>
      <c r="F12" s="792">
        <v>9455</v>
      </c>
      <c r="G12" s="241">
        <v>10456</v>
      </c>
      <c r="H12" s="792">
        <v>12629</v>
      </c>
      <c r="I12" s="792">
        <v>10855</v>
      </c>
      <c r="J12" s="793">
        <v>15721</v>
      </c>
      <c r="K12" s="792">
        <v>13275</v>
      </c>
      <c r="L12" s="792">
        <v>3761</v>
      </c>
      <c r="M12" s="224"/>
      <c r="N12" s="791"/>
      <c r="O12" s="791"/>
      <c r="P12" s="791"/>
      <c r="Q12" s="791"/>
      <c r="R12" s="791"/>
      <c r="S12" s="791"/>
      <c r="T12" s="791"/>
      <c r="U12" s="791"/>
      <c r="V12" s="791"/>
      <c r="W12" s="791"/>
      <c r="X12" s="778"/>
      <c r="Y12" s="778"/>
      <c r="Z12" s="778"/>
      <c r="AA12" s="778"/>
      <c r="AB12" s="778"/>
      <c r="AC12" s="778"/>
      <c r="AD12" s="778"/>
      <c r="AE12" s="778"/>
      <c r="AF12" s="778"/>
      <c r="AG12" s="778"/>
      <c r="AH12" s="778"/>
      <c r="AI12" s="778"/>
      <c r="AJ12" s="778"/>
      <c r="AK12" s="778"/>
      <c r="AL12" s="778"/>
      <c r="AM12" s="778"/>
      <c r="AN12" s="778"/>
      <c r="AO12" s="778"/>
      <c r="AP12" s="778"/>
      <c r="AQ12" s="778"/>
    </row>
    <row r="13" spans="1:43" s="202" customFormat="1" ht="15.9" customHeight="1">
      <c r="A13" s="787"/>
      <c r="B13" s="231" t="s">
        <v>381</v>
      </c>
      <c r="C13" s="791">
        <v>8504</v>
      </c>
      <c r="D13" s="794" t="s">
        <v>382</v>
      </c>
      <c r="E13" s="792">
        <v>219</v>
      </c>
      <c r="F13" s="232">
        <v>10</v>
      </c>
      <c r="G13" s="232">
        <v>16</v>
      </c>
      <c r="H13" s="232">
        <v>47</v>
      </c>
      <c r="I13" s="232">
        <v>173</v>
      </c>
      <c r="J13" s="793">
        <v>230</v>
      </c>
      <c r="K13" s="232">
        <v>59</v>
      </c>
      <c r="L13" s="229">
        <v>25</v>
      </c>
      <c r="M13" s="224"/>
      <c r="N13" s="791"/>
      <c r="O13" s="795"/>
      <c r="P13" s="795"/>
      <c r="Q13" s="795"/>
      <c r="R13" s="795"/>
      <c r="S13" s="791"/>
      <c r="T13" s="795"/>
      <c r="U13" s="795"/>
      <c r="V13" s="795"/>
      <c r="W13" s="795"/>
      <c r="X13" s="778"/>
      <c r="Y13" s="778"/>
      <c r="Z13" s="778"/>
      <c r="AA13" s="778"/>
      <c r="AB13" s="778"/>
      <c r="AC13" s="778"/>
      <c r="AD13" s="778"/>
      <c r="AE13" s="778"/>
      <c r="AF13" s="778"/>
      <c r="AG13" s="778"/>
      <c r="AH13" s="778"/>
      <c r="AI13" s="778"/>
      <c r="AJ13" s="778"/>
      <c r="AK13" s="778"/>
      <c r="AL13" s="778"/>
      <c r="AM13" s="778"/>
      <c r="AN13" s="778"/>
      <c r="AO13" s="778"/>
      <c r="AP13" s="778"/>
      <c r="AQ13" s="778"/>
    </row>
    <row r="14" spans="1:43" s="202" customFormat="1" ht="15.9" customHeight="1">
      <c r="A14" s="796"/>
      <c r="B14" s="558" t="s">
        <v>26</v>
      </c>
      <c r="C14" s="797">
        <v>59815</v>
      </c>
      <c r="D14" s="797">
        <v>620</v>
      </c>
      <c r="E14" s="797">
        <v>1631</v>
      </c>
      <c r="F14" s="797">
        <v>618</v>
      </c>
      <c r="G14" s="554">
        <v>429</v>
      </c>
      <c r="H14" s="798">
        <v>758</v>
      </c>
      <c r="I14" s="797">
        <v>1513</v>
      </c>
      <c r="J14" s="799">
        <v>1455</v>
      </c>
      <c r="K14" s="797">
        <v>648</v>
      </c>
      <c r="L14" s="797">
        <v>65</v>
      </c>
      <c r="M14" s="224"/>
      <c r="N14" s="791"/>
      <c r="O14" s="800"/>
      <c r="P14" s="791"/>
      <c r="Q14" s="791"/>
      <c r="R14" s="791"/>
      <c r="S14" s="791"/>
      <c r="T14" s="791"/>
      <c r="U14" s="791"/>
      <c r="V14" s="791"/>
      <c r="W14" s="791"/>
      <c r="X14" s="778"/>
      <c r="Y14" s="778"/>
      <c r="Z14" s="778"/>
      <c r="AA14" s="778"/>
      <c r="AB14" s="778"/>
      <c r="AC14" s="778"/>
      <c r="AD14" s="778"/>
      <c r="AE14" s="778"/>
      <c r="AF14" s="778"/>
      <c r="AG14" s="778"/>
      <c r="AH14" s="778"/>
      <c r="AI14" s="778"/>
      <c r="AJ14" s="778"/>
      <c r="AK14" s="778"/>
      <c r="AL14" s="778"/>
      <c r="AM14" s="778"/>
      <c r="AN14" s="778"/>
      <c r="AO14" s="778"/>
      <c r="AP14" s="778"/>
      <c r="AQ14" s="778"/>
    </row>
    <row r="15" spans="1:43" s="202" customFormat="1" ht="15.9" customHeight="1">
      <c r="A15" s="801" t="s">
        <v>383</v>
      </c>
      <c r="B15" s="247" t="s">
        <v>384</v>
      </c>
      <c r="C15" s="802">
        <v>249323</v>
      </c>
      <c r="D15" s="245">
        <v>1856</v>
      </c>
      <c r="E15" s="245">
        <v>3685</v>
      </c>
      <c r="F15" s="241">
        <v>2501</v>
      </c>
      <c r="G15" s="245">
        <v>20208</v>
      </c>
      <c r="H15" s="245">
        <v>11251</v>
      </c>
      <c r="I15" s="245">
        <v>9044</v>
      </c>
      <c r="J15" s="232">
        <v>2118</v>
      </c>
      <c r="K15" s="241">
        <v>387</v>
      </c>
      <c r="L15" s="245">
        <v>3667</v>
      </c>
      <c r="N15" s="800"/>
      <c r="O15" s="786"/>
      <c r="P15" s="786"/>
      <c r="Q15" s="786"/>
      <c r="R15" s="786"/>
      <c r="S15" s="786"/>
      <c r="T15" s="786"/>
      <c r="U15" s="786"/>
      <c r="V15" s="786"/>
      <c r="W15" s="786"/>
      <c r="X15" s="778"/>
      <c r="Y15" s="778"/>
      <c r="Z15" s="778"/>
      <c r="AA15" s="778"/>
      <c r="AB15" s="778"/>
      <c r="AC15" s="778"/>
      <c r="AD15" s="778"/>
      <c r="AE15" s="778"/>
      <c r="AF15" s="778"/>
      <c r="AG15" s="778"/>
      <c r="AH15" s="778"/>
      <c r="AI15" s="778"/>
      <c r="AJ15" s="778"/>
      <c r="AK15" s="778"/>
      <c r="AL15" s="778"/>
      <c r="AM15" s="778"/>
      <c r="AN15" s="778"/>
      <c r="AO15" s="778"/>
      <c r="AP15" s="778"/>
      <c r="AQ15" s="778"/>
    </row>
    <row r="16" spans="1:43" s="202" customFormat="1" ht="15.9" customHeight="1">
      <c r="A16" s="803"/>
      <c r="B16" s="231">
        <v>4</v>
      </c>
      <c r="C16" s="804">
        <v>445049</v>
      </c>
      <c r="D16" s="241">
        <v>4070</v>
      </c>
      <c r="E16" s="241">
        <v>7316</v>
      </c>
      <c r="F16" s="241">
        <v>15307</v>
      </c>
      <c r="G16" s="241">
        <v>33306</v>
      </c>
      <c r="H16" s="241">
        <v>16272</v>
      </c>
      <c r="I16" s="241">
        <v>12389</v>
      </c>
      <c r="J16" s="230">
        <v>2109</v>
      </c>
      <c r="K16" s="241">
        <v>1883</v>
      </c>
      <c r="L16" s="241">
        <v>5763</v>
      </c>
      <c r="N16" s="800"/>
      <c r="O16" s="786"/>
      <c r="P16" s="786"/>
      <c r="Q16" s="786"/>
      <c r="R16" s="786"/>
      <c r="S16" s="786"/>
      <c r="T16" s="786"/>
      <c r="U16" s="786"/>
      <c r="V16" s="786"/>
      <c r="W16" s="786"/>
      <c r="X16" s="778"/>
      <c r="Y16" s="778"/>
      <c r="Z16" s="778"/>
      <c r="AA16" s="778"/>
      <c r="AB16" s="778"/>
      <c r="AC16" s="778"/>
      <c r="AD16" s="778"/>
      <c r="AE16" s="778"/>
      <c r="AF16" s="778"/>
      <c r="AG16" s="778"/>
      <c r="AH16" s="778"/>
      <c r="AI16" s="778"/>
      <c r="AJ16" s="778"/>
      <c r="AK16" s="778"/>
      <c r="AL16" s="778"/>
      <c r="AM16" s="778"/>
      <c r="AN16" s="778"/>
      <c r="AO16" s="778"/>
      <c r="AP16" s="778"/>
      <c r="AQ16" s="778"/>
    </row>
    <row r="17" spans="1:43" s="202" customFormat="1" ht="15.9" customHeight="1">
      <c r="A17" s="805"/>
      <c r="B17" s="226">
        <v>5</v>
      </c>
      <c r="C17" s="806">
        <v>483547</v>
      </c>
      <c r="D17" s="807">
        <v>4420</v>
      </c>
      <c r="E17" s="807">
        <v>10411</v>
      </c>
      <c r="F17" s="807">
        <v>16096</v>
      </c>
      <c r="G17" s="807">
        <v>33748</v>
      </c>
      <c r="H17" s="807">
        <v>17567</v>
      </c>
      <c r="I17" s="807">
        <v>13742</v>
      </c>
      <c r="J17" s="509">
        <v>1423</v>
      </c>
      <c r="K17" s="807">
        <v>1512</v>
      </c>
      <c r="L17" s="807">
        <v>1660</v>
      </c>
      <c r="M17" s="224"/>
      <c r="N17" s="808"/>
      <c r="O17" s="809"/>
      <c r="P17" s="809"/>
      <c r="Q17" s="809"/>
      <c r="R17" s="809"/>
      <c r="S17" s="809"/>
      <c r="T17" s="809"/>
      <c r="U17" s="809"/>
      <c r="V17" s="809"/>
      <c r="W17" s="809"/>
      <c r="X17" s="778"/>
      <c r="Y17" s="778"/>
      <c r="Z17" s="778"/>
      <c r="AA17" s="778"/>
      <c r="AB17" s="778"/>
      <c r="AC17" s="778"/>
      <c r="AD17" s="778"/>
      <c r="AE17" s="778"/>
      <c r="AF17" s="778"/>
      <c r="AG17" s="778"/>
      <c r="AH17" s="778"/>
      <c r="AI17" s="778"/>
      <c r="AJ17" s="778"/>
      <c r="AK17" s="778"/>
      <c r="AL17" s="778"/>
      <c r="AM17" s="778"/>
      <c r="AN17" s="778"/>
      <c r="AO17" s="778"/>
      <c r="AP17" s="778"/>
      <c r="AQ17" s="778"/>
    </row>
    <row r="18" spans="1:43" s="202" customFormat="1" ht="15.9" customHeight="1">
      <c r="A18" s="810" t="s">
        <v>385</v>
      </c>
      <c r="B18" s="231" t="s">
        <v>384</v>
      </c>
      <c r="C18" s="804">
        <v>155435</v>
      </c>
      <c r="D18" s="227">
        <v>330</v>
      </c>
      <c r="E18" s="241">
        <v>7653</v>
      </c>
      <c r="F18" s="241">
        <v>2568</v>
      </c>
      <c r="G18" s="242">
        <v>1077</v>
      </c>
      <c r="H18" s="227">
        <v>2029</v>
      </c>
      <c r="I18" s="241">
        <v>1405</v>
      </c>
      <c r="J18" s="232">
        <v>5380</v>
      </c>
      <c r="K18" s="241">
        <v>303</v>
      </c>
      <c r="L18" s="245">
        <v>675</v>
      </c>
      <c r="N18" s="800"/>
      <c r="O18" s="786"/>
      <c r="P18" s="786"/>
      <c r="Q18" s="786"/>
      <c r="R18" s="786"/>
      <c r="S18" s="786"/>
      <c r="T18" s="786"/>
      <c r="U18" s="786"/>
      <c r="V18" s="786"/>
      <c r="W18" s="786"/>
      <c r="X18" s="778"/>
      <c r="Y18" s="778"/>
      <c r="Z18" s="778"/>
      <c r="AA18" s="778"/>
      <c r="AB18" s="778"/>
      <c r="AC18" s="778"/>
      <c r="AD18" s="778"/>
      <c r="AE18" s="778"/>
      <c r="AF18" s="778"/>
      <c r="AG18" s="778"/>
      <c r="AH18" s="778"/>
      <c r="AI18" s="778"/>
      <c r="AJ18" s="778"/>
      <c r="AK18" s="778"/>
      <c r="AL18" s="778"/>
      <c r="AM18" s="778"/>
      <c r="AN18" s="778"/>
      <c r="AO18" s="778"/>
      <c r="AP18" s="778"/>
      <c r="AQ18" s="778"/>
    </row>
    <row r="19" spans="1:43" s="202" customFormat="1" ht="15.9" customHeight="1">
      <c r="A19" s="803"/>
      <c r="B19" s="231">
        <v>4</v>
      </c>
      <c r="C19" s="804">
        <v>224223</v>
      </c>
      <c r="D19" s="227">
        <v>716</v>
      </c>
      <c r="E19" s="241">
        <v>8026</v>
      </c>
      <c r="F19" s="241">
        <v>3176</v>
      </c>
      <c r="G19" s="242">
        <v>1888</v>
      </c>
      <c r="H19" s="227">
        <v>5347</v>
      </c>
      <c r="I19" s="241">
        <v>1884</v>
      </c>
      <c r="J19" s="230">
        <v>15856</v>
      </c>
      <c r="K19" s="241">
        <v>3071</v>
      </c>
      <c r="L19" s="241">
        <v>1310</v>
      </c>
      <c r="N19" s="800"/>
      <c r="O19" s="786"/>
      <c r="P19" s="786"/>
      <c r="Q19" s="786"/>
      <c r="R19" s="786"/>
      <c r="S19" s="786"/>
      <c r="T19" s="786"/>
      <c r="U19" s="786"/>
      <c r="V19" s="786"/>
      <c r="W19" s="786"/>
      <c r="X19" s="778"/>
      <c r="Y19" s="778"/>
      <c r="Z19" s="778"/>
      <c r="AA19" s="778"/>
      <c r="AB19" s="778"/>
      <c r="AC19" s="778"/>
      <c r="AD19" s="778"/>
      <c r="AE19" s="778"/>
      <c r="AF19" s="778"/>
      <c r="AG19" s="778"/>
      <c r="AH19" s="778"/>
      <c r="AI19" s="778"/>
      <c r="AJ19" s="778"/>
      <c r="AK19" s="778"/>
      <c r="AL19" s="778"/>
      <c r="AM19" s="778"/>
      <c r="AN19" s="778"/>
      <c r="AO19" s="778"/>
      <c r="AP19" s="778"/>
      <c r="AQ19" s="778"/>
    </row>
    <row r="20" spans="1:43" s="202" customFormat="1" ht="15.9" customHeight="1">
      <c r="A20" s="805"/>
      <c r="B20" s="226">
        <v>5</v>
      </c>
      <c r="C20" s="811">
        <v>266736</v>
      </c>
      <c r="D20" s="812">
        <v>844</v>
      </c>
      <c r="E20" s="807">
        <v>6098</v>
      </c>
      <c r="F20" s="807">
        <v>3570</v>
      </c>
      <c r="G20" s="807">
        <v>2576</v>
      </c>
      <c r="H20" s="813">
        <v>9106</v>
      </c>
      <c r="I20" s="807">
        <v>2515</v>
      </c>
      <c r="J20" s="509">
        <v>19468</v>
      </c>
      <c r="K20" s="807">
        <v>4846</v>
      </c>
      <c r="L20" s="807">
        <v>271</v>
      </c>
      <c r="M20" s="224"/>
      <c r="N20" s="814"/>
      <c r="O20" s="809"/>
      <c r="P20" s="809"/>
      <c r="Q20" s="809"/>
      <c r="R20" s="809"/>
      <c r="S20" s="809"/>
      <c r="T20" s="809"/>
      <c r="U20" s="809"/>
      <c r="V20" s="809"/>
      <c r="W20" s="809"/>
      <c r="X20" s="778"/>
      <c r="Y20" s="778"/>
      <c r="Z20" s="778"/>
      <c r="AA20" s="778"/>
      <c r="AB20" s="778"/>
      <c r="AC20" s="778"/>
      <c r="AD20" s="778"/>
      <c r="AE20" s="778"/>
      <c r="AF20" s="778"/>
      <c r="AG20" s="778"/>
      <c r="AH20" s="778"/>
      <c r="AI20" s="778"/>
      <c r="AJ20" s="778"/>
      <c r="AK20" s="778"/>
      <c r="AL20" s="778"/>
      <c r="AM20" s="778"/>
      <c r="AN20" s="778"/>
      <c r="AO20" s="778"/>
      <c r="AP20" s="778"/>
      <c r="AQ20" s="778"/>
    </row>
    <row r="21" spans="1:43" s="202" customFormat="1" ht="11.25" customHeight="1" thickBot="1">
      <c r="N21" s="778"/>
      <c r="O21" s="778"/>
      <c r="P21" s="778"/>
      <c r="Q21" s="778"/>
      <c r="R21" s="778"/>
      <c r="S21" s="778"/>
      <c r="T21" s="778"/>
      <c r="U21" s="778"/>
      <c r="V21" s="778"/>
      <c r="W21" s="778"/>
      <c r="X21" s="778"/>
      <c r="Y21" s="778"/>
      <c r="Z21" s="778"/>
      <c r="AA21" s="778"/>
      <c r="AB21" s="778"/>
      <c r="AC21" s="778"/>
      <c r="AD21" s="778"/>
      <c r="AE21" s="778"/>
      <c r="AF21" s="778"/>
      <c r="AG21" s="778"/>
      <c r="AH21" s="778"/>
      <c r="AI21" s="778"/>
      <c r="AJ21" s="778"/>
      <c r="AK21" s="778"/>
      <c r="AL21" s="778"/>
      <c r="AM21" s="778"/>
      <c r="AN21" s="778"/>
      <c r="AO21" s="778"/>
      <c r="AP21" s="778"/>
      <c r="AQ21" s="778"/>
    </row>
    <row r="22" spans="1:43" s="202" customFormat="1" ht="15" customHeight="1" thickTop="1">
      <c r="A22" s="240"/>
      <c r="B22" s="239" t="s">
        <v>367</v>
      </c>
      <c r="C22" s="815" t="s">
        <v>386</v>
      </c>
      <c r="D22" s="776" t="s">
        <v>387</v>
      </c>
      <c r="E22" s="816" t="s">
        <v>388</v>
      </c>
      <c r="F22" s="776" t="s">
        <v>389</v>
      </c>
      <c r="G22" s="776" t="s">
        <v>390</v>
      </c>
      <c r="H22" s="776" t="s">
        <v>391</v>
      </c>
      <c r="I22" s="776" t="s">
        <v>30</v>
      </c>
      <c r="J22" s="776" t="s">
        <v>392</v>
      </c>
      <c r="K22" s="776" t="s">
        <v>393</v>
      </c>
      <c r="L22" s="776" t="s">
        <v>394</v>
      </c>
      <c r="N22" s="724"/>
      <c r="O22" s="724"/>
      <c r="P22" s="724"/>
      <c r="Q22" s="724"/>
      <c r="R22" s="724"/>
      <c r="S22" s="724"/>
      <c r="T22" s="722"/>
      <c r="U22" s="724"/>
      <c r="V22" s="724"/>
      <c r="W22" s="724"/>
      <c r="X22" s="778"/>
      <c r="Y22" s="778"/>
      <c r="Z22" s="778"/>
      <c r="AA22" s="778"/>
      <c r="AB22" s="778"/>
      <c r="AC22" s="778"/>
      <c r="AD22" s="778"/>
      <c r="AE22" s="778"/>
      <c r="AF22" s="778"/>
      <c r="AG22" s="778"/>
      <c r="AH22" s="778"/>
      <c r="AI22" s="778"/>
      <c r="AJ22" s="778"/>
      <c r="AK22" s="778"/>
      <c r="AL22" s="778"/>
      <c r="AM22" s="778"/>
      <c r="AN22" s="778"/>
      <c r="AO22" s="778"/>
      <c r="AP22" s="778"/>
      <c r="AQ22" s="778"/>
    </row>
    <row r="23" spans="1:43" s="202" customFormat="1" ht="15" customHeight="1">
      <c r="A23" s="238" t="s">
        <v>377</v>
      </c>
      <c r="B23" s="237"/>
      <c r="C23" s="817"/>
      <c r="D23" s="780"/>
      <c r="E23" s="818"/>
      <c r="F23" s="780"/>
      <c r="G23" s="780"/>
      <c r="H23" s="780"/>
      <c r="I23" s="780"/>
      <c r="J23" s="780"/>
      <c r="K23" s="780"/>
      <c r="L23" s="780"/>
      <c r="N23" s="782"/>
      <c r="O23" s="724"/>
      <c r="P23" s="724"/>
      <c r="Q23" s="724"/>
      <c r="R23" s="724"/>
      <c r="S23" s="724"/>
      <c r="T23" s="722"/>
      <c r="U23" s="724"/>
      <c r="V23" s="724"/>
      <c r="W23" s="724"/>
      <c r="X23" s="778"/>
      <c r="Y23" s="778"/>
      <c r="Z23" s="778"/>
      <c r="AA23" s="778"/>
      <c r="AB23" s="778"/>
      <c r="AC23" s="778"/>
      <c r="AD23" s="778"/>
      <c r="AE23" s="778"/>
      <c r="AF23" s="778"/>
      <c r="AG23" s="778"/>
      <c r="AH23" s="778"/>
      <c r="AI23" s="778"/>
      <c r="AJ23" s="778"/>
      <c r="AK23" s="778"/>
      <c r="AL23" s="778"/>
      <c r="AM23" s="778"/>
      <c r="AN23" s="778"/>
      <c r="AO23" s="778"/>
      <c r="AP23" s="778"/>
      <c r="AQ23" s="778"/>
    </row>
    <row r="24" spans="1:43" s="202" customFormat="1" ht="15.9" customHeight="1">
      <c r="A24" s="784" t="s">
        <v>378</v>
      </c>
      <c r="B24" s="236" t="s">
        <v>379</v>
      </c>
      <c r="C24" s="241">
        <v>5936</v>
      </c>
      <c r="D24" s="241">
        <v>1891</v>
      </c>
      <c r="E24" s="241">
        <v>4745</v>
      </c>
      <c r="F24" s="241">
        <v>4650</v>
      </c>
      <c r="G24" s="241">
        <v>9964</v>
      </c>
      <c r="H24" s="230">
        <v>2993</v>
      </c>
      <c r="I24" s="241">
        <v>8734</v>
      </c>
      <c r="J24" s="241">
        <v>4586</v>
      </c>
      <c r="K24" s="241">
        <v>9581</v>
      </c>
      <c r="L24" s="241">
        <v>3692</v>
      </c>
      <c r="N24" s="786"/>
      <c r="O24" s="786"/>
      <c r="P24" s="786"/>
      <c r="Q24" s="786"/>
      <c r="R24" s="786"/>
      <c r="S24" s="786"/>
      <c r="T24" s="786"/>
      <c r="U24" s="786"/>
      <c r="V24" s="786"/>
      <c r="W24" s="786"/>
      <c r="X24" s="778"/>
      <c r="Y24" s="778"/>
      <c r="Z24" s="778"/>
      <c r="AA24" s="778"/>
      <c r="AB24" s="778"/>
      <c r="AC24" s="778"/>
      <c r="AD24" s="778"/>
      <c r="AE24" s="778"/>
      <c r="AF24" s="778"/>
      <c r="AG24" s="778"/>
      <c r="AH24" s="778"/>
      <c r="AI24" s="778"/>
      <c r="AJ24" s="778"/>
      <c r="AK24" s="778"/>
      <c r="AL24" s="778"/>
      <c r="AM24" s="778"/>
      <c r="AN24" s="778"/>
      <c r="AO24" s="778"/>
      <c r="AP24" s="778"/>
      <c r="AQ24" s="778"/>
    </row>
    <row r="25" spans="1:43" s="202" customFormat="1" ht="15.9" customHeight="1">
      <c r="A25" s="787"/>
      <c r="B25" s="236">
        <v>4</v>
      </c>
      <c r="C25" s="241">
        <v>11139</v>
      </c>
      <c r="D25" s="241">
        <v>14398</v>
      </c>
      <c r="E25" s="241">
        <v>12203</v>
      </c>
      <c r="F25" s="241">
        <v>6926</v>
      </c>
      <c r="G25" s="241">
        <v>17556</v>
      </c>
      <c r="H25" s="241">
        <v>10115</v>
      </c>
      <c r="I25" s="241">
        <v>21112</v>
      </c>
      <c r="J25" s="230">
        <v>10374</v>
      </c>
      <c r="K25" s="241">
        <v>16831</v>
      </c>
      <c r="L25" s="241">
        <v>5716</v>
      </c>
      <c r="N25" s="786"/>
      <c r="O25" s="786"/>
      <c r="P25" s="786"/>
      <c r="Q25" s="786"/>
      <c r="R25" s="786"/>
      <c r="S25" s="786"/>
      <c r="T25" s="786"/>
      <c r="U25" s="786"/>
      <c r="V25" s="786"/>
      <c r="W25" s="786"/>
      <c r="X25" s="778"/>
      <c r="Y25" s="778"/>
      <c r="Z25" s="778"/>
      <c r="AA25" s="778"/>
      <c r="AB25" s="778"/>
      <c r="AC25" s="778"/>
      <c r="AD25" s="778"/>
      <c r="AE25" s="778"/>
      <c r="AF25" s="778"/>
      <c r="AG25" s="778"/>
      <c r="AH25" s="778"/>
      <c r="AI25" s="778"/>
      <c r="AJ25" s="778"/>
      <c r="AK25" s="778"/>
      <c r="AL25" s="778"/>
      <c r="AM25" s="778"/>
      <c r="AN25" s="778"/>
      <c r="AO25" s="778"/>
      <c r="AP25" s="778"/>
      <c r="AQ25" s="778"/>
    </row>
    <row r="26" spans="1:43" s="233" customFormat="1" ht="15.9" customHeight="1">
      <c r="A26" s="787"/>
      <c r="B26" s="235">
        <v>5</v>
      </c>
      <c r="C26" s="506">
        <v>12678</v>
      </c>
      <c r="D26" s="506">
        <v>17527</v>
      </c>
      <c r="E26" s="506">
        <v>19337</v>
      </c>
      <c r="F26" s="506">
        <v>7912</v>
      </c>
      <c r="G26" s="506">
        <v>20239</v>
      </c>
      <c r="H26" s="506">
        <v>11762</v>
      </c>
      <c r="I26" s="506">
        <v>17651</v>
      </c>
      <c r="J26" s="506">
        <v>11619</v>
      </c>
      <c r="K26" s="506">
        <v>18223</v>
      </c>
      <c r="L26" s="506">
        <v>7281</v>
      </c>
      <c r="M26" s="224"/>
      <c r="N26" s="788"/>
      <c r="O26" s="788"/>
      <c r="P26" s="788"/>
      <c r="Q26" s="788"/>
      <c r="R26" s="788"/>
      <c r="S26" s="788"/>
      <c r="T26" s="788"/>
      <c r="U26" s="788"/>
      <c r="V26" s="788"/>
      <c r="W26" s="788"/>
      <c r="X26" s="789"/>
      <c r="Y26" s="789"/>
      <c r="Z26" s="789"/>
      <c r="AA26" s="789"/>
      <c r="AB26" s="789"/>
      <c r="AC26" s="789"/>
      <c r="AD26" s="789"/>
      <c r="AE26" s="789"/>
      <c r="AF26" s="789"/>
      <c r="AG26" s="789"/>
      <c r="AH26" s="789"/>
      <c r="AI26" s="789"/>
      <c r="AJ26" s="789"/>
      <c r="AK26" s="789"/>
      <c r="AL26" s="789"/>
      <c r="AM26" s="789"/>
      <c r="AN26" s="789"/>
      <c r="AO26" s="789"/>
      <c r="AP26" s="789"/>
      <c r="AQ26" s="789"/>
    </row>
    <row r="27" spans="1:43" s="233" customFormat="1" ht="6" customHeight="1">
      <c r="A27" s="787"/>
      <c r="B27" s="234"/>
      <c r="C27" s="506"/>
      <c r="D27" s="506"/>
      <c r="E27" s="506"/>
      <c r="F27" s="506"/>
      <c r="G27" s="506"/>
      <c r="H27" s="819"/>
      <c r="I27" s="506"/>
      <c r="J27" s="506"/>
      <c r="K27" s="506"/>
      <c r="L27" s="506"/>
      <c r="N27" s="788"/>
      <c r="O27" s="788"/>
      <c r="P27" s="788"/>
      <c r="Q27" s="788"/>
      <c r="R27" s="788"/>
      <c r="S27" s="788"/>
      <c r="T27" s="788"/>
      <c r="U27" s="788"/>
      <c r="V27" s="788"/>
      <c r="W27" s="788"/>
      <c r="X27" s="789"/>
      <c r="Y27" s="789"/>
      <c r="Z27" s="789"/>
      <c r="AA27" s="789"/>
      <c r="AB27" s="789"/>
      <c r="AC27" s="789"/>
      <c r="AD27" s="789"/>
      <c r="AE27" s="789"/>
      <c r="AF27" s="789"/>
      <c r="AG27" s="789"/>
      <c r="AH27" s="789"/>
      <c r="AI27" s="789"/>
      <c r="AJ27" s="789"/>
      <c r="AK27" s="789"/>
      <c r="AL27" s="789"/>
      <c r="AM27" s="789"/>
      <c r="AN27" s="789"/>
      <c r="AO27" s="789"/>
      <c r="AP27" s="789"/>
      <c r="AQ27" s="789"/>
    </row>
    <row r="28" spans="1:43" s="202" customFormat="1" ht="15.9" customHeight="1">
      <c r="A28" s="787"/>
      <c r="B28" s="231" t="s">
        <v>380</v>
      </c>
      <c r="C28" s="792">
        <v>842</v>
      </c>
      <c r="D28" s="792">
        <v>652</v>
      </c>
      <c r="E28" s="792">
        <v>1210</v>
      </c>
      <c r="F28" s="792">
        <v>324</v>
      </c>
      <c r="G28" s="792">
        <v>1079</v>
      </c>
      <c r="H28" s="230">
        <v>1613</v>
      </c>
      <c r="I28" s="792">
        <v>606</v>
      </c>
      <c r="J28" s="792">
        <v>417</v>
      </c>
      <c r="K28" s="792">
        <v>912</v>
      </c>
      <c r="L28" s="792">
        <v>664</v>
      </c>
      <c r="M28" s="224"/>
      <c r="N28" s="791"/>
      <c r="O28" s="786"/>
      <c r="P28" s="791"/>
      <c r="Q28" s="791"/>
      <c r="R28" s="791"/>
      <c r="S28" s="791"/>
      <c r="T28" s="791"/>
      <c r="U28" s="791"/>
      <c r="V28" s="791"/>
      <c r="W28" s="791"/>
      <c r="X28" s="778"/>
      <c r="Y28" s="778"/>
      <c r="Z28" s="778"/>
      <c r="AA28" s="778"/>
      <c r="AB28" s="778"/>
      <c r="AC28" s="778"/>
      <c r="AD28" s="778"/>
      <c r="AE28" s="778"/>
      <c r="AF28" s="778"/>
      <c r="AG28" s="778"/>
      <c r="AH28" s="778"/>
      <c r="AI28" s="778"/>
      <c r="AJ28" s="778"/>
      <c r="AK28" s="778"/>
      <c r="AL28" s="778"/>
      <c r="AM28" s="778"/>
      <c r="AN28" s="778"/>
      <c r="AO28" s="778"/>
      <c r="AP28" s="778"/>
      <c r="AQ28" s="778"/>
    </row>
    <row r="29" spans="1:43" s="202" customFormat="1" ht="15.9" customHeight="1">
      <c r="A29" s="787"/>
      <c r="B29" s="231" t="s">
        <v>27</v>
      </c>
      <c r="C29" s="792">
        <v>10901</v>
      </c>
      <c r="D29" s="792">
        <v>16138</v>
      </c>
      <c r="E29" s="792">
        <v>17000</v>
      </c>
      <c r="F29" s="792">
        <v>7068</v>
      </c>
      <c r="G29" s="792">
        <v>18106</v>
      </c>
      <c r="H29" s="230">
        <v>7943</v>
      </c>
      <c r="I29" s="792">
        <v>16226</v>
      </c>
      <c r="J29" s="792">
        <v>10624</v>
      </c>
      <c r="K29" s="792">
        <v>15783</v>
      </c>
      <c r="L29" s="792">
        <v>5895</v>
      </c>
      <c r="M29" s="224"/>
      <c r="N29" s="791"/>
      <c r="O29" s="786"/>
      <c r="P29" s="791"/>
      <c r="Q29" s="791"/>
      <c r="R29" s="791"/>
      <c r="S29" s="791"/>
      <c r="T29" s="791"/>
      <c r="U29" s="791"/>
      <c r="V29" s="791"/>
      <c r="W29" s="791"/>
      <c r="X29" s="778"/>
      <c r="Y29" s="778"/>
      <c r="Z29" s="778"/>
      <c r="AA29" s="778"/>
      <c r="AB29" s="778"/>
      <c r="AC29" s="778"/>
      <c r="AD29" s="778"/>
      <c r="AE29" s="778"/>
      <c r="AF29" s="778"/>
      <c r="AG29" s="778"/>
      <c r="AH29" s="778"/>
      <c r="AI29" s="778"/>
      <c r="AJ29" s="778"/>
      <c r="AK29" s="778"/>
      <c r="AL29" s="778"/>
      <c r="AM29" s="778"/>
      <c r="AN29" s="778"/>
      <c r="AO29" s="778"/>
      <c r="AP29" s="778"/>
      <c r="AQ29" s="778"/>
    </row>
    <row r="30" spans="1:43" s="202" customFormat="1" ht="15.9" customHeight="1">
      <c r="A30" s="787"/>
      <c r="B30" s="231" t="s">
        <v>381</v>
      </c>
      <c r="C30" s="232">
        <v>20</v>
      </c>
      <c r="D30" s="232">
        <v>36</v>
      </c>
      <c r="E30" s="232">
        <v>77</v>
      </c>
      <c r="F30" s="229">
        <v>178</v>
      </c>
      <c r="G30" s="792">
        <v>112</v>
      </c>
      <c r="H30" s="232">
        <v>800</v>
      </c>
      <c r="I30" s="232">
        <v>151</v>
      </c>
      <c r="J30" s="792">
        <v>102</v>
      </c>
      <c r="K30" s="792">
        <v>532</v>
      </c>
      <c r="L30" s="232">
        <v>41</v>
      </c>
      <c r="M30" s="250"/>
      <c r="N30" s="791"/>
      <c r="O30" s="791"/>
      <c r="P30" s="791"/>
      <c r="Q30" s="795"/>
      <c r="R30" s="791"/>
      <c r="S30" s="791"/>
      <c r="T30" s="795"/>
      <c r="U30" s="795"/>
      <c r="V30" s="795"/>
      <c r="W30" s="791"/>
      <c r="X30" s="778"/>
      <c r="Y30" s="778"/>
      <c r="Z30" s="778"/>
      <c r="AA30" s="778"/>
      <c r="AB30" s="778"/>
      <c r="AC30" s="778"/>
      <c r="AD30" s="778"/>
      <c r="AE30" s="778"/>
      <c r="AF30" s="778"/>
      <c r="AG30" s="778"/>
      <c r="AH30" s="778"/>
      <c r="AI30" s="778"/>
      <c r="AJ30" s="778"/>
      <c r="AK30" s="778"/>
      <c r="AL30" s="778"/>
      <c r="AM30" s="778"/>
      <c r="AN30" s="778"/>
      <c r="AO30" s="778"/>
      <c r="AP30" s="778"/>
      <c r="AQ30" s="778"/>
    </row>
    <row r="31" spans="1:43" s="202" customFormat="1" ht="15.9" customHeight="1">
      <c r="A31" s="796"/>
      <c r="B31" s="558" t="s">
        <v>26</v>
      </c>
      <c r="C31" s="797">
        <v>915</v>
      </c>
      <c r="D31" s="797">
        <v>701</v>
      </c>
      <c r="E31" s="797">
        <v>1050</v>
      </c>
      <c r="F31" s="797">
        <v>342</v>
      </c>
      <c r="G31" s="797">
        <v>942</v>
      </c>
      <c r="H31" s="554">
        <v>1406</v>
      </c>
      <c r="I31" s="797">
        <v>668</v>
      </c>
      <c r="J31" s="797">
        <v>476</v>
      </c>
      <c r="K31" s="797">
        <v>996</v>
      </c>
      <c r="L31" s="797">
        <v>681</v>
      </c>
      <c r="M31" s="224"/>
      <c r="N31" s="791"/>
      <c r="O31" s="786"/>
      <c r="P31" s="791"/>
      <c r="Q31" s="791"/>
      <c r="R31" s="791"/>
      <c r="S31" s="791"/>
      <c r="T31" s="791"/>
      <c r="U31" s="791"/>
      <c r="V31" s="791"/>
      <c r="W31" s="791"/>
      <c r="X31" s="778"/>
      <c r="Y31" s="778"/>
      <c r="Z31" s="778"/>
      <c r="AA31" s="778"/>
      <c r="AB31" s="778"/>
      <c r="AC31" s="778"/>
      <c r="AD31" s="778"/>
      <c r="AE31" s="778"/>
      <c r="AF31" s="778"/>
      <c r="AG31" s="778"/>
      <c r="AH31" s="778"/>
      <c r="AI31" s="778"/>
      <c r="AJ31" s="778"/>
      <c r="AK31" s="778"/>
      <c r="AL31" s="778"/>
      <c r="AM31" s="778"/>
      <c r="AN31" s="778"/>
      <c r="AO31" s="778"/>
      <c r="AP31" s="778"/>
      <c r="AQ31" s="778"/>
    </row>
    <row r="32" spans="1:43" s="202" customFormat="1" ht="15.9" customHeight="1">
      <c r="A32" s="801" t="s">
        <v>383</v>
      </c>
      <c r="B32" s="231" t="s">
        <v>384</v>
      </c>
      <c r="C32" s="245">
        <v>3098</v>
      </c>
      <c r="D32" s="245">
        <v>1112</v>
      </c>
      <c r="E32" s="245">
        <v>4452</v>
      </c>
      <c r="F32" s="245">
        <v>3326</v>
      </c>
      <c r="G32" s="245">
        <v>3038</v>
      </c>
      <c r="H32" s="243">
        <v>4229</v>
      </c>
      <c r="I32" s="245">
        <v>4183</v>
      </c>
      <c r="J32" s="241">
        <v>5620</v>
      </c>
      <c r="K32" s="245">
        <v>4971</v>
      </c>
      <c r="L32" s="245">
        <v>2914</v>
      </c>
      <c r="N32" s="800"/>
      <c r="O32" s="786"/>
      <c r="P32" s="786"/>
      <c r="Q32" s="786"/>
      <c r="R32" s="786"/>
      <c r="S32" s="786"/>
      <c r="T32" s="786"/>
      <c r="U32" s="786"/>
      <c r="V32" s="786"/>
      <c r="W32" s="786"/>
      <c r="X32" s="778"/>
      <c r="Y32" s="778"/>
      <c r="Z32" s="778"/>
      <c r="AA32" s="778"/>
      <c r="AB32" s="778"/>
      <c r="AC32" s="778"/>
      <c r="AD32" s="778"/>
      <c r="AE32" s="778"/>
      <c r="AF32" s="778"/>
      <c r="AG32" s="778"/>
      <c r="AH32" s="778"/>
      <c r="AI32" s="778"/>
      <c r="AJ32" s="778"/>
      <c r="AK32" s="778"/>
      <c r="AL32" s="778"/>
      <c r="AM32" s="778"/>
      <c r="AN32" s="778"/>
      <c r="AO32" s="778"/>
      <c r="AP32" s="778"/>
      <c r="AQ32" s="778"/>
    </row>
    <row r="33" spans="1:43" s="202" customFormat="1" ht="15.9" customHeight="1">
      <c r="A33" s="803"/>
      <c r="B33" s="231">
        <v>4</v>
      </c>
      <c r="C33" s="241">
        <v>4649</v>
      </c>
      <c r="D33" s="241">
        <v>5111</v>
      </c>
      <c r="E33" s="241">
        <v>5995</v>
      </c>
      <c r="F33" s="241">
        <v>4874</v>
      </c>
      <c r="G33" s="241">
        <v>6545</v>
      </c>
      <c r="H33" s="241">
        <v>8829</v>
      </c>
      <c r="I33" s="241">
        <v>9995</v>
      </c>
      <c r="J33" s="241">
        <v>9156</v>
      </c>
      <c r="K33" s="241">
        <v>6391</v>
      </c>
      <c r="L33" s="241">
        <v>5103</v>
      </c>
      <c r="N33" s="800"/>
      <c r="O33" s="786"/>
      <c r="P33" s="786"/>
      <c r="Q33" s="786"/>
      <c r="R33" s="786"/>
      <c r="S33" s="786"/>
      <c r="T33" s="786"/>
      <c r="U33" s="786"/>
      <c r="V33" s="786"/>
      <c r="W33" s="786"/>
      <c r="X33" s="778"/>
      <c r="Y33" s="778"/>
      <c r="Z33" s="778"/>
      <c r="AA33" s="778"/>
      <c r="AB33" s="778"/>
      <c r="AC33" s="778"/>
      <c r="AD33" s="778"/>
      <c r="AE33" s="778"/>
      <c r="AF33" s="778"/>
      <c r="AG33" s="778"/>
      <c r="AH33" s="778"/>
      <c r="AI33" s="778"/>
      <c r="AJ33" s="778"/>
      <c r="AK33" s="778"/>
      <c r="AL33" s="778"/>
      <c r="AM33" s="778"/>
      <c r="AN33" s="778"/>
      <c r="AO33" s="778"/>
      <c r="AP33" s="778"/>
      <c r="AQ33" s="778"/>
    </row>
    <row r="34" spans="1:43" s="202" customFormat="1" ht="15.9" customHeight="1">
      <c r="A34" s="805"/>
      <c r="B34" s="226">
        <v>5</v>
      </c>
      <c r="C34" s="807">
        <v>7908</v>
      </c>
      <c r="D34" s="807">
        <v>5235</v>
      </c>
      <c r="E34" s="807">
        <v>7138</v>
      </c>
      <c r="F34" s="807">
        <v>4725</v>
      </c>
      <c r="G34" s="807">
        <v>7646</v>
      </c>
      <c r="H34" s="807">
        <v>10196</v>
      </c>
      <c r="I34" s="807">
        <v>4779</v>
      </c>
      <c r="J34" s="807">
        <v>11235</v>
      </c>
      <c r="K34" s="807">
        <v>7961</v>
      </c>
      <c r="L34" s="807">
        <v>5466</v>
      </c>
      <c r="M34" s="224"/>
      <c r="N34" s="814"/>
      <c r="O34" s="809"/>
      <c r="P34" s="809"/>
      <c r="Q34" s="809"/>
      <c r="R34" s="809"/>
      <c r="S34" s="809"/>
      <c r="T34" s="809"/>
      <c r="U34" s="809"/>
      <c r="V34" s="809"/>
      <c r="W34" s="788"/>
      <c r="X34" s="778"/>
      <c r="Y34" s="778"/>
      <c r="Z34" s="778"/>
      <c r="AA34" s="778"/>
      <c r="AB34" s="778"/>
      <c r="AC34" s="778"/>
      <c r="AD34" s="778"/>
      <c r="AE34" s="778"/>
      <c r="AF34" s="778"/>
      <c r="AG34" s="778"/>
      <c r="AH34" s="778"/>
      <c r="AI34" s="778"/>
      <c r="AJ34" s="778"/>
      <c r="AK34" s="778"/>
      <c r="AL34" s="778"/>
      <c r="AM34" s="778"/>
      <c r="AN34" s="778"/>
      <c r="AO34" s="778"/>
      <c r="AP34" s="778"/>
      <c r="AQ34" s="778"/>
    </row>
    <row r="35" spans="1:43" s="202" customFormat="1" ht="15.9" customHeight="1">
      <c r="A35" s="801" t="s">
        <v>385</v>
      </c>
      <c r="B35" s="231" t="s">
        <v>384</v>
      </c>
      <c r="C35" s="241">
        <v>433</v>
      </c>
      <c r="D35" s="241">
        <v>538</v>
      </c>
      <c r="E35" s="241">
        <v>35199</v>
      </c>
      <c r="F35" s="245">
        <v>2151</v>
      </c>
      <c r="G35" s="241">
        <v>1420</v>
      </c>
      <c r="H35" s="229">
        <v>1566</v>
      </c>
      <c r="I35" s="241">
        <v>4091</v>
      </c>
      <c r="J35" s="241">
        <v>589</v>
      </c>
      <c r="K35" s="241">
        <v>8356</v>
      </c>
      <c r="L35" s="245">
        <v>423</v>
      </c>
      <c r="N35" s="820"/>
      <c r="O35" s="786"/>
      <c r="P35" s="786"/>
      <c r="Q35" s="786"/>
      <c r="R35" s="786"/>
      <c r="S35" s="786"/>
      <c r="T35" s="786"/>
      <c r="U35" s="786"/>
      <c r="V35" s="786"/>
      <c r="W35" s="786"/>
      <c r="X35" s="778"/>
      <c r="Y35" s="778"/>
      <c r="Z35" s="778"/>
      <c r="AA35" s="778"/>
      <c r="AB35" s="778"/>
      <c r="AC35" s="778"/>
      <c r="AD35" s="778"/>
      <c r="AE35" s="778"/>
      <c r="AF35" s="778"/>
      <c r="AG35" s="778"/>
      <c r="AH35" s="778"/>
      <c r="AI35" s="778"/>
      <c r="AJ35" s="778"/>
      <c r="AK35" s="778"/>
      <c r="AL35" s="778"/>
      <c r="AM35" s="778"/>
      <c r="AN35" s="778"/>
      <c r="AO35" s="778"/>
      <c r="AP35" s="778"/>
      <c r="AQ35" s="778"/>
    </row>
    <row r="36" spans="1:43" s="202" customFormat="1" ht="15.9" customHeight="1">
      <c r="A36" s="803"/>
      <c r="B36" s="231">
        <v>4</v>
      </c>
      <c r="C36" s="241">
        <v>4748</v>
      </c>
      <c r="D36" s="241">
        <v>5060</v>
      </c>
      <c r="E36" s="241">
        <v>11727</v>
      </c>
      <c r="F36" s="241">
        <v>2663</v>
      </c>
      <c r="G36" s="241">
        <v>707</v>
      </c>
      <c r="H36" s="241">
        <v>2240</v>
      </c>
      <c r="I36" s="241">
        <v>9766</v>
      </c>
      <c r="J36" s="241">
        <v>1118</v>
      </c>
      <c r="K36" s="241">
        <v>9522</v>
      </c>
      <c r="L36" s="241">
        <v>1056</v>
      </c>
      <c r="N36" s="820"/>
      <c r="O36" s="786"/>
      <c r="P36" s="786"/>
      <c r="Q36" s="786"/>
      <c r="R36" s="786"/>
      <c r="S36" s="786"/>
      <c r="T36" s="786"/>
      <c r="U36" s="786"/>
      <c r="V36" s="786"/>
      <c r="W36" s="786"/>
      <c r="X36" s="778"/>
      <c r="Y36" s="778"/>
      <c r="Z36" s="778"/>
      <c r="AA36" s="778"/>
      <c r="AB36" s="778"/>
      <c r="AC36" s="778"/>
      <c r="AD36" s="778"/>
      <c r="AE36" s="778"/>
      <c r="AF36" s="778"/>
      <c r="AG36" s="778"/>
      <c r="AH36" s="778"/>
      <c r="AI36" s="778"/>
      <c r="AJ36" s="778"/>
      <c r="AK36" s="778"/>
      <c r="AL36" s="778"/>
      <c r="AM36" s="778"/>
      <c r="AN36" s="778"/>
      <c r="AO36" s="778"/>
      <c r="AP36" s="778"/>
      <c r="AQ36" s="778"/>
    </row>
    <row r="37" spans="1:43" s="202" customFormat="1" ht="15.9" customHeight="1">
      <c r="A37" s="805"/>
      <c r="B37" s="226">
        <v>5</v>
      </c>
      <c r="C37" s="807">
        <v>3395</v>
      </c>
      <c r="D37" s="807">
        <v>6482</v>
      </c>
      <c r="E37" s="807">
        <v>15346</v>
      </c>
      <c r="F37" s="807">
        <v>3375</v>
      </c>
      <c r="G37" s="807">
        <v>697</v>
      </c>
      <c r="H37" s="807">
        <v>4206</v>
      </c>
      <c r="I37" s="807">
        <v>4774</v>
      </c>
      <c r="J37" s="807">
        <v>1186</v>
      </c>
      <c r="K37" s="807">
        <v>12102</v>
      </c>
      <c r="L37" s="807">
        <v>916</v>
      </c>
      <c r="M37" s="224"/>
      <c r="N37" s="814"/>
      <c r="O37" s="809"/>
      <c r="P37" s="809"/>
      <c r="Q37" s="809"/>
      <c r="R37" s="809"/>
      <c r="S37" s="809"/>
      <c r="T37" s="809"/>
      <c r="U37" s="809"/>
      <c r="V37" s="809"/>
      <c r="W37" s="809"/>
      <c r="X37" s="778"/>
      <c r="Y37" s="778"/>
      <c r="Z37" s="778"/>
      <c r="AA37" s="778"/>
      <c r="AB37" s="778"/>
      <c r="AC37" s="778"/>
      <c r="AD37" s="778"/>
      <c r="AE37" s="778"/>
      <c r="AF37" s="778"/>
      <c r="AG37" s="778"/>
      <c r="AH37" s="778"/>
      <c r="AI37" s="778"/>
      <c r="AJ37" s="778"/>
      <c r="AK37" s="778"/>
      <c r="AL37" s="778"/>
      <c r="AM37" s="778"/>
      <c r="AN37" s="778"/>
      <c r="AO37" s="778"/>
      <c r="AP37" s="778"/>
      <c r="AQ37" s="778"/>
    </row>
    <row r="38" spans="1:43" s="202" customFormat="1" ht="11.25" customHeight="1" thickBot="1">
      <c r="N38" s="778"/>
      <c r="O38" s="778"/>
      <c r="P38" s="778"/>
      <c r="Q38" s="778"/>
      <c r="R38" s="778"/>
      <c r="S38" s="778"/>
      <c r="T38" s="778"/>
      <c r="U38" s="778"/>
      <c r="V38" s="778"/>
      <c r="W38" s="778"/>
      <c r="X38" s="778"/>
      <c r="Y38" s="778"/>
      <c r="Z38" s="778"/>
      <c r="AA38" s="778"/>
      <c r="AB38" s="778"/>
      <c r="AC38" s="778"/>
      <c r="AD38" s="778"/>
      <c r="AE38" s="778"/>
      <c r="AF38" s="778"/>
      <c r="AG38" s="778"/>
      <c r="AH38" s="778"/>
      <c r="AI38" s="778"/>
      <c r="AJ38" s="778"/>
      <c r="AK38" s="778"/>
      <c r="AL38" s="778"/>
      <c r="AM38" s="778"/>
      <c r="AN38" s="778"/>
      <c r="AO38" s="778"/>
      <c r="AP38" s="778"/>
      <c r="AQ38" s="778"/>
    </row>
    <row r="39" spans="1:43" s="202" customFormat="1" ht="15" customHeight="1" thickTop="1">
      <c r="A39" s="240"/>
      <c r="B39" s="239" t="s">
        <v>367</v>
      </c>
      <c r="C39" s="821" t="s">
        <v>395</v>
      </c>
      <c r="D39" s="776" t="s">
        <v>396</v>
      </c>
      <c r="E39" s="776" t="s">
        <v>397</v>
      </c>
      <c r="F39" s="776" t="s">
        <v>398</v>
      </c>
      <c r="G39" s="776" t="s">
        <v>399</v>
      </c>
      <c r="H39" s="776" t="s">
        <v>400</v>
      </c>
      <c r="I39" s="815" t="s">
        <v>401</v>
      </c>
      <c r="J39" s="815" t="s">
        <v>402</v>
      </c>
      <c r="K39" s="776" t="s">
        <v>31</v>
      </c>
      <c r="L39" s="776" t="s">
        <v>403</v>
      </c>
      <c r="N39" s="724"/>
      <c r="O39" s="724"/>
      <c r="P39" s="724"/>
      <c r="Q39" s="724"/>
      <c r="R39" s="724"/>
      <c r="S39" s="724"/>
      <c r="T39" s="724"/>
      <c r="U39" s="724"/>
      <c r="V39" s="724"/>
      <c r="W39" s="724"/>
      <c r="X39" s="778"/>
      <c r="Y39" s="778"/>
      <c r="Z39" s="778"/>
      <c r="AA39" s="778"/>
      <c r="AB39" s="778"/>
      <c r="AC39" s="778"/>
      <c r="AD39" s="778"/>
      <c r="AE39" s="778"/>
      <c r="AF39" s="778"/>
      <c r="AG39" s="778"/>
      <c r="AH39" s="778"/>
      <c r="AI39" s="778"/>
      <c r="AJ39" s="778"/>
      <c r="AK39" s="778"/>
      <c r="AL39" s="778"/>
      <c r="AM39" s="778"/>
      <c r="AN39" s="778"/>
      <c r="AO39" s="778"/>
      <c r="AP39" s="778"/>
      <c r="AQ39" s="778"/>
    </row>
    <row r="40" spans="1:43" s="202" customFormat="1" ht="15" customHeight="1">
      <c r="A40" s="238" t="s">
        <v>377</v>
      </c>
      <c r="B40" s="237"/>
      <c r="C40" s="781"/>
      <c r="D40" s="780"/>
      <c r="E40" s="780"/>
      <c r="F40" s="780"/>
      <c r="G40" s="780"/>
      <c r="H40" s="780"/>
      <c r="I40" s="817"/>
      <c r="J40" s="817"/>
      <c r="K40" s="780"/>
      <c r="L40" s="780"/>
      <c r="N40" s="782"/>
      <c r="O40" s="782"/>
      <c r="P40" s="782"/>
      <c r="Q40" s="724"/>
      <c r="R40" s="724"/>
      <c r="S40" s="724"/>
      <c r="T40" s="724"/>
      <c r="U40" s="724"/>
      <c r="V40" s="724"/>
      <c r="W40" s="724"/>
      <c r="X40" s="778"/>
      <c r="Y40" s="778"/>
      <c r="Z40" s="778"/>
      <c r="AA40" s="778"/>
      <c r="AB40" s="778"/>
      <c r="AC40" s="778"/>
      <c r="AD40" s="778"/>
      <c r="AE40" s="778"/>
      <c r="AF40" s="778"/>
      <c r="AG40" s="778"/>
      <c r="AH40" s="778"/>
      <c r="AI40" s="778"/>
      <c r="AJ40" s="778"/>
      <c r="AK40" s="778"/>
      <c r="AL40" s="778"/>
      <c r="AM40" s="778"/>
      <c r="AN40" s="778"/>
      <c r="AO40" s="778"/>
      <c r="AP40" s="778"/>
      <c r="AQ40" s="778"/>
    </row>
    <row r="41" spans="1:43" s="202" customFormat="1" ht="15.9" customHeight="1">
      <c r="A41" s="784" t="s">
        <v>378</v>
      </c>
      <c r="B41" s="236" t="s">
        <v>379</v>
      </c>
      <c r="C41" s="230">
        <v>8301</v>
      </c>
      <c r="D41" s="241">
        <v>7728</v>
      </c>
      <c r="E41" s="241">
        <v>8185</v>
      </c>
      <c r="F41" s="241">
        <v>5457</v>
      </c>
      <c r="G41" s="241">
        <v>2637</v>
      </c>
      <c r="H41" s="241">
        <v>4131</v>
      </c>
      <c r="I41" s="241">
        <v>4954</v>
      </c>
      <c r="J41" s="241">
        <v>11280</v>
      </c>
      <c r="K41" s="241">
        <v>5314</v>
      </c>
      <c r="L41" s="241">
        <v>3545</v>
      </c>
      <c r="N41" s="786"/>
      <c r="O41" s="786"/>
      <c r="P41" s="786"/>
      <c r="Q41" s="786"/>
      <c r="R41" s="786"/>
      <c r="S41" s="786"/>
      <c r="T41" s="786"/>
      <c r="U41" s="786"/>
      <c r="V41" s="786"/>
      <c r="W41" s="786"/>
      <c r="X41" s="778"/>
      <c r="Y41" s="778"/>
      <c r="Z41" s="778"/>
      <c r="AA41" s="778"/>
      <c r="AB41" s="778"/>
      <c r="AC41" s="778"/>
      <c r="AD41" s="778"/>
      <c r="AE41" s="778"/>
      <c r="AF41" s="778"/>
      <c r="AG41" s="778"/>
      <c r="AH41" s="778"/>
      <c r="AI41" s="778"/>
      <c r="AJ41" s="778"/>
      <c r="AK41" s="778"/>
      <c r="AL41" s="778"/>
      <c r="AM41" s="778"/>
      <c r="AN41" s="778"/>
      <c r="AO41" s="778"/>
      <c r="AP41" s="778"/>
      <c r="AQ41" s="778"/>
    </row>
    <row r="42" spans="1:43" s="202" customFormat="1" ht="15.9" customHeight="1">
      <c r="A42" s="787"/>
      <c r="B42" s="236">
        <v>4</v>
      </c>
      <c r="C42" s="230">
        <v>19643</v>
      </c>
      <c r="D42" s="230">
        <v>19881</v>
      </c>
      <c r="E42" s="241">
        <v>12951</v>
      </c>
      <c r="F42" s="230">
        <v>8849</v>
      </c>
      <c r="G42" s="241">
        <v>5962</v>
      </c>
      <c r="H42" s="241">
        <v>11140</v>
      </c>
      <c r="I42" s="241">
        <v>11684</v>
      </c>
      <c r="J42" s="241">
        <v>19378</v>
      </c>
      <c r="K42" s="241">
        <v>10728</v>
      </c>
      <c r="L42" s="241">
        <v>12534</v>
      </c>
      <c r="N42" s="786"/>
      <c r="O42" s="786"/>
      <c r="P42" s="786"/>
      <c r="Q42" s="786"/>
      <c r="R42" s="786"/>
      <c r="S42" s="786"/>
      <c r="T42" s="786"/>
      <c r="U42" s="786"/>
      <c r="V42" s="786"/>
      <c r="W42" s="786"/>
      <c r="X42" s="778"/>
      <c r="Y42" s="778"/>
      <c r="Z42" s="778"/>
      <c r="AA42" s="778"/>
      <c r="AB42" s="778"/>
      <c r="AC42" s="778"/>
      <c r="AD42" s="778"/>
      <c r="AE42" s="778"/>
      <c r="AF42" s="778"/>
      <c r="AG42" s="778"/>
      <c r="AH42" s="778"/>
      <c r="AI42" s="778"/>
      <c r="AJ42" s="778"/>
      <c r="AK42" s="778"/>
      <c r="AL42" s="778"/>
      <c r="AM42" s="778"/>
      <c r="AN42" s="778"/>
      <c r="AO42" s="778"/>
      <c r="AP42" s="778"/>
      <c r="AQ42" s="778"/>
    </row>
    <row r="43" spans="1:43" s="233" customFormat="1" ht="15.9" customHeight="1">
      <c r="A43" s="787"/>
      <c r="B43" s="235">
        <v>5</v>
      </c>
      <c r="C43" s="506">
        <f>SUM(C45:C48)</f>
        <v>21313</v>
      </c>
      <c r="D43" s="506">
        <v>20910</v>
      </c>
      <c r="E43" s="506">
        <v>11764</v>
      </c>
      <c r="F43" s="507" t="s">
        <v>382</v>
      </c>
      <c r="G43" s="506">
        <v>12176</v>
      </c>
      <c r="H43" s="506">
        <v>11228</v>
      </c>
      <c r="I43" s="506">
        <v>16115</v>
      </c>
      <c r="J43" s="506">
        <v>22609</v>
      </c>
      <c r="K43" s="506">
        <v>12615</v>
      </c>
      <c r="L43" s="506">
        <v>14333</v>
      </c>
      <c r="M43" s="224"/>
      <c r="N43" s="788"/>
      <c r="O43" s="788"/>
      <c r="P43" s="788"/>
      <c r="Q43" s="788"/>
      <c r="R43" s="788"/>
      <c r="S43" s="788"/>
      <c r="T43" s="788"/>
      <c r="U43" s="788"/>
      <c r="V43" s="788"/>
      <c r="W43" s="788"/>
      <c r="X43" s="789"/>
      <c r="Y43" s="789"/>
      <c r="Z43" s="789"/>
      <c r="AA43" s="789"/>
      <c r="AB43" s="789"/>
      <c r="AC43" s="789"/>
      <c r="AD43" s="789"/>
      <c r="AE43" s="789"/>
      <c r="AF43" s="789"/>
      <c r="AG43" s="789"/>
      <c r="AH43" s="789"/>
      <c r="AI43" s="789"/>
      <c r="AJ43" s="789"/>
      <c r="AK43" s="789"/>
      <c r="AL43" s="789"/>
      <c r="AM43" s="789"/>
      <c r="AN43" s="789"/>
      <c r="AO43" s="789"/>
      <c r="AP43" s="789"/>
      <c r="AQ43" s="789"/>
    </row>
    <row r="44" spans="1:43" s="233" customFormat="1" ht="6" customHeight="1">
      <c r="A44" s="787"/>
      <c r="B44" s="234"/>
      <c r="C44" s="250"/>
      <c r="D44" s="506"/>
      <c r="E44" s="506"/>
      <c r="F44" s="506"/>
      <c r="G44" s="506"/>
      <c r="H44" s="506"/>
      <c r="I44" s="506"/>
      <c r="J44" s="506"/>
      <c r="K44" s="506"/>
      <c r="L44" s="506"/>
      <c r="N44" s="788"/>
      <c r="O44" s="788"/>
      <c r="P44" s="788"/>
      <c r="Q44" s="788"/>
      <c r="R44" s="788"/>
      <c r="S44" s="788"/>
      <c r="T44" s="788"/>
      <c r="U44" s="788"/>
      <c r="V44" s="788"/>
      <c r="W44" s="788"/>
      <c r="X44" s="789"/>
      <c r="Y44" s="789"/>
      <c r="Z44" s="789"/>
      <c r="AA44" s="789"/>
      <c r="AB44" s="789"/>
      <c r="AC44" s="789"/>
      <c r="AD44" s="789"/>
      <c r="AE44" s="789"/>
      <c r="AF44" s="789"/>
      <c r="AG44" s="789"/>
      <c r="AH44" s="789"/>
      <c r="AI44" s="789"/>
      <c r="AJ44" s="789"/>
      <c r="AK44" s="789"/>
      <c r="AL44" s="789"/>
      <c r="AM44" s="789"/>
      <c r="AN44" s="789"/>
      <c r="AO44" s="789"/>
      <c r="AP44" s="789"/>
      <c r="AQ44" s="789"/>
    </row>
    <row r="45" spans="1:43" s="202" customFormat="1" ht="15.9" customHeight="1">
      <c r="A45" s="787"/>
      <c r="B45" s="231" t="s">
        <v>380</v>
      </c>
      <c r="C45" s="793">
        <v>4493</v>
      </c>
      <c r="D45" s="792">
        <v>1725</v>
      </c>
      <c r="E45" s="792">
        <v>917</v>
      </c>
      <c r="F45" s="822" t="s">
        <v>382</v>
      </c>
      <c r="G45" s="792">
        <v>399</v>
      </c>
      <c r="H45" s="792">
        <v>1648</v>
      </c>
      <c r="I45" s="792">
        <v>1531</v>
      </c>
      <c r="J45" s="792">
        <v>984</v>
      </c>
      <c r="K45" s="823">
        <v>928</v>
      </c>
      <c r="L45" s="792">
        <v>3013</v>
      </c>
      <c r="M45" s="224"/>
      <c r="N45" s="791"/>
      <c r="O45" s="786"/>
      <c r="P45" s="791"/>
      <c r="Q45" s="824"/>
      <c r="R45" s="791"/>
      <c r="S45" s="791"/>
      <c r="T45" s="791"/>
      <c r="U45" s="791"/>
      <c r="V45" s="791"/>
      <c r="W45" s="791"/>
      <c r="X45" s="778"/>
      <c r="Y45" s="778"/>
      <c r="Z45" s="778"/>
      <c r="AA45" s="778"/>
      <c r="AB45" s="778"/>
      <c r="AC45" s="778"/>
      <c r="AD45" s="778"/>
      <c r="AE45" s="778"/>
      <c r="AF45" s="778"/>
      <c r="AG45" s="778"/>
      <c r="AH45" s="778"/>
      <c r="AI45" s="778"/>
      <c r="AJ45" s="778"/>
      <c r="AK45" s="778"/>
      <c r="AL45" s="778"/>
      <c r="AM45" s="778"/>
      <c r="AN45" s="778"/>
      <c r="AO45" s="778"/>
      <c r="AP45" s="778"/>
      <c r="AQ45" s="778"/>
    </row>
    <row r="46" spans="1:43" s="202" customFormat="1" ht="15.9" customHeight="1">
      <c r="A46" s="787"/>
      <c r="B46" s="231" t="s">
        <v>27</v>
      </c>
      <c r="C46" s="793">
        <v>12708</v>
      </c>
      <c r="D46" s="792">
        <v>17177</v>
      </c>
      <c r="E46" s="792">
        <v>9948</v>
      </c>
      <c r="F46" s="822" t="s">
        <v>382</v>
      </c>
      <c r="G46" s="792">
        <v>11167</v>
      </c>
      <c r="H46" s="792">
        <v>7945</v>
      </c>
      <c r="I46" s="792">
        <v>13032</v>
      </c>
      <c r="J46" s="792">
        <v>20669</v>
      </c>
      <c r="K46" s="823">
        <v>10938</v>
      </c>
      <c r="L46" s="792">
        <v>8563</v>
      </c>
      <c r="M46" s="224"/>
      <c r="N46" s="791"/>
      <c r="O46" s="786"/>
      <c r="P46" s="791"/>
      <c r="Q46" s="824"/>
      <c r="R46" s="791"/>
      <c r="S46" s="791"/>
      <c r="T46" s="791"/>
      <c r="U46" s="791"/>
      <c r="V46" s="791"/>
      <c r="W46" s="791"/>
      <c r="X46" s="778"/>
      <c r="Y46" s="778"/>
      <c r="Z46" s="778"/>
      <c r="AA46" s="778"/>
      <c r="AB46" s="778"/>
      <c r="AC46" s="778"/>
      <c r="AD46" s="778"/>
      <c r="AE46" s="778"/>
      <c r="AF46" s="778"/>
      <c r="AG46" s="778"/>
      <c r="AH46" s="778"/>
      <c r="AI46" s="778"/>
      <c r="AJ46" s="778"/>
      <c r="AK46" s="778"/>
      <c r="AL46" s="778"/>
      <c r="AM46" s="778"/>
      <c r="AN46" s="778"/>
      <c r="AO46" s="778"/>
      <c r="AP46" s="778"/>
      <c r="AQ46" s="778"/>
    </row>
    <row r="47" spans="1:43" s="202" customFormat="1" ht="15.9" customHeight="1">
      <c r="A47" s="787"/>
      <c r="B47" s="231" t="s">
        <v>381</v>
      </c>
      <c r="C47" s="793">
        <v>80</v>
      </c>
      <c r="D47" s="232">
        <v>347</v>
      </c>
      <c r="E47" s="229">
        <v>17</v>
      </c>
      <c r="F47" s="822" t="s">
        <v>382</v>
      </c>
      <c r="G47" s="232">
        <v>187</v>
      </c>
      <c r="H47" s="229">
        <v>13</v>
      </c>
      <c r="I47" s="232">
        <v>42</v>
      </c>
      <c r="J47" s="232">
        <v>5</v>
      </c>
      <c r="K47" s="232">
        <v>34</v>
      </c>
      <c r="L47" s="232">
        <v>329</v>
      </c>
      <c r="M47" s="250"/>
      <c r="N47" s="795"/>
      <c r="O47" s="795"/>
      <c r="P47" s="791"/>
      <c r="Q47" s="795"/>
      <c r="R47" s="791"/>
      <c r="S47" s="795"/>
      <c r="T47" s="795"/>
      <c r="U47" s="791"/>
      <c r="V47" s="795"/>
      <c r="W47" s="795"/>
      <c r="X47" s="778"/>
      <c r="Y47" s="778"/>
      <c r="Z47" s="778"/>
      <c r="AA47" s="778"/>
      <c r="AB47" s="778"/>
      <c r="AC47" s="778"/>
      <c r="AD47" s="778"/>
      <c r="AE47" s="778"/>
      <c r="AF47" s="778"/>
      <c r="AG47" s="778"/>
      <c r="AH47" s="778"/>
      <c r="AI47" s="778"/>
      <c r="AJ47" s="778"/>
      <c r="AK47" s="778"/>
      <c r="AL47" s="778"/>
      <c r="AM47" s="778"/>
      <c r="AN47" s="778"/>
      <c r="AO47" s="778"/>
      <c r="AP47" s="778"/>
      <c r="AQ47" s="778"/>
    </row>
    <row r="48" spans="1:43" s="202" customFormat="1" ht="15.9" customHeight="1">
      <c r="A48" s="796"/>
      <c r="B48" s="558" t="s">
        <v>26</v>
      </c>
      <c r="C48" s="799">
        <v>4032</v>
      </c>
      <c r="D48" s="797">
        <v>1661</v>
      </c>
      <c r="E48" s="797">
        <v>882</v>
      </c>
      <c r="F48" s="825" t="s">
        <v>382</v>
      </c>
      <c r="G48" s="797">
        <v>423</v>
      </c>
      <c r="H48" s="797">
        <v>1622</v>
      </c>
      <c r="I48" s="797">
        <v>1510</v>
      </c>
      <c r="J48" s="797">
        <v>951</v>
      </c>
      <c r="K48" s="826">
        <v>715</v>
      </c>
      <c r="L48" s="797">
        <v>2428</v>
      </c>
      <c r="M48" s="224"/>
      <c r="N48" s="791"/>
      <c r="O48" s="786"/>
      <c r="P48" s="791"/>
      <c r="Q48" s="824"/>
      <c r="R48" s="791"/>
      <c r="S48" s="791"/>
      <c r="T48" s="791"/>
      <c r="U48" s="791"/>
      <c r="V48" s="791"/>
      <c r="W48" s="791"/>
      <c r="X48" s="778"/>
      <c r="Y48" s="778"/>
      <c r="Z48" s="778"/>
      <c r="AA48" s="778"/>
      <c r="AB48" s="778"/>
      <c r="AC48" s="778"/>
      <c r="AD48" s="778"/>
      <c r="AE48" s="778"/>
      <c r="AF48" s="778"/>
      <c r="AG48" s="778"/>
      <c r="AH48" s="778"/>
      <c r="AI48" s="778"/>
      <c r="AJ48" s="778"/>
      <c r="AK48" s="778"/>
      <c r="AL48" s="778"/>
      <c r="AM48" s="778"/>
      <c r="AN48" s="778"/>
      <c r="AO48" s="778"/>
      <c r="AP48" s="778"/>
      <c r="AQ48" s="778"/>
    </row>
    <row r="49" spans="1:43" s="202" customFormat="1" ht="15.9" customHeight="1">
      <c r="A49" s="801" t="s">
        <v>383</v>
      </c>
      <c r="B49" s="247" t="s">
        <v>384</v>
      </c>
      <c r="C49" s="827">
        <v>4450</v>
      </c>
      <c r="D49" s="241">
        <v>3914</v>
      </c>
      <c r="E49" s="245">
        <v>4047</v>
      </c>
      <c r="F49" s="241">
        <v>6899</v>
      </c>
      <c r="G49" s="802">
        <v>4293</v>
      </c>
      <c r="H49" s="245">
        <v>5716</v>
      </c>
      <c r="I49" s="245">
        <v>9143</v>
      </c>
      <c r="J49" s="802">
        <v>4732</v>
      </c>
      <c r="K49" s="245">
        <v>5293</v>
      </c>
      <c r="L49" s="245">
        <v>5471</v>
      </c>
      <c r="N49" s="800"/>
      <c r="O49" s="786"/>
      <c r="P49" s="786"/>
      <c r="Q49" s="786"/>
      <c r="R49" s="786"/>
      <c r="S49" s="786"/>
      <c r="T49" s="786"/>
      <c r="U49" s="786"/>
      <c r="V49" s="786"/>
      <c r="W49" s="786"/>
      <c r="X49" s="778"/>
      <c r="Y49" s="778"/>
      <c r="Z49" s="778"/>
      <c r="AA49" s="778"/>
      <c r="AB49" s="778"/>
      <c r="AC49" s="778"/>
      <c r="AD49" s="778"/>
      <c r="AE49" s="778"/>
      <c r="AF49" s="778"/>
      <c r="AG49" s="778"/>
      <c r="AH49" s="778"/>
      <c r="AI49" s="778"/>
      <c r="AJ49" s="778"/>
      <c r="AK49" s="778"/>
      <c r="AL49" s="778"/>
      <c r="AM49" s="778"/>
      <c r="AN49" s="778"/>
      <c r="AO49" s="778"/>
      <c r="AP49" s="778"/>
      <c r="AQ49" s="778"/>
    </row>
    <row r="50" spans="1:43" s="202" customFormat="1" ht="15.9" customHeight="1">
      <c r="A50" s="803"/>
      <c r="B50" s="231">
        <v>4</v>
      </c>
      <c r="C50" s="827">
        <v>8211</v>
      </c>
      <c r="D50" s="241">
        <v>6961</v>
      </c>
      <c r="E50" s="241">
        <v>9638</v>
      </c>
      <c r="F50" s="241">
        <v>7850</v>
      </c>
      <c r="G50" s="804">
        <v>8355</v>
      </c>
      <c r="H50" s="241">
        <v>6587</v>
      </c>
      <c r="I50" s="241">
        <v>14645</v>
      </c>
      <c r="J50" s="804">
        <v>8297</v>
      </c>
      <c r="K50" s="241">
        <v>7228</v>
      </c>
      <c r="L50" s="241">
        <v>7647</v>
      </c>
      <c r="N50" s="800"/>
      <c r="O50" s="786"/>
      <c r="P50" s="786"/>
      <c r="Q50" s="786"/>
      <c r="R50" s="786"/>
      <c r="S50" s="786"/>
      <c r="T50" s="786"/>
      <c r="U50" s="786"/>
      <c r="V50" s="786"/>
      <c r="W50" s="786"/>
      <c r="X50" s="778"/>
      <c r="Y50" s="778"/>
      <c r="Z50" s="778"/>
      <c r="AA50" s="778"/>
      <c r="AB50" s="778"/>
      <c r="AC50" s="778"/>
      <c r="AD50" s="778"/>
      <c r="AE50" s="778"/>
      <c r="AF50" s="778"/>
      <c r="AG50" s="778"/>
      <c r="AH50" s="778"/>
      <c r="AI50" s="778"/>
      <c r="AJ50" s="778"/>
      <c r="AK50" s="778"/>
      <c r="AL50" s="778"/>
      <c r="AM50" s="778"/>
      <c r="AN50" s="778"/>
      <c r="AO50" s="778"/>
      <c r="AP50" s="778"/>
      <c r="AQ50" s="778"/>
    </row>
    <row r="51" spans="1:43" s="202" customFormat="1" ht="15.9" customHeight="1">
      <c r="A51" s="805"/>
      <c r="B51" s="226">
        <v>5</v>
      </c>
      <c r="C51" s="807">
        <v>11338</v>
      </c>
      <c r="D51" s="807">
        <v>9650</v>
      </c>
      <c r="E51" s="807">
        <v>10028</v>
      </c>
      <c r="F51" s="807" t="s">
        <v>382</v>
      </c>
      <c r="G51" s="807">
        <v>7874</v>
      </c>
      <c r="H51" s="807">
        <v>9820</v>
      </c>
      <c r="I51" s="807">
        <v>16625</v>
      </c>
      <c r="J51" s="807">
        <v>11188</v>
      </c>
      <c r="K51" s="807">
        <v>9060</v>
      </c>
      <c r="L51" s="807">
        <v>9877</v>
      </c>
      <c r="M51" s="250"/>
      <c r="N51" s="814"/>
      <c r="O51" s="809"/>
      <c r="P51" s="809"/>
      <c r="Q51" s="809"/>
      <c r="R51" s="809"/>
      <c r="S51" s="809"/>
      <c r="T51" s="809"/>
      <c r="U51" s="809"/>
      <c r="V51" s="809"/>
      <c r="W51" s="809"/>
      <c r="X51" s="778"/>
      <c r="Y51" s="778"/>
      <c r="Z51" s="778"/>
      <c r="AA51" s="778"/>
      <c r="AB51" s="778"/>
      <c r="AC51" s="778"/>
      <c r="AD51" s="778"/>
      <c r="AE51" s="778"/>
      <c r="AF51" s="778"/>
      <c r="AG51" s="778"/>
      <c r="AH51" s="778"/>
      <c r="AI51" s="778"/>
      <c r="AJ51" s="778"/>
      <c r="AK51" s="778"/>
      <c r="AL51" s="778"/>
      <c r="AM51" s="778"/>
      <c r="AN51" s="778"/>
      <c r="AO51" s="778"/>
      <c r="AP51" s="778"/>
      <c r="AQ51" s="778"/>
    </row>
    <row r="52" spans="1:43" s="202" customFormat="1" ht="15.9" customHeight="1">
      <c r="A52" s="810" t="s">
        <v>385</v>
      </c>
      <c r="B52" s="231" t="s">
        <v>384</v>
      </c>
      <c r="C52" s="828">
        <v>579</v>
      </c>
      <c r="D52" s="241">
        <v>763</v>
      </c>
      <c r="E52" s="241">
        <v>3222</v>
      </c>
      <c r="F52" s="241">
        <v>1796</v>
      </c>
      <c r="G52" s="828">
        <v>3030</v>
      </c>
      <c r="H52" s="241">
        <v>5255</v>
      </c>
      <c r="I52" s="241">
        <v>4309</v>
      </c>
      <c r="J52" s="828">
        <v>1184</v>
      </c>
      <c r="K52" s="241">
        <v>1019</v>
      </c>
      <c r="L52" s="241">
        <v>1749</v>
      </c>
      <c r="N52" s="820"/>
      <c r="O52" s="786"/>
      <c r="P52" s="786"/>
      <c r="Q52" s="786"/>
      <c r="R52" s="786"/>
      <c r="S52" s="786"/>
      <c r="T52" s="786"/>
      <c r="U52" s="786"/>
      <c r="V52" s="786"/>
      <c r="W52" s="786"/>
      <c r="X52" s="778"/>
      <c r="Y52" s="778"/>
      <c r="Z52" s="778"/>
      <c r="AA52" s="778"/>
      <c r="AB52" s="778"/>
      <c r="AC52" s="778"/>
      <c r="AD52" s="778"/>
      <c r="AE52" s="778"/>
      <c r="AF52" s="778"/>
      <c r="AG52" s="778"/>
      <c r="AH52" s="778"/>
      <c r="AI52" s="778"/>
      <c r="AJ52" s="778"/>
      <c r="AK52" s="778"/>
      <c r="AL52" s="778"/>
      <c r="AM52" s="778"/>
      <c r="AN52" s="778"/>
      <c r="AO52" s="778"/>
      <c r="AP52" s="778"/>
      <c r="AQ52" s="778"/>
    </row>
    <row r="53" spans="1:43" s="202" customFormat="1" ht="15.9" customHeight="1">
      <c r="A53" s="803"/>
      <c r="B53" s="231">
        <v>4</v>
      </c>
      <c r="C53" s="828">
        <v>3311</v>
      </c>
      <c r="D53" s="241">
        <v>1585</v>
      </c>
      <c r="E53" s="241">
        <v>9282</v>
      </c>
      <c r="F53" s="241">
        <v>1838</v>
      </c>
      <c r="G53" s="828">
        <v>4025</v>
      </c>
      <c r="H53" s="241">
        <v>8835</v>
      </c>
      <c r="I53" s="241">
        <v>8653</v>
      </c>
      <c r="J53" s="828">
        <v>2430</v>
      </c>
      <c r="K53" s="241">
        <v>1996</v>
      </c>
      <c r="L53" s="241">
        <v>3868</v>
      </c>
      <c r="N53" s="820"/>
      <c r="O53" s="786"/>
      <c r="P53" s="786"/>
      <c r="Q53" s="786"/>
      <c r="R53" s="786"/>
      <c r="S53" s="786"/>
      <c r="T53" s="786"/>
      <c r="U53" s="786"/>
      <c r="V53" s="786"/>
      <c r="W53" s="786"/>
      <c r="X53" s="778"/>
      <c r="Y53" s="778"/>
      <c r="Z53" s="778"/>
      <c r="AA53" s="778"/>
      <c r="AB53" s="778"/>
      <c r="AC53" s="778"/>
      <c r="AD53" s="778"/>
      <c r="AE53" s="778"/>
      <c r="AF53" s="778"/>
      <c r="AG53" s="778"/>
      <c r="AH53" s="778"/>
      <c r="AI53" s="778"/>
      <c r="AJ53" s="778"/>
      <c r="AK53" s="778"/>
      <c r="AL53" s="778"/>
      <c r="AM53" s="778"/>
      <c r="AN53" s="778"/>
      <c r="AO53" s="778"/>
      <c r="AP53" s="778"/>
      <c r="AQ53" s="778"/>
    </row>
    <row r="54" spans="1:43" s="202" customFormat="1" ht="15.9" customHeight="1">
      <c r="A54" s="805"/>
      <c r="B54" s="226">
        <v>5</v>
      </c>
      <c r="C54" s="807">
        <v>3576</v>
      </c>
      <c r="D54" s="807">
        <v>3185</v>
      </c>
      <c r="E54" s="807">
        <v>10464</v>
      </c>
      <c r="F54" s="807" t="s">
        <v>382</v>
      </c>
      <c r="G54" s="807">
        <v>3926</v>
      </c>
      <c r="H54" s="807">
        <v>12711</v>
      </c>
      <c r="I54" s="807">
        <v>9672</v>
      </c>
      <c r="J54" s="807">
        <v>3511</v>
      </c>
      <c r="K54" s="807">
        <v>3112</v>
      </c>
      <c r="L54" s="807">
        <v>4421</v>
      </c>
      <c r="M54" s="224"/>
      <c r="N54" s="814"/>
      <c r="O54" s="809"/>
      <c r="P54" s="809"/>
      <c r="Q54" s="809"/>
      <c r="R54" s="809"/>
      <c r="S54" s="809"/>
      <c r="T54" s="809"/>
      <c r="U54" s="809"/>
      <c r="V54" s="809"/>
      <c r="W54" s="809"/>
      <c r="X54" s="778"/>
      <c r="Y54" s="778"/>
      <c r="Z54" s="778"/>
      <c r="AA54" s="778"/>
      <c r="AB54" s="778"/>
      <c r="AC54" s="778"/>
      <c r="AD54" s="778"/>
      <c r="AE54" s="778"/>
      <c r="AF54" s="778"/>
      <c r="AG54" s="778"/>
      <c r="AH54" s="778"/>
      <c r="AI54" s="778"/>
      <c r="AJ54" s="778"/>
      <c r="AK54" s="778"/>
      <c r="AL54" s="778"/>
      <c r="AM54" s="778"/>
      <c r="AN54" s="778"/>
      <c r="AO54" s="778"/>
      <c r="AP54" s="778"/>
      <c r="AQ54" s="778"/>
    </row>
    <row r="55" spans="1:43" s="202" customFormat="1" ht="15.9" customHeight="1">
      <c r="A55" s="249"/>
      <c r="B55" s="248"/>
      <c r="C55" s="809"/>
      <c r="D55" s="809"/>
      <c r="E55" s="809"/>
      <c r="F55" s="809"/>
      <c r="G55" s="809"/>
      <c r="H55" s="809"/>
      <c r="I55" s="809"/>
      <c r="J55" s="809"/>
      <c r="K55" s="809"/>
      <c r="L55" s="809"/>
      <c r="M55" s="224"/>
      <c r="N55" s="809"/>
      <c r="O55" s="809"/>
      <c r="P55" s="809"/>
      <c r="Q55" s="809"/>
      <c r="R55" s="809"/>
      <c r="S55" s="809"/>
      <c r="T55" s="809"/>
      <c r="U55" s="809"/>
      <c r="V55" s="809"/>
      <c r="W55" s="809"/>
      <c r="X55" s="778"/>
      <c r="Y55" s="778"/>
      <c r="Z55" s="778"/>
      <c r="AA55" s="778"/>
      <c r="AB55" s="778"/>
      <c r="AC55" s="778"/>
      <c r="AD55" s="778"/>
      <c r="AE55" s="778"/>
      <c r="AF55" s="778"/>
      <c r="AG55" s="778"/>
      <c r="AH55" s="778"/>
      <c r="AI55" s="778"/>
      <c r="AJ55" s="778"/>
      <c r="AK55" s="778"/>
      <c r="AL55" s="778"/>
      <c r="AM55" s="778"/>
      <c r="AN55" s="778"/>
      <c r="AO55" s="778"/>
      <c r="AP55" s="778"/>
      <c r="AQ55" s="778"/>
    </row>
    <row r="56" spans="1:43" s="202" customFormat="1" ht="2.1" customHeight="1" thickBot="1">
      <c r="A56" s="249"/>
      <c r="B56" s="248"/>
      <c r="C56" s="829"/>
      <c r="D56" s="224"/>
      <c r="E56" s="224"/>
      <c r="F56" s="224"/>
      <c r="G56" s="224"/>
      <c r="H56" s="224"/>
      <c r="I56" s="224"/>
      <c r="J56" s="224"/>
      <c r="K56" s="224"/>
      <c r="L56" s="224"/>
      <c r="N56" s="829"/>
      <c r="O56" s="788"/>
      <c r="P56" s="788"/>
      <c r="Q56" s="788"/>
      <c r="R56" s="788"/>
      <c r="S56" s="788"/>
      <c r="T56" s="788"/>
      <c r="U56" s="788"/>
      <c r="V56" s="788"/>
      <c r="W56" s="788"/>
      <c r="X56" s="778"/>
      <c r="Y56" s="778"/>
      <c r="Z56" s="778"/>
      <c r="AA56" s="778"/>
      <c r="AB56" s="778"/>
      <c r="AC56" s="778"/>
      <c r="AD56" s="778"/>
      <c r="AE56" s="778"/>
      <c r="AF56" s="778"/>
      <c r="AG56" s="778"/>
      <c r="AH56" s="778"/>
      <c r="AI56" s="778"/>
      <c r="AJ56" s="778"/>
      <c r="AK56" s="778"/>
      <c r="AL56" s="778"/>
      <c r="AM56" s="778"/>
      <c r="AN56" s="778"/>
      <c r="AO56" s="778"/>
      <c r="AP56" s="778"/>
      <c r="AQ56" s="778"/>
    </row>
    <row r="57" spans="1:43" s="202" customFormat="1" ht="15" customHeight="1" thickTop="1">
      <c r="A57" s="240"/>
      <c r="B57" s="239" t="s">
        <v>367</v>
      </c>
      <c r="C57" s="815" t="s">
        <v>404</v>
      </c>
      <c r="D57" s="776" t="s">
        <v>34</v>
      </c>
      <c r="E57" s="776" t="s">
        <v>405</v>
      </c>
      <c r="F57" s="776" t="s">
        <v>406</v>
      </c>
      <c r="G57" s="776" t="s">
        <v>407</v>
      </c>
      <c r="H57" s="815" t="s">
        <v>408</v>
      </c>
      <c r="I57" s="776" t="s">
        <v>409</v>
      </c>
      <c r="J57" s="815" t="s">
        <v>410</v>
      </c>
      <c r="K57" s="815" t="s">
        <v>411</v>
      </c>
      <c r="L57" s="776" t="s">
        <v>412</v>
      </c>
      <c r="N57" s="724"/>
      <c r="O57" s="724"/>
      <c r="P57" s="724"/>
      <c r="Q57" s="724"/>
      <c r="R57" s="724"/>
      <c r="S57" s="724"/>
      <c r="T57" s="722"/>
      <c r="U57" s="724"/>
      <c r="V57" s="722"/>
      <c r="W57" s="724"/>
      <c r="X57" s="778"/>
      <c r="Y57" s="778"/>
      <c r="Z57" s="778"/>
      <c r="AA57" s="778"/>
      <c r="AB57" s="778"/>
      <c r="AC57" s="778"/>
      <c r="AD57" s="778"/>
      <c r="AE57" s="778"/>
      <c r="AF57" s="778"/>
      <c r="AG57" s="778"/>
      <c r="AH57" s="778"/>
      <c r="AI57" s="778"/>
      <c r="AJ57" s="778"/>
      <c r="AK57" s="778"/>
      <c r="AL57" s="778"/>
      <c r="AM57" s="778"/>
      <c r="AN57" s="778"/>
      <c r="AO57" s="778"/>
      <c r="AP57" s="778"/>
      <c r="AQ57" s="778"/>
    </row>
    <row r="58" spans="1:43" s="202" customFormat="1" ht="15" customHeight="1">
      <c r="A58" s="238" t="s">
        <v>377</v>
      </c>
      <c r="B58" s="237"/>
      <c r="C58" s="830"/>
      <c r="D58" s="779"/>
      <c r="E58" s="780"/>
      <c r="F58" s="780"/>
      <c r="G58" s="780"/>
      <c r="H58" s="817"/>
      <c r="I58" s="780"/>
      <c r="J58" s="817"/>
      <c r="K58" s="817"/>
      <c r="L58" s="780"/>
      <c r="N58" s="782"/>
      <c r="O58" s="782"/>
      <c r="P58" s="782"/>
      <c r="Q58" s="724"/>
      <c r="R58" s="724"/>
      <c r="S58" s="724"/>
      <c r="T58" s="722"/>
      <c r="U58" s="724"/>
      <c r="V58" s="722"/>
      <c r="W58" s="724"/>
      <c r="X58" s="778"/>
      <c r="Y58" s="778"/>
      <c r="Z58" s="778"/>
      <c r="AA58" s="778"/>
      <c r="AB58" s="778"/>
      <c r="AC58" s="778"/>
      <c r="AD58" s="778"/>
      <c r="AE58" s="778"/>
      <c r="AF58" s="778"/>
      <c r="AG58" s="778"/>
      <c r="AH58" s="778"/>
      <c r="AI58" s="778"/>
      <c r="AJ58" s="778"/>
      <c r="AK58" s="778"/>
      <c r="AL58" s="778"/>
      <c r="AM58" s="778"/>
      <c r="AN58" s="778"/>
      <c r="AO58" s="778"/>
      <c r="AP58" s="778"/>
      <c r="AQ58" s="778"/>
    </row>
    <row r="59" spans="1:43" s="202" customFormat="1" ht="15" customHeight="1">
      <c r="A59" s="784" t="s">
        <v>378</v>
      </c>
      <c r="B59" s="236" t="s">
        <v>379</v>
      </c>
      <c r="C59" s="241">
        <v>5822</v>
      </c>
      <c r="D59" s="241">
        <v>6271</v>
      </c>
      <c r="E59" s="241">
        <v>14699</v>
      </c>
      <c r="F59" s="241">
        <v>8025</v>
      </c>
      <c r="G59" s="241">
        <v>5844</v>
      </c>
      <c r="H59" s="229" t="s">
        <v>17</v>
      </c>
      <c r="I59" s="230">
        <v>2078</v>
      </c>
      <c r="J59" s="241">
        <v>6895</v>
      </c>
      <c r="K59" s="241">
        <v>9636</v>
      </c>
      <c r="L59" s="241">
        <v>5621</v>
      </c>
      <c r="N59" s="786"/>
      <c r="O59" s="786"/>
      <c r="P59" s="786"/>
      <c r="Q59" s="786"/>
      <c r="R59" s="786"/>
      <c r="S59" s="786"/>
      <c r="T59" s="786"/>
      <c r="U59" s="786"/>
      <c r="V59" s="786"/>
      <c r="W59" s="786"/>
      <c r="X59" s="778"/>
      <c r="Y59" s="778"/>
      <c r="Z59" s="778"/>
      <c r="AA59" s="778"/>
      <c r="AB59" s="778"/>
      <c r="AC59" s="778"/>
      <c r="AD59" s="778"/>
      <c r="AE59" s="778"/>
      <c r="AF59" s="778"/>
      <c r="AG59" s="778"/>
      <c r="AH59" s="778"/>
      <c r="AI59" s="778"/>
      <c r="AJ59" s="778"/>
      <c r="AK59" s="778"/>
      <c r="AL59" s="778"/>
      <c r="AM59" s="778"/>
      <c r="AN59" s="778"/>
      <c r="AO59" s="778"/>
      <c r="AP59" s="778"/>
      <c r="AQ59" s="778"/>
    </row>
    <row r="60" spans="1:43" s="202" customFormat="1" ht="15" customHeight="1">
      <c r="A60" s="787"/>
      <c r="B60" s="236">
        <v>4</v>
      </c>
      <c r="C60" s="241">
        <v>14618</v>
      </c>
      <c r="D60" s="241">
        <v>10952</v>
      </c>
      <c r="E60" s="230">
        <v>32334</v>
      </c>
      <c r="F60" s="241">
        <v>18257</v>
      </c>
      <c r="G60" s="241">
        <v>11018</v>
      </c>
      <c r="H60" s="229" t="s">
        <v>17</v>
      </c>
      <c r="I60" s="241">
        <v>3989</v>
      </c>
      <c r="J60" s="241">
        <v>14753</v>
      </c>
      <c r="K60" s="230">
        <v>15830</v>
      </c>
      <c r="L60" s="241">
        <v>11835</v>
      </c>
      <c r="N60" s="786"/>
      <c r="O60" s="786"/>
      <c r="P60" s="786"/>
      <c r="Q60" s="786"/>
      <c r="R60" s="786"/>
      <c r="S60" s="786"/>
      <c r="T60" s="786"/>
      <c r="U60" s="786"/>
      <c r="V60" s="786"/>
      <c r="W60" s="786"/>
      <c r="X60" s="778"/>
      <c r="Y60" s="778"/>
      <c r="Z60" s="778"/>
      <c r="AA60" s="778"/>
      <c r="AB60" s="778"/>
      <c r="AC60" s="778"/>
      <c r="AD60" s="778"/>
      <c r="AE60" s="778"/>
      <c r="AF60" s="778"/>
      <c r="AG60" s="778"/>
      <c r="AH60" s="778"/>
      <c r="AI60" s="778"/>
      <c r="AJ60" s="778"/>
      <c r="AK60" s="778"/>
      <c r="AL60" s="778"/>
      <c r="AM60" s="778"/>
      <c r="AN60" s="778"/>
      <c r="AO60" s="778"/>
      <c r="AP60" s="778"/>
      <c r="AQ60" s="778"/>
    </row>
    <row r="61" spans="1:43" s="233" customFormat="1" ht="15" customHeight="1">
      <c r="A61" s="787"/>
      <c r="B61" s="235">
        <v>5</v>
      </c>
      <c r="C61" s="506">
        <f>SUM(C63:C66)</f>
        <v>19263</v>
      </c>
      <c r="D61" s="506">
        <v>5760</v>
      </c>
      <c r="E61" s="506">
        <v>38176</v>
      </c>
      <c r="F61" s="506">
        <v>19860</v>
      </c>
      <c r="G61" s="506">
        <v>11563</v>
      </c>
      <c r="H61" s="507" t="s">
        <v>382</v>
      </c>
      <c r="I61" s="506">
        <v>6303</v>
      </c>
      <c r="J61" s="506">
        <v>16483</v>
      </c>
      <c r="K61" s="506">
        <v>17670</v>
      </c>
      <c r="L61" s="506">
        <v>15360</v>
      </c>
      <c r="N61" s="788"/>
      <c r="O61" s="788"/>
      <c r="P61" s="788"/>
      <c r="Q61" s="788"/>
      <c r="R61" s="788"/>
      <c r="S61" s="788"/>
      <c r="T61" s="788"/>
      <c r="U61" s="788"/>
      <c r="V61" s="788"/>
      <c r="W61" s="788"/>
      <c r="X61" s="789"/>
      <c r="Y61" s="789"/>
      <c r="Z61" s="789"/>
      <c r="AA61" s="789"/>
      <c r="AB61" s="789"/>
      <c r="AC61" s="789"/>
      <c r="AD61" s="789"/>
      <c r="AE61" s="789"/>
      <c r="AF61" s="789"/>
      <c r="AG61" s="789"/>
      <c r="AH61" s="789"/>
      <c r="AI61" s="789"/>
      <c r="AJ61" s="789"/>
      <c r="AK61" s="789"/>
      <c r="AL61" s="789"/>
      <c r="AM61" s="789"/>
      <c r="AN61" s="789"/>
      <c r="AO61" s="789"/>
      <c r="AP61" s="789"/>
      <c r="AQ61" s="789"/>
    </row>
    <row r="62" spans="1:43" s="233" customFormat="1" ht="6" customHeight="1">
      <c r="A62" s="787"/>
      <c r="B62" s="234"/>
      <c r="C62" s="506"/>
      <c r="D62" s="506"/>
      <c r="E62" s="506"/>
      <c r="F62" s="506"/>
      <c r="G62" s="506"/>
      <c r="H62" s="507"/>
      <c r="I62" s="506"/>
      <c r="J62" s="506"/>
      <c r="K62" s="506"/>
      <c r="L62" s="506"/>
      <c r="N62" s="788"/>
      <c r="O62" s="788"/>
      <c r="P62" s="788"/>
      <c r="Q62" s="831"/>
      <c r="R62" s="788"/>
      <c r="S62" s="788"/>
      <c r="T62" s="788"/>
      <c r="U62" s="788"/>
      <c r="V62" s="788"/>
      <c r="W62" s="788"/>
      <c r="X62" s="789"/>
      <c r="Y62" s="789"/>
      <c r="Z62" s="789"/>
      <c r="AA62" s="789"/>
      <c r="AB62" s="789"/>
      <c r="AC62" s="789"/>
      <c r="AD62" s="789"/>
      <c r="AE62" s="789"/>
      <c r="AF62" s="789"/>
      <c r="AG62" s="789"/>
      <c r="AH62" s="789"/>
      <c r="AI62" s="789"/>
      <c r="AJ62" s="789"/>
      <c r="AK62" s="789"/>
      <c r="AL62" s="789"/>
      <c r="AM62" s="789"/>
      <c r="AN62" s="789"/>
      <c r="AO62" s="789"/>
      <c r="AP62" s="789"/>
      <c r="AQ62" s="789"/>
    </row>
    <row r="63" spans="1:43" s="202" customFormat="1" ht="15" customHeight="1">
      <c r="A63" s="787"/>
      <c r="B63" s="231" t="s">
        <v>380</v>
      </c>
      <c r="C63" s="792">
        <v>2455</v>
      </c>
      <c r="D63" s="792">
        <v>440</v>
      </c>
      <c r="E63" s="792">
        <v>5574</v>
      </c>
      <c r="F63" s="792">
        <v>2879</v>
      </c>
      <c r="G63" s="792">
        <v>883</v>
      </c>
      <c r="H63" s="229" t="s">
        <v>382</v>
      </c>
      <c r="I63" s="792">
        <v>1722</v>
      </c>
      <c r="J63" s="792">
        <v>714</v>
      </c>
      <c r="K63" s="792">
        <v>1886</v>
      </c>
      <c r="L63" s="241">
        <v>904</v>
      </c>
      <c r="M63" s="224"/>
      <c r="N63" s="791"/>
      <c r="O63" s="786"/>
      <c r="P63" s="791"/>
      <c r="Q63" s="786"/>
      <c r="R63" s="791"/>
      <c r="S63" s="791"/>
      <c r="T63" s="791"/>
      <c r="U63" s="791"/>
      <c r="V63" s="791"/>
      <c r="W63" s="791"/>
      <c r="X63" s="778"/>
      <c r="Y63" s="778"/>
      <c r="Z63" s="778"/>
      <c r="AA63" s="778"/>
      <c r="AB63" s="778"/>
      <c r="AC63" s="778"/>
      <c r="AD63" s="778"/>
      <c r="AE63" s="778"/>
      <c r="AF63" s="778"/>
      <c r="AG63" s="778"/>
      <c r="AH63" s="778"/>
      <c r="AI63" s="778"/>
      <c r="AJ63" s="778"/>
      <c r="AK63" s="778"/>
      <c r="AL63" s="778"/>
      <c r="AM63" s="778"/>
      <c r="AN63" s="778"/>
      <c r="AO63" s="778"/>
      <c r="AP63" s="778"/>
      <c r="AQ63" s="778"/>
    </row>
    <row r="64" spans="1:43" s="202" customFormat="1" ht="15" customHeight="1">
      <c r="A64" s="787"/>
      <c r="B64" s="231" t="s">
        <v>27</v>
      </c>
      <c r="C64" s="792">
        <v>14202</v>
      </c>
      <c r="D64" s="792">
        <v>4858</v>
      </c>
      <c r="E64" s="792">
        <v>26192</v>
      </c>
      <c r="F64" s="792">
        <v>14103</v>
      </c>
      <c r="G64" s="792">
        <v>9771</v>
      </c>
      <c r="H64" s="229" t="s">
        <v>382</v>
      </c>
      <c r="I64" s="792">
        <v>2666</v>
      </c>
      <c r="J64" s="792">
        <v>14887</v>
      </c>
      <c r="K64" s="792">
        <v>13814</v>
      </c>
      <c r="L64" s="241">
        <v>13594</v>
      </c>
      <c r="M64" s="224"/>
      <c r="N64" s="791"/>
      <c r="O64" s="786"/>
      <c r="P64" s="791"/>
      <c r="Q64" s="786"/>
      <c r="R64" s="791"/>
      <c r="S64" s="791"/>
      <c r="T64" s="791"/>
      <c r="U64" s="791"/>
      <c r="V64" s="791"/>
      <c r="W64" s="791"/>
      <c r="X64" s="778"/>
      <c r="Y64" s="778"/>
      <c r="Z64" s="778"/>
      <c r="AA64" s="778"/>
      <c r="AB64" s="778"/>
      <c r="AC64" s="778"/>
      <c r="AD64" s="778"/>
      <c r="AE64" s="778"/>
      <c r="AF64" s="778"/>
      <c r="AG64" s="778"/>
      <c r="AH64" s="778"/>
      <c r="AI64" s="778"/>
      <c r="AJ64" s="778"/>
      <c r="AK64" s="778"/>
      <c r="AL64" s="778"/>
      <c r="AM64" s="778"/>
      <c r="AN64" s="778"/>
      <c r="AO64" s="778"/>
      <c r="AP64" s="778"/>
      <c r="AQ64" s="778"/>
    </row>
    <row r="65" spans="1:43" s="202" customFormat="1" ht="15" customHeight="1">
      <c r="A65" s="787"/>
      <c r="B65" s="231" t="s">
        <v>381</v>
      </c>
      <c r="C65" s="232">
        <v>412</v>
      </c>
      <c r="D65" s="232">
        <v>33</v>
      </c>
      <c r="E65" s="792">
        <v>899</v>
      </c>
      <c r="F65" s="792">
        <v>222</v>
      </c>
      <c r="G65" s="232">
        <v>20</v>
      </c>
      <c r="H65" s="229" t="s">
        <v>382</v>
      </c>
      <c r="I65" s="232">
        <v>34</v>
      </c>
      <c r="J65" s="232">
        <v>47</v>
      </c>
      <c r="K65" s="232">
        <v>170</v>
      </c>
      <c r="L65" s="232">
        <v>34</v>
      </c>
      <c r="M65" s="250"/>
      <c r="N65" s="795"/>
      <c r="O65" s="795"/>
      <c r="P65" s="795"/>
      <c r="Q65" s="795"/>
      <c r="R65" s="795"/>
      <c r="S65" s="795"/>
      <c r="T65" s="795"/>
      <c r="U65" s="795"/>
      <c r="V65" s="795"/>
      <c r="W65" s="795"/>
      <c r="X65" s="778"/>
      <c r="Y65" s="778"/>
      <c r="Z65" s="778"/>
      <c r="AA65" s="778"/>
      <c r="AB65" s="778"/>
      <c r="AC65" s="778"/>
      <c r="AD65" s="778"/>
      <c r="AE65" s="778"/>
      <c r="AF65" s="778"/>
      <c r="AG65" s="778"/>
      <c r="AH65" s="778"/>
      <c r="AI65" s="778"/>
      <c r="AJ65" s="778"/>
      <c r="AK65" s="778"/>
      <c r="AL65" s="778"/>
      <c r="AM65" s="778"/>
      <c r="AN65" s="778"/>
      <c r="AO65" s="778"/>
      <c r="AP65" s="778"/>
      <c r="AQ65" s="778"/>
    </row>
    <row r="66" spans="1:43" s="202" customFormat="1" ht="15" customHeight="1">
      <c r="A66" s="796"/>
      <c r="B66" s="558" t="s">
        <v>26</v>
      </c>
      <c r="C66" s="797">
        <v>2194</v>
      </c>
      <c r="D66" s="797">
        <v>429</v>
      </c>
      <c r="E66" s="797">
        <v>5511</v>
      </c>
      <c r="F66" s="797">
        <v>2656</v>
      </c>
      <c r="G66" s="797">
        <v>889</v>
      </c>
      <c r="H66" s="229" t="s">
        <v>382</v>
      </c>
      <c r="I66" s="797">
        <v>1881</v>
      </c>
      <c r="J66" s="797">
        <v>835</v>
      </c>
      <c r="K66" s="797">
        <v>1800</v>
      </c>
      <c r="L66" s="554">
        <v>828</v>
      </c>
      <c r="M66" s="224"/>
      <c r="N66" s="791"/>
      <c r="O66" s="786"/>
      <c r="P66" s="791"/>
      <c r="Q66" s="786"/>
      <c r="R66" s="791"/>
      <c r="S66" s="791"/>
      <c r="T66" s="791"/>
      <c r="U66" s="791"/>
      <c r="V66" s="791"/>
      <c r="W66" s="791"/>
      <c r="X66" s="778"/>
      <c r="Y66" s="778"/>
      <c r="Z66" s="778"/>
      <c r="AA66" s="778"/>
      <c r="AB66" s="778"/>
      <c r="AC66" s="778"/>
      <c r="AD66" s="778"/>
      <c r="AE66" s="778"/>
      <c r="AF66" s="778"/>
      <c r="AG66" s="778"/>
      <c r="AH66" s="778"/>
      <c r="AI66" s="778"/>
      <c r="AJ66" s="778"/>
      <c r="AK66" s="778"/>
      <c r="AL66" s="778"/>
      <c r="AM66" s="778"/>
      <c r="AN66" s="778"/>
      <c r="AO66" s="778"/>
      <c r="AP66" s="778"/>
      <c r="AQ66" s="778"/>
    </row>
    <row r="67" spans="1:43" s="202" customFormat="1" ht="15" customHeight="1">
      <c r="A67" s="801" t="s">
        <v>383</v>
      </c>
      <c r="B67" s="247" t="s">
        <v>384</v>
      </c>
      <c r="C67" s="245">
        <v>5226</v>
      </c>
      <c r="D67" s="245">
        <v>3215</v>
      </c>
      <c r="E67" s="241">
        <v>7911</v>
      </c>
      <c r="F67" s="241">
        <v>15159</v>
      </c>
      <c r="G67" s="245">
        <v>2685</v>
      </c>
      <c r="H67" s="243">
        <v>1533</v>
      </c>
      <c r="I67" s="245">
        <v>4034</v>
      </c>
      <c r="J67" s="245">
        <v>7411</v>
      </c>
      <c r="K67" s="241">
        <v>7696</v>
      </c>
      <c r="L67" s="245">
        <v>7346</v>
      </c>
      <c r="N67" s="800"/>
      <c r="O67" s="786"/>
      <c r="P67" s="786"/>
      <c r="Q67" s="795"/>
      <c r="R67" s="786"/>
      <c r="S67" s="786"/>
      <c r="T67" s="786"/>
      <c r="U67" s="786"/>
      <c r="V67" s="786"/>
      <c r="W67" s="786"/>
      <c r="X67" s="778"/>
      <c r="Y67" s="778"/>
      <c r="Z67" s="778"/>
      <c r="AA67" s="778"/>
      <c r="AB67" s="778"/>
      <c r="AC67" s="778"/>
      <c r="AD67" s="778"/>
      <c r="AE67" s="778"/>
      <c r="AF67" s="778"/>
      <c r="AG67" s="778"/>
      <c r="AH67" s="778"/>
      <c r="AI67" s="778"/>
      <c r="AJ67" s="778"/>
      <c r="AK67" s="778"/>
      <c r="AL67" s="778"/>
      <c r="AM67" s="778"/>
      <c r="AN67" s="778"/>
      <c r="AO67" s="778"/>
      <c r="AP67" s="778"/>
      <c r="AQ67" s="778"/>
    </row>
    <row r="68" spans="1:43" s="202" customFormat="1" ht="15" customHeight="1">
      <c r="A68" s="803"/>
      <c r="B68" s="231">
        <v>4</v>
      </c>
      <c r="C68" s="241">
        <v>12075</v>
      </c>
      <c r="D68" s="241">
        <v>6758</v>
      </c>
      <c r="E68" s="241">
        <v>9608</v>
      </c>
      <c r="F68" s="241">
        <v>30603</v>
      </c>
      <c r="G68" s="241">
        <v>5741</v>
      </c>
      <c r="H68" s="229">
        <v>4385</v>
      </c>
      <c r="I68" s="241">
        <v>7778</v>
      </c>
      <c r="J68" s="241">
        <v>10944</v>
      </c>
      <c r="K68" s="241">
        <v>9234</v>
      </c>
      <c r="L68" s="241">
        <v>13492</v>
      </c>
      <c r="N68" s="800"/>
      <c r="O68" s="786"/>
      <c r="P68" s="786"/>
      <c r="Q68" s="786"/>
      <c r="R68" s="786"/>
      <c r="S68" s="786"/>
      <c r="T68" s="786"/>
      <c r="U68" s="786"/>
      <c r="V68" s="786"/>
      <c r="W68" s="786"/>
      <c r="X68" s="778"/>
      <c r="Y68" s="778"/>
      <c r="Z68" s="778"/>
      <c r="AA68" s="778"/>
      <c r="AB68" s="778"/>
      <c r="AC68" s="778"/>
      <c r="AD68" s="778"/>
      <c r="AE68" s="778"/>
      <c r="AF68" s="778"/>
      <c r="AG68" s="778"/>
      <c r="AH68" s="778"/>
      <c r="AI68" s="778"/>
      <c r="AJ68" s="778"/>
      <c r="AK68" s="778"/>
      <c r="AL68" s="778"/>
      <c r="AM68" s="778"/>
      <c r="AN68" s="778"/>
      <c r="AO68" s="778"/>
      <c r="AP68" s="778"/>
      <c r="AQ68" s="778"/>
    </row>
    <row r="69" spans="1:43" s="202" customFormat="1" ht="15" customHeight="1">
      <c r="A69" s="805"/>
      <c r="B69" s="226">
        <v>5</v>
      </c>
      <c r="C69" s="807">
        <v>17414</v>
      </c>
      <c r="D69" s="807">
        <v>2797</v>
      </c>
      <c r="E69" s="807">
        <v>12421</v>
      </c>
      <c r="F69" s="508">
        <v>31335</v>
      </c>
      <c r="G69" s="807">
        <v>5508</v>
      </c>
      <c r="H69" s="832">
        <v>4870</v>
      </c>
      <c r="I69" s="807">
        <v>9453</v>
      </c>
      <c r="J69" s="807">
        <v>12706</v>
      </c>
      <c r="K69" s="807">
        <v>10240</v>
      </c>
      <c r="L69" s="807">
        <v>12975</v>
      </c>
      <c r="M69" s="224"/>
      <c r="N69" s="814"/>
      <c r="O69" s="809"/>
      <c r="P69" s="809"/>
      <c r="Q69" s="809"/>
      <c r="R69" s="809"/>
      <c r="S69" s="809"/>
      <c r="T69" s="809"/>
      <c r="U69" s="809"/>
      <c r="V69" s="809"/>
      <c r="W69" s="809"/>
      <c r="X69" s="778"/>
      <c r="Y69" s="778"/>
      <c r="Z69" s="778"/>
      <c r="AA69" s="778"/>
      <c r="AB69" s="778"/>
      <c r="AC69" s="778"/>
      <c r="AD69" s="778"/>
      <c r="AE69" s="778"/>
      <c r="AF69" s="778"/>
      <c r="AG69" s="778"/>
      <c r="AH69" s="778"/>
      <c r="AI69" s="778"/>
      <c r="AJ69" s="778"/>
      <c r="AK69" s="778"/>
      <c r="AL69" s="778"/>
      <c r="AM69" s="778"/>
      <c r="AN69" s="778"/>
      <c r="AO69" s="778"/>
      <c r="AP69" s="778"/>
      <c r="AQ69" s="778"/>
    </row>
    <row r="70" spans="1:43" s="202" customFormat="1" ht="15" customHeight="1">
      <c r="A70" s="810" t="s">
        <v>385</v>
      </c>
      <c r="B70" s="231" t="s">
        <v>384</v>
      </c>
      <c r="C70" s="227">
        <v>2254</v>
      </c>
      <c r="D70" s="245">
        <v>2296</v>
      </c>
      <c r="E70" s="241">
        <v>2946</v>
      </c>
      <c r="F70" s="241">
        <v>4066</v>
      </c>
      <c r="G70" s="241">
        <v>670</v>
      </c>
      <c r="H70" s="241">
        <v>4538</v>
      </c>
      <c r="I70" s="245">
        <v>2342</v>
      </c>
      <c r="J70" s="241">
        <v>3728</v>
      </c>
      <c r="K70" s="241">
        <v>5710</v>
      </c>
      <c r="L70" s="242">
        <v>2690</v>
      </c>
      <c r="N70" s="820"/>
      <c r="O70" s="786"/>
      <c r="P70" s="786"/>
      <c r="Q70" s="795"/>
      <c r="R70" s="786"/>
      <c r="S70" s="786"/>
      <c r="T70" s="786"/>
      <c r="U70" s="786"/>
      <c r="V70" s="786"/>
      <c r="W70" s="786"/>
      <c r="X70" s="778"/>
      <c r="Y70" s="778"/>
      <c r="Z70" s="778"/>
      <c r="AA70" s="778"/>
      <c r="AB70" s="778"/>
      <c r="AC70" s="778"/>
      <c r="AD70" s="778"/>
      <c r="AE70" s="778"/>
      <c r="AF70" s="778"/>
      <c r="AG70" s="778"/>
      <c r="AH70" s="778"/>
      <c r="AI70" s="778"/>
      <c r="AJ70" s="778"/>
      <c r="AK70" s="778"/>
      <c r="AL70" s="778"/>
      <c r="AM70" s="778"/>
      <c r="AN70" s="778"/>
      <c r="AO70" s="778"/>
      <c r="AP70" s="778"/>
      <c r="AQ70" s="778"/>
    </row>
    <row r="71" spans="1:43" s="202" customFormat="1" ht="15" customHeight="1">
      <c r="A71" s="803"/>
      <c r="B71" s="231">
        <v>4</v>
      </c>
      <c r="C71" s="227">
        <v>5589</v>
      </c>
      <c r="D71" s="241">
        <v>5459</v>
      </c>
      <c r="E71" s="241">
        <v>4658</v>
      </c>
      <c r="F71" s="241">
        <v>8145</v>
      </c>
      <c r="G71" s="241">
        <v>959</v>
      </c>
      <c r="H71" s="241">
        <v>6325</v>
      </c>
      <c r="I71" s="241">
        <v>7076</v>
      </c>
      <c r="J71" s="241">
        <v>3008</v>
      </c>
      <c r="K71" s="241">
        <v>9090</v>
      </c>
      <c r="L71" s="242">
        <v>1656</v>
      </c>
      <c r="N71" s="820"/>
      <c r="O71" s="786"/>
      <c r="P71" s="786"/>
      <c r="Q71" s="786"/>
      <c r="R71" s="786"/>
      <c r="S71" s="786"/>
      <c r="T71" s="786"/>
      <c r="U71" s="786"/>
      <c r="V71" s="786"/>
      <c r="W71" s="786"/>
      <c r="X71" s="778"/>
      <c r="Y71" s="778"/>
      <c r="Z71" s="778"/>
      <c r="AA71" s="778"/>
      <c r="AB71" s="778"/>
      <c r="AC71" s="778"/>
      <c r="AD71" s="778"/>
      <c r="AE71" s="778"/>
      <c r="AF71" s="778"/>
      <c r="AG71" s="778"/>
      <c r="AH71" s="778"/>
      <c r="AI71" s="778"/>
      <c r="AJ71" s="778"/>
      <c r="AK71" s="778"/>
      <c r="AL71" s="778"/>
      <c r="AM71" s="778"/>
      <c r="AN71" s="778"/>
      <c r="AO71" s="778"/>
      <c r="AP71" s="778"/>
      <c r="AQ71" s="778"/>
    </row>
    <row r="72" spans="1:43" s="202" customFormat="1" ht="15" customHeight="1">
      <c r="A72" s="805"/>
      <c r="B72" s="226">
        <v>5</v>
      </c>
      <c r="C72" s="812">
        <v>6367</v>
      </c>
      <c r="D72" s="807">
        <v>2285</v>
      </c>
      <c r="E72" s="807">
        <v>7021</v>
      </c>
      <c r="F72" s="807">
        <v>10055</v>
      </c>
      <c r="G72" s="807">
        <v>1184</v>
      </c>
      <c r="H72" s="807">
        <v>6169</v>
      </c>
      <c r="I72" s="807">
        <v>12258</v>
      </c>
      <c r="J72" s="807">
        <v>3583</v>
      </c>
      <c r="K72" s="807">
        <v>11245</v>
      </c>
      <c r="L72" s="807">
        <v>1262</v>
      </c>
      <c r="M72" s="224"/>
      <c r="N72" s="814"/>
      <c r="O72" s="809"/>
      <c r="P72" s="809"/>
      <c r="Q72" s="809"/>
      <c r="R72" s="809"/>
      <c r="S72" s="809"/>
      <c r="T72" s="809"/>
      <c r="U72" s="809"/>
      <c r="V72" s="809"/>
      <c r="W72" s="809"/>
      <c r="X72" s="778"/>
      <c r="Y72" s="778"/>
      <c r="Z72" s="778"/>
      <c r="AA72" s="778"/>
      <c r="AB72" s="778"/>
      <c r="AC72" s="778"/>
      <c r="AD72" s="778"/>
      <c r="AE72" s="778"/>
      <c r="AF72" s="778"/>
      <c r="AG72" s="778"/>
      <c r="AH72" s="778"/>
      <c r="AI72" s="778"/>
      <c r="AJ72" s="778"/>
      <c r="AK72" s="778"/>
      <c r="AL72" s="778"/>
      <c r="AM72" s="778"/>
      <c r="AN72" s="778"/>
      <c r="AO72" s="778"/>
      <c r="AP72" s="778"/>
      <c r="AQ72" s="778"/>
    </row>
    <row r="73" spans="1:43" s="202" customFormat="1" ht="11.25" customHeight="1" thickBot="1">
      <c r="N73" s="778"/>
      <c r="O73" s="778"/>
      <c r="P73" s="778"/>
      <c r="Q73" s="778"/>
      <c r="R73" s="778"/>
      <c r="S73" s="778"/>
      <c r="T73" s="778"/>
      <c r="U73" s="778"/>
      <c r="V73" s="778"/>
      <c r="W73" s="778"/>
      <c r="X73" s="778"/>
      <c r="Y73" s="778"/>
      <c r="Z73" s="778"/>
      <c r="AA73" s="778"/>
      <c r="AB73" s="778"/>
      <c r="AC73" s="778"/>
      <c r="AD73" s="778"/>
      <c r="AE73" s="778"/>
      <c r="AF73" s="778"/>
      <c r="AG73" s="778"/>
      <c r="AH73" s="778"/>
      <c r="AI73" s="778"/>
      <c r="AJ73" s="778"/>
      <c r="AK73" s="778"/>
      <c r="AL73" s="778"/>
      <c r="AM73" s="778"/>
      <c r="AN73" s="778"/>
      <c r="AO73" s="778"/>
      <c r="AP73" s="778"/>
      <c r="AQ73" s="778"/>
    </row>
    <row r="74" spans="1:43" s="202" customFormat="1" ht="15" customHeight="1" thickTop="1">
      <c r="A74" s="240"/>
      <c r="B74" s="239" t="s">
        <v>367</v>
      </c>
      <c r="C74" s="776" t="s">
        <v>413</v>
      </c>
      <c r="D74" s="776" t="s">
        <v>414</v>
      </c>
      <c r="E74" s="776" t="s">
        <v>415</v>
      </c>
      <c r="F74" s="776" t="s">
        <v>416</v>
      </c>
      <c r="G74" s="815" t="s">
        <v>417</v>
      </c>
      <c r="H74" s="776" t="s">
        <v>418</v>
      </c>
      <c r="I74" s="776" t="s">
        <v>419</v>
      </c>
      <c r="J74" s="776" t="s">
        <v>420</v>
      </c>
      <c r="K74" s="776" t="s">
        <v>421</v>
      </c>
      <c r="L74" s="776" t="s">
        <v>32</v>
      </c>
      <c r="N74" s="722"/>
      <c r="O74" s="724"/>
      <c r="P74" s="724"/>
      <c r="Q74" s="724"/>
      <c r="R74" s="724"/>
      <c r="S74" s="724"/>
      <c r="T74" s="722"/>
      <c r="U74" s="724"/>
      <c r="V74" s="722"/>
      <c r="W74" s="722"/>
      <c r="X74" s="778"/>
      <c r="Y74" s="778"/>
      <c r="Z74" s="778"/>
      <c r="AA74" s="778"/>
      <c r="AB74" s="778"/>
      <c r="AC74" s="778"/>
      <c r="AD74" s="778"/>
      <c r="AE74" s="778"/>
      <c r="AF74" s="778"/>
      <c r="AG74" s="778"/>
      <c r="AH74" s="778"/>
      <c r="AI74" s="778"/>
      <c r="AJ74" s="778"/>
      <c r="AK74" s="778"/>
      <c r="AL74" s="778"/>
      <c r="AM74" s="778"/>
      <c r="AN74" s="778"/>
      <c r="AO74" s="778"/>
      <c r="AP74" s="778"/>
      <c r="AQ74" s="778"/>
    </row>
    <row r="75" spans="1:43" s="202" customFormat="1" ht="15" customHeight="1">
      <c r="A75" s="238" t="s">
        <v>377</v>
      </c>
      <c r="B75" s="237"/>
      <c r="C75" s="780"/>
      <c r="D75" s="780"/>
      <c r="E75" s="780"/>
      <c r="F75" s="780"/>
      <c r="G75" s="817"/>
      <c r="H75" s="780"/>
      <c r="I75" s="780"/>
      <c r="J75" s="780"/>
      <c r="K75" s="780"/>
      <c r="L75" s="780"/>
      <c r="N75" s="722"/>
      <c r="O75" s="782"/>
      <c r="P75" s="782"/>
      <c r="Q75" s="782"/>
      <c r="R75" s="724"/>
      <c r="S75" s="724"/>
      <c r="T75" s="782"/>
      <c r="U75" s="782"/>
      <c r="V75" s="722"/>
      <c r="W75" s="723"/>
      <c r="X75" s="778"/>
      <c r="Y75" s="778"/>
      <c r="Z75" s="778"/>
      <c r="AA75" s="778"/>
      <c r="AB75" s="778"/>
      <c r="AC75" s="778"/>
      <c r="AD75" s="778"/>
      <c r="AE75" s="778"/>
      <c r="AF75" s="778"/>
      <c r="AG75" s="778"/>
      <c r="AH75" s="778"/>
      <c r="AI75" s="778"/>
      <c r="AJ75" s="778"/>
      <c r="AK75" s="778"/>
      <c r="AL75" s="778"/>
      <c r="AM75" s="778"/>
      <c r="AN75" s="778"/>
      <c r="AO75" s="778"/>
      <c r="AP75" s="778"/>
      <c r="AQ75" s="778"/>
    </row>
    <row r="76" spans="1:43" s="202" customFormat="1" ht="15" customHeight="1">
      <c r="A76" s="784" t="s">
        <v>378</v>
      </c>
      <c r="B76" s="236" t="s">
        <v>379</v>
      </c>
      <c r="C76" s="241">
        <v>6141</v>
      </c>
      <c r="D76" s="241">
        <v>5635</v>
      </c>
      <c r="E76" s="241">
        <v>6828</v>
      </c>
      <c r="F76" s="230">
        <v>7627</v>
      </c>
      <c r="G76" s="241">
        <v>6095</v>
      </c>
      <c r="H76" s="241">
        <v>5448</v>
      </c>
      <c r="I76" s="241">
        <v>5304</v>
      </c>
      <c r="J76" s="229">
        <v>4810</v>
      </c>
      <c r="K76" s="230">
        <v>8772</v>
      </c>
      <c r="L76" s="241">
        <v>4179</v>
      </c>
      <c r="N76" s="786"/>
      <c r="O76" s="786"/>
      <c r="P76" s="786"/>
      <c r="Q76" s="786"/>
      <c r="R76" s="786"/>
      <c r="S76" s="786"/>
      <c r="T76" s="786"/>
      <c r="U76" s="786"/>
      <c r="V76" s="786"/>
      <c r="W76" s="795"/>
      <c r="X76" s="778"/>
      <c r="Y76" s="778"/>
      <c r="Z76" s="778"/>
      <c r="AA76" s="778"/>
      <c r="AB76" s="778"/>
      <c r="AC76" s="778"/>
      <c r="AD76" s="778"/>
      <c r="AE76" s="778"/>
      <c r="AF76" s="778"/>
      <c r="AG76" s="778"/>
      <c r="AH76" s="778"/>
      <c r="AI76" s="778"/>
      <c r="AJ76" s="778"/>
      <c r="AK76" s="778"/>
      <c r="AL76" s="778"/>
      <c r="AM76" s="778"/>
      <c r="AN76" s="778"/>
      <c r="AO76" s="778"/>
      <c r="AP76" s="778"/>
      <c r="AQ76" s="778"/>
    </row>
    <row r="77" spans="1:43" s="202" customFormat="1" ht="15" customHeight="1">
      <c r="A77" s="787"/>
      <c r="B77" s="236">
        <v>4</v>
      </c>
      <c r="C77" s="241">
        <v>10667</v>
      </c>
      <c r="D77" s="230">
        <v>11189</v>
      </c>
      <c r="E77" s="241">
        <v>14125</v>
      </c>
      <c r="F77" s="241">
        <v>14790</v>
      </c>
      <c r="G77" s="241">
        <v>14750</v>
      </c>
      <c r="H77" s="241">
        <v>11707</v>
      </c>
      <c r="I77" s="241">
        <v>10040</v>
      </c>
      <c r="J77" s="229">
        <v>8477</v>
      </c>
      <c r="K77" s="241">
        <v>18055</v>
      </c>
      <c r="L77" s="241">
        <v>10849</v>
      </c>
      <c r="N77" s="786"/>
      <c r="O77" s="786"/>
      <c r="P77" s="786"/>
      <c r="Q77" s="786"/>
      <c r="R77" s="786"/>
      <c r="S77" s="786"/>
      <c r="T77" s="786"/>
      <c r="U77" s="786"/>
      <c r="V77" s="786"/>
      <c r="W77" s="795"/>
      <c r="X77" s="778"/>
      <c r="Y77" s="778"/>
      <c r="Z77" s="778"/>
      <c r="AA77" s="778"/>
      <c r="AB77" s="778"/>
      <c r="AC77" s="778"/>
      <c r="AD77" s="778"/>
      <c r="AE77" s="778"/>
      <c r="AF77" s="778"/>
      <c r="AG77" s="778"/>
      <c r="AH77" s="778"/>
      <c r="AI77" s="778"/>
      <c r="AJ77" s="778"/>
      <c r="AK77" s="778"/>
      <c r="AL77" s="778"/>
      <c r="AM77" s="778"/>
      <c r="AN77" s="778"/>
      <c r="AO77" s="778"/>
      <c r="AP77" s="778"/>
      <c r="AQ77" s="778"/>
    </row>
    <row r="78" spans="1:43" s="233" customFormat="1" ht="15" customHeight="1">
      <c r="A78" s="787"/>
      <c r="B78" s="235">
        <v>5</v>
      </c>
      <c r="C78" s="506">
        <f>SUM(C80:C83)</f>
        <v>13077</v>
      </c>
      <c r="D78" s="506">
        <v>11862</v>
      </c>
      <c r="E78" s="506">
        <v>14667</v>
      </c>
      <c r="F78" s="506">
        <v>16484</v>
      </c>
      <c r="G78" s="506">
        <v>17411</v>
      </c>
      <c r="H78" s="506">
        <v>13740</v>
      </c>
      <c r="I78" s="506">
        <v>13940</v>
      </c>
      <c r="J78" s="506">
        <v>8280</v>
      </c>
      <c r="K78" s="506">
        <v>28682</v>
      </c>
      <c r="L78" s="506">
        <v>14005</v>
      </c>
      <c r="N78" s="788"/>
      <c r="O78" s="788"/>
      <c r="P78" s="788"/>
      <c r="Q78" s="788"/>
      <c r="R78" s="788"/>
      <c r="S78" s="788"/>
      <c r="T78" s="788"/>
      <c r="U78" s="788"/>
      <c r="V78" s="788"/>
      <c r="W78" s="833"/>
      <c r="X78" s="789"/>
      <c r="Y78" s="789"/>
      <c r="Z78" s="789"/>
      <c r="AA78" s="789"/>
      <c r="AB78" s="789"/>
      <c r="AC78" s="789"/>
      <c r="AD78" s="789"/>
      <c r="AE78" s="789"/>
      <c r="AF78" s="789"/>
      <c r="AG78" s="789"/>
      <c r="AH78" s="789"/>
      <c r="AI78" s="789"/>
      <c r="AJ78" s="789"/>
      <c r="AK78" s="789"/>
      <c r="AL78" s="789"/>
      <c r="AM78" s="789"/>
      <c r="AN78" s="789"/>
      <c r="AO78" s="789"/>
      <c r="AP78" s="789"/>
      <c r="AQ78" s="789"/>
    </row>
    <row r="79" spans="1:43" s="233" customFormat="1" ht="6" customHeight="1">
      <c r="A79" s="787"/>
      <c r="B79" s="234"/>
      <c r="C79" s="506"/>
      <c r="D79" s="506"/>
      <c r="E79" s="506"/>
      <c r="F79" s="250"/>
      <c r="G79" s="250"/>
      <c r="H79" s="506"/>
      <c r="I79" s="506"/>
      <c r="J79" s="506"/>
      <c r="K79" s="250"/>
      <c r="L79" s="506"/>
      <c r="N79" s="788"/>
      <c r="O79" s="788"/>
      <c r="P79" s="788"/>
      <c r="Q79" s="788"/>
      <c r="R79" s="788"/>
      <c r="S79" s="788"/>
      <c r="T79" s="788"/>
      <c r="U79" s="788"/>
      <c r="V79" s="788"/>
      <c r="W79" s="833"/>
      <c r="X79" s="789"/>
      <c r="Y79" s="789"/>
      <c r="Z79" s="789"/>
      <c r="AA79" s="789"/>
      <c r="AB79" s="789"/>
      <c r="AC79" s="789"/>
      <c r="AD79" s="789"/>
      <c r="AE79" s="789"/>
      <c r="AF79" s="789"/>
      <c r="AG79" s="789"/>
      <c r="AH79" s="789"/>
      <c r="AI79" s="789"/>
      <c r="AJ79" s="789"/>
      <c r="AK79" s="789"/>
      <c r="AL79" s="789"/>
      <c r="AM79" s="789"/>
      <c r="AN79" s="789"/>
      <c r="AO79" s="789"/>
      <c r="AP79" s="789"/>
      <c r="AQ79" s="789"/>
    </row>
    <row r="80" spans="1:43" s="202" customFormat="1" ht="15" customHeight="1">
      <c r="A80" s="787"/>
      <c r="B80" s="231" t="s">
        <v>380</v>
      </c>
      <c r="C80" s="792">
        <v>1830</v>
      </c>
      <c r="D80" s="241">
        <v>948</v>
      </c>
      <c r="E80" s="792">
        <v>630</v>
      </c>
      <c r="F80" s="793">
        <v>671</v>
      </c>
      <c r="G80" s="793">
        <v>874</v>
      </c>
      <c r="H80" s="792">
        <v>459</v>
      </c>
      <c r="I80" s="792">
        <v>1297</v>
      </c>
      <c r="J80" s="229">
        <v>1149</v>
      </c>
      <c r="K80" s="230">
        <v>2604</v>
      </c>
      <c r="L80" s="792">
        <v>1424</v>
      </c>
      <c r="M80" s="224"/>
      <c r="N80" s="791"/>
      <c r="O80" s="786"/>
      <c r="P80" s="791"/>
      <c r="Q80" s="791"/>
      <c r="R80" s="791"/>
      <c r="S80" s="791"/>
      <c r="T80" s="791"/>
      <c r="U80" s="791"/>
      <c r="V80" s="791"/>
      <c r="W80" s="795"/>
      <c r="X80" s="778"/>
      <c r="Y80" s="778"/>
      <c r="Z80" s="778"/>
      <c r="AA80" s="778"/>
      <c r="AB80" s="778"/>
      <c r="AC80" s="778"/>
      <c r="AD80" s="778"/>
      <c r="AE80" s="778"/>
      <c r="AF80" s="778"/>
      <c r="AG80" s="778"/>
      <c r="AH80" s="778"/>
      <c r="AI80" s="778"/>
      <c r="AJ80" s="778"/>
      <c r="AK80" s="778"/>
      <c r="AL80" s="778"/>
      <c r="AM80" s="778"/>
      <c r="AN80" s="778"/>
      <c r="AO80" s="778"/>
      <c r="AP80" s="778"/>
      <c r="AQ80" s="778"/>
    </row>
    <row r="81" spans="1:43" s="202" customFormat="1" ht="15" customHeight="1">
      <c r="A81" s="787"/>
      <c r="B81" s="231" t="s">
        <v>27</v>
      </c>
      <c r="C81" s="792">
        <v>9482</v>
      </c>
      <c r="D81" s="241">
        <v>10218</v>
      </c>
      <c r="E81" s="792">
        <v>13355</v>
      </c>
      <c r="F81" s="793">
        <v>15067</v>
      </c>
      <c r="G81" s="793">
        <v>14491</v>
      </c>
      <c r="H81" s="792">
        <v>12370</v>
      </c>
      <c r="I81" s="792">
        <v>11497</v>
      </c>
      <c r="J81" s="229">
        <v>6018</v>
      </c>
      <c r="K81" s="230">
        <v>22536</v>
      </c>
      <c r="L81" s="792">
        <v>11304</v>
      </c>
      <c r="M81" s="224"/>
      <c r="N81" s="791"/>
      <c r="O81" s="786"/>
      <c r="P81" s="791"/>
      <c r="Q81" s="791"/>
      <c r="R81" s="791"/>
      <c r="S81" s="791"/>
      <c r="T81" s="791"/>
      <c r="U81" s="791"/>
      <c r="V81" s="791"/>
      <c r="W81" s="795"/>
      <c r="X81" s="778"/>
      <c r="Y81" s="778"/>
      <c r="Z81" s="778"/>
      <c r="AA81" s="778"/>
      <c r="AB81" s="778"/>
      <c r="AC81" s="778"/>
      <c r="AD81" s="778"/>
      <c r="AE81" s="778"/>
      <c r="AF81" s="778"/>
      <c r="AG81" s="778"/>
      <c r="AH81" s="778"/>
      <c r="AI81" s="778"/>
      <c r="AJ81" s="778"/>
      <c r="AK81" s="778"/>
      <c r="AL81" s="778"/>
      <c r="AM81" s="778"/>
      <c r="AN81" s="778"/>
      <c r="AO81" s="778"/>
      <c r="AP81" s="778"/>
      <c r="AQ81" s="778"/>
    </row>
    <row r="82" spans="1:43" s="202" customFormat="1" ht="15" customHeight="1">
      <c r="A82" s="787"/>
      <c r="B82" s="231" t="s">
        <v>381</v>
      </c>
      <c r="C82" s="232">
        <v>24</v>
      </c>
      <c r="D82" s="792">
        <v>26</v>
      </c>
      <c r="E82" s="232">
        <v>16</v>
      </c>
      <c r="F82" s="232">
        <v>3</v>
      </c>
      <c r="G82" s="793">
        <v>999</v>
      </c>
      <c r="H82" s="232">
        <v>256</v>
      </c>
      <c r="I82" s="232">
        <v>37</v>
      </c>
      <c r="J82" s="229">
        <v>174</v>
      </c>
      <c r="K82" s="232">
        <v>987</v>
      </c>
      <c r="L82" s="229">
        <v>24</v>
      </c>
      <c r="M82" s="224"/>
      <c r="N82" s="795"/>
      <c r="O82" s="795"/>
      <c r="P82" s="795"/>
      <c r="Q82" s="795"/>
      <c r="R82" s="795"/>
      <c r="S82" s="795"/>
      <c r="T82" s="795"/>
      <c r="U82" s="795"/>
      <c r="V82" s="791"/>
      <c r="W82" s="795"/>
      <c r="X82" s="778"/>
      <c r="Y82" s="778"/>
      <c r="Z82" s="778"/>
      <c r="AA82" s="778"/>
      <c r="AB82" s="778"/>
      <c r="AC82" s="778"/>
      <c r="AD82" s="778"/>
      <c r="AE82" s="778"/>
      <c r="AF82" s="778"/>
      <c r="AG82" s="778"/>
      <c r="AH82" s="778"/>
      <c r="AI82" s="778"/>
      <c r="AJ82" s="778"/>
      <c r="AK82" s="778"/>
      <c r="AL82" s="778"/>
      <c r="AM82" s="778"/>
      <c r="AN82" s="778"/>
      <c r="AO82" s="778"/>
      <c r="AP82" s="778"/>
      <c r="AQ82" s="778"/>
    </row>
    <row r="83" spans="1:43" s="202" customFormat="1" ht="15" customHeight="1">
      <c r="A83" s="796"/>
      <c r="B83" s="558" t="s">
        <v>26</v>
      </c>
      <c r="C83" s="797">
        <v>1741</v>
      </c>
      <c r="D83" s="554">
        <v>670</v>
      </c>
      <c r="E83" s="797">
        <v>666</v>
      </c>
      <c r="F83" s="799">
        <v>743</v>
      </c>
      <c r="G83" s="799">
        <v>1047</v>
      </c>
      <c r="H83" s="797">
        <v>655</v>
      </c>
      <c r="I83" s="797">
        <v>1109</v>
      </c>
      <c r="J83" s="511">
        <v>939</v>
      </c>
      <c r="K83" s="555">
        <v>2555</v>
      </c>
      <c r="L83" s="797">
        <v>1253</v>
      </c>
      <c r="M83" s="224"/>
      <c r="N83" s="791"/>
      <c r="O83" s="786"/>
      <c r="P83" s="791"/>
      <c r="Q83" s="791"/>
      <c r="R83" s="791"/>
      <c r="S83" s="791"/>
      <c r="T83" s="791"/>
      <c r="U83" s="791"/>
      <c r="V83" s="791"/>
      <c r="W83" s="795"/>
      <c r="X83" s="778"/>
      <c r="Y83" s="778"/>
      <c r="Z83" s="778"/>
      <c r="AA83" s="778"/>
      <c r="AB83" s="778"/>
      <c r="AC83" s="778"/>
      <c r="AD83" s="778"/>
      <c r="AE83" s="778"/>
      <c r="AF83" s="778"/>
      <c r="AG83" s="778"/>
      <c r="AH83" s="778"/>
      <c r="AI83" s="778"/>
      <c r="AJ83" s="778"/>
      <c r="AK83" s="778"/>
      <c r="AL83" s="778"/>
      <c r="AM83" s="778"/>
      <c r="AN83" s="778"/>
      <c r="AO83" s="778"/>
      <c r="AP83" s="778"/>
      <c r="AQ83" s="778"/>
    </row>
    <row r="84" spans="1:43" s="202" customFormat="1" ht="15" customHeight="1">
      <c r="A84" s="801" t="s">
        <v>383</v>
      </c>
      <c r="B84" s="247" t="s">
        <v>384</v>
      </c>
      <c r="C84" s="245">
        <v>6662</v>
      </c>
      <c r="D84" s="241">
        <v>5332</v>
      </c>
      <c r="E84" s="245">
        <v>3184</v>
      </c>
      <c r="F84" s="246">
        <v>3714</v>
      </c>
      <c r="G84" s="244" t="s">
        <v>17</v>
      </c>
      <c r="H84" s="245">
        <v>6030</v>
      </c>
      <c r="I84" s="245">
        <v>4763</v>
      </c>
      <c r="J84" s="229" t="s">
        <v>17</v>
      </c>
      <c r="K84" s="246">
        <v>2352</v>
      </c>
      <c r="L84" s="802">
        <v>2864</v>
      </c>
      <c r="N84" s="800"/>
      <c r="O84" s="786"/>
      <c r="P84" s="795"/>
      <c r="Q84" s="786"/>
      <c r="R84" s="786"/>
      <c r="S84" s="786"/>
      <c r="T84" s="786"/>
      <c r="U84" s="786"/>
      <c r="V84" s="795"/>
      <c r="W84" s="795"/>
      <c r="X84" s="778"/>
      <c r="Y84" s="778"/>
      <c r="Z84" s="778"/>
      <c r="AA84" s="778"/>
      <c r="AB84" s="778"/>
      <c r="AC84" s="778"/>
      <c r="AD84" s="778"/>
      <c r="AE84" s="778"/>
      <c r="AF84" s="778"/>
      <c r="AG84" s="778"/>
      <c r="AH84" s="778"/>
      <c r="AI84" s="778"/>
      <c r="AJ84" s="778"/>
      <c r="AK84" s="778"/>
      <c r="AL84" s="778"/>
      <c r="AM84" s="778"/>
      <c r="AN84" s="778"/>
      <c r="AO84" s="778"/>
      <c r="AP84" s="778"/>
      <c r="AQ84" s="778"/>
    </row>
    <row r="85" spans="1:43" s="202" customFormat="1" ht="15" customHeight="1">
      <c r="A85" s="803"/>
      <c r="B85" s="231">
        <v>4</v>
      </c>
      <c r="C85" s="241">
        <v>9203</v>
      </c>
      <c r="D85" s="241">
        <v>9951</v>
      </c>
      <c r="E85" s="241">
        <v>4570</v>
      </c>
      <c r="F85" s="230">
        <v>13617</v>
      </c>
      <c r="G85" s="232" t="s">
        <v>17</v>
      </c>
      <c r="H85" s="241">
        <v>10821</v>
      </c>
      <c r="I85" s="241">
        <v>9926</v>
      </c>
      <c r="J85" s="229" t="s">
        <v>17</v>
      </c>
      <c r="K85" s="230">
        <v>1628</v>
      </c>
      <c r="L85" s="804">
        <v>7411</v>
      </c>
      <c r="N85" s="800"/>
      <c r="O85" s="786"/>
      <c r="P85" s="795"/>
      <c r="Q85" s="786"/>
      <c r="R85" s="786"/>
      <c r="S85" s="786"/>
      <c r="T85" s="786"/>
      <c r="U85" s="786"/>
      <c r="V85" s="795"/>
      <c r="W85" s="795"/>
      <c r="X85" s="778"/>
      <c r="Y85" s="778"/>
      <c r="Z85" s="778"/>
      <c r="AA85" s="778"/>
      <c r="AB85" s="778"/>
      <c r="AC85" s="778"/>
      <c r="AD85" s="778"/>
      <c r="AE85" s="778"/>
      <c r="AF85" s="778"/>
      <c r="AG85" s="778"/>
      <c r="AH85" s="778"/>
      <c r="AI85" s="778"/>
      <c r="AJ85" s="778"/>
      <c r="AK85" s="778"/>
      <c r="AL85" s="778"/>
      <c r="AM85" s="778"/>
      <c r="AN85" s="778"/>
      <c r="AO85" s="778"/>
      <c r="AP85" s="778"/>
      <c r="AQ85" s="778"/>
    </row>
    <row r="86" spans="1:43" s="202" customFormat="1" ht="15" customHeight="1">
      <c r="A86" s="805"/>
      <c r="B86" s="226">
        <v>5</v>
      </c>
      <c r="C86" s="807">
        <v>9853</v>
      </c>
      <c r="D86" s="807">
        <v>11263</v>
      </c>
      <c r="E86" s="807">
        <v>5103</v>
      </c>
      <c r="F86" s="807">
        <v>14352</v>
      </c>
      <c r="G86" s="510" t="s">
        <v>382</v>
      </c>
      <c r="H86" s="807">
        <v>11491</v>
      </c>
      <c r="I86" s="807">
        <v>11454</v>
      </c>
      <c r="J86" s="510" t="s">
        <v>382</v>
      </c>
      <c r="K86" s="807">
        <v>2294</v>
      </c>
      <c r="L86" s="807">
        <v>9995</v>
      </c>
      <c r="M86" s="224"/>
      <c r="N86" s="814"/>
      <c r="O86" s="809"/>
      <c r="P86" s="809"/>
      <c r="Q86" s="809"/>
      <c r="R86" s="809"/>
      <c r="S86" s="809"/>
      <c r="T86" s="809"/>
      <c r="U86" s="809"/>
      <c r="V86" s="833"/>
      <c r="W86" s="834"/>
      <c r="X86" s="778"/>
      <c r="Y86" s="778"/>
      <c r="Z86" s="778"/>
      <c r="AA86" s="778"/>
      <c r="AB86" s="778"/>
      <c r="AC86" s="778"/>
      <c r="AD86" s="778"/>
      <c r="AE86" s="778"/>
      <c r="AF86" s="778"/>
      <c r="AG86" s="778"/>
      <c r="AH86" s="778"/>
      <c r="AI86" s="778"/>
      <c r="AJ86" s="778"/>
      <c r="AK86" s="778"/>
      <c r="AL86" s="778"/>
      <c r="AM86" s="778"/>
      <c r="AN86" s="778"/>
      <c r="AO86" s="778"/>
      <c r="AP86" s="778"/>
      <c r="AQ86" s="778"/>
    </row>
    <row r="87" spans="1:43" s="202" customFormat="1" ht="15" customHeight="1">
      <c r="A87" s="810" t="s">
        <v>385</v>
      </c>
      <c r="B87" s="231" t="s">
        <v>384</v>
      </c>
      <c r="C87" s="241">
        <v>795</v>
      </c>
      <c r="D87" s="242">
        <v>1401</v>
      </c>
      <c r="E87" s="241">
        <v>3152</v>
      </c>
      <c r="F87" s="230">
        <v>5782</v>
      </c>
      <c r="G87" s="230">
        <v>1448</v>
      </c>
      <c r="H87" s="241">
        <v>5758</v>
      </c>
      <c r="I87" s="245">
        <v>2522</v>
      </c>
      <c r="J87" s="229" t="s">
        <v>17</v>
      </c>
      <c r="K87" s="227">
        <v>1449</v>
      </c>
      <c r="L87" s="828">
        <v>811</v>
      </c>
      <c r="N87" s="820"/>
      <c r="O87" s="786"/>
      <c r="P87" s="795"/>
      <c r="Q87" s="786"/>
      <c r="R87" s="786"/>
      <c r="S87" s="786"/>
      <c r="T87" s="786"/>
      <c r="U87" s="786"/>
      <c r="V87" s="786"/>
      <c r="W87" s="786"/>
      <c r="X87" s="778"/>
      <c r="Y87" s="778"/>
      <c r="Z87" s="778"/>
      <c r="AA87" s="778"/>
      <c r="AB87" s="778"/>
      <c r="AC87" s="778"/>
      <c r="AD87" s="778"/>
      <c r="AE87" s="778"/>
      <c r="AF87" s="778"/>
      <c r="AG87" s="778"/>
      <c r="AH87" s="778"/>
      <c r="AI87" s="778"/>
      <c r="AJ87" s="778"/>
      <c r="AK87" s="778"/>
      <c r="AL87" s="778"/>
      <c r="AM87" s="778"/>
      <c r="AN87" s="778"/>
      <c r="AO87" s="778"/>
      <c r="AP87" s="778"/>
      <c r="AQ87" s="778"/>
    </row>
    <row r="88" spans="1:43" s="202" customFormat="1" ht="15" customHeight="1">
      <c r="A88" s="803"/>
      <c r="B88" s="231">
        <v>4</v>
      </c>
      <c r="C88" s="241">
        <v>2067</v>
      </c>
      <c r="D88" s="242">
        <v>2604</v>
      </c>
      <c r="E88" s="241">
        <v>8317</v>
      </c>
      <c r="F88" s="230">
        <v>4238</v>
      </c>
      <c r="G88" s="230">
        <v>2726</v>
      </c>
      <c r="H88" s="241">
        <v>3192</v>
      </c>
      <c r="I88" s="241">
        <v>2933</v>
      </c>
      <c r="J88" s="229" t="s">
        <v>17</v>
      </c>
      <c r="K88" s="227">
        <v>6350</v>
      </c>
      <c r="L88" s="828">
        <v>1820</v>
      </c>
      <c r="N88" s="820"/>
      <c r="O88" s="786"/>
      <c r="P88" s="795"/>
      <c r="Q88" s="786"/>
      <c r="R88" s="786"/>
      <c r="S88" s="786"/>
      <c r="T88" s="786"/>
      <c r="U88" s="786"/>
      <c r="V88" s="786"/>
      <c r="W88" s="786"/>
      <c r="X88" s="778"/>
      <c r="Y88" s="778"/>
      <c r="Z88" s="778"/>
      <c r="AA88" s="778"/>
      <c r="AB88" s="778"/>
      <c r="AC88" s="778"/>
      <c r="AD88" s="778"/>
      <c r="AE88" s="778"/>
      <c r="AF88" s="778"/>
      <c r="AG88" s="778"/>
      <c r="AH88" s="778"/>
      <c r="AI88" s="778"/>
      <c r="AJ88" s="778"/>
      <c r="AK88" s="778"/>
      <c r="AL88" s="778"/>
      <c r="AM88" s="778"/>
      <c r="AN88" s="778"/>
      <c r="AO88" s="778"/>
      <c r="AP88" s="778"/>
      <c r="AQ88" s="778"/>
    </row>
    <row r="89" spans="1:43" s="202" customFormat="1" ht="15" customHeight="1">
      <c r="A89" s="805"/>
      <c r="B89" s="226">
        <v>5</v>
      </c>
      <c r="C89" s="807">
        <v>2547</v>
      </c>
      <c r="D89" s="807">
        <v>3539</v>
      </c>
      <c r="E89" s="807">
        <v>7630</v>
      </c>
      <c r="F89" s="807">
        <v>6806</v>
      </c>
      <c r="G89" s="807">
        <v>4662</v>
      </c>
      <c r="H89" s="807">
        <v>2728</v>
      </c>
      <c r="I89" s="807">
        <v>3403</v>
      </c>
      <c r="J89" s="510" t="s">
        <v>382</v>
      </c>
      <c r="K89" s="807">
        <v>9874</v>
      </c>
      <c r="L89" s="807">
        <v>3572</v>
      </c>
      <c r="M89" s="224"/>
      <c r="N89" s="814"/>
      <c r="O89" s="809"/>
      <c r="P89" s="809"/>
      <c r="Q89" s="809"/>
      <c r="R89" s="835"/>
      <c r="S89" s="809"/>
      <c r="T89" s="809"/>
      <c r="U89" s="809"/>
      <c r="V89" s="809"/>
      <c r="W89" s="809"/>
      <c r="X89" s="778"/>
      <c r="Y89" s="778"/>
      <c r="Z89" s="778"/>
      <c r="AA89" s="778"/>
      <c r="AB89" s="778"/>
      <c r="AC89" s="778"/>
      <c r="AD89" s="778"/>
      <c r="AE89" s="778"/>
      <c r="AF89" s="778"/>
      <c r="AG89" s="778"/>
      <c r="AH89" s="778"/>
      <c r="AI89" s="778"/>
      <c r="AJ89" s="778"/>
      <c r="AK89" s="778"/>
      <c r="AL89" s="778"/>
      <c r="AM89" s="778"/>
      <c r="AN89" s="778"/>
      <c r="AO89" s="778"/>
      <c r="AP89" s="778"/>
      <c r="AQ89" s="778"/>
    </row>
    <row r="90" spans="1:43" s="202" customFormat="1" ht="11.25" customHeight="1" thickBot="1">
      <c r="N90" s="778"/>
      <c r="O90" s="778"/>
      <c r="P90" s="778"/>
      <c r="Q90" s="778"/>
      <c r="R90" s="778"/>
      <c r="S90" s="778"/>
      <c r="T90" s="778"/>
      <c r="U90" s="778"/>
      <c r="V90" s="778"/>
      <c r="W90" s="778"/>
      <c r="X90" s="778"/>
      <c r="Y90" s="778"/>
      <c r="Z90" s="778"/>
      <c r="AA90" s="778"/>
      <c r="AB90" s="778"/>
      <c r="AC90" s="778"/>
      <c r="AD90" s="778"/>
      <c r="AE90" s="778"/>
      <c r="AF90" s="778"/>
      <c r="AG90" s="778"/>
      <c r="AH90" s="778"/>
      <c r="AI90" s="778"/>
      <c r="AJ90" s="778"/>
      <c r="AK90" s="778"/>
      <c r="AL90" s="778"/>
      <c r="AM90" s="778"/>
      <c r="AN90" s="778"/>
      <c r="AO90" s="778"/>
      <c r="AP90" s="778"/>
      <c r="AQ90" s="778"/>
    </row>
    <row r="91" spans="1:43" s="202" customFormat="1" ht="15" customHeight="1" thickTop="1">
      <c r="A91" s="240"/>
      <c r="B91" s="239" t="s">
        <v>367</v>
      </c>
      <c r="C91" s="776" t="s">
        <v>422</v>
      </c>
      <c r="D91" s="776" t="s">
        <v>29</v>
      </c>
      <c r="E91" s="836"/>
      <c r="F91" s="720"/>
      <c r="G91" s="836"/>
      <c r="H91" s="837"/>
      <c r="I91" s="836"/>
      <c r="J91" s="720"/>
      <c r="K91" s="720"/>
      <c r="L91" s="720"/>
      <c r="M91" s="720"/>
      <c r="N91" s="722"/>
      <c r="O91" s="724"/>
      <c r="P91" s="722"/>
      <c r="Q91" s="724"/>
      <c r="R91" s="722"/>
      <c r="S91" s="723"/>
      <c r="T91" s="722"/>
      <c r="U91" s="724"/>
      <c r="V91" s="724"/>
      <c r="W91" s="724"/>
      <c r="X91" s="778"/>
      <c r="Y91" s="778"/>
      <c r="Z91" s="778"/>
      <c r="AA91" s="778"/>
      <c r="AB91" s="778"/>
      <c r="AC91" s="778"/>
      <c r="AD91" s="778"/>
      <c r="AE91" s="778"/>
      <c r="AF91" s="778"/>
      <c r="AG91" s="778"/>
      <c r="AH91" s="778"/>
      <c r="AI91" s="778"/>
      <c r="AJ91" s="778"/>
      <c r="AK91" s="778"/>
      <c r="AL91" s="778"/>
      <c r="AM91" s="778"/>
      <c r="AN91" s="778"/>
      <c r="AO91" s="778"/>
      <c r="AP91" s="778"/>
      <c r="AQ91" s="778"/>
    </row>
    <row r="92" spans="1:43" s="202" customFormat="1" ht="15" customHeight="1">
      <c r="A92" s="238" t="s">
        <v>377</v>
      </c>
      <c r="B92" s="237"/>
      <c r="C92" s="779"/>
      <c r="D92" s="779"/>
      <c r="E92" s="721"/>
      <c r="F92" s="721"/>
      <c r="G92" s="836"/>
      <c r="H92" s="837"/>
      <c r="I92" s="721"/>
      <c r="J92" s="721"/>
      <c r="K92" s="720"/>
      <c r="L92" s="720"/>
      <c r="M92" s="721"/>
      <c r="N92" s="782"/>
      <c r="O92" s="782"/>
      <c r="P92" s="782"/>
      <c r="Q92" s="782"/>
      <c r="R92" s="722"/>
      <c r="S92" s="723"/>
      <c r="T92" s="782"/>
      <c r="U92" s="782"/>
      <c r="V92" s="724"/>
      <c r="W92" s="724"/>
      <c r="X92" s="778"/>
      <c r="Y92" s="778"/>
      <c r="Z92" s="778"/>
      <c r="AA92" s="778"/>
      <c r="AB92" s="778"/>
      <c r="AC92" s="778"/>
      <c r="AD92" s="778"/>
      <c r="AE92" s="778"/>
      <c r="AF92" s="778"/>
      <c r="AG92" s="778"/>
      <c r="AH92" s="778"/>
      <c r="AI92" s="778"/>
      <c r="AJ92" s="778"/>
      <c r="AK92" s="778"/>
      <c r="AL92" s="778"/>
      <c r="AM92" s="778"/>
      <c r="AN92" s="778"/>
      <c r="AO92" s="778"/>
      <c r="AP92" s="778"/>
      <c r="AQ92" s="778"/>
    </row>
    <row r="93" spans="1:43" s="202" customFormat="1" ht="15" customHeight="1">
      <c r="A93" s="784" t="s">
        <v>378</v>
      </c>
      <c r="B93" s="236" t="s">
        <v>379</v>
      </c>
      <c r="C93" s="241">
        <v>4082</v>
      </c>
      <c r="D93" s="241">
        <v>5601</v>
      </c>
      <c r="E93" s="227"/>
      <c r="F93" s="227"/>
      <c r="G93" s="227"/>
      <c r="H93" s="228"/>
      <c r="I93" s="228"/>
      <c r="J93" s="228"/>
      <c r="K93" s="227"/>
      <c r="L93" s="227"/>
      <c r="M93" s="227"/>
      <c r="N93" s="795"/>
      <c r="O93" s="795"/>
      <c r="P93" s="786"/>
      <c r="Q93" s="786"/>
      <c r="R93" s="786"/>
      <c r="S93" s="795"/>
      <c r="T93" s="795"/>
      <c r="U93" s="795"/>
      <c r="V93" s="786"/>
      <c r="W93" s="786"/>
      <c r="X93" s="778"/>
      <c r="Y93" s="778"/>
      <c r="Z93" s="778"/>
      <c r="AA93" s="778"/>
      <c r="AB93" s="778"/>
      <c r="AC93" s="778"/>
      <c r="AD93" s="778"/>
      <c r="AE93" s="778"/>
      <c r="AF93" s="778"/>
      <c r="AG93" s="778"/>
      <c r="AH93" s="778"/>
      <c r="AI93" s="778"/>
      <c r="AJ93" s="778"/>
      <c r="AK93" s="778"/>
      <c r="AL93" s="778"/>
      <c r="AM93" s="778"/>
      <c r="AN93" s="778"/>
      <c r="AO93" s="778"/>
      <c r="AP93" s="778"/>
      <c r="AQ93" s="778"/>
    </row>
    <row r="94" spans="1:43" s="202" customFormat="1" ht="15" customHeight="1">
      <c r="A94" s="787"/>
      <c r="B94" s="236">
        <v>4</v>
      </c>
      <c r="C94" s="241">
        <v>7572</v>
      </c>
      <c r="D94" s="241">
        <v>15384</v>
      </c>
      <c r="E94" s="227"/>
      <c r="F94" s="227"/>
      <c r="G94" s="227"/>
      <c r="H94" s="228"/>
      <c r="I94" s="228"/>
      <c r="J94" s="228"/>
      <c r="K94" s="227"/>
      <c r="L94" s="227"/>
      <c r="M94" s="227"/>
      <c r="N94" s="786"/>
      <c r="O94" s="795"/>
      <c r="P94" s="786"/>
      <c r="Q94" s="786"/>
      <c r="R94" s="786"/>
      <c r="S94" s="795"/>
      <c r="T94" s="795"/>
      <c r="U94" s="795"/>
      <c r="V94" s="786"/>
      <c r="W94" s="786"/>
      <c r="X94" s="778"/>
      <c r="Y94" s="778"/>
      <c r="Z94" s="778"/>
      <c r="AA94" s="778"/>
      <c r="AB94" s="778"/>
      <c r="AC94" s="778"/>
      <c r="AD94" s="778"/>
      <c r="AE94" s="778"/>
      <c r="AF94" s="778"/>
      <c r="AG94" s="778"/>
      <c r="AH94" s="778"/>
      <c r="AI94" s="778"/>
      <c r="AJ94" s="778"/>
      <c r="AK94" s="778"/>
      <c r="AL94" s="778"/>
      <c r="AM94" s="778"/>
      <c r="AN94" s="778"/>
      <c r="AO94" s="778"/>
      <c r="AP94" s="778"/>
      <c r="AQ94" s="778"/>
    </row>
    <row r="95" spans="1:43" s="233" customFormat="1" ht="15" customHeight="1">
      <c r="A95" s="787"/>
      <c r="B95" s="235">
        <v>5</v>
      </c>
      <c r="C95" s="506">
        <v>10359</v>
      </c>
      <c r="D95" s="506">
        <v>18377</v>
      </c>
      <c r="E95" s="224"/>
      <c r="F95" s="224"/>
      <c r="G95" s="224"/>
      <c r="H95" s="228"/>
      <c r="I95" s="224"/>
      <c r="J95" s="224"/>
      <c r="K95" s="224"/>
      <c r="L95" s="224"/>
      <c r="M95" s="224"/>
      <c r="N95" s="788"/>
      <c r="O95" s="833"/>
      <c r="P95" s="788"/>
      <c r="Q95" s="788"/>
      <c r="R95" s="788"/>
      <c r="S95" s="795"/>
      <c r="T95" s="788"/>
      <c r="U95" s="788"/>
      <c r="V95" s="788"/>
      <c r="W95" s="788"/>
      <c r="X95" s="789"/>
      <c r="Y95" s="789"/>
      <c r="Z95" s="789"/>
      <c r="AA95" s="789"/>
      <c r="AB95" s="789"/>
      <c r="AC95" s="789"/>
      <c r="AD95" s="789"/>
      <c r="AE95" s="789"/>
      <c r="AF95" s="789"/>
      <c r="AG95" s="789"/>
      <c r="AH95" s="789"/>
      <c r="AI95" s="789"/>
      <c r="AJ95" s="789"/>
      <c r="AK95" s="789"/>
      <c r="AL95" s="789"/>
      <c r="AM95" s="789"/>
      <c r="AN95" s="789"/>
      <c r="AO95" s="789"/>
      <c r="AP95" s="789"/>
      <c r="AQ95" s="789"/>
    </row>
    <row r="96" spans="1:43" s="233" customFormat="1" ht="6" customHeight="1">
      <c r="A96" s="787"/>
      <c r="B96" s="234"/>
      <c r="C96" s="506"/>
      <c r="D96" s="506"/>
      <c r="E96" s="224"/>
      <c r="F96" s="224"/>
      <c r="G96" s="224"/>
      <c r="H96" s="228"/>
      <c r="I96" s="224"/>
      <c r="J96" s="224"/>
      <c r="K96" s="224"/>
      <c r="L96" s="224"/>
      <c r="M96" s="224"/>
      <c r="N96" s="788"/>
      <c r="O96" s="788"/>
      <c r="P96" s="788"/>
      <c r="Q96" s="788"/>
      <c r="R96" s="788"/>
      <c r="S96" s="795"/>
      <c r="T96" s="788"/>
      <c r="U96" s="788"/>
      <c r="V96" s="788"/>
      <c r="W96" s="788"/>
      <c r="X96" s="789"/>
      <c r="Y96" s="789"/>
      <c r="Z96" s="789"/>
      <c r="AA96" s="789"/>
      <c r="AB96" s="789"/>
      <c r="AC96" s="789"/>
      <c r="AD96" s="789"/>
      <c r="AE96" s="789"/>
      <c r="AF96" s="789"/>
      <c r="AG96" s="789"/>
      <c r="AH96" s="789"/>
      <c r="AI96" s="789"/>
      <c r="AJ96" s="789"/>
      <c r="AK96" s="789"/>
      <c r="AL96" s="789"/>
      <c r="AM96" s="789"/>
      <c r="AN96" s="789"/>
      <c r="AO96" s="789"/>
      <c r="AP96" s="789"/>
      <c r="AQ96" s="789"/>
    </row>
    <row r="97" spans="1:43" s="202" customFormat="1" ht="15" customHeight="1">
      <c r="A97" s="787"/>
      <c r="B97" s="231" t="s">
        <v>380</v>
      </c>
      <c r="C97" s="792">
        <v>641</v>
      </c>
      <c r="D97" s="792">
        <v>878</v>
      </c>
      <c r="E97" s="791"/>
      <c r="F97" s="791"/>
      <c r="G97" s="791"/>
      <c r="H97" s="228"/>
      <c r="I97" s="791"/>
      <c r="J97" s="791"/>
      <c r="K97" s="791"/>
      <c r="L97" s="791"/>
      <c r="M97" s="224"/>
      <c r="N97" s="791"/>
      <c r="O97" s="795"/>
      <c r="P97" s="791"/>
      <c r="Q97" s="791"/>
      <c r="R97" s="791"/>
      <c r="S97" s="795"/>
      <c r="T97" s="791"/>
      <c r="U97" s="791"/>
      <c r="V97" s="791"/>
      <c r="W97" s="791"/>
      <c r="X97" s="778"/>
      <c r="Y97" s="778"/>
      <c r="Z97" s="778"/>
      <c r="AA97" s="778"/>
      <c r="AB97" s="778"/>
      <c r="AC97" s="778"/>
      <c r="AD97" s="778"/>
      <c r="AE97" s="778"/>
      <c r="AF97" s="778"/>
      <c r="AG97" s="778"/>
      <c r="AH97" s="778"/>
      <c r="AI97" s="778"/>
      <c r="AJ97" s="778"/>
      <c r="AK97" s="778"/>
      <c r="AL97" s="778"/>
      <c r="AM97" s="778"/>
      <c r="AN97" s="778"/>
      <c r="AO97" s="778"/>
      <c r="AP97" s="778"/>
      <c r="AQ97" s="778"/>
    </row>
    <row r="98" spans="1:43" s="202" customFormat="1" ht="15" customHeight="1">
      <c r="A98" s="787"/>
      <c r="B98" s="231" t="s">
        <v>27</v>
      </c>
      <c r="C98" s="792">
        <v>9286</v>
      </c>
      <c r="D98" s="792">
        <v>16450</v>
      </c>
      <c r="E98" s="791"/>
      <c r="F98" s="791"/>
      <c r="G98" s="791"/>
      <c r="H98" s="228"/>
      <c r="I98" s="791"/>
      <c r="J98" s="791"/>
      <c r="K98" s="791"/>
      <c r="L98" s="791"/>
      <c r="M98" s="224"/>
      <c r="N98" s="791"/>
      <c r="O98" s="795"/>
      <c r="P98" s="791"/>
      <c r="Q98" s="791"/>
      <c r="R98" s="791"/>
      <c r="S98" s="795"/>
      <c r="T98" s="791"/>
      <c r="U98" s="791"/>
      <c r="V98" s="791"/>
      <c r="W98" s="791"/>
      <c r="X98" s="778"/>
      <c r="Y98" s="778"/>
      <c r="Z98" s="778"/>
      <c r="AA98" s="778"/>
      <c r="AB98" s="778"/>
      <c r="AC98" s="778"/>
      <c r="AD98" s="778"/>
      <c r="AE98" s="778"/>
      <c r="AF98" s="778"/>
      <c r="AG98" s="778"/>
      <c r="AH98" s="778"/>
      <c r="AI98" s="778"/>
      <c r="AJ98" s="778"/>
      <c r="AK98" s="778"/>
      <c r="AL98" s="778"/>
      <c r="AM98" s="778"/>
      <c r="AN98" s="778"/>
      <c r="AO98" s="778"/>
      <c r="AP98" s="778"/>
      <c r="AQ98" s="778"/>
    </row>
    <row r="99" spans="1:43" s="202" customFormat="1" ht="15" customHeight="1">
      <c r="A99" s="787"/>
      <c r="B99" s="231" t="s">
        <v>381</v>
      </c>
      <c r="C99" s="792">
        <v>11</v>
      </c>
      <c r="D99" s="229">
        <v>194</v>
      </c>
      <c r="E99" s="791"/>
      <c r="F99" s="791"/>
      <c r="G99" s="791"/>
      <c r="H99" s="228"/>
      <c r="I99" s="791"/>
      <c r="J99" s="791"/>
      <c r="K99" s="791"/>
      <c r="L99" s="791"/>
      <c r="M99" s="224"/>
      <c r="N99" s="791"/>
      <c r="O99" s="795"/>
      <c r="P99" s="791"/>
      <c r="Q99" s="791"/>
      <c r="R99" s="791"/>
      <c r="S99" s="795"/>
      <c r="T99" s="791"/>
      <c r="U99" s="791"/>
      <c r="V99" s="791"/>
      <c r="W99" s="791"/>
      <c r="X99" s="778"/>
      <c r="Y99" s="778"/>
      <c r="Z99" s="778"/>
      <c r="AA99" s="778"/>
      <c r="AB99" s="778"/>
      <c r="AC99" s="778"/>
      <c r="AD99" s="778"/>
      <c r="AE99" s="778"/>
      <c r="AF99" s="778"/>
      <c r="AG99" s="778"/>
      <c r="AH99" s="778"/>
      <c r="AI99" s="778"/>
      <c r="AJ99" s="778"/>
      <c r="AK99" s="778"/>
      <c r="AL99" s="778"/>
      <c r="AM99" s="778"/>
      <c r="AN99" s="778"/>
      <c r="AO99" s="778"/>
      <c r="AP99" s="778"/>
      <c r="AQ99" s="778"/>
    </row>
    <row r="100" spans="1:43" s="202" customFormat="1" ht="15" customHeight="1">
      <c r="A100" s="796"/>
      <c r="B100" s="558" t="s">
        <v>26</v>
      </c>
      <c r="C100" s="797">
        <v>421</v>
      </c>
      <c r="D100" s="797">
        <v>855</v>
      </c>
      <c r="E100" s="791"/>
      <c r="F100" s="791"/>
      <c r="G100" s="791"/>
      <c r="H100" s="228"/>
      <c r="I100" s="791"/>
      <c r="J100" s="791"/>
      <c r="K100" s="791"/>
      <c r="L100" s="791"/>
      <c r="M100" s="224"/>
      <c r="N100" s="791"/>
      <c r="O100" s="795"/>
      <c r="P100" s="791"/>
      <c r="Q100" s="791"/>
      <c r="R100" s="791"/>
      <c r="S100" s="795"/>
      <c r="T100" s="791"/>
      <c r="U100" s="791"/>
      <c r="V100" s="791"/>
      <c r="W100" s="791"/>
      <c r="X100" s="778"/>
      <c r="Y100" s="778"/>
      <c r="Z100" s="778"/>
      <c r="AA100" s="778"/>
      <c r="AB100" s="778"/>
      <c r="AC100" s="778"/>
      <c r="AD100" s="778"/>
      <c r="AE100" s="778"/>
      <c r="AF100" s="778"/>
      <c r="AG100" s="778"/>
      <c r="AH100" s="778"/>
      <c r="AI100" s="778"/>
      <c r="AJ100" s="778"/>
      <c r="AK100" s="778"/>
      <c r="AL100" s="778"/>
      <c r="AM100" s="778"/>
      <c r="AN100" s="778"/>
      <c r="AO100" s="778"/>
      <c r="AP100" s="778"/>
      <c r="AQ100" s="778"/>
    </row>
    <row r="101" spans="1:43" s="202" customFormat="1" ht="15" customHeight="1">
      <c r="A101" s="801" t="s">
        <v>383</v>
      </c>
      <c r="B101" s="236" t="s">
        <v>379</v>
      </c>
      <c r="C101" s="245">
        <v>1548</v>
      </c>
      <c r="D101" s="243">
        <v>5040</v>
      </c>
      <c r="E101" s="227"/>
      <c r="F101" s="227"/>
      <c r="G101" s="228"/>
      <c r="H101" s="228"/>
      <c r="I101" s="228"/>
      <c r="J101" s="228"/>
      <c r="K101" s="227"/>
      <c r="L101" s="227"/>
      <c r="M101" s="227"/>
      <c r="N101" s="795"/>
      <c r="O101" s="795"/>
      <c r="P101" s="786"/>
      <c r="Q101" s="786"/>
      <c r="R101" s="795"/>
      <c r="S101" s="795"/>
      <c r="T101" s="795"/>
      <c r="U101" s="795"/>
      <c r="V101" s="786"/>
      <c r="W101" s="786"/>
      <c r="X101" s="778"/>
      <c r="Y101" s="778"/>
      <c r="Z101" s="778"/>
      <c r="AA101" s="778"/>
      <c r="AB101" s="778"/>
      <c r="AC101" s="778"/>
      <c r="AD101" s="778"/>
      <c r="AE101" s="778"/>
      <c r="AF101" s="778"/>
      <c r="AG101" s="778"/>
      <c r="AH101" s="778"/>
      <c r="AI101" s="778"/>
      <c r="AJ101" s="778"/>
      <c r="AK101" s="778"/>
      <c r="AL101" s="778"/>
      <c r="AM101" s="778"/>
      <c r="AN101" s="778"/>
      <c r="AO101" s="778"/>
      <c r="AP101" s="778"/>
      <c r="AQ101" s="778"/>
    </row>
    <row r="102" spans="1:43" s="202" customFormat="1" ht="15" customHeight="1">
      <c r="A102" s="803"/>
      <c r="B102" s="236">
        <v>4</v>
      </c>
      <c r="C102" s="241">
        <v>4526</v>
      </c>
      <c r="D102" s="229">
        <v>12296</v>
      </c>
      <c r="E102" s="227"/>
      <c r="F102" s="227"/>
      <c r="G102" s="228"/>
      <c r="H102" s="228"/>
      <c r="I102" s="228"/>
      <c r="J102" s="228"/>
      <c r="K102" s="227"/>
      <c r="L102" s="227"/>
      <c r="M102" s="227"/>
      <c r="N102" s="786"/>
      <c r="O102" s="795"/>
      <c r="P102" s="786"/>
      <c r="Q102" s="786"/>
      <c r="R102" s="795"/>
      <c r="S102" s="795"/>
      <c r="T102" s="795"/>
      <c r="U102" s="795"/>
      <c r="V102" s="786"/>
      <c r="W102" s="786"/>
      <c r="X102" s="778"/>
      <c r="Y102" s="778"/>
      <c r="Z102" s="778"/>
      <c r="AA102" s="778"/>
      <c r="AB102" s="778"/>
      <c r="AC102" s="778"/>
      <c r="AD102" s="778"/>
      <c r="AE102" s="778"/>
      <c r="AF102" s="778"/>
      <c r="AG102" s="778"/>
      <c r="AH102" s="778"/>
      <c r="AI102" s="778"/>
      <c r="AJ102" s="778"/>
      <c r="AK102" s="778"/>
      <c r="AL102" s="778"/>
      <c r="AM102" s="778"/>
      <c r="AN102" s="778"/>
      <c r="AO102" s="778"/>
      <c r="AP102" s="778"/>
      <c r="AQ102" s="778"/>
    </row>
    <row r="103" spans="1:43" s="202" customFormat="1" ht="15" customHeight="1">
      <c r="A103" s="805"/>
      <c r="B103" s="583">
        <v>5</v>
      </c>
      <c r="C103" s="807">
        <v>6410</v>
      </c>
      <c r="D103" s="807">
        <v>13285</v>
      </c>
      <c r="E103" s="224"/>
      <c r="F103" s="224"/>
      <c r="G103" s="225"/>
      <c r="H103" s="225"/>
      <c r="I103" s="224"/>
      <c r="J103" s="225"/>
      <c r="K103" s="224"/>
      <c r="L103" s="224"/>
      <c r="M103" s="224"/>
      <c r="N103" s="814"/>
      <c r="O103" s="833"/>
      <c r="P103" s="788"/>
      <c r="Q103" s="788"/>
      <c r="R103" s="833"/>
      <c r="S103" s="833"/>
      <c r="T103" s="788"/>
      <c r="U103" s="833"/>
      <c r="V103" s="788"/>
      <c r="W103" s="788"/>
      <c r="X103" s="778"/>
      <c r="Y103" s="778"/>
      <c r="Z103" s="778"/>
      <c r="AA103" s="778"/>
      <c r="AB103" s="778"/>
      <c r="AC103" s="778"/>
      <c r="AD103" s="778"/>
      <c r="AE103" s="778"/>
      <c r="AF103" s="778"/>
      <c r="AG103" s="778"/>
      <c r="AH103" s="778"/>
      <c r="AI103" s="778"/>
      <c r="AJ103" s="778"/>
      <c r="AK103" s="778"/>
      <c r="AL103" s="778"/>
      <c r="AM103" s="778"/>
      <c r="AN103" s="778"/>
      <c r="AO103" s="778"/>
      <c r="AP103" s="778"/>
      <c r="AQ103" s="778"/>
    </row>
    <row r="104" spans="1:43" s="202" customFormat="1" ht="15" customHeight="1">
      <c r="A104" s="801" t="s">
        <v>385</v>
      </c>
      <c r="B104" s="236" t="s">
        <v>379</v>
      </c>
      <c r="C104" s="227">
        <v>101</v>
      </c>
      <c r="D104" s="229">
        <v>1884</v>
      </c>
      <c r="E104" s="227"/>
      <c r="F104" s="227"/>
      <c r="G104" s="227"/>
      <c r="H104" s="227"/>
      <c r="I104" s="228"/>
      <c r="J104" s="228"/>
      <c r="K104" s="227"/>
      <c r="L104" s="227"/>
      <c r="M104" s="227"/>
      <c r="N104" s="795"/>
      <c r="O104" s="795"/>
      <c r="P104" s="786"/>
      <c r="Q104" s="786"/>
      <c r="R104" s="786"/>
      <c r="S104" s="786"/>
      <c r="T104" s="795"/>
      <c r="U104" s="795"/>
      <c r="V104" s="786"/>
      <c r="W104" s="786"/>
      <c r="X104" s="778"/>
      <c r="Y104" s="778"/>
      <c r="Z104" s="778"/>
      <c r="AA104" s="778"/>
      <c r="AB104" s="778"/>
      <c r="AC104" s="778"/>
      <c r="AD104" s="778"/>
      <c r="AE104" s="778"/>
      <c r="AF104" s="778"/>
      <c r="AG104" s="778"/>
      <c r="AH104" s="778"/>
      <c r="AI104" s="778"/>
      <c r="AJ104" s="778"/>
      <c r="AK104" s="778"/>
      <c r="AL104" s="778"/>
      <c r="AM104" s="778"/>
      <c r="AN104" s="778"/>
      <c r="AO104" s="778"/>
      <c r="AP104" s="778"/>
      <c r="AQ104" s="778"/>
    </row>
    <row r="105" spans="1:43" s="202" customFormat="1" ht="15" customHeight="1">
      <c r="A105" s="803"/>
      <c r="B105" s="236">
        <v>4</v>
      </c>
      <c r="C105" s="227">
        <v>206</v>
      </c>
      <c r="D105" s="229">
        <v>2101</v>
      </c>
      <c r="E105" s="227"/>
      <c r="F105" s="227"/>
      <c r="G105" s="227"/>
      <c r="H105" s="227"/>
      <c r="I105" s="228"/>
      <c r="J105" s="228"/>
      <c r="K105" s="227"/>
      <c r="L105" s="227"/>
      <c r="M105" s="227"/>
      <c r="N105" s="786"/>
      <c r="O105" s="795"/>
      <c r="P105" s="786"/>
      <c r="Q105" s="786"/>
      <c r="R105" s="786"/>
      <c r="S105" s="786"/>
      <c r="T105" s="795"/>
      <c r="U105" s="795"/>
      <c r="V105" s="786"/>
      <c r="W105" s="786"/>
      <c r="X105" s="778"/>
      <c r="Y105" s="778"/>
      <c r="Z105" s="778"/>
      <c r="AA105" s="778"/>
      <c r="AB105" s="778"/>
      <c r="AC105" s="778"/>
      <c r="AD105" s="778"/>
      <c r="AE105" s="778"/>
      <c r="AF105" s="778"/>
      <c r="AG105" s="778"/>
      <c r="AH105" s="778"/>
      <c r="AI105" s="778"/>
      <c r="AJ105" s="778"/>
      <c r="AK105" s="778"/>
      <c r="AL105" s="778"/>
      <c r="AM105" s="778"/>
      <c r="AN105" s="778"/>
      <c r="AO105" s="778"/>
      <c r="AP105" s="778"/>
      <c r="AQ105" s="778"/>
    </row>
    <row r="106" spans="1:43" s="202" customFormat="1" ht="15" customHeight="1">
      <c r="A106" s="805"/>
      <c r="B106" s="583">
        <v>5</v>
      </c>
      <c r="C106" s="812">
        <v>513</v>
      </c>
      <c r="D106" s="807">
        <v>3682</v>
      </c>
      <c r="E106" s="224"/>
      <c r="F106" s="224"/>
      <c r="G106" s="224"/>
      <c r="H106" s="224"/>
      <c r="I106" s="224"/>
      <c r="J106" s="225"/>
      <c r="K106" s="224"/>
      <c r="L106" s="224"/>
      <c r="M106" s="224"/>
      <c r="N106" s="814"/>
      <c r="O106" s="833"/>
      <c r="P106" s="788"/>
      <c r="Q106" s="788"/>
      <c r="R106" s="788"/>
      <c r="S106" s="788"/>
      <c r="T106" s="788"/>
      <c r="U106" s="833"/>
      <c r="V106" s="788"/>
      <c r="W106" s="788"/>
      <c r="X106" s="778"/>
      <c r="Y106" s="778"/>
      <c r="Z106" s="778"/>
      <c r="AA106" s="778"/>
      <c r="AB106" s="778"/>
      <c r="AC106" s="778"/>
      <c r="AD106" s="778"/>
      <c r="AE106" s="778"/>
      <c r="AF106" s="778"/>
      <c r="AG106" s="778"/>
      <c r="AH106" s="778"/>
      <c r="AI106" s="778"/>
      <c r="AJ106" s="778"/>
      <c r="AK106" s="778"/>
      <c r="AL106" s="778"/>
      <c r="AM106" s="778"/>
      <c r="AN106" s="778"/>
      <c r="AO106" s="778"/>
      <c r="AP106" s="778"/>
      <c r="AQ106" s="778"/>
    </row>
    <row r="107" spans="1:43" s="202" customFormat="1" ht="12.9" customHeight="1">
      <c r="A107" s="566" t="s">
        <v>423</v>
      </c>
      <c r="C107" s="223"/>
      <c r="D107" s="223"/>
      <c r="E107" s="222"/>
      <c r="L107" s="838"/>
      <c r="M107" s="220"/>
      <c r="N107" s="786"/>
      <c r="O107" s="778"/>
      <c r="P107" s="778"/>
      <c r="Q107" s="778"/>
      <c r="R107" s="778"/>
      <c r="S107" s="778"/>
      <c r="T107" s="778"/>
      <c r="U107" s="778"/>
      <c r="V107" s="778"/>
      <c r="W107" s="778"/>
      <c r="X107" s="778"/>
      <c r="Y107" s="778"/>
      <c r="Z107" s="778"/>
      <c r="AA107" s="778"/>
      <c r="AB107" s="778"/>
      <c r="AC107" s="778"/>
      <c r="AD107" s="778"/>
      <c r="AE107" s="778"/>
      <c r="AF107" s="778"/>
      <c r="AG107" s="778"/>
      <c r="AH107" s="778"/>
      <c r="AI107" s="778"/>
      <c r="AJ107" s="778"/>
      <c r="AK107" s="778"/>
      <c r="AL107" s="778"/>
      <c r="AM107" s="778"/>
      <c r="AN107" s="778"/>
      <c r="AO107" s="778"/>
      <c r="AP107" s="778"/>
      <c r="AQ107" s="778"/>
    </row>
    <row r="108" spans="1:43" s="202" customFormat="1" ht="12.9" customHeight="1">
      <c r="A108" s="221"/>
      <c r="B108" s="221"/>
      <c r="C108" s="726"/>
      <c r="D108" s="726"/>
      <c r="E108" s="726"/>
      <c r="F108" s="726"/>
      <c r="G108" s="726"/>
      <c r="H108" s="726"/>
      <c r="I108" s="726"/>
      <c r="J108" s="726"/>
      <c r="K108" s="726"/>
      <c r="L108" s="726"/>
      <c r="M108" s="220"/>
      <c r="N108" s="778"/>
      <c r="O108" s="778"/>
      <c r="P108" s="778"/>
      <c r="Q108" s="778"/>
      <c r="R108" s="778"/>
      <c r="S108" s="778"/>
      <c r="T108" s="778"/>
      <c r="U108" s="778"/>
      <c r="V108" s="778"/>
      <c r="W108" s="778"/>
      <c r="X108" s="778"/>
      <c r="Y108" s="778"/>
      <c r="Z108" s="778"/>
      <c r="AA108" s="778"/>
      <c r="AB108" s="778"/>
      <c r="AC108" s="778"/>
      <c r="AD108" s="778"/>
      <c r="AE108" s="778"/>
      <c r="AF108" s="778"/>
      <c r="AG108" s="778"/>
      <c r="AH108" s="778"/>
      <c r="AI108" s="778"/>
      <c r="AJ108" s="778"/>
      <c r="AK108" s="778"/>
      <c r="AL108" s="778"/>
      <c r="AM108" s="778"/>
      <c r="AN108" s="778"/>
      <c r="AO108" s="778"/>
      <c r="AP108" s="778"/>
      <c r="AQ108" s="778"/>
    </row>
    <row r="109" spans="1:43" s="202" customFormat="1" ht="12.9" customHeight="1">
      <c r="A109" s="221"/>
      <c r="B109" s="221"/>
      <c r="C109" s="726"/>
      <c r="D109" s="726"/>
      <c r="E109" s="726"/>
      <c r="F109" s="726"/>
      <c r="G109" s="726"/>
      <c r="H109" s="726"/>
      <c r="I109" s="726"/>
      <c r="J109" s="726"/>
      <c r="K109" s="726"/>
      <c r="L109" s="726"/>
      <c r="M109" s="220"/>
      <c r="N109" s="778"/>
      <c r="O109" s="778"/>
      <c r="P109" s="778"/>
      <c r="Q109" s="778"/>
      <c r="R109" s="778"/>
      <c r="S109" s="778"/>
      <c r="T109" s="778"/>
      <c r="U109" s="778"/>
      <c r="V109" s="778"/>
      <c r="W109" s="778"/>
      <c r="X109" s="778"/>
      <c r="Y109" s="778"/>
      <c r="Z109" s="778"/>
      <c r="AA109" s="778"/>
      <c r="AB109" s="778"/>
      <c r="AC109" s="778"/>
      <c r="AD109" s="778"/>
      <c r="AE109" s="778"/>
      <c r="AF109" s="778"/>
      <c r="AG109" s="778"/>
      <c r="AH109" s="778"/>
      <c r="AI109" s="778"/>
      <c r="AJ109" s="778"/>
      <c r="AK109" s="778"/>
      <c r="AL109" s="778"/>
      <c r="AM109" s="778"/>
      <c r="AN109" s="778"/>
      <c r="AO109" s="778"/>
      <c r="AP109" s="778"/>
      <c r="AQ109" s="778"/>
    </row>
    <row r="110" spans="1:43" ht="12.9" customHeight="1">
      <c r="C110" s="725"/>
      <c r="D110" s="725"/>
      <c r="E110" s="725"/>
      <c r="F110" s="725"/>
      <c r="G110" s="725"/>
      <c r="H110" s="725"/>
      <c r="I110" s="725"/>
      <c r="J110" s="725"/>
      <c r="K110" s="725"/>
      <c r="L110" s="725"/>
    </row>
    <row r="111" spans="1:43" ht="12.9" customHeight="1">
      <c r="C111" s="725"/>
      <c r="D111" s="725"/>
      <c r="E111" s="725"/>
      <c r="F111" s="725"/>
      <c r="G111" s="725"/>
      <c r="H111" s="725"/>
      <c r="I111" s="725"/>
      <c r="J111" s="725"/>
      <c r="K111" s="725"/>
      <c r="L111" s="725"/>
    </row>
    <row r="112" spans="1:43" ht="12.9" customHeight="1">
      <c r="C112" s="725"/>
      <c r="D112" s="725"/>
      <c r="E112" s="725"/>
      <c r="F112" s="725"/>
      <c r="G112" s="725"/>
      <c r="H112" s="725"/>
      <c r="I112" s="725"/>
      <c r="J112" s="725"/>
      <c r="K112" s="725"/>
      <c r="L112" s="725"/>
    </row>
    <row r="113" spans="3:12" ht="12.75" customHeight="1">
      <c r="C113" s="725"/>
      <c r="D113" s="725"/>
      <c r="E113" s="725"/>
      <c r="F113" s="725"/>
      <c r="G113" s="725"/>
      <c r="H113" s="725"/>
      <c r="I113" s="725"/>
      <c r="J113" s="725"/>
      <c r="K113" s="725"/>
      <c r="L113" s="725"/>
    </row>
    <row r="114" spans="3:12" ht="12.75" customHeight="1">
      <c r="C114" s="725"/>
      <c r="D114" s="725"/>
      <c r="E114" s="725"/>
      <c r="F114" s="725"/>
      <c r="G114" s="725"/>
      <c r="H114" s="725"/>
      <c r="I114" s="725"/>
      <c r="J114" s="725"/>
      <c r="K114" s="725"/>
      <c r="L114" s="725"/>
    </row>
  </sheetData>
  <mergeCells count="146">
    <mergeCell ref="A101:A103"/>
    <mergeCell ref="A104:A106"/>
    <mergeCell ref="C113:L113"/>
    <mergeCell ref="C114:L114"/>
    <mergeCell ref="T91:T92"/>
    <mergeCell ref="U91:U92"/>
    <mergeCell ref="V91:V92"/>
    <mergeCell ref="W91:W92"/>
    <mergeCell ref="A93:A100"/>
    <mergeCell ref="O91:O92"/>
    <mergeCell ref="P91:P92"/>
    <mergeCell ref="Q91:Q92"/>
    <mergeCell ref="R91:R92"/>
    <mergeCell ref="S91:S92"/>
    <mergeCell ref="J91:J92"/>
    <mergeCell ref="K91:K92"/>
    <mergeCell ref="L91:L92"/>
    <mergeCell ref="M91:M92"/>
    <mergeCell ref="N91:N92"/>
    <mergeCell ref="E91:E92"/>
    <mergeCell ref="F91:F92"/>
    <mergeCell ref="G91:G92"/>
    <mergeCell ref="H91:H92"/>
    <mergeCell ref="I91:I92"/>
    <mergeCell ref="A76:A83"/>
    <mergeCell ref="A84:A86"/>
    <mergeCell ref="A87:A89"/>
    <mergeCell ref="C91:C92"/>
    <mergeCell ref="D91:D92"/>
    <mergeCell ref="S74:S75"/>
    <mergeCell ref="T74:T75"/>
    <mergeCell ref="U74:U75"/>
    <mergeCell ref="V74:V75"/>
    <mergeCell ref="W74:W75"/>
    <mergeCell ref="N74:N75"/>
    <mergeCell ref="O74:O75"/>
    <mergeCell ref="P74:P75"/>
    <mergeCell ref="Q74:Q75"/>
    <mergeCell ref="R74:R75"/>
    <mergeCell ref="C74:C75"/>
    <mergeCell ref="D74:D75"/>
    <mergeCell ref="E74:E75"/>
    <mergeCell ref="F74:F75"/>
    <mergeCell ref="G74:G75"/>
    <mergeCell ref="V57:V58"/>
    <mergeCell ref="W57:W58"/>
    <mergeCell ref="A59:A66"/>
    <mergeCell ref="A67:A69"/>
    <mergeCell ref="A70:A72"/>
    <mergeCell ref="Q57:Q58"/>
    <mergeCell ref="R57:R58"/>
    <mergeCell ref="S57:S58"/>
    <mergeCell ref="T57:T58"/>
    <mergeCell ref="U57:U58"/>
    <mergeCell ref="K57:K58"/>
    <mergeCell ref="L57:L58"/>
    <mergeCell ref="N57:N58"/>
    <mergeCell ref="O57:O58"/>
    <mergeCell ref="P57:P58"/>
    <mergeCell ref="F57:F58"/>
    <mergeCell ref="G57:G58"/>
    <mergeCell ref="H57:H58"/>
    <mergeCell ref="I57:I58"/>
    <mergeCell ref="J57:J58"/>
    <mergeCell ref="U39:U40"/>
    <mergeCell ref="V39:V40"/>
    <mergeCell ref="W39:W40"/>
    <mergeCell ref="A41:A48"/>
    <mergeCell ref="A49:A51"/>
    <mergeCell ref="P39:P40"/>
    <mergeCell ref="Q39:Q40"/>
    <mergeCell ref="R39:R40"/>
    <mergeCell ref="S39:S40"/>
    <mergeCell ref="T39:T40"/>
    <mergeCell ref="J39:J40"/>
    <mergeCell ref="K39:K40"/>
    <mergeCell ref="L39:L40"/>
    <mergeCell ref="N39:N40"/>
    <mergeCell ref="O39:O40"/>
    <mergeCell ref="E39:E40"/>
    <mergeCell ref="F39:F40"/>
    <mergeCell ref="G39:G40"/>
    <mergeCell ref="H39:H40"/>
    <mergeCell ref="I39:I40"/>
    <mergeCell ref="V22:V23"/>
    <mergeCell ref="W22:W23"/>
    <mergeCell ref="A24:A31"/>
    <mergeCell ref="A32:A34"/>
    <mergeCell ref="A35:A37"/>
    <mergeCell ref="Q22:Q23"/>
    <mergeCell ref="R22:R23"/>
    <mergeCell ref="S22:S23"/>
    <mergeCell ref="T22:T23"/>
    <mergeCell ref="U22:U23"/>
    <mergeCell ref="K22:K23"/>
    <mergeCell ref="L22:L23"/>
    <mergeCell ref="N22:N23"/>
    <mergeCell ref="O22:O23"/>
    <mergeCell ref="P22:P23"/>
    <mergeCell ref="A7:A14"/>
    <mergeCell ref="A15:A17"/>
    <mergeCell ref="A18:A20"/>
    <mergeCell ref="C22:C23"/>
    <mergeCell ref="D22:D23"/>
    <mergeCell ref="S5:S6"/>
    <mergeCell ref="T5:T6"/>
    <mergeCell ref="U5:U6"/>
    <mergeCell ref="V5:V6"/>
    <mergeCell ref="W5:W6"/>
    <mergeCell ref="N5:N6"/>
    <mergeCell ref="O5:O6"/>
    <mergeCell ref="P5:P6"/>
    <mergeCell ref="Q5:Q6"/>
    <mergeCell ref="R5:R6"/>
    <mergeCell ref="E5:E6"/>
    <mergeCell ref="F5:F6"/>
    <mergeCell ref="G5:G6"/>
    <mergeCell ref="H5:H6"/>
    <mergeCell ref="I5:I6"/>
    <mergeCell ref="C112:L112"/>
    <mergeCell ref="C111:L111"/>
    <mergeCell ref="C108:L108"/>
    <mergeCell ref="C109:L109"/>
    <mergeCell ref="C110:L110"/>
    <mergeCell ref="C57:C58"/>
    <mergeCell ref="D57:D58"/>
    <mergeCell ref="H74:H75"/>
    <mergeCell ref="I74:I75"/>
    <mergeCell ref="J74:J75"/>
    <mergeCell ref="K74:K75"/>
    <mergeCell ref="L74:L75"/>
    <mergeCell ref="E57:E58"/>
    <mergeCell ref="C39:C40"/>
    <mergeCell ref="D39:D40"/>
    <mergeCell ref="A52:A54"/>
    <mergeCell ref="J5:J6"/>
    <mergeCell ref="K5:K6"/>
    <mergeCell ref="L5:L6"/>
    <mergeCell ref="E22:E23"/>
    <mergeCell ref="F22:F23"/>
    <mergeCell ref="G22:G23"/>
    <mergeCell ref="H22:H23"/>
    <mergeCell ref="I22:I23"/>
    <mergeCell ref="J22:J23"/>
    <mergeCell ref="C5:C6"/>
    <mergeCell ref="D5:D6"/>
  </mergeCells>
  <phoneticPr fontId="3"/>
  <printOptions horizontalCentered="1"/>
  <pageMargins left="0.55118110236220474" right="0.55118110236220474" top="0.55118110236220474" bottom="0.55118110236220474" header="0.31496062992125984" footer="0.31496062992125984"/>
  <pageSetup paperSize="9" fitToWidth="0" fitToHeight="0" orientation="portrait" r:id="rId1"/>
  <headerFooter scaleWithDoc="0" alignWithMargins="0"/>
  <rowBreaks count="1" manualBreakCount="1">
    <brk id="53"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B4859-F35C-41C4-A54D-B8722539B605}">
  <dimension ref="A1:I11"/>
  <sheetViews>
    <sheetView view="pageBreakPreview" zoomScaleNormal="100" zoomScaleSheetLayoutView="100" workbookViewId="0">
      <selection activeCell="K15" sqref="K15"/>
    </sheetView>
  </sheetViews>
  <sheetFormatPr defaultColWidth="9" defaultRowHeight="13.5" customHeight="1"/>
  <cols>
    <col min="1" max="9" width="9.6640625" style="251" customWidth="1"/>
    <col min="10" max="16384" width="9" style="251"/>
  </cols>
  <sheetData>
    <row r="1" spans="1:9" s="259" customFormat="1" ht="15" customHeight="1">
      <c r="A1" s="440" t="s">
        <v>167</v>
      </c>
    </row>
    <row r="2" spans="1:9" ht="12" customHeight="1" thickBot="1">
      <c r="A2" s="440"/>
      <c r="F2" s="727" t="s">
        <v>168</v>
      </c>
      <c r="G2" s="727"/>
      <c r="H2" s="727"/>
      <c r="I2" s="727"/>
    </row>
    <row r="3" spans="1:9" s="258" customFormat="1" ht="15" customHeight="1" thickTop="1" thickBot="1">
      <c r="A3" s="512" t="s">
        <v>114</v>
      </c>
      <c r="B3" s="728" t="s">
        <v>169</v>
      </c>
      <c r="C3" s="728" t="s">
        <v>35</v>
      </c>
      <c r="D3" s="728"/>
      <c r="E3" s="728"/>
      <c r="F3" s="728"/>
      <c r="G3" s="728"/>
      <c r="H3" s="728"/>
      <c r="I3" s="728"/>
    </row>
    <row r="4" spans="1:9" s="258" customFormat="1" ht="15" customHeight="1" thickTop="1">
      <c r="A4" s="513" t="s">
        <v>170</v>
      </c>
      <c r="B4" s="728"/>
      <c r="C4" s="514" t="s">
        <v>10</v>
      </c>
      <c r="D4" s="515" t="s">
        <v>171</v>
      </c>
      <c r="E4" s="516" t="s">
        <v>172</v>
      </c>
      <c r="F4" s="514" t="s">
        <v>173</v>
      </c>
      <c r="G4" s="515" t="s">
        <v>174</v>
      </c>
      <c r="H4" s="515" t="s">
        <v>175</v>
      </c>
      <c r="I4" s="515" t="s">
        <v>176</v>
      </c>
    </row>
    <row r="5" spans="1:9" s="257" customFormat="1" ht="20.100000000000001" customHeight="1">
      <c r="A5" s="517" t="s">
        <v>177</v>
      </c>
      <c r="B5" s="518">
        <v>123</v>
      </c>
      <c r="C5" s="518">
        <v>4998</v>
      </c>
      <c r="D5" s="518">
        <v>1945</v>
      </c>
      <c r="E5" s="518">
        <v>1603</v>
      </c>
      <c r="F5" s="519">
        <v>944</v>
      </c>
      <c r="G5" s="520">
        <v>362</v>
      </c>
      <c r="H5" s="520">
        <v>97</v>
      </c>
      <c r="I5" s="520">
        <v>47</v>
      </c>
    </row>
    <row r="6" spans="1:9" s="257" customFormat="1" ht="20.100000000000001" customHeight="1">
      <c r="A6" s="517">
        <v>5</v>
      </c>
      <c r="B6" s="518">
        <v>124</v>
      </c>
      <c r="C6" s="518">
        <v>5113</v>
      </c>
      <c r="D6" s="518">
        <v>1863</v>
      </c>
      <c r="E6" s="518">
        <v>1678</v>
      </c>
      <c r="F6" s="519">
        <v>1030</v>
      </c>
      <c r="G6" s="521">
        <v>382</v>
      </c>
      <c r="H6" s="521">
        <v>123</v>
      </c>
      <c r="I6" s="521">
        <v>37</v>
      </c>
    </row>
    <row r="7" spans="1:9" s="257" customFormat="1" ht="20.100000000000001" customHeight="1">
      <c r="A7" s="522">
        <v>6</v>
      </c>
      <c r="B7" s="523">
        <v>125</v>
      </c>
      <c r="C7" s="523">
        <v>5204</v>
      </c>
      <c r="D7" s="523">
        <v>2056</v>
      </c>
      <c r="E7" s="523">
        <v>1556</v>
      </c>
      <c r="F7" s="524">
        <v>1047</v>
      </c>
      <c r="G7" s="525">
        <v>403</v>
      </c>
      <c r="H7" s="525">
        <v>109</v>
      </c>
      <c r="I7" s="525">
        <v>33</v>
      </c>
    </row>
    <row r="8" spans="1:9" s="256" customFormat="1" ht="12" customHeight="1">
      <c r="A8" s="256" t="s">
        <v>178</v>
      </c>
      <c r="E8" s="254"/>
      <c r="F8" s="254"/>
      <c r="I8" s="254" t="s">
        <v>179</v>
      </c>
    </row>
    <row r="9" spans="1:9" s="252" customFormat="1" ht="13.5" customHeight="1">
      <c r="C9" s="253"/>
      <c r="I9" s="254"/>
    </row>
    <row r="10" spans="1:9" s="252" customFormat="1" ht="13.5" customHeight="1">
      <c r="G10" s="255"/>
      <c r="I10" s="254"/>
    </row>
    <row r="11" spans="1:9" s="252" customFormat="1" ht="13.5" customHeight="1">
      <c r="C11" s="253"/>
    </row>
  </sheetData>
  <mergeCells count="3">
    <mergeCell ref="F2:I2"/>
    <mergeCell ref="B3:B4"/>
    <mergeCell ref="C3:I3"/>
  </mergeCells>
  <phoneticPr fontId="3"/>
  <pageMargins left="0.78740157480314965" right="0.78740157480314965" top="0.98425196850393704" bottom="0.98425196850393704" header="0.51181102362204722" footer="0.51181102362204722"/>
  <pageSetup paperSize="9" orientation="portrait" blackAndWhite="1"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73AD2-B9D9-4F99-84B5-06A3903D100D}">
  <dimension ref="A1:L13"/>
  <sheetViews>
    <sheetView view="pageBreakPreview" zoomScaleNormal="115" zoomScaleSheetLayoutView="100" workbookViewId="0">
      <selection activeCell="L7" sqref="L7"/>
    </sheetView>
  </sheetViews>
  <sheetFormatPr defaultColWidth="9" defaultRowHeight="13.2"/>
  <cols>
    <col min="1" max="1" width="8.88671875" style="1" customWidth="1"/>
    <col min="2" max="2" width="8.6640625" style="1" customWidth="1"/>
    <col min="3" max="4" width="6.88671875" style="1" customWidth="1"/>
    <col min="5" max="5" width="8.6640625" style="1" customWidth="1"/>
    <col min="6" max="6" width="9.109375" style="1" customWidth="1"/>
    <col min="7" max="7" width="6.88671875" style="1" customWidth="1"/>
    <col min="8" max="8" width="7.6640625" style="1" customWidth="1"/>
    <col min="9" max="9" width="6.21875" style="1" customWidth="1"/>
    <col min="10" max="10" width="8.33203125" style="1" customWidth="1"/>
    <col min="11" max="11" width="6" style="1" customWidth="1"/>
    <col min="12" max="12" width="8.109375" style="1" customWidth="1"/>
    <col min="13" max="14" width="6.6640625" style="1" customWidth="1"/>
    <col min="15" max="16384" width="9" style="1"/>
  </cols>
  <sheetData>
    <row r="1" spans="1:12" ht="15" customHeight="1">
      <c r="A1" s="440" t="s">
        <v>180</v>
      </c>
      <c r="B1" s="442"/>
      <c r="C1" s="442"/>
      <c r="D1" s="442"/>
      <c r="E1" s="442"/>
      <c r="F1" s="442"/>
      <c r="G1" s="441"/>
    </row>
    <row r="2" spans="1:12" ht="9.9" customHeight="1" thickBot="1">
      <c r="A2" s="440"/>
      <c r="B2" s="439"/>
      <c r="C2" s="439"/>
      <c r="D2" s="439"/>
      <c r="E2" s="439"/>
      <c r="F2" s="439"/>
      <c r="G2" s="430"/>
    </row>
    <row r="3" spans="1:12" s="2" customFormat="1" ht="15" customHeight="1" thickTop="1" thickBot="1">
      <c r="A3" s="438" t="s">
        <v>114</v>
      </c>
      <c r="B3" s="729" t="s">
        <v>113</v>
      </c>
      <c r="C3" s="730" t="s">
        <v>181</v>
      </c>
      <c r="D3" s="730"/>
      <c r="E3" s="730"/>
      <c r="F3" s="730"/>
      <c r="G3" s="730"/>
      <c r="H3" s="729" t="s">
        <v>112</v>
      </c>
      <c r="I3" s="731" t="s">
        <v>111</v>
      </c>
      <c r="J3" s="731"/>
      <c r="K3" s="731" t="s">
        <v>110</v>
      </c>
      <c r="L3" s="731"/>
    </row>
    <row r="4" spans="1:12" s="2" customFormat="1" ht="15" customHeight="1" thickTop="1">
      <c r="A4" s="437" t="s">
        <v>109</v>
      </c>
      <c r="B4" s="729"/>
      <c r="C4" s="560" t="s">
        <v>107</v>
      </c>
      <c r="D4" s="560" t="s">
        <v>105</v>
      </c>
      <c r="E4" s="560" t="s">
        <v>108</v>
      </c>
      <c r="F4" s="436" t="s">
        <v>104</v>
      </c>
      <c r="G4" s="560" t="s">
        <v>106</v>
      </c>
      <c r="H4" s="729"/>
      <c r="I4" s="436" t="s">
        <v>103</v>
      </c>
      <c r="J4" s="435" t="s">
        <v>181</v>
      </c>
      <c r="K4" s="560" t="s">
        <v>103</v>
      </c>
      <c r="L4" s="435" t="s">
        <v>181</v>
      </c>
    </row>
    <row r="5" spans="1:12" s="2" customFormat="1" ht="20.100000000000001" customHeight="1">
      <c r="A5" s="434" t="s">
        <v>139</v>
      </c>
      <c r="B5" s="584">
        <v>5701</v>
      </c>
      <c r="C5" s="584">
        <v>477</v>
      </c>
      <c r="D5" s="584">
        <v>1027</v>
      </c>
      <c r="E5" s="585">
        <v>394</v>
      </c>
      <c r="F5" s="584">
        <v>27</v>
      </c>
      <c r="G5" s="584">
        <v>206</v>
      </c>
      <c r="H5" s="584">
        <v>1025</v>
      </c>
      <c r="I5" s="584">
        <v>518</v>
      </c>
      <c r="J5" s="584">
        <v>2937</v>
      </c>
      <c r="K5" s="584">
        <v>507</v>
      </c>
      <c r="L5" s="584">
        <v>633</v>
      </c>
    </row>
    <row r="6" spans="1:12" s="2" customFormat="1" ht="20.100000000000001" customHeight="1">
      <c r="A6" s="433">
        <v>4</v>
      </c>
      <c r="B6" s="584">
        <v>11398</v>
      </c>
      <c r="C6" s="584">
        <v>517</v>
      </c>
      <c r="D6" s="584">
        <v>5314</v>
      </c>
      <c r="E6" s="585">
        <v>385</v>
      </c>
      <c r="F6" s="584">
        <v>21</v>
      </c>
      <c r="G6" s="584">
        <v>276</v>
      </c>
      <c r="H6" s="584">
        <v>1468</v>
      </c>
      <c r="I6" s="584">
        <v>626</v>
      </c>
      <c r="J6" s="584">
        <v>3942</v>
      </c>
      <c r="K6" s="584">
        <v>842</v>
      </c>
      <c r="L6" s="584">
        <v>943</v>
      </c>
    </row>
    <row r="7" spans="1:12" s="2" customFormat="1" ht="20.100000000000001" customHeight="1">
      <c r="A7" s="432">
        <v>5</v>
      </c>
      <c r="B7" s="586">
        <v>13335</v>
      </c>
      <c r="C7" s="586">
        <v>538</v>
      </c>
      <c r="D7" s="586">
        <v>6144</v>
      </c>
      <c r="E7" s="587">
        <v>712</v>
      </c>
      <c r="F7" s="586">
        <v>37</v>
      </c>
      <c r="G7" s="586">
        <v>255</v>
      </c>
      <c r="H7" s="586">
        <v>1497</v>
      </c>
      <c r="I7" s="586">
        <v>626</v>
      </c>
      <c r="J7" s="586">
        <v>4556</v>
      </c>
      <c r="K7" s="586">
        <v>871</v>
      </c>
      <c r="L7" s="586">
        <v>1093</v>
      </c>
    </row>
    <row r="8" spans="1:12" ht="12" customHeight="1">
      <c r="A8" s="431" t="s">
        <v>182</v>
      </c>
      <c r="B8" s="431"/>
      <c r="C8" s="431"/>
      <c r="D8" s="431"/>
      <c r="E8" s="23" t="s">
        <v>183</v>
      </c>
      <c r="G8" s="430"/>
      <c r="L8" s="26"/>
    </row>
    <row r="9" spans="1:12" ht="12" customHeight="1">
      <c r="E9" s="23" t="s">
        <v>184</v>
      </c>
      <c r="L9" s="26"/>
    </row>
    <row r="10" spans="1:12">
      <c r="E10" s="23"/>
    </row>
    <row r="12" spans="1:12">
      <c r="E12" s="429"/>
    </row>
    <row r="13" spans="1:12">
      <c r="E13" s="429"/>
    </row>
  </sheetData>
  <mergeCells count="5">
    <mergeCell ref="B3:B4"/>
    <mergeCell ref="C3:G3"/>
    <mergeCell ref="H3:H4"/>
    <mergeCell ref="I3:J3"/>
    <mergeCell ref="K3:L3"/>
  </mergeCells>
  <phoneticPr fontId="3"/>
  <pageMargins left="0.59055118110236227" right="0.59055118110236227" top="0.74803149606299213" bottom="0.74803149606299213" header="0.31496062992125984" footer="0.31496062992125984"/>
  <pageSetup paperSize="9" scale="99" orientation="portrait" r:id="rId1"/>
  <headerFooter scaleWithDoc="0" alignWithMargins="0"/>
  <colBreaks count="1" manualBreakCount="1">
    <brk id="1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04C0F-7EEA-4F7D-9580-49E26097D255}">
  <dimension ref="A1:I12"/>
  <sheetViews>
    <sheetView view="pageBreakPreview" zoomScaleNormal="100" zoomScaleSheetLayoutView="100" workbookViewId="0">
      <selection activeCell="C3" sqref="C3:C4"/>
    </sheetView>
  </sheetViews>
  <sheetFormatPr defaultColWidth="9" defaultRowHeight="13.5" customHeight="1"/>
  <cols>
    <col min="1" max="8" width="10.88671875" style="47" customWidth="1"/>
    <col min="9" max="16384" width="9" style="47"/>
  </cols>
  <sheetData>
    <row r="1" spans="1:9" ht="15" customHeight="1">
      <c r="A1" s="60" t="s">
        <v>185</v>
      </c>
    </row>
    <row r="2" spans="1:9" ht="9.9" customHeight="1" thickBot="1">
      <c r="A2" s="59"/>
    </row>
    <row r="3" spans="1:9" s="57" customFormat="1" ht="21" customHeight="1" thickTop="1" thickBot="1">
      <c r="A3" s="58" t="s">
        <v>114</v>
      </c>
      <c r="B3" s="732" t="s">
        <v>99</v>
      </c>
      <c r="C3" s="732" t="s">
        <v>111</v>
      </c>
      <c r="D3" s="732" t="s">
        <v>186</v>
      </c>
      <c r="E3" s="732" t="s">
        <v>187</v>
      </c>
      <c r="F3" s="733" t="s">
        <v>188</v>
      </c>
      <c r="G3" s="732" t="s">
        <v>189</v>
      </c>
      <c r="H3" s="732" t="s">
        <v>190</v>
      </c>
    </row>
    <row r="4" spans="1:9" s="55" customFormat="1" ht="13.5" customHeight="1" thickTop="1">
      <c r="A4" s="56" t="s">
        <v>91</v>
      </c>
      <c r="B4" s="732"/>
      <c r="C4" s="732"/>
      <c r="D4" s="732"/>
      <c r="E4" s="732"/>
      <c r="F4" s="732"/>
      <c r="G4" s="732"/>
      <c r="H4" s="732"/>
    </row>
    <row r="5" spans="1:9" s="53" customFormat="1" ht="18" customHeight="1">
      <c r="A5" s="588" t="s">
        <v>139</v>
      </c>
      <c r="B5" s="589">
        <v>1037</v>
      </c>
      <c r="C5" s="590">
        <v>510</v>
      </c>
      <c r="D5" s="590">
        <v>212</v>
      </c>
      <c r="E5" s="590">
        <v>53</v>
      </c>
      <c r="F5" s="590">
        <v>195</v>
      </c>
      <c r="G5" s="590">
        <v>67</v>
      </c>
      <c r="H5" s="591" t="s">
        <v>17</v>
      </c>
    </row>
    <row r="6" spans="1:9" s="53" customFormat="1" ht="18" customHeight="1">
      <c r="A6" s="588">
        <v>4</v>
      </c>
      <c r="B6" s="589">
        <v>1628</v>
      </c>
      <c r="C6" s="590">
        <v>783</v>
      </c>
      <c r="D6" s="589">
        <v>354</v>
      </c>
      <c r="E6" s="590">
        <v>97</v>
      </c>
      <c r="F6" s="590">
        <v>274</v>
      </c>
      <c r="G6" s="590">
        <v>120</v>
      </c>
      <c r="H6" s="591" t="s">
        <v>17</v>
      </c>
      <c r="I6" s="54"/>
    </row>
    <row r="7" spans="1:9" s="53" customFormat="1" ht="18" customHeight="1">
      <c r="A7" s="592">
        <v>5</v>
      </c>
      <c r="B7" s="593">
        <v>2019</v>
      </c>
      <c r="C7" s="594">
        <v>903</v>
      </c>
      <c r="D7" s="593">
        <v>409</v>
      </c>
      <c r="E7" s="594">
        <v>170</v>
      </c>
      <c r="F7" s="594">
        <v>300</v>
      </c>
      <c r="G7" s="594">
        <v>211</v>
      </c>
      <c r="H7" s="595">
        <v>26</v>
      </c>
      <c r="I7" s="54"/>
    </row>
    <row r="8" spans="1:9" s="51" customFormat="1" ht="12" customHeight="1">
      <c r="A8" s="51" t="s">
        <v>191</v>
      </c>
      <c r="B8" s="596"/>
      <c r="C8" s="596"/>
      <c r="D8" s="596"/>
      <c r="E8" s="596"/>
      <c r="F8" s="596"/>
      <c r="G8" s="596"/>
      <c r="H8" s="597" t="s">
        <v>0</v>
      </c>
      <c r="I8" s="52"/>
    </row>
    <row r="9" spans="1:9" ht="12" customHeight="1">
      <c r="A9" s="598"/>
      <c r="B9" s="598"/>
      <c r="D9" s="598"/>
      <c r="F9" s="598"/>
      <c r="G9" s="598"/>
      <c r="H9" s="599" t="s">
        <v>192</v>
      </c>
      <c r="I9" s="49"/>
    </row>
    <row r="10" spans="1:9" ht="12" customHeight="1">
      <c r="A10" s="49"/>
      <c r="B10" s="49"/>
      <c r="C10" s="49"/>
      <c r="D10" s="49"/>
      <c r="E10" s="49"/>
      <c r="F10" s="49"/>
      <c r="G10" s="49"/>
      <c r="H10" s="50"/>
      <c r="I10" s="49"/>
    </row>
    <row r="12" spans="1:9" ht="13.5" customHeight="1">
      <c r="B12" s="48"/>
    </row>
  </sheetData>
  <mergeCells count="7">
    <mergeCell ref="H3:H4"/>
    <mergeCell ref="B3:B4"/>
    <mergeCell ref="C3:C4"/>
    <mergeCell ref="D3:D4"/>
    <mergeCell ref="E3:E4"/>
    <mergeCell ref="F3:F4"/>
    <mergeCell ref="G3:G4"/>
  </mergeCells>
  <phoneticPr fontId="3"/>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E3CAD-0C0D-4721-A093-11951A78DA4D}">
  <dimension ref="A1:H19"/>
  <sheetViews>
    <sheetView view="pageBreakPreview" zoomScaleNormal="100" zoomScaleSheetLayoutView="100" workbookViewId="0">
      <selection activeCell="B7" sqref="B7"/>
    </sheetView>
  </sheetViews>
  <sheetFormatPr defaultColWidth="13.33203125" defaultRowHeight="13.5" customHeight="1"/>
  <cols>
    <col min="1" max="7" width="12.33203125" style="154" customWidth="1"/>
    <col min="8" max="16384" width="13.33203125" style="154"/>
  </cols>
  <sheetData>
    <row r="1" spans="1:8" ht="15" customHeight="1">
      <c r="A1" s="127" t="s">
        <v>193</v>
      </c>
    </row>
    <row r="2" spans="1:8" ht="9.9" customHeight="1" thickBot="1">
      <c r="A2" s="169"/>
    </row>
    <row r="3" spans="1:8" s="164" customFormat="1" ht="17.100000000000001" customHeight="1" thickTop="1">
      <c r="A3" s="168" t="s">
        <v>114</v>
      </c>
      <c r="B3" s="167" t="s">
        <v>194</v>
      </c>
      <c r="C3" s="167" t="s">
        <v>195</v>
      </c>
      <c r="D3" s="167" t="s">
        <v>196</v>
      </c>
      <c r="E3" s="167" t="s">
        <v>101</v>
      </c>
      <c r="F3" s="167" t="s">
        <v>197</v>
      </c>
      <c r="G3" s="167" t="s">
        <v>198</v>
      </c>
    </row>
    <row r="4" spans="1:8" s="164" customFormat="1" ht="17.100000000000001" customHeight="1">
      <c r="A4" s="166" t="s">
        <v>91</v>
      </c>
      <c r="B4" s="165" t="s">
        <v>199</v>
      </c>
      <c r="C4" s="165" t="s">
        <v>200</v>
      </c>
      <c r="D4" s="165" t="s">
        <v>200</v>
      </c>
      <c r="E4" s="165" t="s">
        <v>200</v>
      </c>
      <c r="F4" s="165" t="s">
        <v>200</v>
      </c>
      <c r="G4" s="165" t="s">
        <v>201</v>
      </c>
    </row>
    <row r="5" spans="1:8" s="163" customFormat="1" ht="20.100000000000001" customHeight="1">
      <c r="A5" s="137" t="s">
        <v>139</v>
      </c>
      <c r="B5" s="600">
        <v>53085</v>
      </c>
      <c r="C5" s="600">
        <v>14348</v>
      </c>
      <c r="D5" s="600">
        <v>1925</v>
      </c>
      <c r="E5" s="600">
        <v>27754</v>
      </c>
      <c r="F5" s="600">
        <v>9058</v>
      </c>
      <c r="G5" s="600">
        <v>26</v>
      </c>
    </row>
    <row r="6" spans="1:8" s="163" customFormat="1" ht="20.100000000000001" customHeight="1">
      <c r="A6" s="137">
        <v>4</v>
      </c>
      <c r="B6" s="600">
        <v>92340</v>
      </c>
      <c r="C6" s="600">
        <v>21001</v>
      </c>
      <c r="D6" s="600">
        <v>1703</v>
      </c>
      <c r="E6" s="600">
        <v>40554</v>
      </c>
      <c r="F6" s="600">
        <v>29082</v>
      </c>
      <c r="G6" s="600">
        <v>38.9</v>
      </c>
    </row>
    <row r="7" spans="1:8" s="163" customFormat="1" ht="20.100000000000001" customHeight="1">
      <c r="A7" s="135">
        <v>5</v>
      </c>
      <c r="B7" s="601">
        <v>126659</v>
      </c>
      <c r="C7" s="601">
        <v>25052</v>
      </c>
      <c r="D7" s="601">
        <v>1427</v>
      </c>
      <c r="E7" s="601">
        <v>65368</v>
      </c>
      <c r="F7" s="601">
        <v>34812</v>
      </c>
      <c r="G7" s="601">
        <v>41</v>
      </c>
    </row>
    <row r="8" spans="1:8" s="160" customFormat="1" ht="12.9" customHeight="1">
      <c r="A8" s="162" t="s">
        <v>202</v>
      </c>
      <c r="B8" s="159"/>
      <c r="D8" s="159"/>
      <c r="E8" s="159"/>
      <c r="F8" s="159"/>
      <c r="G8" s="161"/>
    </row>
    <row r="9" spans="1:8" ht="12" customHeight="1">
      <c r="C9" s="159"/>
      <c r="D9" s="1"/>
      <c r="E9" s="1"/>
      <c r="F9" s="1"/>
      <c r="G9" s="158"/>
    </row>
    <row r="10" spans="1:8" ht="13.5" customHeight="1">
      <c r="A10" s="155"/>
      <c r="B10" s="157"/>
      <c r="F10" s="157"/>
    </row>
    <row r="11" spans="1:8" ht="13.5" customHeight="1">
      <c r="A11" s="155"/>
      <c r="B11" s="155"/>
      <c r="C11" s="155"/>
      <c r="D11" s="155"/>
      <c r="E11" s="155"/>
      <c r="F11" s="156"/>
      <c r="G11" s="155"/>
      <c r="H11" s="155"/>
    </row>
    <row r="12" spans="1:8" ht="13.5" customHeight="1">
      <c r="A12" s="155"/>
      <c r="B12" s="155"/>
      <c r="C12" s="155"/>
      <c r="D12" s="155"/>
      <c r="E12" s="155"/>
      <c r="F12" s="155"/>
      <c r="G12" s="155"/>
      <c r="H12" s="155"/>
    </row>
    <row r="13" spans="1:8" ht="13.5" customHeight="1">
      <c r="A13" s="155"/>
      <c r="B13" s="155"/>
      <c r="C13" s="155"/>
      <c r="D13" s="155"/>
      <c r="E13" s="155"/>
      <c r="F13" s="155"/>
      <c r="H13" s="155"/>
    </row>
    <row r="14" spans="1:8" ht="13.5" customHeight="1">
      <c r="A14" s="155"/>
      <c r="B14" s="155"/>
      <c r="C14" s="155"/>
      <c r="D14" s="155"/>
      <c r="E14" s="155"/>
      <c r="F14" s="155"/>
      <c r="G14" s="155"/>
      <c r="H14" s="155"/>
    </row>
    <row r="15" spans="1:8" ht="13.5" customHeight="1">
      <c r="A15" s="155"/>
      <c r="B15" s="155"/>
      <c r="C15" s="155"/>
      <c r="D15" s="155"/>
      <c r="E15" s="155"/>
      <c r="F15" s="155"/>
      <c r="G15" s="155"/>
      <c r="H15" s="155"/>
    </row>
    <row r="16" spans="1:8" ht="13.5" customHeight="1">
      <c r="A16" s="155"/>
      <c r="B16" s="155"/>
      <c r="C16" s="155"/>
      <c r="D16" s="155"/>
      <c r="E16" s="155"/>
      <c r="F16" s="155"/>
      <c r="G16" s="155"/>
      <c r="H16" s="155"/>
    </row>
    <row r="17" spans="1:8" ht="13.5" customHeight="1">
      <c r="A17" s="155"/>
      <c r="B17" s="155"/>
      <c r="C17" s="155"/>
      <c r="D17" s="155"/>
      <c r="E17" s="155"/>
      <c r="F17" s="155"/>
      <c r="G17" s="155"/>
      <c r="H17" s="155"/>
    </row>
    <row r="18" spans="1:8" ht="13.5" customHeight="1">
      <c r="F18" s="155"/>
      <c r="G18" s="155"/>
      <c r="H18" s="155"/>
    </row>
    <row r="19" spans="1:8" ht="13.5" customHeight="1">
      <c r="F19" s="155"/>
      <c r="G19" s="155"/>
      <c r="H19" s="155"/>
    </row>
  </sheetData>
  <phoneticPr fontId="3"/>
  <printOptions gridLinesSet="0"/>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3</vt:i4>
      </vt:variant>
    </vt:vector>
  </HeadingPairs>
  <TitlesOfParts>
    <vt:vector size="39" baseType="lpstr">
      <vt:lpstr>17-1 </vt:lpstr>
      <vt:lpstr>17-2</vt:lpstr>
      <vt:lpstr>17-3</vt:lpstr>
      <vt:lpstr>17-4</vt:lpstr>
      <vt:lpstr>17-5</vt:lpstr>
      <vt:lpstr>17-6</vt:lpstr>
      <vt:lpstr>17-7 </vt:lpstr>
      <vt:lpstr>17-8</vt:lpstr>
      <vt:lpstr>17-9</vt:lpstr>
      <vt:lpstr>17-10</vt:lpstr>
      <vt:lpstr>17-11(1)</vt:lpstr>
      <vt:lpstr>17-11(2)</vt:lpstr>
      <vt:lpstr>17-11(3）</vt:lpstr>
      <vt:lpstr>17-11(4)</vt:lpstr>
      <vt:lpstr>17-11(5)</vt:lpstr>
      <vt:lpstr>17-12</vt:lpstr>
      <vt:lpstr>17-13(1)</vt:lpstr>
      <vt:lpstr>17-13(2)</vt:lpstr>
      <vt:lpstr>17-13(3)</vt:lpstr>
      <vt:lpstr>17-14</vt:lpstr>
      <vt:lpstr>17-15</vt:lpstr>
      <vt:lpstr>17-16</vt:lpstr>
      <vt:lpstr>17-17</vt:lpstr>
      <vt:lpstr>17-18</vt:lpstr>
      <vt:lpstr>17-19</vt:lpstr>
      <vt:lpstr>17-20</vt:lpstr>
      <vt:lpstr>17-21</vt:lpstr>
      <vt:lpstr>17-22</vt:lpstr>
      <vt:lpstr>17-23</vt:lpstr>
      <vt:lpstr>17-24</vt:lpstr>
      <vt:lpstr>17-25</vt:lpstr>
      <vt:lpstr>17-26</vt:lpstr>
      <vt:lpstr>17-27</vt:lpstr>
      <vt:lpstr>17-28</vt:lpstr>
      <vt:lpstr>17-29</vt:lpstr>
      <vt:lpstr>17-30</vt:lpstr>
      <vt:lpstr>'17-4'!Print_Area</vt:lpstr>
      <vt:lpstr>'17-5'!Print_Area</vt:lpstr>
      <vt:lpstr>'17-7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2023-09-08T06:26:45Z</dcterms:created>
  <dcterms:modified xsi:type="dcterms:W3CDTF">2024-09-25T07:17:53Z</dcterms:modified>
</cp:coreProperties>
</file>