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5440ADC8-06F1-4E42-9D39-6CB06DBB3052}" xr6:coauthVersionLast="36" xr6:coauthVersionMax="47" xr10:uidLastSave="{00000000-0000-0000-0000-000000000000}"/>
  <bookViews>
    <workbookView xWindow="-120" yWindow="-120" windowWidth="29040" windowHeight="15840" xr2:uid="{00000000-000D-0000-FFFF-FFFF00000000}"/>
  </bookViews>
  <sheets>
    <sheet name="2-1" sheetId="43" r:id="rId1"/>
    <sheet name="2-2" sheetId="2" r:id="rId2"/>
    <sheet name="2-3" sheetId="3" r:id="rId3"/>
    <sheet name="2-4" sheetId="4" r:id="rId4"/>
    <sheet name="2-5" sheetId="5" r:id="rId5"/>
    <sheet name="2-6" sheetId="6" r:id="rId6"/>
    <sheet name="2-7(1)" sheetId="35" r:id="rId7"/>
    <sheet name="2-7(2)" sheetId="44" r:id="rId8"/>
    <sheet name="2-8(1)" sheetId="45" r:id="rId9"/>
    <sheet name="2-8(2)" sheetId="46" r:id="rId10"/>
    <sheet name="2-8(3)" sheetId="47" r:id="rId11"/>
    <sheet name="2-9(1)" sheetId="48" r:id="rId12"/>
    <sheet name="2-9(2)" sheetId="49" r:id="rId13"/>
    <sheet name="2-10(1)" sheetId="50" r:id="rId14"/>
    <sheet name="2-10(2)" sheetId="51" r:id="rId15"/>
    <sheet name="2-11(1)" sheetId="52" r:id="rId16"/>
    <sheet name="2-11(2)" sheetId="53" r:id="rId17"/>
    <sheet name="2-12" sheetId="31" r:id="rId18"/>
    <sheet name="2-13" sheetId="32" r:id="rId19"/>
    <sheet name="2-14" sheetId="33" r:id="rId20"/>
    <sheet name="2-15" sheetId="34" r:id="rId21"/>
    <sheet name="2-16" sheetId="36" r:id="rId22"/>
    <sheet name="2-17" sheetId="37" r:id="rId23"/>
    <sheet name="2-18" sheetId="20" r:id="rId24"/>
    <sheet name="2-19" sheetId="21" r:id="rId25"/>
    <sheet name="2-20" sheetId="40" r:id="rId26"/>
    <sheet name="2-21" sheetId="38" r:id="rId27"/>
    <sheet name="2-22" sheetId="39" r:id="rId28"/>
    <sheet name="2-23" sheetId="42" r:id="rId29"/>
    <sheet name="2-24" sheetId="41" r:id="rId30"/>
  </sheets>
  <definedNames>
    <definedName name="____A６５800" localSheetId="25">#REF!</definedName>
    <definedName name="____A６５９９９" localSheetId="25">#REF!</definedName>
    <definedName name="____A66999" localSheetId="25">#REF!</definedName>
    <definedName name="____A６９９９９" localSheetId="25">#REF!</definedName>
    <definedName name="____A７００００" localSheetId="25">#REF!</definedName>
    <definedName name="____A９００００" localSheetId="25">#REF!</definedName>
    <definedName name="____KM1" localSheetId="25">#REF!</definedName>
    <definedName name="___A６５800" localSheetId="0">#REF!</definedName>
    <definedName name="___A６５800" localSheetId="28">#REF!</definedName>
    <definedName name="___A６５800" localSheetId="29">#REF!</definedName>
    <definedName name="___A６５800" localSheetId="6">#REF!</definedName>
    <definedName name="___A６５800" localSheetId="7">#REF!</definedName>
    <definedName name="___A６５800">#REF!</definedName>
    <definedName name="___A６５９９９" localSheetId="0">#REF!</definedName>
    <definedName name="___A６５９９９" localSheetId="28">#REF!</definedName>
    <definedName name="___A６５９９９" localSheetId="29">#REF!</definedName>
    <definedName name="___A６５９９９" localSheetId="6">#REF!</definedName>
    <definedName name="___A６５９９９" localSheetId="7">#REF!</definedName>
    <definedName name="___A６５９９９">#REF!</definedName>
    <definedName name="___A66999" localSheetId="0">#REF!</definedName>
    <definedName name="___A66999" localSheetId="28">#REF!</definedName>
    <definedName name="___A66999" localSheetId="29">#REF!</definedName>
    <definedName name="___A66999" localSheetId="6">#REF!</definedName>
    <definedName name="___A66999" localSheetId="7">#REF!</definedName>
    <definedName name="___A66999">#REF!</definedName>
    <definedName name="___A６９９９９" localSheetId="6">#REF!</definedName>
    <definedName name="___A６９９９９">#REF!</definedName>
    <definedName name="___A７００００" localSheetId="6">#REF!</definedName>
    <definedName name="___A７００００">#REF!</definedName>
    <definedName name="___A９００００" localSheetId="6">#REF!</definedName>
    <definedName name="___A９００００">#REF!</definedName>
    <definedName name="___KM1" localSheetId="6">#REF!</definedName>
    <definedName name="___KM1">#REF!</definedName>
    <definedName name="__A６５800" localSheetId="21">#REF!</definedName>
    <definedName name="__A６５800" localSheetId="29">#REF!</definedName>
    <definedName name="__A６５800" localSheetId="6">#REF!</definedName>
    <definedName name="__A６５800">#REF!</definedName>
    <definedName name="__A６５９９９" localSheetId="21">#REF!</definedName>
    <definedName name="__A６５９９９" localSheetId="29">#REF!</definedName>
    <definedName name="__A６５９９９" localSheetId="6">#REF!</definedName>
    <definedName name="__A６５９９９">#REF!</definedName>
    <definedName name="__A66999" localSheetId="21">#REF!</definedName>
    <definedName name="__A66999" localSheetId="29">#REF!</definedName>
    <definedName name="__A66999" localSheetId="6">#REF!</definedName>
    <definedName name="__A66999">#REF!</definedName>
    <definedName name="__A６９９９９" localSheetId="21">#REF!</definedName>
    <definedName name="__A６９９９９" localSheetId="29">#REF!</definedName>
    <definedName name="__A６９９９９" localSheetId="6">#REF!</definedName>
    <definedName name="__A６９９９９">#REF!</definedName>
    <definedName name="__A７００００" localSheetId="21">#REF!</definedName>
    <definedName name="__A７００００" localSheetId="29">#REF!</definedName>
    <definedName name="__A７００００" localSheetId="6">#REF!</definedName>
    <definedName name="__A７００００">#REF!</definedName>
    <definedName name="__A９００００" localSheetId="21">#REF!</definedName>
    <definedName name="__A９００００" localSheetId="29">#REF!</definedName>
    <definedName name="__A９００００" localSheetId="6">#REF!</definedName>
    <definedName name="__A９００００">#REF!</definedName>
    <definedName name="__KM1" localSheetId="21">#REF!</definedName>
    <definedName name="__KM1" localSheetId="29">#REF!</definedName>
    <definedName name="__KM1" localSheetId="6">#REF!</definedName>
    <definedName name="__KM1">#REF!</definedName>
    <definedName name="_A６５800" localSheetId="28">#REF!</definedName>
    <definedName name="_A６５800" localSheetId="6">#REF!</definedName>
    <definedName name="_A６５800">#REF!</definedName>
    <definedName name="_A６５９９９" localSheetId="28">#REF!</definedName>
    <definedName name="_A６５９９９" localSheetId="6">#REF!</definedName>
    <definedName name="_A６５９９９">#REF!</definedName>
    <definedName name="_A66999" localSheetId="28">#REF!</definedName>
    <definedName name="_A66999" localSheetId="6">#REF!</definedName>
    <definedName name="_A66999">#REF!</definedName>
    <definedName name="_A６９９９９" localSheetId="28">#REF!</definedName>
    <definedName name="_A６９９９９" localSheetId="6">#REF!</definedName>
    <definedName name="_A６９９９９">#REF!</definedName>
    <definedName name="_A７００００" localSheetId="28">#REF!</definedName>
    <definedName name="_A７００００" localSheetId="6">#REF!</definedName>
    <definedName name="_A７００００">#REF!</definedName>
    <definedName name="_A９００００" localSheetId="28">#REF!</definedName>
    <definedName name="_A９００００" localSheetId="6">#REF!</definedName>
    <definedName name="_A９００００">#REF!</definedName>
    <definedName name="_KM1" localSheetId="28">#REF!</definedName>
    <definedName name="_KM1" localSheetId="6">#REF!</definedName>
    <definedName name="_KM1">#REF!</definedName>
    <definedName name="A６５536800" localSheetId="21">#REF!</definedName>
    <definedName name="A６５536800" localSheetId="23">#REF!</definedName>
    <definedName name="A６５536800" localSheetId="24">#REF!</definedName>
    <definedName name="A６５536800" localSheetId="25">#REF!</definedName>
    <definedName name="A６５536800" localSheetId="28">#REF!</definedName>
    <definedName name="A６５536800" localSheetId="29">#REF!</definedName>
    <definedName name="A６５536800" localSheetId="6">#REF!</definedName>
    <definedName name="A６５536800">#REF!</definedName>
    <definedName name="_xlnm.Print_Area" localSheetId="0">'2-1'!$A$1:$J$43</definedName>
    <definedName name="_xlnm.Print_Area" localSheetId="13">'2-10(1)'!$A$1:$M$10</definedName>
    <definedName name="_xlnm.Print_Area" localSheetId="14">'2-10(2)'!$A$1:$M$9</definedName>
    <definedName name="_xlnm.Print_Area" localSheetId="15">'2-11(1)'!$A$1:$J$10</definedName>
    <definedName name="_xlnm.Print_Area" localSheetId="16">'2-11(2)'!$A$1:$G$9</definedName>
    <definedName name="_xlnm.Print_Area" localSheetId="17">'2-12'!$A$1:$E$123</definedName>
    <definedName name="_xlnm.Print_Area" localSheetId="18">'2-13'!$A$1:$E$61</definedName>
    <definedName name="_xlnm.Print_Area" localSheetId="19">'2-14'!$A$1:$E$60</definedName>
    <definedName name="_xlnm.Print_Area" localSheetId="20">'2-15'!$A$1:$E$47</definedName>
    <definedName name="_xlnm.Print_Area" localSheetId="21">'2-16'!$A$1:$G$13</definedName>
    <definedName name="_xlnm.Print_Area" localSheetId="22">'2-17'!$A$1:$G$8</definedName>
    <definedName name="_xlnm.Print_Area" localSheetId="23">'2-18'!$A$1:$D$16</definedName>
    <definedName name="_xlnm.Print_Area" localSheetId="24">'2-19'!$A$1:$E$41</definedName>
    <definedName name="_xlnm.Print_Area" localSheetId="1">'2-2'!$A$1:$I$11</definedName>
    <definedName name="_xlnm.Print_Area" localSheetId="25">'2-20'!$A$1:$G$9</definedName>
    <definedName name="_xlnm.Print_Area" localSheetId="26">'2-21'!$A$1:$E$9</definedName>
    <definedName name="_xlnm.Print_Area" localSheetId="27">'2-22'!$A$1:$F$10</definedName>
    <definedName name="_xlnm.Print_Area" localSheetId="28">'2-23'!$A$1:$E$25</definedName>
    <definedName name="_xlnm.Print_Area" localSheetId="29">'2-24'!$A$1:$E$26</definedName>
    <definedName name="_xlnm.Print_Area" localSheetId="2">'2-3'!$A$1:$F$48</definedName>
    <definedName name="_xlnm.Print_Area" localSheetId="3">'2-4'!$A$1:$F$31</definedName>
    <definedName name="_xlnm.Print_Area" localSheetId="4">'2-5'!$A$1:$G$28</definedName>
    <definedName name="_xlnm.Print_Area" localSheetId="5">'2-6'!$A$1:$G$26</definedName>
    <definedName name="_xlnm.Print_Area" localSheetId="6">'2-7(1)'!$A$1:$N$38</definedName>
    <definedName name="_xlnm.Print_Area" localSheetId="7">'2-7(2)'!$A$1:$N$15</definedName>
    <definedName name="_xlnm.Print_Area" localSheetId="8">'2-8(1)'!$A$1:$P$11</definedName>
    <definedName name="_xlnm.Print_Area" localSheetId="9">'2-8(2)'!$A$1:$M$10</definedName>
    <definedName name="_xlnm.Print_Area" localSheetId="10">'2-8(3)'!$A$1:$N$10</definedName>
    <definedName name="_xlnm.Print_Area" localSheetId="11">'2-9(1)'!$A$1:$K$10</definedName>
    <definedName name="_xlnm.Print_Area" localSheetId="12">'2-9(2)'!$A$1:$L$9</definedName>
    <definedName name="未" localSheetId="0">#REF!</definedName>
    <definedName name="未" localSheetId="21">#REF!</definedName>
    <definedName name="未" localSheetId="23">#REF!</definedName>
    <definedName name="未" localSheetId="24">#REF!</definedName>
    <definedName name="未" localSheetId="25">#REF!</definedName>
    <definedName name="未" localSheetId="28">#REF!</definedName>
    <definedName name="未" localSheetId="29">#REF!</definedName>
    <definedName name="未" localSheetId="6">#REF!</definedName>
    <definedName name="未" localSheetId="7">#REF!</definedName>
    <definedName name="未">#REF!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44" l="1"/>
  <c r="C13" i="44"/>
  <c r="D13" i="44"/>
  <c r="E13" i="44"/>
  <c r="F13" i="44"/>
  <c r="J13" i="44"/>
  <c r="K13" i="44"/>
  <c r="L13" i="44"/>
  <c r="M13" i="44"/>
  <c r="N13" i="44"/>
  <c r="C7" i="34"/>
  <c r="D7" i="34"/>
  <c r="E7" i="34" s="1"/>
  <c r="E9" i="34"/>
  <c r="E10" i="34"/>
  <c r="E11" i="34"/>
  <c r="E12" i="34"/>
  <c r="E13" i="34"/>
  <c r="E14" i="34"/>
  <c r="E15" i="34"/>
  <c r="E16" i="34"/>
  <c r="E17" i="34"/>
  <c r="E18" i="34"/>
  <c r="E19" i="34"/>
  <c r="E20" i="34"/>
  <c r="E21" i="34"/>
  <c r="E22" i="34"/>
  <c r="E23" i="34"/>
  <c r="E24" i="34"/>
  <c r="C31" i="34"/>
  <c r="D31" i="34"/>
  <c r="E31" i="34"/>
  <c r="E33" i="34"/>
  <c r="E34" i="34"/>
  <c r="E35" i="34"/>
  <c r="E36" i="34"/>
  <c r="E37" i="34"/>
  <c r="E38" i="34"/>
  <c r="E39" i="34"/>
  <c r="E40" i="34"/>
  <c r="E41" i="34"/>
  <c r="E42" i="34"/>
  <c r="E43" i="34"/>
  <c r="E44" i="34"/>
  <c r="E45" i="34"/>
  <c r="E46" i="34"/>
  <c r="C8" i="33"/>
  <c r="D8" i="33"/>
  <c r="E8" i="33"/>
  <c r="E10" i="33"/>
  <c r="E11" i="33"/>
  <c r="E12" i="33"/>
  <c r="E13" i="33"/>
  <c r="E14" i="33"/>
  <c r="E15" i="33"/>
  <c r="E16" i="33"/>
  <c r="E17" i="33"/>
  <c r="E18" i="33"/>
  <c r="E19" i="33"/>
  <c r="E20" i="33"/>
  <c r="E21" i="33"/>
  <c r="E22" i="33"/>
  <c r="E23" i="33"/>
  <c r="E24" i="33"/>
  <c r="E25" i="33"/>
  <c r="E26" i="33"/>
  <c r="E27" i="33"/>
  <c r="E28" i="33"/>
  <c r="E29" i="33"/>
  <c r="E30" i="33"/>
  <c r="E31" i="33"/>
  <c r="E32" i="33"/>
  <c r="C39" i="33"/>
  <c r="D39" i="33"/>
  <c r="E39" i="33"/>
  <c r="E41" i="33"/>
  <c r="E42" i="33"/>
  <c r="E43" i="33"/>
  <c r="E44" i="33"/>
  <c r="E45" i="33"/>
  <c r="E46" i="33"/>
  <c r="E47" i="33"/>
  <c r="E48" i="33"/>
  <c r="E49" i="33"/>
  <c r="E50" i="33"/>
  <c r="E51" i="33"/>
  <c r="E52" i="33"/>
  <c r="E53" i="33"/>
  <c r="E54" i="33"/>
  <c r="E55" i="33"/>
  <c r="E56" i="33"/>
  <c r="E57" i="33"/>
  <c r="E58" i="33"/>
  <c r="E59" i="33"/>
  <c r="C8" i="32"/>
  <c r="D8" i="32"/>
  <c r="E8" i="32" s="1"/>
  <c r="E10" i="32"/>
  <c r="E11" i="32"/>
  <c r="E12" i="32"/>
  <c r="E13" i="32"/>
  <c r="E14" i="32"/>
  <c r="E15" i="32"/>
  <c r="E16" i="32"/>
  <c r="E17" i="32"/>
  <c r="E18" i="32"/>
  <c r="E19" i="32"/>
  <c r="E20" i="32"/>
  <c r="E21" i="32"/>
  <c r="E22" i="32"/>
  <c r="E23" i="32"/>
  <c r="E24" i="32"/>
  <c r="E25" i="32"/>
  <c r="E27" i="32"/>
  <c r="C34" i="32"/>
  <c r="D34" i="32"/>
  <c r="E34" i="32"/>
  <c r="E36" i="32"/>
  <c r="E37" i="32"/>
  <c r="E38" i="32"/>
  <c r="E39" i="32"/>
  <c r="E40" i="32"/>
  <c r="E41" i="32"/>
  <c r="E42" i="32"/>
  <c r="E43" i="32"/>
  <c r="E44" i="32"/>
  <c r="E45" i="32"/>
  <c r="E46" i="32"/>
  <c r="E47" i="32"/>
  <c r="E48" i="32"/>
  <c r="E49" i="32"/>
  <c r="E50" i="32"/>
  <c r="E51" i="32"/>
  <c r="E52" i="32"/>
  <c r="E53" i="32"/>
  <c r="E54" i="32"/>
  <c r="E55" i="32"/>
  <c r="E56" i="32"/>
  <c r="E57" i="32"/>
  <c r="E58" i="32"/>
  <c r="E59" i="32"/>
  <c r="E60" i="32"/>
  <c r="C7" i="31"/>
  <c r="D7" i="31"/>
  <c r="E7" i="31" s="1"/>
  <c r="E9" i="31"/>
  <c r="E10" i="31"/>
  <c r="E11" i="31"/>
  <c r="E12" i="31"/>
  <c r="E13" i="31"/>
  <c r="E14" i="31"/>
  <c r="E15" i="31"/>
  <c r="E16" i="31"/>
  <c r="E17" i="31"/>
  <c r="E18" i="31"/>
  <c r="E19" i="31"/>
  <c r="E20" i="31"/>
  <c r="E21" i="31"/>
  <c r="E22" i="31"/>
  <c r="E23" i="31"/>
  <c r="E24" i="31"/>
  <c r="E25" i="31"/>
  <c r="E26" i="31"/>
  <c r="E27" i="31"/>
  <c r="E28" i="31"/>
  <c r="E29" i="31"/>
  <c r="E30" i="31"/>
  <c r="E31" i="31"/>
  <c r="E32" i="31"/>
  <c r="E33" i="31"/>
  <c r="E34" i="31"/>
  <c r="E35" i="31"/>
  <c r="E36" i="31"/>
  <c r="E37" i="31"/>
  <c r="E38" i="31"/>
  <c r="E39" i="31"/>
  <c r="E40" i="31"/>
  <c r="E41" i="31"/>
  <c r="E42" i="31"/>
  <c r="E43" i="31"/>
  <c r="E44" i="31"/>
  <c r="E45" i="31"/>
  <c r="E46" i="31"/>
  <c r="E47" i="31"/>
  <c r="E48" i="31"/>
  <c r="E49" i="31"/>
  <c r="E50" i="31"/>
  <c r="E51" i="31"/>
  <c r="E52" i="31"/>
  <c r="E53" i="31"/>
  <c r="E54" i="31"/>
  <c r="E55" i="31"/>
  <c r="E56" i="31"/>
  <c r="E57" i="31"/>
  <c r="E58" i="31"/>
  <c r="E59" i="31"/>
  <c r="E60" i="31"/>
  <c r="E65" i="31"/>
  <c r="E66" i="31"/>
  <c r="E67" i="31"/>
  <c r="E68" i="31"/>
  <c r="E69" i="31"/>
  <c r="E70" i="31"/>
  <c r="E71" i="31"/>
  <c r="E72" i="31"/>
  <c r="C80" i="31"/>
  <c r="D80" i="31"/>
  <c r="E80" i="31"/>
  <c r="E82" i="31"/>
  <c r="E83" i="31"/>
  <c r="E84" i="31"/>
  <c r="E85" i="31"/>
  <c r="E86" i="31"/>
  <c r="E87" i="31"/>
  <c r="E88" i="31"/>
  <c r="E89" i="31"/>
  <c r="E90" i="31"/>
  <c r="E91" i="31"/>
  <c r="E92" i="31"/>
  <c r="E93" i="31"/>
  <c r="E94" i="31"/>
  <c r="E95" i="31"/>
  <c r="E96" i="31"/>
  <c r="E97" i="31"/>
  <c r="E98" i="31"/>
  <c r="E99" i="31"/>
  <c r="E100" i="31"/>
  <c r="E101" i="31"/>
  <c r="E102" i="31"/>
  <c r="E103" i="31"/>
  <c r="E104" i="31"/>
  <c r="E105" i="31"/>
  <c r="E106" i="31"/>
  <c r="E107" i="31"/>
  <c r="E108" i="31"/>
  <c r="E109" i="31"/>
  <c r="E110" i="31"/>
  <c r="E111" i="31"/>
  <c r="E112" i="31"/>
  <c r="E113" i="31"/>
  <c r="E114" i="31"/>
  <c r="E115" i="31"/>
  <c r="E116" i="31"/>
  <c r="E117" i="31"/>
  <c r="E118" i="31"/>
  <c r="E119" i="31"/>
  <c r="E120" i="31"/>
  <c r="E121" i="31"/>
  <c r="E122" i="31"/>
  <c r="G18" i="6" l="1"/>
  <c r="E18" i="6"/>
  <c r="G6" i="6"/>
  <c r="E6" i="6"/>
  <c r="G21" i="5"/>
  <c r="E21" i="5"/>
  <c r="G6" i="5"/>
  <c r="E6" i="5"/>
  <c r="F6" i="4"/>
  <c r="F22" i="4"/>
  <c r="D22" i="4"/>
  <c r="D6" i="4"/>
  <c r="F6" i="3"/>
  <c r="F35" i="3"/>
  <c r="D35" i="3"/>
  <c r="D6" i="3"/>
  <c r="I7" i="2"/>
  <c r="I6" i="2"/>
  <c r="G7" i="2"/>
  <c r="G6" i="2"/>
  <c r="E7" i="2"/>
  <c r="E6" i="2"/>
  <c r="C7" i="2"/>
  <c r="C6" i="2"/>
  <c r="E11" i="3" l="1"/>
  <c r="F6" i="6" l="1"/>
  <c r="F8" i="6"/>
  <c r="F9" i="6"/>
  <c r="F10" i="6"/>
  <c r="F11" i="6"/>
  <c r="F12" i="6"/>
  <c r="F13" i="6"/>
  <c r="F18" i="6"/>
  <c r="F20" i="6"/>
  <c r="F21" i="6"/>
  <c r="F22" i="6"/>
  <c r="F23" i="6"/>
  <c r="F24" i="6"/>
  <c r="F25" i="6"/>
  <c r="F6" i="5"/>
  <c r="F8" i="5"/>
  <c r="F9" i="5"/>
  <c r="F10" i="5"/>
  <c r="F11" i="5"/>
  <c r="F12" i="5"/>
  <c r="F13" i="5"/>
  <c r="F14" i="5"/>
  <c r="F15" i="5"/>
  <c r="F16" i="5"/>
  <c r="F21" i="5"/>
  <c r="F23" i="5"/>
  <c r="F24" i="5"/>
  <c r="F25" i="5"/>
  <c r="F26" i="5"/>
  <c r="F27" i="5"/>
  <c r="E6" i="4"/>
  <c r="E8" i="4"/>
  <c r="E9" i="4"/>
  <c r="E10" i="4"/>
  <c r="E11" i="4"/>
  <c r="E12" i="4"/>
  <c r="E13" i="4"/>
  <c r="E14" i="4"/>
  <c r="E15" i="4"/>
  <c r="E22" i="4"/>
  <c r="E24" i="4"/>
  <c r="E25" i="4"/>
  <c r="E26" i="4"/>
  <c r="E27" i="4"/>
  <c r="E28" i="4"/>
  <c r="E29" i="4"/>
  <c r="E30" i="4"/>
  <c r="E6" i="3"/>
  <c r="E8" i="3"/>
  <c r="E9" i="3"/>
  <c r="E10" i="3"/>
  <c r="E12" i="3"/>
  <c r="E13" i="3"/>
  <c r="E14" i="3"/>
  <c r="E15" i="3"/>
  <c r="E16" i="3"/>
  <c r="E17" i="3"/>
  <c r="E18" i="3"/>
  <c r="E19" i="3"/>
  <c r="E20" i="3"/>
  <c r="E21" i="3"/>
  <c r="E22" i="3"/>
  <c r="E23" i="3"/>
  <c r="E24" i="3"/>
  <c r="E25" i="3"/>
  <c r="E26" i="3"/>
  <c r="E27" i="3"/>
  <c r="E28" i="3"/>
  <c r="E29" i="3"/>
  <c r="E35" i="3"/>
  <c r="E37" i="3"/>
  <c r="E38" i="3"/>
  <c r="E39" i="3"/>
  <c r="E40" i="3"/>
  <c r="E41" i="3"/>
  <c r="E42" i="3"/>
  <c r="E43" i="3"/>
  <c r="E44" i="3"/>
  <c r="E45" i="3"/>
  <c r="E46" i="3"/>
</calcChain>
</file>

<file path=xl/sharedStrings.xml><?xml version="1.0" encoding="utf-8"?>
<sst xmlns="http://schemas.openxmlformats.org/spreadsheetml/2006/main" count="1231" uniqueCount="620">
  <si>
    <t>　　　　  　　　　　　　　　　　　　　　　　　　　　　　</t>
    <phoneticPr fontId="3"/>
  </si>
  <si>
    <t xml:space="preserve">    (注２)同時補正を含む。　</t>
    <phoneticPr fontId="3"/>
  </si>
  <si>
    <r>
      <t>資料：「特別区当初予算状況」(東京都</t>
    </r>
    <r>
      <rPr>
        <b/>
        <sz val="4"/>
        <rFont val="ＭＳ 明朝"/>
        <family val="1"/>
        <charset val="128"/>
      </rPr>
      <t xml:space="preserve"> </t>
    </r>
    <r>
      <rPr>
        <b/>
        <sz val="8"/>
        <rFont val="ＭＳ 明朝"/>
        <family val="1"/>
        <charset val="128"/>
      </rPr>
      <t>総務局)、「特別区の統計」((公財)特別区協議会)、政策経営部 財政課</t>
    </r>
    <rPh sb="4" eb="7">
      <t>トクベツク</t>
    </rPh>
    <rPh sb="7" eb="9">
      <t>トウショ</t>
    </rPh>
    <rPh sb="9" eb="11">
      <t>ヨサン</t>
    </rPh>
    <rPh sb="11" eb="13">
      <t>ジョウキョウ</t>
    </rPh>
    <rPh sb="25" eb="28">
      <t>トクベツク</t>
    </rPh>
    <rPh sb="29" eb="31">
      <t>トウケイ</t>
    </rPh>
    <rPh sb="45" eb="47">
      <t>セイサク</t>
    </rPh>
    <rPh sb="47" eb="49">
      <t>ケイエイ</t>
    </rPh>
    <rPh sb="49" eb="50">
      <t>ブ</t>
    </rPh>
    <rPh sb="51" eb="53">
      <t>ザイセイ</t>
    </rPh>
    <rPh sb="53" eb="54">
      <t>カ</t>
    </rPh>
    <phoneticPr fontId="8"/>
  </si>
  <si>
    <t>特別区計</t>
    <phoneticPr fontId="3"/>
  </si>
  <si>
    <t>江戸川</t>
    <phoneticPr fontId="3"/>
  </si>
  <si>
    <t>葛　飾</t>
    <phoneticPr fontId="3"/>
  </si>
  <si>
    <t>練　馬</t>
    <phoneticPr fontId="3"/>
  </si>
  <si>
    <t>板　橋</t>
    <phoneticPr fontId="3"/>
  </si>
  <si>
    <t>荒　川</t>
    <phoneticPr fontId="3"/>
  </si>
  <si>
    <t>北</t>
  </si>
  <si>
    <t>豊　島</t>
    <phoneticPr fontId="3"/>
  </si>
  <si>
    <t>杉　並</t>
    <phoneticPr fontId="3"/>
  </si>
  <si>
    <t>中　野</t>
    <phoneticPr fontId="3"/>
  </si>
  <si>
    <t>渋　谷</t>
    <phoneticPr fontId="3"/>
  </si>
  <si>
    <t>世田谷</t>
    <phoneticPr fontId="3"/>
  </si>
  <si>
    <t>大　田</t>
    <phoneticPr fontId="3"/>
  </si>
  <si>
    <t>目　黒</t>
    <phoneticPr fontId="3"/>
  </si>
  <si>
    <t>品　川</t>
    <phoneticPr fontId="3"/>
  </si>
  <si>
    <t>江　東</t>
    <phoneticPr fontId="3"/>
  </si>
  <si>
    <t>墨　田</t>
    <phoneticPr fontId="3"/>
  </si>
  <si>
    <t>台　東</t>
    <phoneticPr fontId="3"/>
  </si>
  <si>
    <t>文　京</t>
    <phoneticPr fontId="3"/>
  </si>
  <si>
    <t>新　宿</t>
    <phoneticPr fontId="3"/>
  </si>
  <si>
    <t>港</t>
  </si>
  <si>
    <t>中　央</t>
    <phoneticPr fontId="3"/>
  </si>
  <si>
    <t>千代田</t>
    <phoneticPr fontId="3"/>
  </si>
  <si>
    <t>足　立</t>
    <phoneticPr fontId="3"/>
  </si>
  <si>
    <t>　    　　(％)</t>
  </si>
  <si>
    <t>(百万円)</t>
    <phoneticPr fontId="3"/>
  </si>
  <si>
    <t xml:space="preserve"> 　　　　(％)</t>
  </si>
  <si>
    <t>　　　　　(円)</t>
  </si>
  <si>
    <t>　　　(百万円)</t>
  </si>
  <si>
    <t>区名　　　　</t>
    <phoneticPr fontId="3"/>
  </si>
  <si>
    <t>当初予算額</t>
  </si>
  <si>
    <t>比　　　率</t>
  </si>
  <si>
    <t>交　付　金</t>
  </si>
  <si>
    <t>区税負担額</t>
  </si>
  <si>
    <t>収　入　額</t>
  </si>
  <si>
    <t>当り予算額</t>
  </si>
  <si>
    <t>当初予算額</t>
    <phoneticPr fontId="3"/>
  </si>
  <si>
    <t>増　減　率</t>
  </si>
  <si>
    <t>令和４年度</t>
    <rPh sb="0" eb="2">
      <t>レイワ</t>
    </rPh>
    <phoneticPr fontId="3"/>
  </si>
  <si>
    <t>一般財源</t>
  </si>
  <si>
    <t>財政調整</t>
  </si>
  <si>
    <t>住民一人当り</t>
  </si>
  <si>
    <t>特別区税</t>
  </si>
  <si>
    <t>住民一人</t>
  </si>
  <si>
    <t>区分</t>
    <phoneticPr fontId="3"/>
  </si>
  <si>
    <t>１　普通会計予算額(２３区別)</t>
    <rPh sb="2" eb="4">
      <t>フツウ</t>
    </rPh>
    <phoneticPr fontId="8"/>
  </si>
  <si>
    <t>※財政数値の増減率等については原則として各表内数値により計算している。</t>
    <rPh sb="15" eb="17">
      <t>ゲンソク</t>
    </rPh>
    <phoneticPr fontId="3"/>
  </si>
  <si>
    <t>　２　財政・税務</t>
    <phoneticPr fontId="3"/>
  </si>
  <si>
    <t>(単位：千円）</t>
    <phoneticPr fontId="3"/>
  </si>
  <si>
    <t>資料：政策経営部 財政課</t>
    <phoneticPr fontId="3"/>
  </si>
  <si>
    <t>令和3年</t>
    <phoneticPr fontId="3"/>
  </si>
  <si>
    <t>指数</t>
    <rPh sb="0" eb="2">
      <t>シスウ</t>
    </rPh>
    <phoneticPr fontId="3"/>
  </si>
  <si>
    <t>指数</t>
  </si>
  <si>
    <t>年度</t>
  </si>
  <si>
    <t>後期高齢者医療特別会計</t>
    <rPh sb="0" eb="2">
      <t>コウキ</t>
    </rPh>
    <rPh sb="2" eb="5">
      <t>コウレイシャ</t>
    </rPh>
    <rPh sb="5" eb="7">
      <t>イリョウ</t>
    </rPh>
    <rPh sb="7" eb="9">
      <t>トクベツ</t>
    </rPh>
    <rPh sb="9" eb="11">
      <t>カイケイ</t>
    </rPh>
    <phoneticPr fontId="3"/>
  </si>
  <si>
    <t>介護保険特別会計</t>
  </si>
  <si>
    <t>国民健康保険特別会計</t>
    <phoneticPr fontId="3"/>
  </si>
  <si>
    <t>一　般　会　計</t>
    <phoneticPr fontId="3"/>
  </si>
  <si>
    <t xml:space="preserve"> 区分</t>
    <phoneticPr fontId="3"/>
  </si>
  <si>
    <t>２　会計別最終予算額</t>
    <phoneticPr fontId="3"/>
  </si>
  <si>
    <t>(単位：千円)</t>
    <phoneticPr fontId="3"/>
  </si>
  <si>
    <t>予備費</t>
  </si>
  <si>
    <t>諸支出金</t>
  </si>
  <si>
    <t>公債費</t>
  </si>
  <si>
    <t>教育費</t>
  </si>
  <si>
    <t>土木費</t>
  </si>
  <si>
    <t>環境衛生費</t>
  </si>
  <si>
    <t>産業経済費</t>
  </si>
  <si>
    <t>民生費</t>
  </si>
  <si>
    <t>総務費</t>
  </si>
  <si>
    <t>議会費</t>
  </si>
  <si>
    <t>総額</t>
  </si>
  <si>
    <t>科目(款)</t>
    <phoneticPr fontId="3"/>
  </si>
  <si>
    <t>最終予算額</t>
  </si>
  <si>
    <t>補正予算額</t>
  </si>
  <si>
    <t>＜歳出＞</t>
  </si>
  <si>
    <t>特別区債</t>
  </si>
  <si>
    <t>諸収入</t>
  </si>
  <si>
    <t>繰越金</t>
  </si>
  <si>
    <t>繰入金</t>
  </si>
  <si>
    <t>寄付金</t>
  </si>
  <si>
    <t>財産収入</t>
  </si>
  <si>
    <t>都支出金</t>
  </si>
  <si>
    <t>国庫支出金</t>
  </si>
  <si>
    <t>使用料及び手数料</t>
  </si>
  <si>
    <t>分担金及び負担金</t>
  </si>
  <si>
    <t>特別区交付金</t>
  </si>
  <si>
    <t>交通安全対策特別交付金</t>
  </si>
  <si>
    <t>地方特例交付金</t>
  </si>
  <si>
    <t>ゴルフ場利用税交付金</t>
  </si>
  <si>
    <t>環境性能割交付金</t>
    <rPh sb="0" eb="8">
      <t>カンキョウセイノウワリコウフキン</t>
    </rPh>
    <phoneticPr fontId="3"/>
  </si>
  <si>
    <t>自動車取得税交付金</t>
  </si>
  <si>
    <t>地方消費税交付金</t>
  </si>
  <si>
    <t>株式等譲渡所得割交付金</t>
  </si>
  <si>
    <t>配当割交付金</t>
  </si>
  <si>
    <t>利子割交付金</t>
  </si>
  <si>
    <t>地方譲与税</t>
  </si>
  <si>
    <t>科目(款)</t>
  </si>
  <si>
    <t>＜歳入＞</t>
  </si>
  <si>
    <t>３　一般会計予算額</t>
    <phoneticPr fontId="3"/>
  </si>
  <si>
    <t>予　　備　　費</t>
  </si>
  <si>
    <t>諸　支　出　金</t>
  </si>
  <si>
    <t>保健事業費</t>
  </si>
  <si>
    <t>共同事業拠出金</t>
  </si>
  <si>
    <t>国民健康保険事業費納付金</t>
    <rPh sb="0" eb="2">
      <t>コクミン</t>
    </rPh>
    <rPh sb="2" eb="4">
      <t>ケンコウ</t>
    </rPh>
    <rPh sb="4" eb="6">
      <t>ホケン</t>
    </rPh>
    <rPh sb="6" eb="9">
      <t>ジギョウヒ</t>
    </rPh>
    <rPh sb="9" eb="12">
      <t>ノウフキン</t>
    </rPh>
    <phoneticPr fontId="3"/>
  </si>
  <si>
    <t>保険給付費</t>
  </si>
  <si>
    <t>総　　務　　費</t>
  </si>
  <si>
    <t>一部負担金</t>
  </si>
  <si>
    <t>国民健康保険料</t>
  </si>
  <si>
    <t>４　国民健康保険特別会計予算額</t>
    <phoneticPr fontId="3"/>
  </si>
  <si>
    <t>諸支出金</t>
    <rPh sb="0" eb="1">
      <t>ショ</t>
    </rPh>
    <rPh sb="1" eb="4">
      <t>シシュツキン</t>
    </rPh>
    <phoneticPr fontId="3"/>
  </si>
  <si>
    <t>地域支援事業費</t>
    <rPh sb="0" eb="2">
      <t>チイキ</t>
    </rPh>
    <rPh sb="2" eb="4">
      <t>シエン</t>
    </rPh>
    <rPh sb="4" eb="6">
      <t>ジギョウ</t>
    </rPh>
    <rPh sb="6" eb="7">
      <t>ヒ</t>
    </rPh>
    <phoneticPr fontId="3"/>
  </si>
  <si>
    <t>基金積立金</t>
  </si>
  <si>
    <t>諸収入</t>
    <rPh sb="0" eb="1">
      <t>ショ</t>
    </rPh>
    <rPh sb="1" eb="3">
      <t>シュウニュウ</t>
    </rPh>
    <phoneticPr fontId="3"/>
  </si>
  <si>
    <t>繰越金</t>
    <rPh sb="0" eb="2">
      <t>クリコシ</t>
    </rPh>
    <rPh sb="2" eb="3">
      <t>キン</t>
    </rPh>
    <phoneticPr fontId="3"/>
  </si>
  <si>
    <t>支払基金交付金</t>
  </si>
  <si>
    <t>介護保険料</t>
  </si>
  <si>
    <t>５　介護保険特別会計予算額</t>
    <phoneticPr fontId="3"/>
  </si>
  <si>
    <t>予備費</t>
    <rPh sb="0" eb="3">
      <t>ヨビヒ</t>
    </rPh>
    <phoneticPr fontId="3"/>
  </si>
  <si>
    <t>保健事業費</t>
    <rPh sb="0" eb="2">
      <t>ホケン</t>
    </rPh>
    <rPh sb="2" eb="5">
      <t>ジギョウヒ</t>
    </rPh>
    <phoneticPr fontId="3"/>
  </si>
  <si>
    <t>分担金及び負担金</t>
    <rPh sb="0" eb="3">
      <t>ブンタンキン</t>
    </rPh>
    <rPh sb="3" eb="4">
      <t>オヨ</t>
    </rPh>
    <rPh sb="5" eb="8">
      <t>フタンキン</t>
    </rPh>
    <phoneticPr fontId="3"/>
  </si>
  <si>
    <t>繰越金</t>
    <rPh sb="0" eb="2">
      <t>クリコシ</t>
    </rPh>
    <phoneticPr fontId="3"/>
  </si>
  <si>
    <t>繰入金</t>
    <phoneticPr fontId="3"/>
  </si>
  <si>
    <t>広域連合支出金</t>
    <rPh sb="0" eb="2">
      <t>コウイキ</t>
    </rPh>
    <rPh sb="2" eb="4">
      <t>レンゴウ</t>
    </rPh>
    <rPh sb="4" eb="6">
      <t>シシュツ</t>
    </rPh>
    <rPh sb="6" eb="7">
      <t>キン</t>
    </rPh>
    <phoneticPr fontId="3"/>
  </si>
  <si>
    <t>後期高齢者医療保険料</t>
    <rPh sb="0" eb="2">
      <t>コウキ</t>
    </rPh>
    <rPh sb="2" eb="5">
      <t>コウレイシャ</t>
    </rPh>
    <rPh sb="5" eb="7">
      <t>イリョウ</t>
    </rPh>
    <rPh sb="7" eb="9">
      <t>ホケン</t>
    </rPh>
    <rPh sb="9" eb="10">
      <t>リョウ</t>
    </rPh>
    <phoneticPr fontId="3"/>
  </si>
  <si>
    <t>６　後期高齢者医療特別会計予算額</t>
    <rPh sb="2" eb="4">
      <t>コウキ</t>
    </rPh>
    <rPh sb="4" eb="7">
      <t>コウレイシャ</t>
    </rPh>
    <rPh sb="7" eb="9">
      <t>イリョウ</t>
    </rPh>
    <rPh sb="9" eb="11">
      <t>トクベツ</t>
    </rPh>
    <rPh sb="11" eb="13">
      <t>カイケイ</t>
    </rPh>
    <rPh sb="13" eb="15">
      <t>ヨサン</t>
    </rPh>
    <rPh sb="15" eb="16">
      <t>ガク</t>
    </rPh>
    <phoneticPr fontId="3"/>
  </si>
  <si>
    <t xml:space="preserve"> 　  </t>
    <phoneticPr fontId="3"/>
  </si>
  <si>
    <t>(単位：百万円)</t>
    <phoneticPr fontId="3"/>
  </si>
  <si>
    <r>
      <t>資料：「特別区決算状況」(東京都</t>
    </r>
    <r>
      <rPr>
        <b/>
        <sz val="4"/>
        <rFont val="ＭＳ 明朝"/>
        <family val="1"/>
        <charset val="128"/>
      </rPr>
      <t xml:space="preserve"> </t>
    </r>
    <r>
      <rPr>
        <b/>
        <sz val="8"/>
        <rFont val="ＭＳ 明朝"/>
        <family val="1"/>
        <charset val="128"/>
      </rPr>
      <t>総務局)、「特別区の統計」((公財)特別区協議会)、 政策経営部 財政課</t>
    </r>
    <phoneticPr fontId="3"/>
  </si>
  <si>
    <t>特別区
計</t>
    <phoneticPr fontId="3"/>
  </si>
  <si>
    <t>江戸川</t>
  </si>
  <si>
    <t>練　馬</t>
  </si>
  <si>
    <t>板　橋</t>
  </si>
  <si>
    <t>荒　川</t>
  </si>
  <si>
    <t>豊　島</t>
  </si>
  <si>
    <t>杉　並</t>
  </si>
  <si>
    <t>中　野</t>
  </si>
  <si>
    <t>-</t>
    <phoneticPr fontId="3"/>
  </si>
  <si>
    <t>渋　谷</t>
  </si>
  <si>
    <t>世田谷</t>
  </si>
  <si>
    <t>大　田</t>
  </si>
  <si>
    <t>目　黒</t>
  </si>
  <si>
    <t>品　川</t>
  </si>
  <si>
    <t>江　東</t>
  </si>
  <si>
    <t>墨　田</t>
  </si>
  <si>
    <t>台　東</t>
  </si>
  <si>
    <t>文　京</t>
  </si>
  <si>
    <t>新　宿</t>
  </si>
  <si>
    <t>中　央</t>
  </si>
  <si>
    <t>千代田</t>
  </si>
  <si>
    <t>足　立</t>
  </si>
  <si>
    <t>(%)</t>
    <phoneticPr fontId="3"/>
  </si>
  <si>
    <t>E=C-D</t>
    <phoneticPr fontId="3"/>
  </si>
  <si>
    <t>D</t>
    <phoneticPr fontId="3"/>
  </si>
  <si>
    <t>C=A-B</t>
    <phoneticPr fontId="3"/>
  </si>
  <si>
    <t>B</t>
    <phoneticPr fontId="3"/>
  </si>
  <si>
    <t>A</t>
    <phoneticPr fontId="3"/>
  </si>
  <si>
    <t>区名</t>
    <phoneticPr fontId="3"/>
  </si>
  <si>
    <t>その他
基　金</t>
    <phoneticPr fontId="3"/>
  </si>
  <si>
    <t>減　債
基　金</t>
    <phoneticPr fontId="3"/>
  </si>
  <si>
    <t>財政調整
基　　金</t>
    <phoneticPr fontId="3"/>
  </si>
  <si>
    <t>積立金
現在高</t>
    <phoneticPr fontId="3"/>
  </si>
  <si>
    <t>地方債
現在高</t>
    <phoneticPr fontId="3"/>
  </si>
  <si>
    <t>経常
収支
比率</t>
    <phoneticPr fontId="3"/>
  </si>
  <si>
    <t>公債
費
負担比率</t>
    <rPh sb="5" eb="7">
      <t>フタン</t>
    </rPh>
    <phoneticPr fontId="3"/>
  </si>
  <si>
    <t>実質
収支
比率</t>
    <phoneticPr fontId="3"/>
  </si>
  <si>
    <t>実 質
収 支</t>
    <phoneticPr fontId="3"/>
  </si>
  <si>
    <t>翌年度へ繰越すべき
財源</t>
    <rPh sb="0" eb="2">
      <t>ヨクネン</t>
    </rPh>
    <rPh sb="2" eb="3">
      <t>ド</t>
    </rPh>
    <rPh sb="4" eb="6">
      <t>クリコシ</t>
    </rPh>
    <rPh sb="10" eb="12">
      <t>ザイゲン</t>
    </rPh>
    <phoneticPr fontId="3"/>
  </si>
  <si>
    <t>形 式
収 支</t>
    <phoneticPr fontId="3"/>
  </si>
  <si>
    <t>歳 出
総 額</t>
    <phoneticPr fontId="3"/>
  </si>
  <si>
    <t>歳 入
総 額</t>
    <phoneticPr fontId="3"/>
  </si>
  <si>
    <t>区分</t>
  </si>
  <si>
    <t>＜２３区＞</t>
    <phoneticPr fontId="3"/>
  </si>
  <si>
    <t>７　財政指標等(普通会計決算)</t>
    <phoneticPr fontId="3"/>
  </si>
  <si>
    <t xml:space="preserve">        </t>
  </si>
  <si>
    <t>　(注)令和４年度は速報値である｡</t>
    <rPh sb="4" eb="6">
      <t>レイワ</t>
    </rPh>
    <rPh sb="7" eb="9">
      <t>ネンド</t>
    </rPh>
    <phoneticPr fontId="3"/>
  </si>
  <si>
    <t xml:space="preserve">      </t>
    <phoneticPr fontId="3"/>
  </si>
  <si>
    <r>
      <t>資料：「特別区決算状況」(東京都</t>
    </r>
    <r>
      <rPr>
        <b/>
        <sz val="4"/>
        <rFont val="ＭＳ 明朝"/>
        <family val="1"/>
        <charset val="128"/>
      </rPr>
      <t xml:space="preserve"> </t>
    </r>
    <r>
      <rPr>
        <b/>
        <sz val="8"/>
        <rFont val="ＭＳ 明朝"/>
        <family val="1"/>
        <charset val="128"/>
      </rPr>
      <t>総務局)、政策経営部 財政課</t>
    </r>
    <phoneticPr fontId="3"/>
  </si>
  <si>
    <t>令和2年</t>
    <phoneticPr fontId="3"/>
  </si>
  <si>
    <t>増減率</t>
  </si>
  <si>
    <t>年度</t>
    <phoneticPr fontId="3"/>
  </si>
  <si>
    <t>財政調整基金</t>
    <phoneticPr fontId="3"/>
  </si>
  <si>
    <t>公債
費
負担比率</t>
    <phoneticPr fontId="3"/>
  </si>
  <si>
    <t>翌年度へ
繰越す
べき財源</t>
    <rPh sb="0" eb="2">
      <t>ヨクネン</t>
    </rPh>
    <rPh sb="2" eb="3">
      <t>ド</t>
    </rPh>
    <rPh sb="5" eb="7">
      <t>クリコシ</t>
    </rPh>
    <rPh sb="11" eb="13">
      <t>ザイゲン</t>
    </rPh>
    <phoneticPr fontId="3"/>
  </si>
  <si>
    <t>＜足立区＞</t>
  </si>
  <si>
    <t>　(注)令和４年度は速報値である｡</t>
    <rPh sb="4" eb="5">
      <t>レイ</t>
    </rPh>
    <rPh sb="5" eb="6">
      <t>カズ</t>
    </rPh>
    <rPh sb="7" eb="9">
      <t>ネンド</t>
    </rPh>
    <rPh sb="8" eb="9">
      <t>ガンネン</t>
    </rPh>
    <phoneticPr fontId="3"/>
  </si>
  <si>
    <t>合　計</t>
    <phoneticPr fontId="3"/>
  </si>
  <si>
    <t>地方債</t>
  </si>
  <si>
    <t>使用料</t>
  </si>
  <si>
    <t>諸収入及び寄付金</t>
    <phoneticPr fontId="3"/>
  </si>
  <si>
    <t>財産
収入</t>
    <phoneticPr fontId="3"/>
  </si>
  <si>
    <t>都
支出金</t>
  </si>
  <si>
    <t>国 庫
支出金</t>
  </si>
  <si>
    <t>手数
料</t>
    <phoneticPr fontId="3"/>
  </si>
  <si>
    <t>分担金
負担金</t>
  </si>
  <si>
    <t>一　般
財源計</t>
  </si>
  <si>
    <t>財 政
調 整
交付金</t>
    <phoneticPr fontId="3"/>
  </si>
  <si>
    <t>地　方
譲与税等</t>
  </si>
  <si>
    <t>特別
区税</t>
    <phoneticPr fontId="3"/>
  </si>
  <si>
    <t>８　普通会計決算額</t>
    <phoneticPr fontId="3"/>
  </si>
  <si>
    <t>合　計</t>
  </si>
  <si>
    <t>消防費</t>
  </si>
  <si>
    <t>商工費</t>
  </si>
  <si>
    <t>衛生費</t>
  </si>
  <si>
    <t>農林
水産業費</t>
    <rPh sb="5" eb="6">
      <t>ギョウ</t>
    </rPh>
    <phoneticPr fontId="3"/>
  </si>
  <si>
    <t>労働費</t>
    <phoneticPr fontId="3"/>
  </si>
  <si>
    <t>議会
費</t>
    <phoneticPr fontId="3"/>
  </si>
  <si>
    <t>＜目的別歳出＞</t>
  </si>
  <si>
    <t>　　 (注２)令和４年度は速報値である｡</t>
    <phoneticPr fontId="3"/>
  </si>
  <si>
    <t>　　 (注１)投資・出資金と災害復旧・失業対策事業費は該当なしのため記載を省略した。</t>
    <rPh sb="7" eb="9">
      <t>トウシ</t>
    </rPh>
    <rPh sb="10" eb="13">
      <t>シュッシキン</t>
    </rPh>
    <rPh sb="14" eb="16">
      <t>サイガイ</t>
    </rPh>
    <rPh sb="16" eb="18">
      <t>フッキュウ</t>
    </rPh>
    <rPh sb="19" eb="21">
      <t>シツギョウ</t>
    </rPh>
    <rPh sb="21" eb="23">
      <t>タイサク</t>
    </rPh>
    <rPh sb="23" eb="26">
      <t>ジギョウヒ</t>
    </rPh>
    <phoneticPr fontId="3"/>
  </si>
  <si>
    <t>　　　</t>
    <phoneticPr fontId="3"/>
  </si>
  <si>
    <t>償還額</t>
    <phoneticPr fontId="3"/>
  </si>
  <si>
    <t>繰出金</t>
  </si>
  <si>
    <t>積立金</t>
  </si>
  <si>
    <t>物件費</t>
  </si>
  <si>
    <t>うち元金</t>
  </si>
  <si>
    <t>普 通
建 設
事業費</t>
    <phoneticPr fontId="3"/>
  </si>
  <si>
    <t>貸付
金</t>
    <phoneticPr fontId="3"/>
  </si>
  <si>
    <t>補助費
等</t>
    <phoneticPr fontId="3"/>
  </si>
  <si>
    <t>維　持
補修費</t>
    <rPh sb="0" eb="1">
      <t>ユイ</t>
    </rPh>
    <rPh sb="2" eb="3">
      <t>モチ</t>
    </rPh>
    <rPh sb="4" eb="6">
      <t>ホシュウ</t>
    </rPh>
    <rPh sb="6" eb="7">
      <t>ヒ</t>
    </rPh>
    <phoneticPr fontId="3"/>
  </si>
  <si>
    <t>義務的
経費計</t>
  </si>
  <si>
    <t>扶助費</t>
  </si>
  <si>
    <t>人件費</t>
  </si>
  <si>
    <t>＜性質別歳出＞</t>
  </si>
  <si>
    <t>（注）当初予算額には同時補正予算額を含む。</t>
    <rPh sb="1" eb="2">
      <t>チュウ</t>
    </rPh>
    <rPh sb="3" eb="5">
      <t>トウショ</t>
    </rPh>
    <rPh sb="5" eb="7">
      <t>ヨサン</t>
    </rPh>
    <rPh sb="7" eb="8">
      <t>ガク</t>
    </rPh>
    <rPh sb="10" eb="12">
      <t>ドウジ</t>
    </rPh>
    <rPh sb="12" eb="14">
      <t>ホセイ</t>
    </rPh>
    <rPh sb="14" eb="16">
      <t>ヨサン</t>
    </rPh>
    <rPh sb="16" eb="17">
      <t>ガク</t>
    </rPh>
    <rPh sb="18" eb="19">
      <t>フク</t>
    </rPh>
    <phoneticPr fontId="3"/>
  </si>
  <si>
    <t>（単位：百万円）</t>
  </si>
  <si>
    <t>うち退職
被保険者分</t>
    <phoneticPr fontId="3"/>
  </si>
  <si>
    <t>歳  入
歳  出
差引額</t>
    <phoneticPr fontId="3"/>
  </si>
  <si>
    <t>(参考)
歳 出
合 計</t>
    <phoneticPr fontId="3"/>
  </si>
  <si>
    <t>歳 入
合 計</t>
    <phoneticPr fontId="3"/>
  </si>
  <si>
    <t>その他の収入</t>
    <phoneticPr fontId="3"/>
  </si>
  <si>
    <t>他会計
繰入金</t>
    <phoneticPr fontId="3"/>
  </si>
  <si>
    <t>都
支出金</t>
    <phoneticPr fontId="3"/>
  </si>
  <si>
    <t>国庫支出金</t>
    <phoneticPr fontId="3"/>
  </si>
  <si>
    <t>保険料
収　入</t>
    <phoneticPr fontId="3"/>
  </si>
  <si>
    <t>９　国民健康保険事業会計決算額</t>
    <phoneticPr fontId="3"/>
  </si>
  <si>
    <r>
      <t>資料：「特別区決算状況」(東京都</t>
    </r>
    <r>
      <rPr>
        <b/>
        <sz val="4"/>
        <rFont val="ＭＳ 明朝"/>
        <family val="1"/>
        <charset val="128"/>
      </rPr>
      <t xml:space="preserve"> </t>
    </r>
    <r>
      <rPr>
        <b/>
        <sz val="8"/>
        <rFont val="ＭＳ 明朝"/>
        <family val="1"/>
        <charset val="128"/>
      </rPr>
      <t>総務局)、政策経営部 財政課</t>
    </r>
    <rPh sb="17" eb="19">
      <t>ソウム</t>
    </rPh>
    <rPh sb="19" eb="20">
      <t>キョク</t>
    </rPh>
    <rPh sb="22" eb="24">
      <t>セイサク</t>
    </rPh>
    <rPh sb="24" eb="26">
      <t>ケイエイ</t>
    </rPh>
    <rPh sb="26" eb="27">
      <t>ブ</t>
    </rPh>
    <rPh sb="28" eb="30">
      <t>ザイセイ</t>
    </rPh>
    <rPh sb="30" eb="31">
      <t>カ</t>
    </rPh>
    <phoneticPr fontId="3"/>
  </si>
  <si>
    <t>-</t>
  </si>
  <si>
    <t>給付費</t>
    <phoneticPr fontId="3"/>
  </si>
  <si>
    <t>審査支払手数料</t>
    <phoneticPr fontId="3"/>
  </si>
  <si>
    <t>その他</t>
    <phoneticPr fontId="3"/>
  </si>
  <si>
    <t>療養諸費等</t>
    <phoneticPr fontId="3"/>
  </si>
  <si>
    <t>歳出
合計</t>
    <phoneticPr fontId="3"/>
  </si>
  <si>
    <t>その他
の支出</t>
    <phoneticPr fontId="3"/>
  </si>
  <si>
    <t>繰出
金</t>
    <phoneticPr fontId="3"/>
  </si>
  <si>
    <t>保健
事業費</t>
    <phoneticPr fontId="3"/>
  </si>
  <si>
    <t>共同事業拠出金</t>
    <phoneticPr fontId="3"/>
  </si>
  <si>
    <t>国民健康保険事業費納付金</t>
    <rPh sb="0" eb="2">
      <t>コクミン</t>
    </rPh>
    <rPh sb="2" eb="4">
      <t>ケンコウ</t>
    </rPh>
    <rPh sb="4" eb="6">
      <t>ホケン</t>
    </rPh>
    <rPh sb="6" eb="8">
      <t>ジギョウ</t>
    </rPh>
    <rPh sb="8" eb="9">
      <t>ヒ</t>
    </rPh>
    <rPh sb="9" eb="12">
      <t>ノウフキン</t>
    </rPh>
    <phoneticPr fontId="3"/>
  </si>
  <si>
    <t>保　険
給付費</t>
    <phoneticPr fontId="3"/>
  </si>
  <si>
    <t>総務
費</t>
    <phoneticPr fontId="3"/>
  </si>
  <si>
    <t>保険料</t>
  </si>
  <si>
    <t>歳入
歳出
差引額</t>
    <phoneticPr fontId="3"/>
  </si>
  <si>
    <t>(参考)
歳出
合計</t>
    <phoneticPr fontId="3"/>
  </si>
  <si>
    <t>歳入
合計</t>
    <phoneticPr fontId="3"/>
  </si>
  <si>
    <t>基　金
繰入金</t>
    <phoneticPr fontId="3"/>
  </si>
  <si>
    <t>相互財政安定化事業交付金</t>
    <phoneticPr fontId="3"/>
  </si>
  <si>
    <t>支　払
基　金
交付金</t>
    <phoneticPr fontId="3"/>
  </si>
  <si>
    <t>国　庫
支出金</t>
    <phoneticPr fontId="3"/>
  </si>
  <si>
    <t>１０　介護保険事業会計決算額</t>
    <phoneticPr fontId="3"/>
  </si>
  <si>
    <r>
      <t>資料：「特別区決算状況」(東京都</t>
    </r>
    <r>
      <rPr>
        <b/>
        <sz val="4"/>
        <rFont val="ＭＳ 明朝"/>
        <family val="1"/>
        <charset val="128"/>
      </rPr>
      <t xml:space="preserve"> </t>
    </r>
    <r>
      <rPr>
        <b/>
        <sz val="8"/>
        <rFont val="ＭＳ 明朝"/>
        <family val="1"/>
        <charset val="128"/>
      </rPr>
      <t>総務局)、政策経営部 財政課</t>
    </r>
    <rPh sb="4" eb="7">
      <t>トクベツク</t>
    </rPh>
    <rPh sb="22" eb="24">
      <t>セイサク</t>
    </rPh>
    <rPh sb="24" eb="26">
      <t>ケイエイ</t>
    </rPh>
    <rPh sb="26" eb="27">
      <t>ブ</t>
    </rPh>
    <rPh sb="28" eb="30">
      <t>ザイセイ</t>
    </rPh>
    <rPh sb="30" eb="31">
      <t>カ</t>
    </rPh>
    <phoneticPr fontId="3"/>
  </si>
  <si>
    <t>歳出合計</t>
  </si>
  <si>
    <t>前年度
繰　上
充用金</t>
    <phoneticPr fontId="3"/>
  </si>
  <si>
    <t>基　金
積立金</t>
    <phoneticPr fontId="3"/>
  </si>
  <si>
    <t>保　健
福　祉
事業費</t>
    <phoneticPr fontId="3"/>
  </si>
  <si>
    <t>地域支援事業費</t>
    <rPh sb="0" eb="2">
      <t>チイキ</t>
    </rPh>
    <rPh sb="2" eb="4">
      <t>シエン</t>
    </rPh>
    <phoneticPr fontId="3"/>
  </si>
  <si>
    <t>相互財政安定化事業負担金</t>
    <phoneticPr fontId="3"/>
  </si>
  <si>
    <t>財政安定化基金
拠出金</t>
    <phoneticPr fontId="3"/>
  </si>
  <si>
    <t>繰入金</t>
    <rPh sb="0" eb="2">
      <t>クリイレ</t>
    </rPh>
    <rPh sb="2" eb="3">
      <t>キン</t>
    </rPh>
    <phoneticPr fontId="3"/>
  </si>
  <si>
    <t>歳入合計</t>
  </si>
  <si>
    <t>一般会計</t>
    <rPh sb="0" eb="2">
      <t>イッパン</t>
    </rPh>
    <rPh sb="2" eb="4">
      <t>カイケイ</t>
    </rPh>
    <phoneticPr fontId="3"/>
  </si>
  <si>
    <t>うち特別徴収保険料</t>
    <rPh sb="2" eb="4">
      <t>トクベツ</t>
    </rPh>
    <rPh sb="4" eb="6">
      <t>チョウシュウ</t>
    </rPh>
    <phoneticPr fontId="3"/>
  </si>
  <si>
    <t>歳入歳出
差 引 額</t>
    <phoneticPr fontId="3"/>
  </si>
  <si>
    <t>(参　考)
歳出合計</t>
    <phoneticPr fontId="3"/>
  </si>
  <si>
    <t>その他の
収　　入</t>
    <phoneticPr fontId="3"/>
  </si>
  <si>
    <t>１１　後期高齢者医療事業会計決算額</t>
    <rPh sb="3" eb="5">
      <t>コウキ</t>
    </rPh>
    <rPh sb="5" eb="8">
      <t>コウレイシャ</t>
    </rPh>
    <rPh sb="8" eb="10">
      <t>イリョウ</t>
    </rPh>
    <phoneticPr fontId="3"/>
  </si>
  <si>
    <t>充　用　金</t>
    <phoneticPr fontId="3"/>
  </si>
  <si>
    <t>繰　　　上</t>
    <phoneticPr fontId="3"/>
  </si>
  <si>
    <t>繰　出　金</t>
    <phoneticPr fontId="3"/>
  </si>
  <si>
    <t>総　務　費</t>
    <phoneticPr fontId="3"/>
  </si>
  <si>
    <t>その他の
支　　出</t>
    <phoneticPr fontId="3"/>
  </si>
  <si>
    <t>前　年　度</t>
    <phoneticPr fontId="3"/>
  </si>
  <si>
    <t>後期高齢者
医療広域
連合納付金</t>
    <phoneticPr fontId="3"/>
  </si>
  <si>
    <t>(注)滞納繰越分を含む。</t>
    <rPh sb="1" eb="2">
      <t>チュウ</t>
    </rPh>
    <rPh sb="3" eb="5">
      <t>タイノウ</t>
    </rPh>
    <rPh sb="5" eb="7">
      <t>クリコシ</t>
    </rPh>
    <rPh sb="7" eb="8">
      <t>フン</t>
    </rPh>
    <rPh sb="9" eb="10">
      <t>フク</t>
    </rPh>
    <phoneticPr fontId="3"/>
  </si>
  <si>
    <t>(単位：円)</t>
    <phoneticPr fontId="3"/>
  </si>
  <si>
    <t>資料：区民部 課税課</t>
    <phoneticPr fontId="3"/>
  </si>
  <si>
    <t>特別区たばこ税</t>
    <phoneticPr fontId="3"/>
  </si>
  <si>
    <t>軽自動車税</t>
  </si>
  <si>
    <t>特別区民税</t>
  </si>
  <si>
    <t>年度</t>
    <rPh sb="0" eb="2">
      <t>ネンド</t>
    </rPh>
    <phoneticPr fontId="3"/>
  </si>
  <si>
    <t>還付未済額</t>
  </si>
  <si>
    <t>収入率
(％)</t>
    <phoneticPr fontId="3"/>
  </si>
  <si>
    <t>未収入額</t>
    <phoneticPr fontId="3"/>
  </si>
  <si>
    <t>不納欠損額</t>
  </si>
  <si>
    <t>収入済額</t>
    <phoneticPr fontId="3"/>
  </si>
  <si>
    <t>調定額</t>
    <phoneticPr fontId="3"/>
  </si>
  <si>
    <t xml:space="preserve"> 区分</t>
  </si>
  <si>
    <t>１６　特別区税調定額及び収入状況</t>
    <phoneticPr fontId="3"/>
  </si>
  <si>
    <t>(注)数値は各年度の決算数値(翌年５月３１日現在)である。</t>
    <phoneticPr fontId="3"/>
  </si>
  <si>
    <t>調定額 (千円)</t>
    <phoneticPr fontId="3"/>
  </si>
  <si>
    <t>納税義務者数</t>
    <rPh sb="2" eb="4">
      <t>ギム</t>
    </rPh>
    <phoneticPr fontId="3"/>
  </si>
  <si>
    <t>特　別　徴　収</t>
  </si>
  <si>
    <t>普　通　徴　収</t>
  </si>
  <si>
    <t>総　　　数</t>
  </si>
  <si>
    <t>１７　特別区民税納税義務者数及び現年度分調定額</t>
    <rPh sb="10" eb="12">
      <t>ギム</t>
    </rPh>
    <rPh sb="16" eb="17">
      <t>ゲン</t>
    </rPh>
    <rPh sb="17" eb="19">
      <t>ネンド</t>
    </rPh>
    <rPh sb="19" eb="20">
      <t>ブン</t>
    </rPh>
    <phoneticPr fontId="3"/>
  </si>
  <si>
    <t>(注２)納税義務者数は所得割を納める者(均等割のみの者は含まない)の数である。</t>
    <phoneticPr fontId="3"/>
  </si>
  <si>
    <t>１０００万円超　　　　</t>
    <rPh sb="4" eb="6">
      <t>マンエン</t>
    </rPh>
    <rPh sb="6" eb="7">
      <t>チョウ</t>
    </rPh>
    <phoneticPr fontId="3"/>
  </si>
  <si>
    <t>７００万円超 ～１０００万円以下</t>
    <rPh sb="12" eb="16">
      <t>マンエンイカ</t>
    </rPh>
    <phoneticPr fontId="3"/>
  </si>
  <si>
    <t>５５０万円超 ～　７００万円以下</t>
    <phoneticPr fontId="3"/>
  </si>
  <si>
    <t>４００万円超 ～　５５０万円以下</t>
    <phoneticPr fontId="3"/>
  </si>
  <si>
    <t>３００万円超 ～　４００万円以下</t>
    <phoneticPr fontId="3"/>
  </si>
  <si>
    <t>２００万円超 ～　３００万円以下</t>
    <phoneticPr fontId="3"/>
  </si>
  <si>
    <t>１００万円超 ～　２００万円以下</t>
    <rPh sb="3" eb="4">
      <t>マン</t>
    </rPh>
    <rPh sb="4" eb="5">
      <t>エン</t>
    </rPh>
    <rPh sb="5" eb="6">
      <t>コ</t>
    </rPh>
    <phoneticPr fontId="3"/>
  </si>
  <si>
    <t xml:space="preserve">  １０万円超 ～　１００万円以下</t>
    <rPh sb="4" eb="5">
      <t>マン</t>
    </rPh>
    <rPh sb="5" eb="6">
      <t>エン</t>
    </rPh>
    <rPh sb="6" eb="7">
      <t>コ</t>
    </rPh>
    <phoneticPr fontId="3"/>
  </si>
  <si>
    <t xml:space="preserve">                   １０万円以下</t>
    <phoneticPr fontId="3"/>
  </si>
  <si>
    <t>総　　　額</t>
  </si>
  <si>
    <t xml:space="preserve"> 一人当り区民税所得割額
　　　　　　　　　(円)</t>
  </si>
  <si>
    <t>所得割額 (千円)</t>
    <phoneticPr fontId="3"/>
  </si>
  <si>
    <t>納税義務者数</t>
  </si>
  <si>
    <t>課税標準額</t>
    <rPh sb="0" eb="2">
      <t>カゼイ</t>
    </rPh>
    <rPh sb="2" eb="4">
      <t>ヒョウジュン</t>
    </rPh>
    <rPh sb="4" eb="5">
      <t>ガク</t>
    </rPh>
    <phoneticPr fontId="3"/>
  </si>
  <si>
    <t>（令和４年７月１日現在）</t>
    <rPh sb="1" eb="3">
      <t>レイワ</t>
    </rPh>
    <rPh sb="4" eb="5">
      <t>ネン</t>
    </rPh>
    <rPh sb="6" eb="7">
      <t>ガツ</t>
    </rPh>
    <rPh sb="8" eb="9">
      <t>ニチ</t>
    </rPh>
    <phoneticPr fontId="3"/>
  </si>
  <si>
    <t>１８　特別区民税(現年度分)課税標準額段階別納税義務者数及び所得割額</t>
    <phoneticPr fontId="3"/>
  </si>
  <si>
    <t>　　　　　　　(注２)所得金額は分離課税所得(長期・短期・株式・先物取引・分離配当)を除く。</t>
    <phoneticPr fontId="3"/>
  </si>
  <si>
    <t>　　　　　　　(注１)所得金額が１，０００円以上の人を集計する。マイナス所得は集計しない。</t>
    <phoneticPr fontId="3"/>
  </si>
  <si>
    <t xml:space="preserve">     3 0 0 0 万 円 超   </t>
    <phoneticPr fontId="3"/>
  </si>
  <si>
    <t xml:space="preserve">  2 9 0 0 万 円 超　～ 3 0 0 0 万 円 以 下</t>
    <rPh sb="14" eb="15">
      <t>チョウ</t>
    </rPh>
    <phoneticPr fontId="3"/>
  </si>
  <si>
    <t xml:space="preserve">  2 8 0 0 万 円 超　～ 2 9 0 0 万 円 以 下</t>
    <rPh sb="14" eb="15">
      <t>チョウ</t>
    </rPh>
    <phoneticPr fontId="3"/>
  </si>
  <si>
    <t xml:space="preserve">  2 7 0 0 万 円 超　～ 2 8 0 0 万 円 以 下</t>
    <rPh sb="14" eb="15">
      <t>チョウ</t>
    </rPh>
    <phoneticPr fontId="3"/>
  </si>
  <si>
    <t xml:space="preserve">  2 6 0 0 万 円 超　～ 2 7 0 0 万 円 以 下</t>
    <rPh sb="14" eb="15">
      <t>チョウ</t>
    </rPh>
    <phoneticPr fontId="3"/>
  </si>
  <si>
    <t xml:space="preserve">  2 5 0 0 万 円 超　～ 2 6 0 0 万 円 以 下</t>
    <rPh sb="14" eb="15">
      <t>チョウ</t>
    </rPh>
    <phoneticPr fontId="3"/>
  </si>
  <si>
    <t xml:space="preserve">  2 4 0 0 万 円 超　～ 2 5 0 0 万 円 以 下</t>
    <rPh sb="14" eb="15">
      <t>チョウ</t>
    </rPh>
    <phoneticPr fontId="3"/>
  </si>
  <si>
    <t xml:space="preserve">  2 3 0 0 万 円 超　～ 2 4 0 0 万 円 以 下</t>
    <rPh sb="14" eb="15">
      <t>チョウ</t>
    </rPh>
    <phoneticPr fontId="3"/>
  </si>
  <si>
    <t xml:space="preserve">  2 2 0 0 万 円 超　～ 2 3 0 0 万 円 以 下</t>
    <rPh sb="14" eb="15">
      <t>チョウ</t>
    </rPh>
    <phoneticPr fontId="3"/>
  </si>
  <si>
    <t xml:space="preserve">  2 1 0 0 万 円 超　～ 2 2 0 0 万 円 以 下</t>
    <rPh sb="14" eb="15">
      <t>チョウ</t>
    </rPh>
    <phoneticPr fontId="3"/>
  </si>
  <si>
    <t xml:space="preserve">  2 0 0 0 万 円 超　～ 2 1 0 0 万 円 以 下</t>
    <rPh sb="14" eb="15">
      <t>チョウ</t>
    </rPh>
    <phoneticPr fontId="3"/>
  </si>
  <si>
    <t xml:space="preserve">  1 9 0 0 万 円 超　～ 2 0 0 0 万 円 以 下</t>
    <rPh sb="14" eb="15">
      <t>チョウ</t>
    </rPh>
    <phoneticPr fontId="3"/>
  </si>
  <si>
    <t xml:space="preserve">  1 8 0 0 万 円 超　～ 1 9 0 0 万 円 以 下</t>
    <rPh sb="14" eb="15">
      <t>チョウ</t>
    </rPh>
    <phoneticPr fontId="3"/>
  </si>
  <si>
    <t xml:space="preserve">  1 7 0 0 万 円 超　～ 1 8 0 0 万 円 以 下</t>
    <rPh sb="14" eb="15">
      <t>チョウ</t>
    </rPh>
    <phoneticPr fontId="3"/>
  </si>
  <si>
    <t xml:space="preserve">  1 6 0 0 万 円 超　～ 1 7 0 0 万 円 以 下</t>
    <rPh sb="14" eb="15">
      <t>チョウ</t>
    </rPh>
    <phoneticPr fontId="3"/>
  </si>
  <si>
    <t xml:space="preserve">  1 5 0 0 万 円 超　～ 1 6 0 0 万 円 以 下</t>
    <rPh sb="14" eb="15">
      <t>チョウ</t>
    </rPh>
    <phoneticPr fontId="3"/>
  </si>
  <si>
    <t xml:space="preserve">  1 4 0 0 万 円 超　～ 1 5 0 0 万 円 以 下</t>
    <rPh sb="14" eb="15">
      <t>チョウ</t>
    </rPh>
    <phoneticPr fontId="3"/>
  </si>
  <si>
    <t xml:space="preserve">  1 3 0 0 万 円 超　～ 1 4 0 0 万 円 以 下</t>
    <rPh sb="14" eb="15">
      <t>チョウ</t>
    </rPh>
    <phoneticPr fontId="3"/>
  </si>
  <si>
    <t xml:space="preserve">  1 2 0 0 万 円 超　～ 1 3 0 0 万 円 以 下</t>
    <rPh sb="14" eb="15">
      <t>チョウ</t>
    </rPh>
    <phoneticPr fontId="3"/>
  </si>
  <si>
    <t xml:space="preserve">  1 1 0 0 万 円 超　～ 1 2 0 0 万 円 以 下</t>
    <rPh sb="14" eb="15">
      <t>チョウ</t>
    </rPh>
    <phoneticPr fontId="3"/>
  </si>
  <si>
    <t xml:space="preserve">  1 0 0 0 万 円 超　～ 1 1 0 0 万 円 以 下</t>
    <rPh sb="14" eb="15">
      <t>チョウ</t>
    </rPh>
    <phoneticPr fontId="3"/>
  </si>
  <si>
    <t>9 0 0 万 円 超　～ 1 0 0 0 万 円 以 下</t>
    <rPh sb="10" eb="11">
      <t>チョウ</t>
    </rPh>
    <phoneticPr fontId="3"/>
  </si>
  <si>
    <t>8 0 0 万 円 超　～   9 0 0 万 円 以 下</t>
    <rPh sb="10" eb="11">
      <t>チョウ</t>
    </rPh>
    <phoneticPr fontId="3"/>
  </si>
  <si>
    <t>7 0 0 万 円 超　～   8 0 0 万 円 以 下</t>
    <rPh sb="10" eb="11">
      <t>チョウ</t>
    </rPh>
    <phoneticPr fontId="3"/>
  </si>
  <si>
    <t>6 0 0 万 円 超　～   7 0 0 万 円 以 下</t>
    <rPh sb="10" eb="11">
      <t>チョウ</t>
    </rPh>
    <phoneticPr fontId="3"/>
  </si>
  <si>
    <t>5 0 0 万 円 超　～   6 0 0 万 円 以 下</t>
    <rPh sb="10" eb="11">
      <t>チョウ</t>
    </rPh>
    <phoneticPr fontId="3"/>
  </si>
  <si>
    <t>4 0 0 万 円 超　～   5 0 0 万 円 以 下</t>
    <rPh sb="10" eb="11">
      <t>チョウ</t>
    </rPh>
    <phoneticPr fontId="3"/>
  </si>
  <si>
    <t>3 0 0 万 円 超　～   4 0 0 万 円 以 下</t>
    <rPh sb="10" eb="11">
      <t>チョウ</t>
    </rPh>
    <phoneticPr fontId="3"/>
  </si>
  <si>
    <t>2 0 0 万 円 超　～   3 0 0 万 円 以 下</t>
    <rPh sb="10" eb="11">
      <t>チョウ</t>
    </rPh>
    <phoneticPr fontId="3"/>
  </si>
  <si>
    <t>1 0 0 万 円 超　～   2 0 0 万 円 以 下</t>
    <rPh sb="10" eb="11">
      <t>チョウ</t>
    </rPh>
    <phoneticPr fontId="3"/>
  </si>
  <si>
    <t>　  　　　　　　　　 1 0 0 万 円 以 下</t>
    <phoneticPr fontId="3"/>
  </si>
  <si>
    <t>合    計</t>
  </si>
  <si>
    <t>(千円)</t>
  </si>
  <si>
    <t>総所得金額</t>
    <rPh sb="0" eb="1">
      <t>ソウ</t>
    </rPh>
    <phoneticPr fontId="3"/>
  </si>
  <si>
    <t>一人当りの                　　　　　</t>
    <rPh sb="2" eb="3">
      <t>ア</t>
    </rPh>
    <phoneticPr fontId="3"/>
  </si>
  <si>
    <t>総 所 得 金 額</t>
  </si>
  <si>
    <t>所　得　者　数</t>
    <rPh sb="0" eb="1">
      <t>トコロ</t>
    </rPh>
    <rPh sb="2" eb="3">
      <t>トク</t>
    </rPh>
    <rPh sb="4" eb="5">
      <t>シャ</t>
    </rPh>
    <rPh sb="6" eb="7">
      <t>スウ</t>
    </rPh>
    <phoneticPr fontId="3"/>
  </si>
  <si>
    <t>１９　特別区民税・都民税申告者段階別所得金額(総合課税分)</t>
    <phoneticPr fontId="3"/>
  </si>
  <si>
    <t xml:space="preserve"> 　　 定分に係る５月３１日現在の現年度調定額(現年度分及び翌年度分)である。 </t>
    <phoneticPr fontId="3"/>
  </si>
  <si>
    <t>　(注)世帯及び人口は、賦課期日(各年１月１日)現在の数値である。負担額は、当該年度賦課決</t>
    <phoneticPr fontId="3"/>
  </si>
  <si>
    <t>足    立</t>
  </si>
  <si>
    <t>２３区平均</t>
    <phoneticPr fontId="3"/>
  </si>
  <si>
    <t>世帯当り負担額 (円)</t>
    <phoneticPr fontId="3"/>
  </si>
  <si>
    <t>一人当り負担額 (円)</t>
    <phoneticPr fontId="3"/>
  </si>
  <si>
    <t>特別区民税・都民税負担額 (千円)</t>
    <phoneticPr fontId="3"/>
  </si>
  <si>
    <t>　区分</t>
  </si>
  <si>
    <t>２０　特別区民税･都民税(現年度分)負担状況</t>
    <phoneticPr fontId="3"/>
  </si>
  <si>
    <t>　　　　　　(注２)収入率は特別区民税（普通徴収分）の収入額に対する口座振替による収入額の割合。</t>
    <rPh sb="7" eb="8">
      <t>チュウ</t>
    </rPh>
    <rPh sb="10" eb="12">
      <t>シュウニュウ</t>
    </rPh>
    <rPh sb="12" eb="13">
      <t>リツ</t>
    </rPh>
    <rPh sb="14" eb="16">
      <t>トクベツ</t>
    </rPh>
    <rPh sb="16" eb="18">
      <t>クミン</t>
    </rPh>
    <rPh sb="18" eb="19">
      <t>ゼイ</t>
    </rPh>
    <rPh sb="20" eb="22">
      <t>フツウ</t>
    </rPh>
    <rPh sb="22" eb="24">
      <t>チョウシュウ</t>
    </rPh>
    <rPh sb="24" eb="25">
      <t>ブン</t>
    </rPh>
    <rPh sb="27" eb="29">
      <t>シュウニュウ</t>
    </rPh>
    <rPh sb="29" eb="30">
      <t>ガク</t>
    </rPh>
    <rPh sb="31" eb="32">
      <t>タイ</t>
    </rPh>
    <rPh sb="34" eb="36">
      <t>コウザ</t>
    </rPh>
    <rPh sb="36" eb="38">
      <t>フリカエ</t>
    </rPh>
    <rPh sb="41" eb="43">
      <t>シュウニュウ</t>
    </rPh>
    <rPh sb="43" eb="44">
      <t>ガク</t>
    </rPh>
    <rPh sb="45" eb="47">
      <t>ワリアイ</t>
    </rPh>
    <phoneticPr fontId="3"/>
  </si>
  <si>
    <t>　　　　　　(注１)各年度末（翌年５月３１日）現在の数値である。</t>
    <rPh sb="7" eb="8">
      <t>チュウ</t>
    </rPh>
    <rPh sb="10" eb="13">
      <t>カクネンド</t>
    </rPh>
    <rPh sb="13" eb="14">
      <t>マツ</t>
    </rPh>
    <rPh sb="15" eb="17">
      <t>ヨクネン</t>
    </rPh>
    <rPh sb="18" eb="19">
      <t>ツキ</t>
    </rPh>
    <rPh sb="21" eb="22">
      <t>ニチ</t>
    </rPh>
    <rPh sb="23" eb="25">
      <t>ゲンザイ</t>
    </rPh>
    <rPh sb="26" eb="28">
      <t>スウチ</t>
    </rPh>
    <phoneticPr fontId="3"/>
  </si>
  <si>
    <t>資料：区民部 納税課</t>
    <phoneticPr fontId="3"/>
  </si>
  <si>
    <t>収入率(％)</t>
    <rPh sb="0" eb="2">
      <t>シュウニュウ</t>
    </rPh>
    <phoneticPr fontId="3"/>
  </si>
  <si>
    <t>収入税額(千円)</t>
    <phoneticPr fontId="3"/>
  </si>
  <si>
    <t>当初課税対象者数に
対する利用率(％)</t>
    <rPh sb="0" eb="2">
      <t>トウショ</t>
    </rPh>
    <rPh sb="2" eb="4">
      <t>カゼイ</t>
    </rPh>
    <rPh sb="4" eb="6">
      <t>タイショウ</t>
    </rPh>
    <rPh sb="6" eb="7">
      <t>シャ</t>
    </rPh>
    <rPh sb="7" eb="8">
      <t>スウ</t>
    </rPh>
    <rPh sb="10" eb="11">
      <t>タイ</t>
    </rPh>
    <rPh sb="13" eb="15">
      <t>リヨウ</t>
    </rPh>
    <phoneticPr fontId="3"/>
  </si>
  <si>
    <t>利用者数</t>
    <rPh sb="0" eb="2">
      <t>リヨウ</t>
    </rPh>
    <phoneticPr fontId="3"/>
  </si>
  <si>
    <t>区分</t>
    <rPh sb="0" eb="1">
      <t>ク</t>
    </rPh>
    <rPh sb="1" eb="2">
      <t>ブン</t>
    </rPh>
    <phoneticPr fontId="3"/>
  </si>
  <si>
    <t>２１　特別区民税（普通徴収分）の口座振替利用状況</t>
    <rPh sb="9" eb="11">
      <t>フツウ</t>
    </rPh>
    <rPh sb="11" eb="13">
      <t>チョウシュウ</t>
    </rPh>
    <rPh sb="13" eb="14">
      <t>ブン</t>
    </rPh>
    <rPh sb="20" eb="22">
      <t>リヨウ</t>
    </rPh>
    <phoneticPr fontId="3"/>
  </si>
  <si>
    <t xml:space="preserve"> (注)差押え、参加差押え、二重差押えを含む。</t>
    <phoneticPr fontId="3"/>
  </si>
  <si>
    <t xml:space="preserve">  　　　</t>
    <phoneticPr fontId="27"/>
  </si>
  <si>
    <t>(単位：千円)</t>
    <rPh sb="1" eb="3">
      <t>タンイ</t>
    </rPh>
    <rPh sb="4" eb="6">
      <t>センエン</t>
    </rPh>
    <phoneticPr fontId="3"/>
  </si>
  <si>
    <t>不動産等</t>
    <rPh sb="0" eb="4">
      <t>フドウサントウ</t>
    </rPh>
    <phoneticPr fontId="3"/>
  </si>
  <si>
    <t>債権</t>
    <rPh sb="0" eb="2">
      <t>サイケン</t>
    </rPh>
    <phoneticPr fontId="3"/>
  </si>
  <si>
    <t>件　数</t>
    <rPh sb="0" eb="1">
      <t>ケン</t>
    </rPh>
    <rPh sb="2" eb="3">
      <t>カズ</t>
    </rPh>
    <phoneticPr fontId="3"/>
  </si>
  <si>
    <t>滞納税額</t>
    <rPh sb="0" eb="2">
      <t>タイノウ</t>
    </rPh>
    <rPh sb="2" eb="4">
      <t>ゼイガク</t>
    </rPh>
    <phoneticPr fontId="3"/>
  </si>
  <si>
    <t xml:space="preserve">年度 </t>
    <rPh sb="1" eb="2">
      <t>ド</t>
    </rPh>
    <phoneticPr fontId="3"/>
  </si>
  <si>
    <t>内訳</t>
    <rPh sb="0" eb="2">
      <t>ウチワケ</t>
    </rPh>
    <phoneticPr fontId="3"/>
  </si>
  <si>
    <t>納付額</t>
    <rPh sb="0" eb="2">
      <t>ノウフ</t>
    </rPh>
    <rPh sb="2" eb="3">
      <t>ガク</t>
    </rPh>
    <phoneticPr fontId="3"/>
  </si>
  <si>
    <t>差押後収納額</t>
    <rPh sb="0" eb="2">
      <t>サシオサエ</t>
    </rPh>
    <rPh sb="2" eb="3">
      <t>ゴ</t>
    </rPh>
    <rPh sb="3" eb="5">
      <t>シュウノウ</t>
    </rPh>
    <rPh sb="5" eb="6">
      <t>ガク</t>
    </rPh>
    <phoneticPr fontId="3"/>
  </si>
  <si>
    <t xml:space="preserve">差 　押 　え  </t>
    <phoneticPr fontId="3"/>
  </si>
  <si>
    <t>区分</t>
    <phoneticPr fontId="27"/>
  </si>
  <si>
    <t>２２　特別区民税・都民税、軽自動車税滞納処分及び処理等の状況</t>
    <rPh sb="13" eb="17">
      <t>ケイジドウシャ</t>
    </rPh>
    <rPh sb="17" eb="18">
      <t>ゼイ</t>
    </rPh>
    <phoneticPr fontId="3"/>
  </si>
  <si>
    <t>資料：会計管理室</t>
    <rPh sb="3" eb="5">
      <t>カイケイ</t>
    </rPh>
    <rPh sb="5" eb="7">
      <t>カンリ</t>
    </rPh>
    <phoneticPr fontId="3"/>
  </si>
  <si>
    <t/>
  </si>
  <si>
    <t>予　　    備　    　費</t>
  </si>
  <si>
    <t>特別会計繰出金</t>
  </si>
  <si>
    <t>諸　   支  　 出  　 金</t>
  </si>
  <si>
    <t>公　　債　　費</t>
  </si>
  <si>
    <t>公　　    債　　    費</t>
  </si>
  <si>
    <t>社 会 体 育 費</t>
  </si>
  <si>
    <t>社 会 教 育 費</t>
  </si>
  <si>
    <t>幼　稚　園　費</t>
  </si>
  <si>
    <t>校 外 施 設 費</t>
  </si>
  <si>
    <t>中　学　校　費</t>
  </si>
  <si>
    <t>小　学　校　費</t>
  </si>
  <si>
    <t>教 育 総 務 費</t>
  </si>
  <si>
    <t>教　　    育　    　費</t>
  </si>
  <si>
    <t>都 市 計 画 費</t>
  </si>
  <si>
    <t>河　　川　　費</t>
  </si>
  <si>
    <t>道 路 橋 梁 費</t>
  </si>
  <si>
    <t>土 木 管 理 費</t>
  </si>
  <si>
    <t>土　　    木　　    費</t>
  </si>
  <si>
    <t>清　　掃　　費</t>
  </si>
  <si>
    <t>衛　　生　　費</t>
  </si>
  <si>
    <t>環　　境　　費</t>
  </si>
  <si>
    <t>環   境   衛   生   費</t>
  </si>
  <si>
    <t>農　　業　　費</t>
  </si>
  <si>
    <t>産 業 経 済 費</t>
  </si>
  <si>
    <t>産   業   経   済   費</t>
  </si>
  <si>
    <t>国 民 年 金 費</t>
  </si>
  <si>
    <t>生 活 保 護 費</t>
  </si>
  <si>
    <t>児 童 福 祉 費</t>
  </si>
  <si>
    <t>社 会 福 祉 費</t>
  </si>
  <si>
    <t>民　　    生　    　費</t>
  </si>
  <si>
    <t>監査委員費</t>
  </si>
  <si>
    <t>統計調査費</t>
  </si>
  <si>
    <t>選挙費</t>
  </si>
  <si>
    <t>戸籍及び住民基本台帳費</t>
    <phoneticPr fontId="3"/>
  </si>
  <si>
    <t>区　　民　　費</t>
  </si>
  <si>
    <t>徴　　税　　費</t>
  </si>
  <si>
    <t>総 務 管 理 費</t>
  </si>
  <si>
    <t>総　　    務    　　費</t>
  </si>
  <si>
    <t>議　　会　　費</t>
  </si>
  <si>
    <t>議　　    会    　　費</t>
  </si>
  <si>
    <t>決算額の比率 (%)</t>
    <phoneticPr fontId="3"/>
  </si>
  <si>
    <t>(円)</t>
  </si>
  <si>
    <t>年度･科目</t>
  </si>
  <si>
    <t>予算現額に対する</t>
  </si>
  <si>
    <t>決　　算　　額</t>
  </si>
  <si>
    <t>予　算　現　額</t>
  </si>
  <si>
    <t>＜歳　出＞</t>
  </si>
  <si>
    <t>災害援護債</t>
    <phoneticPr fontId="3"/>
  </si>
  <si>
    <t>特別区債</t>
    <phoneticPr fontId="3"/>
  </si>
  <si>
    <t>雑　　　　　入</t>
  </si>
  <si>
    <t>受託事業収入</t>
  </si>
  <si>
    <t>貸付金元利収入</t>
  </si>
  <si>
    <t>特別区預金利子</t>
  </si>
  <si>
    <t>延滞金、加算金及び過料</t>
  </si>
  <si>
    <t>諸　     　収     　　入</t>
    <phoneticPr fontId="3"/>
  </si>
  <si>
    <t>繰　　越　　金</t>
  </si>
  <si>
    <t>繰　     　越　  　   金</t>
  </si>
  <si>
    <t>特別会計繰入金</t>
  </si>
  <si>
    <t>基 金 繰 入 金</t>
  </si>
  <si>
    <t>繰　     　入     　　金</t>
  </si>
  <si>
    <t>寄　　付　　金</t>
  </si>
  <si>
    <t>寄　　     付　     　金</t>
  </si>
  <si>
    <t>財産売払収入</t>
  </si>
  <si>
    <t>財産運用収入</t>
  </si>
  <si>
    <t>財　 産　 収 　入</t>
  </si>
  <si>
    <t>都　委　託　金</t>
  </si>
  <si>
    <t>都　補　助　金</t>
  </si>
  <si>
    <t>都　負　担　金</t>
  </si>
  <si>
    <t>都  支  出  金</t>
  </si>
  <si>
    <t>国 庫 委 託 金</t>
  </si>
  <si>
    <t>国 庫 補 助 金</t>
  </si>
  <si>
    <t>国 庫 負 担 金</t>
  </si>
  <si>
    <t>国  庫  支  出  金</t>
  </si>
  <si>
    <t>手　　数　　料</t>
  </si>
  <si>
    <t>使　　用　　料</t>
  </si>
  <si>
    <t>使 用 料 及 び 手 数 料</t>
  </si>
  <si>
    <t>負　　担　　金</t>
  </si>
  <si>
    <t>分 担 金 及 び 負 担 金</t>
  </si>
  <si>
    <t>特別区財政調整交付金</t>
  </si>
  <si>
    <t>特  別  区  交  付  金</t>
  </si>
  <si>
    <t>地  方  特  例  交  付  金</t>
  </si>
  <si>
    <t>ゴルフ場利用税交付金</t>
    <phoneticPr fontId="3"/>
  </si>
  <si>
    <t>環境性能割交付金</t>
    <phoneticPr fontId="3"/>
  </si>
  <si>
    <t>自 動 車 取 得 税 交 付 金</t>
  </si>
  <si>
    <t>地 方 消 費 税 交 付 金</t>
  </si>
  <si>
    <t>配　当　割　交　付　金</t>
  </si>
  <si>
    <t>利  子　割　交　付　金</t>
  </si>
  <si>
    <t>森林環境譲与税</t>
    <phoneticPr fontId="3"/>
  </si>
  <si>
    <t>地方道路譲与税</t>
  </si>
  <si>
    <t>自動車重量譲与税</t>
    <rPh sb="0" eb="3">
      <t>ジドウシャ</t>
    </rPh>
    <rPh sb="3" eb="5">
      <t>ジュウリョウ</t>
    </rPh>
    <rPh sb="5" eb="7">
      <t>ジョウヨ</t>
    </rPh>
    <rPh sb="7" eb="8">
      <t>ゼイ</t>
    </rPh>
    <phoneticPr fontId="3"/>
  </si>
  <si>
    <t>地方揮発油譲与税</t>
  </si>
  <si>
    <t>地  方  譲  与  税</t>
  </si>
  <si>
    <t>特別区たばこ税</t>
  </si>
  <si>
    <t>軽 自 動 車 税</t>
  </si>
  <si>
    <t>特 別 区 民 税</t>
  </si>
  <si>
    <t>特　別　区　税</t>
  </si>
  <si>
    <t>　</t>
  </si>
  <si>
    <t>＜歳　入＞</t>
  </si>
  <si>
    <t>１２　一般会計決算額</t>
    <phoneticPr fontId="3"/>
  </si>
  <si>
    <t>繰　　出　　金</t>
  </si>
  <si>
    <t>償還金及び還付金</t>
  </si>
  <si>
    <t>特定健康診査等事業費</t>
  </si>
  <si>
    <t>保 健 事 業 費</t>
  </si>
  <si>
    <t>介護納付金</t>
    <phoneticPr fontId="3"/>
  </si>
  <si>
    <t>後期高齢者支援金等</t>
    <phoneticPr fontId="3"/>
  </si>
  <si>
    <t>医療給付費</t>
    <phoneticPr fontId="3"/>
  </si>
  <si>
    <t>国民健康保険事業費納付金</t>
    <phoneticPr fontId="3"/>
  </si>
  <si>
    <t>傷病手当金</t>
    <rPh sb="0" eb="2">
      <t>ショウビョウ</t>
    </rPh>
    <rPh sb="2" eb="4">
      <t>テアテ</t>
    </rPh>
    <rPh sb="4" eb="5">
      <t>キン</t>
    </rPh>
    <phoneticPr fontId="3"/>
  </si>
  <si>
    <t>結核・精神医療給付金</t>
  </si>
  <si>
    <t>葬　　祭　　費</t>
  </si>
  <si>
    <t>出産育児諸費</t>
  </si>
  <si>
    <t>移　　送　　費</t>
  </si>
  <si>
    <t>高 額 療 養 費</t>
  </si>
  <si>
    <t>療　養　諸　費</t>
  </si>
  <si>
    <t>保 険 給 付 費</t>
  </si>
  <si>
    <t>徴　　収　　費</t>
  </si>
  <si>
    <t>＜歳　出＞</t>
    <rPh sb="3" eb="4">
      <t>デ</t>
    </rPh>
    <phoneticPr fontId="3"/>
  </si>
  <si>
    <t>預　金　利　子</t>
  </si>
  <si>
    <t>諸　　収　　入</t>
  </si>
  <si>
    <t>他会計繰入金</t>
  </si>
  <si>
    <t>繰　　入　　金</t>
  </si>
  <si>
    <t>都　支　出　金</t>
  </si>
  <si>
    <t>国 庫 支 出 金</t>
  </si>
  <si>
    <t>一 部 負 担 金</t>
  </si>
  <si>
    <t>１３　国民健康保険特別会計決算額</t>
    <phoneticPr fontId="3"/>
  </si>
  <si>
    <t>償還金及び還付加算金</t>
  </si>
  <si>
    <t>包括的支援事業・任意事業費</t>
  </si>
  <si>
    <t>一般介護予防事業費</t>
  </si>
  <si>
    <t>介護予防・生活支援サービス事業費</t>
  </si>
  <si>
    <t>地域支援事業費</t>
  </si>
  <si>
    <t>基 金 積 立 金</t>
  </si>
  <si>
    <t>特定入所者介護サービス費</t>
  </si>
  <si>
    <t>高額医療合算介護サービス費</t>
  </si>
  <si>
    <t>高額サービス費</t>
  </si>
  <si>
    <t>介護予防サービス諸費</t>
  </si>
  <si>
    <t>介護サービス諸費</t>
  </si>
  <si>
    <t>介 護 認 定 費</t>
  </si>
  <si>
    <t>＜歳　出＞</t>
    <phoneticPr fontId="3"/>
  </si>
  <si>
    <t>基金繰入金</t>
    <rPh sb="0" eb="2">
      <t>キキン</t>
    </rPh>
    <phoneticPr fontId="3"/>
  </si>
  <si>
    <t>一般会計繰入金</t>
  </si>
  <si>
    <t>財 産 収 入</t>
  </si>
  <si>
    <t>介 護 保 険 料</t>
  </si>
  <si>
    <t>１４　介護保険特別会計決算額</t>
    <phoneticPr fontId="3"/>
  </si>
  <si>
    <t>予　備　費</t>
  </si>
  <si>
    <t>健康保持増進事業費</t>
  </si>
  <si>
    <t>保　　健　　事　　業　　費</t>
  </si>
  <si>
    <t>広域連合負担金</t>
  </si>
  <si>
    <t>葬   祭   費</t>
  </si>
  <si>
    <t>保　　険　　給　　付　　費</t>
    <phoneticPr fontId="3"/>
  </si>
  <si>
    <t>徴    収   費</t>
  </si>
  <si>
    <t>総　　　　務　　　　費</t>
  </si>
  <si>
    <t>延滞金及び過料</t>
    <rPh sb="0" eb="2">
      <t>エンタイ</t>
    </rPh>
    <rPh sb="2" eb="3">
      <t>キン</t>
    </rPh>
    <rPh sb="3" eb="4">
      <t>オヨ</t>
    </rPh>
    <rPh sb="5" eb="7">
      <t>カリョウ</t>
    </rPh>
    <phoneticPr fontId="3"/>
  </si>
  <si>
    <t>雑入</t>
  </si>
  <si>
    <t>広域連合補助金</t>
  </si>
  <si>
    <t>広域連合支出金</t>
  </si>
  <si>
    <t>手数料</t>
  </si>
  <si>
    <t>後期高齢者医療保険料</t>
  </si>
  <si>
    <t>１５　後期高齢者医療特別会計決算額</t>
    <rPh sb="3" eb="5">
      <t>コウキ</t>
    </rPh>
    <rPh sb="5" eb="7">
      <t>コウレイ</t>
    </rPh>
    <rPh sb="7" eb="8">
      <t>シャ</t>
    </rPh>
    <rPh sb="8" eb="10">
      <t>イリョウ</t>
    </rPh>
    <phoneticPr fontId="3"/>
  </si>
  <si>
    <t>(注４)</t>
  </si>
  <si>
    <t>令和３年度の数値は速報値。</t>
    <rPh sb="0" eb="2">
      <t>レイワ</t>
    </rPh>
    <rPh sb="3" eb="5">
      <t>ネンド</t>
    </rPh>
    <phoneticPr fontId="3"/>
  </si>
  <si>
    <t>(注３)</t>
  </si>
  <si>
    <t>航空機燃料税、印紙税の合計である。</t>
    <rPh sb="0" eb="3">
      <t>コウクウキ</t>
    </rPh>
    <rPh sb="3" eb="6">
      <t>ネンリョウゼイ</t>
    </rPh>
    <rPh sb="7" eb="10">
      <t>インシゼイ</t>
    </rPh>
    <rPh sb="11" eb="13">
      <t>ゴウケイ</t>
    </rPh>
    <phoneticPr fontId="3"/>
  </si>
  <si>
    <t>旧税、電源開発促進税、揮発油税及地方道路税、石油ガス税、自動車重量税、</t>
    <rPh sb="0" eb="1">
      <t>キュウ</t>
    </rPh>
    <rPh sb="1" eb="2">
      <t>ゼイ</t>
    </rPh>
    <rPh sb="3" eb="5">
      <t>デンゲン</t>
    </rPh>
    <rPh sb="5" eb="7">
      <t>カイハツ</t>
    </rPh>
    <rPh sb="7" eb="9">
      <t>ソクシン</t>
    </rPh>
    <rPh sb="9" eb="10">
      <t>ゼイ</t>
    </rPh>
    <rPh sb="11" eb="15">
      <t>キハツユゼイ</t>
    </rPh>
    <rPh sb="15" eb="16">
      <t>オヨ</t>
    </rPh>
    <rPh sb="16" eb="18">
      <t>チホウ</t>
    </rPh>
    <rPh sb="18" eb="20">
      <t>ドウロ</t>
    </rPh>
    <rPh sb="20" eb="21">
      <t>ゼイ</t>
    </rPh>
    <rPh sb="22" eb="24">
      <t>セキユ</t>
    </rPh>
    <rPh sb="26" eb="27">
      <t>ゼイ</t>
    </rPh>
    <rPh sb="28" eb="31">
      <t>ジドウシャ</t>
    </rPh>
    <rPh sb="31" eb="34">
      <t>ジュウリョウゼイ</t>
    </rPh>
    <phoneticPr fontId="3"/>
  </si>
  <si>
    <t>その他は復興特別法人税、地価税、たばこ税、国際観光旅客税、石油石炭税、</t>
    <rPh sb="2" eb="3">
      <t>タ</t>
    </rPh>
    <rPh sb="4" eb="6">
      <t>フッコウ</t>
    </rPh>
    <rPh sb="6" eb="8">
      <t>トクベツ</t>
    </rPh>
    <rPh sb="8" eb="11">
      <t>ホウジンゼイ</t>
    </rPh>
    <rPh sb="12" eb="14">
      <t>チカ</t>
    </rPh>
    <rPh sb="14" eb="15">
      <t>ゼイ</t>
    </rPh>
    <rPh sb="19" eb="20">
      <t>ゼイ</t>
    </rPh>
    <rPh sb="21" eb="23">
      <t>コクサイ</t>
    </rPh>
    <rPh sb="23" eb="25">
      <t>カンコウ</t>
    </rPh>
    <rPh sb="25" eb="27">
      <t>リョキャク</t>
    </rPh>
    <rPh sb="27" eb="28">
      <t>ゼイ</t>
    </rPh>
    <rPh sb="29" eb="31">
      <t>セキユ</t>
    </rPh>
    <rPh sb="31" eb="33">
      <t>セキタン</t>
    </rPh>
    <rPh sb="33" eb="34">
      <t>ゼイ</t>
    </rPh>
    <phoneticPr fontId="3"/>
  </si>
  <si>
    <t>(注２)</t>
    <phoneticPr fontId="3"/>
  </si>
  <si>
    <t>相続税には贈与税を含む。</t>
    <phoneticPr fontId="3"/>
  </si>
  <si>
    <t>(注１)</t>
    <phoneticPr fontId="3"/>
  </si>
  <si>
    <t>(単位：百万円)</t>
    <rPh sb="1" eb="3">
      <t>タンイ</t>
    </rPh>
    <rPh sb="4" eb="7">
      <t>ヒャクマンエン</t>
    </rPh>
    <phoneticPr fontId="3"/>
  </si>
  <si>
    <t>資料：東京国税局</t>
    <rPh sb="3" eb="5">
      <t>トウキョウ</t>
    </rPh>
    <rPh sb="5" eb="8">
      <t>コクゼイキョク</t>
    </rPh>
    <phoneticPr fontId="3"/>
  </si>
  <si>
    <t>Ⅹ</t>
  </si>
  <si>
    <t>その他</t>
    <rPh sb="2" eb="3">
      <t>タ</t>
    </rPh>
    <phoneticPr fontId="3"/>
  </si>
  <si>
    <t>揮発油税及地方揮発油税</t>
    <rPh sb="0" eb="2">
      <t>キハツ</t>
    </rPh>
    <rPh sb="2" eb="3">
      <t>ユ</t>
    </rPh>
    <rPh sb="3" eb="4">
      <t>ゼイ</t>
    </rPh>
    <rPh sb="4" eb="5">
      <t>オヨ</t>
    </rPh>
    <rPh sb="5" eb="7">
      <t>チホウ</t>
    </rPh>
    <rPh sb="7" eb="9">
      <t>キハツ</t>
    </rPh>
    <rPh sb="9" eb="10">
      <t>ユ</t>
    </rPh>
    <rPh sb="10" eb="11">
      <t>ゼイ</t>
    </rPh>
    <phoneticPr fontId="3"/>
  </si>
  <si>
    <t>たばこ税及たばこ特別税</t>
    <rPh sb="3" eb="4">
      <t>ゼイ</t>
    </rPh>
    <rPh sb="4" eb="5">
      <t>オヨ</t>
    </rPh>
    <rPh sb="8" eb="10">
      <t>トクベツ</t>
    </rPh>
    <rPh sb="10" eb="11">
      <t>ゼイ</t>
    </rPh>
    <phoneticPr fontId="3"/>
  </si>
  <si>
    <t>酒税</t>
    <rPh sb="0" eb="2">
      <t>シュゼイ</t>
    </rPh>
    <phoneticPr fontId="3"/>
  </si>
  <si>
    <t>消費税及地方消費税</t>
    <phoneticPr fontId="3"/>
  </si>
  <si>
    <t>消費税</t>
    <phoneticPr fontId="3"/>
  </si>
  <si>
    <t>相続税　</t>
    <phoneticPr fontId="3"/>
  </si>
  <si>
    <t>地方法人税</t>
    <rPh sb="0" eb="2">
      <t>チホウ</t>
    </rPh>
    <rPh sb="2" eb="4">
      <t>ホウジン</t>
    </rPh>
    <rPh sb="4" eb="5">
      <t>ゼイ</t>
    </rPh>
    <phoneticPr fontId="3"/>
  </si>
  <si>
    <t>法人税</t>
  </si>
  <si>
    <t>申告所得税及復興特別所得税</t>
    <rPh sb="5" eb="6">
      <t>オヨ</t>
    </rPh>
    <rPh sb="6" eb="8">
      <t>フッコウ</t>
    </rPh>
    <rPh sb="8" eb="10">
      <t>トクベツ</t>
    </rPh>
    <rPh sb="10" eb="13">
      <t>ショトクゼイ</t>
    </rPh>
    <phoneticPr fontId="3"/>
  </si>
  <si>
    <t>申告所得税</t>
    <rPh sb="0" eb="2">
      <t>シンコク</t>
    </rPh>
    <rPh sb="2" eb="5">
      <t>ショトクゼイ</t>
    </rPh>
    <phoneticPr fontId="3"/>
  </si>
  <si>
    <t>源泉所得税及復興特別所得税</t>
    <rPh sb="0" eb="2">
      <t>ゲンセン</t>
    </rPh>
    <rPh sb="2" eb="5">
      <t>ショトクゼイ</t>
    </rPh>
    <rPh sb="5" eb="6">
      <t>オヨ</t>
    </rPh>
    <rPh sb="6" eb="8">
      <t>フッコウ</t>
    </rPh>
    <rPh sb="8" eb="10">
      <t>トクベツ</t>
    </rPh>
    <rPh sb="10" eb="13">
      <t>ショトクゼイ</t>
    </rPh>
    <phoneticPr fontId="3"/>
  </si>
  <si>
    <t>源泉所得税</t>
    <rPh sb="0" eb="2">
      <t>ゲンセン</t>
    </rPh>
    <rPh sb="2" eb="5">
      <t>ショトクゼイ</t>
    </rPh>
    <phoneticPr fontId="3"/>
  </si>
  <si>
    <t xml:space="preserve"> 区　分</t>
    <phoneticPr fontId="3"/>
  </si>
  <si>
    <t>令和元年</t>
    <phoneticPr fontId="3"/>
  </si>
  <si>
    <t xml:space="preserve">年　度 </t>
    <phoneticPr fontId="3"/>
  </si>
  <si>
    <t>２４　国税徴収決定済額(足立区内税務署分)</t>
    <rPh sb="12" eb="15">
      <t>アダチク</t>
    </rPh>
    <rPh sb="15" eb="16">
      <t>ナイ</t>
    </rPh>
    <rPh sb="16" eb="19">
      <t>ゼイムショ</t>
    </rPh>
    <rPh sb="19" eb="20">
      <t>ブン</t>
    </rPh>
    <phoneticPr fontId="3"/>
  </si>
  <si>
    <t>・事業税個人・・・平成２１年度から　　　　　　　　　　　　　　　　　　　</t>
  </si>
  <si>
    <t>・都民税法人及び事業税法人・・・平成２０年度から　　　　　　　　　　　　</t>
  </si>
  <si>
    <t>となった。このため、荒川都税事務所からの徴収引受額を記載している。　　　</t>
  </si>
  <si>
    <t>(注１)２３区内の所管区域の変更に伴い足立区管内の次の税目は荒川都税事務所の所管</t>
  </si>
  <si>
    <t>(単位：千円)</t>
  </si>
  <si>
    <t>資料：足立都税事務所</t>
  </si>
  <si>
    <t>滞納繰越</t>
  </si>
  <si>
    <t>その他の都税</t>
  </si>
  <si>
    <t>都市計画税</t>
  </si>
  <si>
    <t>特別土地保有税</t>
  </si>
  <si>
    <t>固定資産税</t>
  </si>
  <si>
    <t>自動車税</t>
    <rPh sb="0" eb="4">
      <t>ジドウシャゼイ</t>
    </rPh>
    <phoneticPr fontId="3"/>
  </si>
  <si>
    <t>ゴルフ場利用税</t>
  </si>
  <si>
    <t>不動産取得税</t>
  </si>
  <si>
    <t>事業税　　個人</t>
  </si>
  <si>
    <t>事業税　　法人</t>
  </si>
  <si>
    <t>都民税　　個人</t>
  </si>
  <si>
    <t>都民税　　法人</t>
  </si>
  <si>
    <t>区　分</t>
  </si>
  <si>
    <t>年　度</t>
  </si>
  <si>
    <t>２３　都税調定額</t>
  </si>
  <si>
    <t>(注１)指数は令和３年度が１００である。       　　</t>
    <phoneticPr fontId="3"/>
  </si>
  <si>
    <t>(注２)令和５年度は当初予算額(同時補正含む)である。</t>
    <rPh sb="16" eb="18">
      <t>ドウジ</t>
    </rPh>
    <rPh sb="18" eb="20">
      <t>ホセイ</t>
    </rPh>
    <rPh sb="20" eb="21">
      <t>フク</t>
    </rPh>
    <phoneticPr fontId="3"/>
  </si>
  <si>
    <t>(令和４年度)</t>
    <rPh sb="1" eb="3">
      <t>レイワ</t>
    </rPh>
    <phoneticPr fontId="3"/>
  </si>
  <si>
    <t>(注１)所得割額は譲渡所得分を含まない金額である。</t>
    <phoneticPr fontId="3"/>
  </si>
  <si>
    <t>(令和３年度)</t>
    <rPh sb="1" eb="3">
      <t>レイワ</t>
    </rPh>
    <phoneticPr fontId="3"/>
  </si>
  <si>
    <t>令和３年度のたばこ税及たばこ特別税は50千円である。</t>
    <rPh sb="0" eb="2">
      <t>レイワ</t>
    </rPh>
    <rPh sb="3" eb="5">
      <t>ネンド</t>
    </rPh>
    <rPh sb="9" eb="10">
      <t>ゼイ</t>
    </rPh>
    <rPh sb="10" eb="11">
      <t>オヨ</t>
    </rPh>
    <rPh sb="14" eb="17">
      <t>トクベツゼイ</t>
    </rPh>
    <rPh sb="20" eb="22">
      <t>センエン</t>
    </rPh>
    <phoneticPr fontId="3"/>
  </si>
  <si>
    <t>-</t>
    <phoneticPr fontId="30"/>
  </si>
  <si>
    <t>(注３)各項目の数値の合計は端数処理の関係上、総額と一致しない。 　　 　　　　　</t>
    <rPh sb="1" eb="2">
      <t>チュウ</t>
    </rPh>
    <rPh sb="4" eb="7">
      <t>カクコウモク</t>
    </rPh>
    <rPh sb="8" eb="10">
      <t>スウチ</t>
    </rPh>
    <rPh sb="11" eb="13">
      <t>ゴウケイ</t>
    </rPh>
    <rPh sb="14" eb="16">
      <t>ハスウ</t>
    </rPh>
    <rPh sb="16" eb="18">
      <t>ショリ</t>
    </rPh>
    <rPh sb="19" eb="22">
      <t>カンケイジョウ</t>
    </rPh>
    <rPh sb="23" eb="25">
      <t>ソウガク</t>
    </rPh>
    <rPh sb="26" eb="28">
      <t>イッチ</t>
    </rPh>
    <phoneticPr fontId="3"/>
  </si>
  <si>
    <t>(注２)その他の都税は事業所税である。　　　　　　　　　　　　　　　　　　　　　</t>
    <phoneticPr fontId="3"/>
  </si>
  <si>
    <t xml:space="preserve">    (注１)住民一人当り予算額及び特別区税負担額は令和４年１月１日現在の人口による。</t>
    <phoneticPr fontId="3"/>
  </si>
  <si>
    <t>令和５年度</t>
    <rPh sb="0" eb="2">
      <t>レイワ</t>
    </rPh>
    <phoneticPr fontId="3"/>
  </si>
  <si>
    <t>(令和４年度及び令和５年度当初予算)</t>
    <rPh sb="1" eb="3">
      <t>レイワ</t>
    </rPh>
    <rPh sb="8" eb="9">
      <t>レイ</t>
    </rPh>
    <rPh sb="9" eb="10">
      <t>カズ</t>
    </rPh>
    <phoneticPr fontId="3"/>
  </si>
  <si>
    <t>　　（注１）災害復旧費と諸支出金は該当なしのため記載を省略した。</t>
    <rPh sb="3" eb="4">
      <t>チュウ</t>
    </rPh>
    <rPh sb="6" eb="8">
      <t>サイガイ</t>
    </rPh>
    <rPh sb="8" eb="10">
      <t>フッキュウ</t>
    </rPh>
    <rPh sb="10" eb="11">
      <t>ヒ</t>
    </rPh>
    <rPh sb="12" eb="13">
      <t>ショ</t>
    </rPh>
    <rPh sb="13" eb="16">
      <t>シシュツキン</t>
    </rPh>
    <rPh sb="17" eb="19">
      <t>ガイトウ</t>
    </rPh>
    <rPh sb="24" eb="26">
      <t>キサイ</t>
    </rPh>
    <rPh sb="27" eb="29">
      <t>ショウリャク</t>
    </rPh>
    <phoneticPr fontId="3"/>
  </si>
  <si>
    <t>　　（注２）令和４年度は速報値である。</t>
    <rPh sb="3" eb="4">
      <t>チュウ</t>
    </rPh>
    <rPh sb="6" eb="8">
      <t>レイワ</t>
    </rPh>
    <rPh sb="9" eb="11">
      <t>ネンド</t>
    </rPh>
    <rPh sb="12" eb="15">
      <t>ソクホウチ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</si>
</sst>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43" formatCode="_ * #,##0.00_ ;_ * \-#,##0.00_ ;_ * &quot;-&quot;??_ ;_ @_ "/>
    <numFmt numFmtId="176" formatCode="0.0;[Black]&quot;△&quot;0.0;0.0"/>
    <numFmt numFmtId="177" formatCode="_ * #,##0.0_ ;_ * \-#,##0.0_ ;_ * &quot;-&quot;?_ ;_ @_ "/>
    <numFmt numFmtId="178" formatCode="_ * #,##0_ ;_ * \-#,##0_ ;_ * &quot;-&quot;??_ ;_ @_ "/>
    <numFmt numFmtId="179" formatCode="#,##0_);[Red]\(#,##0\)"/>
    <numFmt numFmtId="180" formatCode="#,##0.0_);[Red]\(#,##0.0\)"/>
    <numFmt numFmtId="181" formatCode="_ * #,##0_ ;_ * \△#,##0_ ;_ * &quot;-&quot;_ ;_ @_ "/>
    <numFmt numFmtId="182" formatCode="0.0;[Red]&quot;△&quot;0.0;0.0"/>
    <numFmt numFmtId="183" formatCode="0.0%;&quot;△&quot;0.0%"/>
    <numFmt numFmtId="184" formatCode="0.0"/>
    <numFmt numFmtId="185" formatCode="0_);[Red]\(0\)"/>
    <numFmt numFmtId="186" formatCode="#,##0;[Red]#,##0"/>
    <numFmt numFmtId="187" formatCode="#,##0_);\(#,##0\)"/>
    <numFmt numFmtId="188" formatCode="General\ \ \ \ \ \ "/>
    <numFmt numFmtId="189" formatCode="#,##0_ "/>
    <numFmt numFmtId="190" formatCode="0.0_);[Red]\(0.0\)"/>
    <numFmt numFmtId="191" formatCode="0.00_);[Red]\(0.00\)"/>
    <numFmt numFmtId="192" formatCode="_ * #,##0_ ;_ * \-#,##0_ ;_ * \-_ ;_ @_ "/>
    <numFmt numFmtId="193" formatCode="0.0%"/>
  </numFmts>
  <fonts count="31" x14ac:knownFonts="1">
    <font>
      <sz val="11"/>
      <name val="ＭＳ 明朝"/>
      <family val="1"/>
      <charset val="128"/>
    </font>
    <font>
      <sz val="11"/>
      <name val="ＭＳ 明朝"/>
      <family val="1"/>
      <charset val="128"/>
    </font>
    <font>
      <b/>
      <sz val="11"/>
      <name val="ＭＳ 明朝"/>
      <family val="1"/>
      <charset val="128"/>
    </font>
    <font>
      <sz val="6"/>
      <name val="ＭＳ 明朝"/>
      <family val="1"/>
      <charset val="128"/>
    </font>
    <font>
      <b/>
      <sz val="9"/>
      <name val="ＭＳ 明朝"/>
      <family val="1"/>
      <charset val="128"/>
    </font>
    <font>
      <b/>
      <sz val="6"/>
      <name val="ＭＳ 明朝"/>
      <family val="1"/>
      <charset val="128"/>
    </font>
    <font>
      <b/>
      <sz val="8"/>
      <name val="ＭＳ 明朝"/>
      <family val="1"/>
      <charset val="128"/>
    </font>
    <font>
      <b/>
      <sz val="4"/>
      <name val="ＭＳ 明朝"/>
      <family val="1"/>
      <charset val="128"/>
    </font>
    <font>
      <sz val="11"/>
      <name val="ＭＳ Ｐゴシック"/>
      <family val="3"/>
      <charset val="128"/>
    </font>
    <font>
      <b/>
      <sz val="9"/>
      <name val="標準明朝"/>
      <family val="1"/>
      <charset val="128"/>
    </font>
    <font>
      <b/>
      <sz val="9"/>
      <name val="ＭＳ ゴシック"/>
      <family val="3"/>
      <charset val="128"/>
    </font>
    <font>
      <b/>
      <sz val="11"/>
      <name val="ＭＳ Ｐゴシック"/>
      <family val="3"/>
      <charset val="128"/>
    </font>
    <font>
      <b/>
      <sz val="11"/>
      <name val="ＭＳ ゴシック"/>
      <family val="3"/>
      <charset val="128"/>
    </font>
    <font>
      <sz val="24"/>
      <name val="ＭＳ ゴシック"/>
      <family val="3"/>
      <charset val="128"/>
    </font>
    <font>
      <b/>
      <sz val="10"/>
      <name val="ＭＳ ゴシック"/>
      <family val="3"/>
      <charset val="128"/>
    </font>
    <font>
      <b/>
      <sz val="10"/>
      <name val="ＭＳ 明朝"/>
      <family val="1"/>
      <charset val="128"/>
    </font>
    <font>
      <b/>
      <strike/>
      <sz val="11"/>
      <name val="ＭＳ 明朝"/>
      <family val="1"/>
      <charset val="128"/>
    </font>
    <font>
      <b/>
      <sz val="10"/>
      <name val="ＭＳ Ｐゴシック"/>
      <family val="3"/>
      <charset val="128"/>
    </font>
    <font>
      <sz val="11"/>
      <color theme="1"/>
      <name val="游ゴシック"/>
      <family val="3"/>
      <charset val="128"/>
      <scheme val="minor"/>
    </font>
    <font>
      <b/>
      <sz val="8"/>
      <name val="標準明朝"/>
      <family val="1"/>
      <charset val="128"/>
    </font>
    <font>
      <b/>
      <sz val="8.5"/>
      <name val="ＭＳ 明朝"/>
      <family val="1"/>
      <charset val="128"/>
    </font>
    <font>
      <b/>
      <sz val="11.5"/>
      <name val="ＭＳ ゴシック"/>
      <family val="3"/>
      <charset val="128"/>
    </font>
    <font>
      <b/>
      <sz val="9.5"/>
      <name val="ＭＳ 明朝"/>
      <family val="1"/>
      <charset val="128"/>
    </font>
    <font>
      <b/>
      <sz val="9.25"/>
      <name val="ＭＳ 明朝"/>
      <family val="1"/>
      <charset val="128"/>
    </font>
    <font>
      <b/>
      <sz val="9.5"/>
      <name val="ＭＳ ゴシック"/>
      <family val="3"/>
      <charset val="128"/>
    </font>
    <font>
      <b/>
      <sz val="9.1"/>
      <name val="ＭＳ ゴシック"/>
      <family val="3"/>
      <charset val="128"/>
    </font>
    <font>
      <b/>
      <sz val="9.1"/>
      <name val="ＭＳ 明朝"/>
      <family val="1"/>
      <charset val="128"/>
    </font>
    <font>
      <sz val="6"/>
      <name val="ＭＳ Ｐ明朝"/>
      <family val="1"/>
      <charset val="128"/>
    </font>
    <font>
      <b/>
      <sz val="9"/>
      <color rgb="FFFF0000"/>
      <name val="ＭＳ 明朝"/>
      <family val="1"/>
      <charset val="128"/>
    </font>
    <font>
      <u/>
      <sz val="11"/>
      <color indexed="30"/>
      <name val="ＭＳ 明朝"/>
      <family val="1"/>
      <charset val="128"/>
    </font>
    <font>
      <sz val="6"/>
      <name val="ＭＳ 明朝"/>
      <family val="2"/>
      <charset val="128"/>
    </font>
  </fonts>
  <fills count="2">
    <fill>
      <patternFill patternType="none"/>
    </fill>
    <fill>
      <patternFill patternType="gray125"/>
    </fill>
  </fills>
  <borders count="69">
    <border>
      <left/>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right/>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double">
        <color indexed="64"/>
      </top>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bottom/>
      <diagonal/>
    </border>
    <border>
      <left style="double">
        <color indexed="64"/>
      </left>
      <right style="double">
        <color indexed="64"/>
      </right>
      <top/>
      <bottom/>
      <diagonal/>
    </border>
    <border>
      <left style="thin">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double">
        <color indexed="64"/>
      </top>
      <bottom/>
      <diagonal/>
    </border>
    <border>
      <left/>
      <right/>
      <top style="double">
        <color indexed="64"/>
      </top>
      <bottom style="thin">
        <color indexed="64"/>
      </bottom>
      <diagonal/>
    </border>
    <border>
      <left style="double">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diagonal/>
    </border>
    <border>
      <left/>
      <right style="thin">
        <color indexed="8"/>
      </right>
      <top style="double">
        <color indexed="8"/>
      </top>
      <bottom/>
      <diagonal/>
    </border>
    <border>
      <left/>
      <right/>
      <top/>
      <bottom style="double">
        <color indexed="8"/>
      </bottom>
      <diagonal/>
    </border>
  </borders>
  <cellStyleXfs count="8">
    <xf numFmtId="0" fontId="0" fillId="0" borderId="0"/>
    <xf numFmtId="38" fontId="8" fillId="0" borderId="0" applyFont="0" applyFill="0" applyBorder="0" applyAlignment="0" applyProtection="0"/>
    <xf numFmtId="38" fontId="18" fillId="0" borderId="0" applyFont="0" applyFill="0" applyBorder="0" applyAlignment="0" applyProtection="0">
      <alignment vertical="center"/>
    </xf>
    <xf numFmtId="0" fontId="1" fillId="0" borderId="0">
      <alignment vertical="center"/>
    </xf>
    <xf numFmtId="9" fontId="8" fillId="0" borderId="0" applyFont="0" applyFill="0" applyBorder="0" applyAlignment="0" applyProtection="0"/>
    <xf numFmtId="0" fontId="29" fillId="0" borderId="0" applyNumberFormat="0" applyFill="0" applyBorder="0" applyAlignment="0" applyProtection="0"/>
    <xf numFmtId="38" fontId="1" fillId="0" borderId="0" applyFill="0" applyBorder="0" applyAlignment="0" applyProtection="0"/>
    <xf numFmtId="9" fontId="1" fillId="0" borderId="0" applyFont="0" applyFill="0" applyBorder="0" applyAlignment="0" applyProtection="0">
      <alignment vertical="center"/>
    </xf>
  </cellStyleXfs>
  <cellXfs count="829">
    <xf numFmtId="0" fontId="0" fillId="0" borderId="0" xfId="0"/>
    <xf numFmtId="0" fontId="2" fillId="0" borderId="0" xfId="0" applyFont="1"/>
    <xf numFmtId="0" fontId="2" fillId="0" borderId="0" xfId="0" applyFont="1" applyAlignment="1">
      <alignment shrinkToFit="1"/>
    </xf>
    <xf numFmtId="0" fontId="4" fillId="0" borderId="0" xfId="0" applyFont="1"/>
    <xf numFmtId="0" fontId="4" fillId="0" borderId="0" xfId="0" applyFont="1" applyAlignment="1">
      <alignment shrinkToFit="1"/>
    </xf>
    <xf numFmtId="0" fontId="4" fillId="0" borderId="0" xfId="0" applyFont="1" applyAlignment="1">
      <alignment vertical="top"/>
    </xf>
    <xf numFmtId="0" fontId="4" fillId="0" borderId="0" xfId="0" applyFont="1" applyAlignment="1">
      <alignment vertical="top" wrapText="1" shrinkToFit="1"/>
    </xf>
    <xf numFmtId="0" fontId="4" fillId="0" borderId="0" xfId="0" applyFont="1" applyAlignment="1">
      <alignment vertical="top" wrapText="1"/>
    </xf>
    <xf numFmtId="0" fontId="5" fillId="0" borderId="0" xfId="0" applyFont="1" applyAlignment="1">
      <alignment horizontal="center" vertical="center"/>
    </xf>
    <xf numFmtId="0" fontId="5" fillId="0" borderId="0" xfId="0" applyFont="1" applyAlignment="1">
      <alignment horizontal="center" vertical="center" shrinkToFit="1"/>
    </xf>
    <xf numFmtId="0" fontId="6" fillId="0" borderId="0" xfId="0" applyFont="1"/>
    <xf numFmtId="0" fontId="6" fillId="0" borderId="0" xfId="0" applyFont="1" applyAlignment="1">
      <alignment horizontal="right"/>
    </xf>
    <xf numFmtId="0" fontId="6" fillId="0" borderId="0" xfId="0" applyFont="1" applyAlignment="1">
      <alignment shrinkToFit="1"/>
    </xf>
    <xf numFmtId="0" fontId="6" fillId="0" borderId="0" xfId="0" applyFont="1" applyAlignment="1">
      <alignment horizontal="left"/>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shrinkToFit="1"/>
    </xf>
    <xf numFmtId="41" fontId="4" fillId="0" borderId="3" xfId="0" applyNumberFormat="1" applyFont="1" applyBorder="1" applyAlignment="1">
      <alignment horizontal="right" wrapText="1" shrinkToFit="1"/>
    </xf>
    <xf numFmtId="177" fontId="4" fillId="0" borderId="4" xfId="0" applyNumberFormat="1" applyFont="1" applyBorder="1" applyAlignment="1">
      <alignment horizontal="right" shrinkToFit="1"/>
    </xf>
    <xf numFmtId="41" fontId="4" fillId="0" borderId="5" xfId="0" applyNumberFormat="1" applyFont="1" applyBorder="1" applyAlignment="1">
      <alignment horizontal="right" shrinkToFit="1"/>
    </xf>
    <xf numFmtId="41" fontId="4" fillId="0" borderId="5" xfId="0" applyNumberFormat="1" applyFont="1" applyBorder="1" applyAlignment="1">
      <alignment horizontal="right" wrapText="1" shrinkToFit="1"/>
    </xf>
    <xf numFmtId="0" fontId="9" fillId="0" borderId="2" xfId="0" applyFont="1" applyBorder="1" applyAlignment="1">
      <alignment horizontal="center" vertical="center"/>
    </xf>
    <xf numFmtId="176" fontId="4" fillId="0" borderId="6" xfId="0" applyNumberFormat="1" applyFont="1" applyBorder="1" applyAlignment="1">
      <alignment horizontal="right" vertical="center"/>
    </xf>
    <xf numFmtId="176" fontId="4" fillId="0" borderId="7" xfId="0" applyNumberFormat="1" applyFont="1" applyBorder="1" applyAlignment="1">
      <alignment horizontal="right" vertical="center" shrinkToFit="1"/>
    </xf>
    <xf numFmtId="41" fontId="4" fillId="0" borderId="8" xfId="0" applyNumberFormat="1" applyFont="1" applyBorder="1" applyAlignment="1">
      <alignment horizontal="right" shrinkToFit="1"/>
    </xf>
    <xf numFmtId="177" fontId="4" fillId="0" borderId="9" xfId="0" applyNumberFormat="1" applyFont="1" applyBorder="1" applyAlignment="1">
      <alignment horizontal="right" vertical="center" shrinkToFit="1"/>
    </xf>
    <xf numFmtId="41" fontId="4" fillId="0" borderId="10" xfId="0" applyNumberFormat="1" applyFont="1" applyBorder="1" applyAlignment="1">
      <alignment horizontal="right" shrinkToFit="1"/>
    </xf>
    <xf numFmtId="41" fontId="4" fillId="0" borderId="10" xfId="0" applyNumberFormat="1" applyFont="1" applyBorder="1" applyAlignment="1">
      <alignment horizontal="right" vertical="center" shrinkToFit="1"/>
    </xf>
    <xf numFmtId="0" fontId="9" fillId="0" borderId="7" xfId="0" applyFont="1" applyBorder="1" applyAlignment="1">
      <alignment horizontal="center" vertical="center"/>
    </xf>
    <xf numFmtId="0" fontId="4" fillId="0" borderId="7" xfId="0" applyFont="1" applyBorder="1" applyAlignment="1">
      <alignment horizontal="center" vertical="center"/>
    </xf>
    <xf numFmtId="176" fontId="10" fillId="0" borderId="6" xfId="0" applyNumberFormat="1" applyFont="1" applyBorder="1" applyAlignment="1">
      <alignment horizontal="right" vertical="center"/>
    </xf>
    <xf numFmtId="176" fontId="10" fillId="0" borderId="7" xfId="0" applyNumberFormat="1" applyFont="1" applyBorder="1" applyAlignment="1">
      <alignment horizontal="right" vertical="center" shrinkToFit="1"/>
    </xf>
    <xf numFmtId="41" fontId="10" fillId="0" borderId="8" xfId="0" applyNumberFormat="1" applyFont="1" applyBorder="1" applyAlignment="1">
      <alignment horizontal="right" shrinkToFit="1"/>
    </xf>
    <xf numFmtId="177" fontId="10" fillId="0" borderId="9" xfId="0" applyNumberFormat="1" applyFont="1" applyBorder="1" applyAlignment="1">
      <alignment horizontal="right" vertical="center" shrinkToFit="1"/>
    </xf>
    <xf numFmtId="41" fontId="10" fillId="0" borderId="10" xfId="0" applyNumberFormat="1" applyFont="1" applyBorder="1" applyAlignment="1">
      <alignment horizontal="right" shrinkToFit="1"/>
    </xf>
    <xf numFmtId="41" fontId="10" fillId="0" borderId="10" xfId="0" applyNumberFormat="1" applyFont="1" applyBorder="1" applyAlignment="1">
      <alignment horizontal="right" vertical="center" shrinkToFit="1"/>
    </xf>
    <xf numFmtId="0" fontId="10" fillId="0" borderId="7" xfId="0" applyFont="1" applyBorder="1" applyAlignment="1">
      <alignment horizontal="center" vertical="center"/>
    </xf>
    <xf numFmtId="178" fontId="10" fillId="0" borderId="10" xfId="0" applyNumberFormat="1" applyFont="1" applyBorder="1" applyAlignment="1">
      <alignment horizontal="right" vertical="center" shrinkToFit="1"/>
    </xf>
    <xf numFmtId="41" fontId="10" fillId="0" borderId="11" xfId="0" applyNumberFormat="1" applyFont="1" applyBorder="1" applyAlignment="1">
      <alignment horizontal="right" shrinkToFit="1"/>
    </xf>
    <xf numFmtId="0" fontId="4" fillId="0" borderId="3" xfId="0" applyFont="1" applyBorder="1" applyAlignment="1">
      <alignment horizontal="right" vertical="top" shrinkToFit="1"/>
    </xf>
    <xf numFmtId="0" fontId="4" fillId="0" borderId="2" xfId="0" applyFont="1" applyBorder="1" applyAlignment="1">
      <alignment horizontal="right" vertical="top"/>
    </xf>
    <xf numFmtId="0" fontId="6" fillId="0" borderId="2" xfId="0" applyFont="1" applyBorder="1" applyAlignment="1">
      <alignment vertical="center"/>
    </xf>
    <xf numFmtId="0" fontId="4" fillId="0" borderId="8" xfId="0" applyFont="1" applyBorder="1" applyAlignment="1">
      <alignment horizontal="distributed" vertical="center" shrinkToFit="1"/>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6" fillId="0" borderId="7" xfId="0" applyFont="1" applyBorder="1" applyAlignment="1">
      <alignment vertical="center"/>
    </xf>
    <xf numFmtId="0" fontId="4" fillId="0" borderId="14" xfId="0" applyFont="1" applyBorder="1" applyAlignment="1">
      <alignment horizontal="distributed" shrinkToFit="1"/>
    </xf>
    <xf numFmtId="0" fontId="4" fillId="0" borderId="15" xfId="0" applyFont="1" applyBorder="1" applyAlignment="1">
      <alignment horizontal="distributed"/>
    </xf>
    <xf numFmtId="0" fontId="4" fillId="0" borderId="16" xfId="0" applyFont="1" applyBorder="1" applyAlignment="1">
      <alignment horizontal="distributed"/>
    </xf>
    <xf numFmtId="0" fontId="6" fillId="0" borderId="13" xfId="0" applyFont="1" applyBorder="1" applyAlignment="1">
      <alignment horizontal="right" vertical="center"/>
    </xf>
    <xf numFmtId="0" fontId="2" fillId="0" borderId="0" xfId="0" applyFont="1" applyAlignment="1">
      <alignment vertical="center"/>
    </xf>
    <xf numFmtId="0" fontId="6" fillId="0" borderId="0" xfId="0" applyFont="1" applyAlignment="1">
      <alignment horizontal="right" vertical="center"/>
    </xf>
    <xf numFmtId="0" fontId="2" fillId="0" borderId="0" xfId="0" applyFont="1" applyAlignment="1">
      <alignment vertical="center" shrinkToFit="1"/>
    </xf>
    <xf numFmtId="0" fontId="11" fillId="0" borderId="0" xfId="0" applyFont="1" applyAlignment="1">
      <alignment vertical="center"/>
    </xf>
    <xf numFmtId="0" fontId="2" fillId="0" borderId="17" xfId="0" applyFont="1" applyBorder="1"/>
    <xf numFmtId="0" fontId="11" fillId="0" borderId="0" xfId="0" applyFont="1"/>
    <xf numFmtId="0" fontId="11" fillId="0" borderId="0" xfId="0" applyFont="1" applyAlignment="1">
      <alignment shrinkToFit="1"/>
    </xf>
    <xf numFmtId="0" fontId="12" fillId="0" borderId="0" xfId="0" applyFont="1" applyAlignment="1">
      <alignment vertical="center"/>
    </xf>
    <xf numFmtId="0" fontId="12" fillId="0" borderId="0" xfId="0" applyFont="1"/>
    <xf numFmtId="0" fontId="0" fillId="0" borderId="0" xfId="0" applyAlignment="1">
      <alignment vertical="center"/>
    </xf>
    <xf numFmtId="0" fontId="0" fillId="0" borderId="18" xfId="0" applyBorder="1" applyAlignment="1">
      <alignment vertical="center"/>
    </xf>
    <xf numFmtId="0" fontId="8" fillId="0" borderId="19" xfId="0" applyFont="1" applyBorder="1" applyAlignment="1">
      <alignment vertical="center" shrinkToFit="1"/>
    </xf>
    <xf numFmtId="0" fontId="8" fillId="0" borderId="19" xfId="0" applyFont="1" applyBorder="1" applyAlignment="1">
      <alignment vertical="center"/>
    </xf>
    <xf numFmtId="0" fontId="13" fillId="0" borderId="20"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14" fillId="0" borderId="0" xfId="0" applyFont="1" applyAlignment="1">
      <alignment vertical="center"/>
    </xf>
    <xf numFmtId="179" fontId="14" fillId="0" borderId="0" xfId="0" applyNumberFormat="1" applyFont="1" applyAlignment="1">
      <alignment vertical="center"/>
    </xf>
    <xf numFmtId="0" fontId="15" fillId="0" borderId="0" xfId="0" applyFont="1" applyAlignment="1">
      <alignment vertical="center"/>
    </xf>
    <xf numFmtId="179" fontId="15" fillId="0" borderId="10" xfId="0" applyNumberFormat="1" applyFont="1" applyBorder="1" applyAlignment="1">
      <alignment horizontal="right" vertical="center"/>
    </xf>
    <xf numFmtId="179" fontId="15" fillId="0" borderId="10" xfId="1" applyNumberFormat="1" applyFont="1" applyFill="1" applyBorder="1" applyAlignment="1">
      <alignment horizontal="right" vertical="center"/>
    </xf>
    <xf numFmtId="0" fontId="15" fillId="0" borderId="10"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vertical="center"/>
    </xf>
    <xf numFmtId="0" fontId="4" fillId="0" borderId="21" xfId="0" applyFont="1" applyBorder="1" applyAlignment="1">
      <alignment horizontal="center" vertical="center"/>
    </xf>
    <xf numFmtId="0" fontId="4" fillId="0" borderId="2" xfId="0" applyFont="1" applyBorder="1" applyAlignment="1">
      <alignment horizontal="center" vertical="center"/>
    </xf>
    <xf numFmtId="0" fontId="4" fillId="0" borderId="22" xfId="0" applyFont="1" applyBorder="1" applyAlignment="1">
      <alignment vertical="center"/>
    </xf>
    <xf numFmtId="0" fontId="4" fillId="0" borderId="22" xfId="0" applyFont="1" applyBorder="1" applyAlignment="1">
      <alignment horizontal="right" vertical="center"/>
    </xf>
    <xf numFmtId="0" fontId="4" fillId="0" borderId="5" xfId="0" applyFont="1" applyBorder="1" applyAlignment="1">
      <alignment horizontal="left" vertical="center"/>
    </xf>
    <xf numFmtId="0" fontId="4" fillId="0" borderId="16" xfId="0" applyFont="1" applyBorder="1" applyAlignment="1">
      <alignment horizontal="right" vertical="center"/>
    </xf>
    <xf numFmtId="0" fontId="16" fillId="0" borderId="0" xfId="0" applyFont="1"/>
    <xf numFmtId="181" fontId="15" fillId="0" borderId="0" xfId="0" applyNumberFormat="1" applyFont="1" applyAlignment="1">
      <alignment vertical="center"/>
    </xf>
    <xf numFmtId="0" fontId="6" fillId="0" borderId="1" xfId="0" applyFont="1" applyBorder="1" applyAlignment="1">
      <alignment horizontal="distributed" vertical="center"/>
    </xf>
    <xf numFmtId="0" fontId="4" fillId="0" borderId="22" xfId="0" applyFont="1" applyBorder="1" applyAlignment="1">
      <alignment horizontal="distributed" vertical="center"/>
    </xf>
    <xf numFmtId="0" fontId="2" fillId="0" borderId="2" xfId="0" applyFont="1" applyBorder="1"/>
    <xf numFmtId="0" fontId="15" fillId="0" borderId="0" xfId="0" applyFont="1"/>
    <xf numFmtId="0" fontId="15" fillId="0" borderId="6" xfId="0" applyFont="1" applyBorder="1" applyAlignment="1">
      <alignment horizontal="distributed" vertical="center"/>
    </xf>
    <xf numFmtId="0" fontId="15" fillId="0" borderId="0" xfId="0" applyFont="1" applyAlignment="1">
      <alignment horizontal="distributed" vertical="center"/>
    </xf>
    <xf numFmtId="0" fontId="15" fillId="0" borderId="7" xfId="0" applyFont="1" applyBorder="1"/>
    <xf numFmtId="0" fontId="17" fillId="0" borderId="6" xfId="0" applyFont="1" applyBorder="1" applyAlignment="1">
      <alignment horizontal="distributed" vertical="center"/>
    </xf>
    <xf numFmtId="0" fontId="17" fillId="0" borderId="0" xfId="0" applyFont="1" applyAlignment="1">
      <alignment horizontal="distributed" vertical="center"/>
    </xf>
    <xf numFmtId="0" fontId="14" fillId="0" borderId="23" xfId="0" applyFont="1" applyBorder="1" applyAlignment="1">
      <alignment horizontal="distributed" vertical="center"/>
    </xf>
    <xf numFmtId="0" fontId="15" fillId="0" borderId="1" xfId="0" applyFont="1" applyBorder="1" applyAlignment="1">
      <alignment vertical="center"/>
    </xf>
    <xf numFmtId="0" fontId="15" fillId="0" borderId="13" xfId="0" applyFont="1" applyBorder="1" applyAlignment="1">
      <alignment horizontal="right" vertical="center"/>
    </xf>
    <xf numFmtId="0" fontId="15" fillId="0" borderId="1" xfId="0" applyFont="1" applyBorder="1" applyAlignment="1">
      <alignment horizontal="distributed" vertical="center"/>
    </xf>
    <xf numFmtId="0" fontId="15" fillId="0" borderId="22" xfId="0" applyFont="1" applyBorder="1" applyAlignment="1">
      <alignment horizontal="distributed" vertical="center"/>
    </xf>
    <xf numFmtId="0" fontId="15" fillId="0" borderId="2" xfId="0" applyFont="1" applyBorder="1" applyAlignment="1">
      <alignment vertical="center"/>
    </xf>
    <xf numFmtId="0" fontId="15" fillId="0" borderId="7" xfId="0" applyFont="1" applyBorder="1" applyAlignment="1">
      <alignment vertical="center"/>
    </xf>
    <xf numFmtId="181" fontId="15" fillId="0" borderId="0" xfId="0" applyNumberFormat="1" applyFont="1"/>
    <xf numFmtId="38" fontId="15" fillId="0" borderId="1" xfId="1" applyFont="1" applyFill="1" applyBorder="1" applyAlignment="1">
      <alignment horizontal="right" vertical="center"/>
    </xf>
    <xf numFmtId="0" fontId="15" fillId="0" borderId="2" xfId="0" applyFont="1" applyBorder="1"/>
    <xf numFmtId="38" fontId="15" fillId="0" borderId="6" xfId="1" applyFont="1" applyFill="1" applyBorder="1" applyAlignment="1">
      <alignment horizontal="right" vertical="center"/>
    </xf>
    <xf numFmtId="38" fontId="14" fillId="0" borderId="6" xfId="1" applyFont="1" applyFill="1" applyBorder="1" applyAlignment="1">
      <alignment horizontal="right" vertical="center"/>
    </xf>
    <xf numFmtId="0" fontId="15" fillId="0" borderId="22" xfId="0" applyFont="1" applyBorder="1" applyAlignment="1">
      <alignment vertical="center"/>
    </xf>
    <xf numFmtId="0" fontId="15" fillId="0" borderId="2" xfId="0" applyFont="1" applyBorder="1" applyAlignment="1">
      <alignment horizontal="distributed" vertical="center"/>
    </xf>
    <xf numFmtId="0" fontId="15" fillId="0" borderId="7" xfId="0" applyFont="1" applyBorder="1" applyAlignment="1">
      <alignment horizontal="distributed" vertical="center"/>
    </xf>
    <xf numFmtId="0" fontId="14" fillId="0" borderId="0" xfId="0" applyFont="1"/>
    <xf numFmtId="0" fontId="15" fillId="0" borderId="12" xfId="0" applyFont="1" applyBorder="1" applyAlignment="1">
      <alignment horizontal="right" vertical="center"/>
    </xf>
    <xf numFmtId="0" fontId="15" fillId="0" borderId="26" xfId="0" applyFont="1" applyBorder="1" applyAlignment="1">
      <alignment horizontal="right" vertical="center"/>
    </xf>
    <xf numFmtId="0" fontId="15" fillId="0" borderId="22" xfId="0" applyFont="1" applyBorder="1"/>
    <xf numFmtId="0" fontId="14" fillId="0" borderId="6" xfId="0" applyFont="1" applyBorder="1" applyAlignment="1">
      <alignment horizontal="distributed" vertical="center"/>
    </xf>
    <xf numFmtId="20" fontId="15" fillId="0" borderId="22" xfId="0" applyNumberFormat="1" applyFont="1" applyBorder="1" applyAlignment="1">
      <alignment horizontal="distributed" vertical="center"/>
    </xf>
    <xf numFmtId="0" fontId="14" fillId="0" borderId="7" xfId="0" applyFont="1" applyBorder="1" applyAlignment="1">
      <alignment vertical="center"/>
    </xf>
    <xf numFmtId="0" fontId="6" fillId="0" borderId="25" xfId="0" applyFont="1" applyBorder="1" applyAlignment="1">
      <alignment horizontal="right" vertical="center"/>
    </xf>
    <xf numFmtId="0" fontId="6" fillId="0" borderId="25" xfId="0" applyFont="1" applyBorder="1" applyAlignment="1">
      <alignment vertical="center"/>
    </xf>
    <xf numFmtId="0" fontId="15" fillId="0" borderId="24" xfId="0" applyFont="1" applyBorder="1"/>
    <xf numFmtId="0" fontId="15" fillId="0" borderId="13" xfId="0" applyFont="1" applyBorder="1"/>
    <xf numFmtId="0" fontId="15" fillId="0" borderId="6" xfId="0" applyFont="1" applyBorder="1" applyAlignment="1">
      <alignment horizontal="distributed" vertical="center" wrapText="1"/>
    </xf>
    <xf numFmtId="0" fontId="15" fillId="0" borderId="0" xfId="0" applyFont="1" applyAlignment="1">
      <alignment horizontal="distributed" vertical="center" wrapText="1"/>
    </xf>
    <xf numFmtId="0" fontId="14" fillId="0" borderId="24" xfId="0" applyFont="1" applyBorder="1" applyAlignment="1">
      <alignment vertical="center"/>
    </xf>
    <xf numFmtId="0" fontId="6" fillId="0" borderId="0" xfId="0" applyFont="1" applyAlignment="1">
      <alignment wrapText="1"/>
    </xf>
    <xf numFmtId="38" fontId="6" fillId="0" borderId="0" xfId="0" applyNumberFormat="1" applyFont="1" applyAlignment="1">
      <alignment horizontal="right" vertical="top"/>
    </xf>
    <xf numFmtId="38" fontId="6" fillId="0" borderId="0" xfId="0" applyNumberFormat="1" applyFont="1"/>
    <xf numFmtId="0" fontId="6" fillId="0" borderId="0" xfId="0" applyFont="1" applyAlignment="1">
      <alignment vertical="top"/>
    </xf>
    <xf numFmtId="38" fontId="4" fillId="0" borderId="5" xfId="2" applyFont="1" applyBorder="1" applyAlignment="1">
      <alignment vertical="center" shrinkToFit="1"/>
    </xf>
    <xf numFmtId="38" fontId="4" fillId="0" borderId="22" xfId="2" applyFont="1" applyFill="1" applyBorder="1" applyAlignment="1">
      <alignment vertical="center" shrinkToFit="1"/>
    </xf>
    <xf numFmtId="38" fontId="4" fillId="0" borderId="5" xfId="2" applyFont="1" applyFill="1" applyBorder="1" applyAlignment="1">
      <alignment vertical="center" shrinkToFit="1"/>
    </xf>
    <xf numFmtId="182" fontId="4" fillId="0" borderId="5" xfId="0" applyNumberFormat="1" applyFont="1" applyBorder="1" applyAlignment="1">
      <alignment vertical="center" shrinkToFit="1"/>
    </xf>
    <xf numFmtId="0" fontId="19" fillId="0" borderId="5" xfId="0" applyFont="1" applyBorder="1" applyAlignment="1">
      <alignment horizontal="center" vertical="center" wrapText="1"/>
    </xf>
    <xf numFmtId="38" fontId="4" fillId="0" borderId="10" xfId="2" applyFont="1" applyBorder="1" applyAlignment="1">
      <alignment vertical="center"/>
    </xf>
    <xf numFmtId="38" fontId="4" fillId="0" borderId="0" xfId="2" applyFont="1" applyBorder="1" applyAlignment="1">
      <alignment vertical="center"/>
    </xf>
    <xf numFmtId="182" fontId="4" fillId="0" borderId="10" xfId="0" applyNumberFormat="1" applyFont="1" applyBorder="1" applyAlignment="1">
      <alignment vertical="center"/>
    </xf>
    <xf numFmtId="0" fontId="9" fillId="0" borderId="10" xfId="0" applyFont="1" applyBorder="1" applyAlignment="1">
      <alignment horizontal="center" vertical="center"/>
    </xf>
    <xf numFmtId="38" fontId="4" fillId="0" borderId="0" xfId="0" applyNumberFormat="1" applyFont="1"/>
    <xf numFmtId="38" fontId="4" fillId="0" borderId="10" xfId="2" applyFont="1" applyBorder="1" applyAlignment="1">
      <alignment horizontal="right" vertical="center"/>
    </xf>
    <xf numFmtId="182" fontId="4" fillId="0" borderId="10" xfId="0" applyNumberFormat="1" applyFont="1" applyBorder="1" applyAlignment="1">
      <alignment horizontal="right" vertical="center"/>
    </xf>
    <xf numFmtId="38" fontId="4" fillId="0" borderId="0" xfId="2" applyFont="1" applyBorder="1" applyAlignment="1">
      <alignment horizontal="right" vertical="center"/>
    </xf>
    <xf numFmtId="38" fontId="4" fillId="0" borderId="0" xfId="1" applyFont="1" applyBorder="1"/>
    <xf numFmtId="0" fontId="4" fillId="0" borderId="10" xfId="0" applyFont="1" applyBorder="1" applyAlignment="1">
      <alignment horizontal="right" vertical="center"/>
    </xf>
    <xf numFmtId="0" fontId="10" fillId="0" borderId="10" xfId="0" applyFont="1" applyBorder="1" applyAlignment="1">
      <alignment horizontal="center" vertical="center"/>
    </xf>
    <xf numFmtId="38" fontId="10" fillId="0" borderId="11" xfId="2" applyFont="1" applyBorder="1" applyAlignment="1">
      <alignment vertical="center"/>
    </xf>
    <xf numFmtId="38" fontId="10" fillId="0" borderId="0" xfId="2" applyFont="1" applyBorder="1" applyAlignment="1">
      <alignment vertical="center"/>
    </xf>
    <xf numFmtId="38" fontId="10" fillId="0" borderId="10" xfId="2" applyFont="1" applyBorder="1" applyAlignment="1">
      <alignment vertical="center"/>
    </xf>
    <xf numFmtId="182" fontId="10" fillId="0" borderId="10" xfId="0" applyNumberFormat="1" applyFont="1" applyBorder="1" applyAlignment="1">
      <alignment vertical="center"/>
    </xf>
    <xf numFmtId="0" fontId="4" fillId="0" borderId="5"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lignment horizontal="center" vertical="center"/>
    </xf>
    <xf numFmtId="0" fontId="4" fillId="0" borderId="5" xfId="0" applyFont="1" applyBorder="1" applyAlignment="1">
      <alignment vertical="center"/>
    </xf>
    <xf numFmtId="0" fontId="4" fillId="0" borderId="10" xfId="0" applyFont="1" applyBorder="1"/>
    <xf numFmtId="0" fontId="6" fillId="0" borderId="6" xfId="0" applyFont="1" applyBorder="1" applyAlignment="1">
      <alignment horizontal="center"/>
    </xf>
    <xf numFmtId="0" fontId="6" fillId="0" borderId="0" xfId="0" applyFont="1" applyAlignment="1">
      <alignment horizontal="center"/>
    </xf>
    <xf numFmtId="0" fontId="4" fillId="0" borderId="10" xfId="0" applyFont="1" applyBorder="1" applyAlignment="1">
      <alignment horizontal="right"/>
    </xf>
    <xf numFmtId="0" fontId="6" fillId="0" borderId="12" xfId="0" applyFont="1" applyBorder="1" applyAlignment="1">
      <alignment horizontal="right" vertical="center"/>
    </xf>
    <xf numFmtId="0" fontId="2" fillId="0" borderId="26" xfId="0" applyFont="1" applyBorder="1" applyAlignment="1">
      <alignment horizontal="centerContinuous" vertical="center"/>
    </xf>
    <xf numFmtId="0" fontId="2" fillId="0" borderId="26" xfId="0" applyFont="1" applyBorder="1" applyAlignment="1">
      <alignment vertical="center"/>
    </xf>
    <xf numFmtId="0" fontId="2" fillId="0" borderId="13" xfId="0" applyFont="1" applyBorder="1" applyAlignment="1">
      <alignment vertical="center"/>
    </xf>
    <xf numFmtId="0" fontId="2" fillId="0" borderId="16" xfId="0" applyFont="1" applyBorder="1" applyAlignment="1">
      <alignment vertical="center"/>
    </xf>
    <xf numFmtId="0" fontId="2" fillId="0" borderId="16" xfId="0" applyFont="1" applyBorder="1" applyAlignment="1">
      <alignment horizontal="distributed" vertical="center"/>
    </xf>
    <xf numFmtId="0" fontId="14" fillId="0" borderId="13" xfId="0" applyFont="1" applyBorder="1" applyAlignment="1">
      <alignment vertical="center"/>
    </xf>
    <xf numFmtId="0" fontId="2" fillId="0" borderId="0" xfId="0" applyFont="1" applyAlignment="1">
      <alignment horizontal="centerContinuous" vertical="center"/>
    </xf>
    <xf numFmtId="0" fontId="2" fillId="0" borderId="0" xfId="0" applyFont="1" applyAlignment="1">
      <alignment horizontal="distributed" vertical="center"/>
    </xf>
    <xf numFmtId="183" fontId="10" fillId="0" borderId="5" xfId="0" applyNumberFormat="1" applyFont="1" applyBorder="1" applyAlignment="1">
      <alignment horizontal="right" vertical="center"/>
    </xf>
    <xf numFmtId="183" fontId="10" fillId="0" borderId="5" xfId="0" applyNumberFormat="1" applyFont="1" applyBorder="1" applyAlignment="1">
      <alignment horizontal="right" vertical="center" shrinkToFit="1"/>
    </xf>
    <xf numFmtId="183" fontId="10" fillId="0" borderId="2" xfId="0" applyNumberFormat="1" applyFont="1" applyBorder="1" applyAlignment="1">
      <alignment horizontal="right" vertical="center"/>
    </xf>
    <xf numFmtId="0" fontId="0" fillId="0" borderId="5" xfId="0" applyBorder="1" applyAlignment="1">
      <alignment vertical="top"/>
    </xf>
    <xf numFmtId="38" fontId="10" fillId="0" borderId="10" xfId="1" applyFont="1" applyBorder="1" applyAlignment="1">
      <alignment horizontal="right" vertical="center"/>
    </xf>
    <xf numFmtId="184" fontId="10" fillId="0" borderId="10" xfId="0" applyNumberFormat="1" applyFont="1" applyBorder="1" applyAlignment="1">
      <alignment horizontal="right" vertical="center"/>
    </xf>
    <xf numFmtId="3" fontId="10" fillId="0" borderId="10" xfId="0" applyNumberFormat="1" applyFont="1" applyBorder="1" applyAlignment="1">
      <alignment horizontal="right" vertical="center"/>
    </xf>
    <xf numFmtId="0" fontId="10" fillId="0" borderId="10" xfId="3" applyFont="1" applyBorder="1" applyAlignment="1">
      <alignment horizontal="center" vertical="center"/>
    </xf>
    <xf numFmtId="183" fontId="4" fillId="0" borderId="10" xfId="4" applyNumberFormat="1" applyFont="1" applyBorder="1" applyAlignment="1">
      <alignment horizontal="right" vertical="center"/>
    </xf>
    <xf numFmtId="183" fontId="4" fillId="0" borderId="7" xfId="4" applyNumberFormat="1" applyFont="1" applyBorder="1" applyAlignment="1">
      <alignment horizontal="right" vertical="center"/>
    </xf>
    <xf numFmtId="0" fontId="4" fillId="0" borderId="7" xfId="4" applyNumberFormat="1" applyFont="1" applyBorder="1" applyAlignment="1">
      <alignment horizontal="right" vertical="center"/>
    </xf>
    <xf numFmtId="10" fontId="4" fillId="0" borderId="10" xfId="0" applyNumberFormat="1" applyFont="1" applyBorder="1" applyAlignment="1">
      <alignment horizontal="center" vertical="center"/>
    </xf>
    <xf numFmtId="183" fontId="4" fillId="0" borderId="10" xfId="0" applyNumberFormat="1" applyFont="1" applyBorder="1" applyAlignment="1">
      <alignment horizontal="right" vertical="center"/>
    </xf>
    <xf numFmtId="183" fontId="4" fillId="0" borderId="10" xfId="0" applyNumberFormat="1" applyFont="1" applyBorder="1" applyAlignment="1">
      <alignment horizontal="right" vertical="center" shrinkToFit="1"/>
    </xf>
    <xf numFmtId="183" fontId="4" fillId="0" borderId="7" xfId="0" applyNumberFormat="1" applyFont="1" applyBorder="1" applyAlignment="1">
      <alignment horizontal="right" vertical="center"/>
    </xf>
    <xf numFmtId="38" fontId="4" fillId="0" borderId="10" xfId="1" applyFont="1" applyBorder="1" applyAlignment="1">
      <alignment horizontal="right" vertical="center"/>
    </xf>
    <xf numFmtId="184" fontId="4" fillId="0" borderId="10" xfId="0" applyNumberFormat="1" applyFont="1" applyBorder="1" applyAlignment="1">
      <alignment horizontal="right" vertical="center"/>
    </xf>
    <xf numFmtId="3" fontId="4" fillId="0" borderId="10" xfId="0" applyNumberFormat="1" applyFont="1" applyBorder="1" applyAlignment="1">
      <alignment horizontal="right" vertical="center"/>
    </xf>
    <xf numFmtId="0" fontId="4" fillId="0" borderId="10" xfId="3" applyFont="1" applyBorder="1" applyAlignment="1">
      <alignment horizontal="center" vertical="center"/>
    </xf>
    <xf numFmtId="0" fontId="20" fillId="0" borderId="10" xfId="0" applyFont="1" applyBorder="1" applyAlignment="1">
      <alignment horizontal="center" vertical="center"/>
    </xf>
    <xf numFmtId="0" fontId="6" fillId="0" borderId="5" xfId="0" applyFont="1" applyBorder="1" applyAlignment="1">
      <alignment vertical="center"/>
    </xf>
    <xf numFmtId="0" fontId="6" fillId="0" borderId="10" xfId="0" applyFont="1" applyBorder="1"/>
    <xf numFmtId="0" fontId="6" fillId="0" borderId="12" xfId="0" applyFont="1" applyBorder="1" applyAlignment="1">
      <alignment horizontal="center"/>
    </xf>
    <xf numFmtId="0" fontId="6" fillId="0" borderId="26" xfId="0" applyFont="1" applyBorder="1" applyAlignment="1">
      <alignment horizontal="center"/>
    </xf>
    <xf numFmtId="0" fontId="6" fillId="0" borderId="16" xfId="0" applyFont="1" applyBorder="1" applyAlignment="1">
      <alignment horizontal="right"/>
    </xf>
    <xf numFmtId="0" fontId="2" fillId="0" borderId="0" xfId="0" applyFont="1" applyAlignment="1">
      <alignment horizontal="centerContinuous"/>
    </xf>
    <xf numFmtId="0" fontId="2" fillId="0" borderId="17" xfId="0" applyFont="1" applyBorder="1" applyAlignment="1">
      <alignment horizontal="distributed"/>
    </xf>
    <xf numFmtId="0" fontId="14" fillId="0" borderId="17" xfId="0" applyFont="1" applyBorder="1" applyAlignment="1">
      <alignment vertical="center"/>
    </xf>
    <xf numFmtId="0" fontId="2" fillId="0" borderId="0" xfId="0" applyFont="1" applyAlignment="1">
      <alignment horizontal="center"/>
    </xf>
    <xf numFmtId="0" fontId="6" fillId="0" borderId="0" xfId="0" applyFont="1" applyAlignment="1">
      <alignment horizontal="centerContinuous" vertical="center"/>
    </xf>
    <xf numFmtId="38" fontId="6" fillId="0" borderId="0" xfId="0" applyNumberFormat="1" applyFont="1" applyAlignment="1">
      <alignment vertical="center"/>
    </xf>
    <xf numFmtId="0" fontId="10" fillId="0" borderId="0" xfId="0" applyFont="1" applyAlignment="1">
      <alignment vertical="center"/>
    </xf>
    <xf numFmtId="38" fontId="10" fillId="0" borderId="0" xfId="0" applyNumberFormat="1" applyFont="1" applyAlignment="1">
      <alignment vertical="center"/>
    </xf>
    <xf numFmtId="38" fontId="10" fillId="0" borderId="1" xfId="1" applyFont="1" applyFill="1" applyBorder="1" applyAlignment="1">
      <alignment horizontal="right" vertical="center"/>
    </xf>
    <xf numFmtId="38" fontId="10" fillId="0" borderId="27" xfId="1" applyFont="1" applyFill="1" applyBorder="1" applyAlignment="1">
      <alignment horizontal="right" vertical="center"/>
    </xf>
    <xf numFmtId="38" fontId="10" fillId="0" borderId="5" xfId="1" applyFont="1" applyFill="1" applyBorder="1" applyAlignment="1">
      <alignment horizontal="right" vertical="center"/>
    </xf>
    <xf numFmtId="38" fontId="10" fillId="0" borderId="28" xfId="1" applyFont="1" applyFill="1" applyBorder="1" applyAlignment="1">
      <alignment horizontal="right" vertical="center"/>
    </xf>
    <xf numFmtId="38" fontId="10" fillId="0" borderId="2" xfId="1" applyFont="1" applyFill="1" applyBorder="1" applyAlignment="1">
      <alignment horizontal="right" vertical="center"/>
    </xf>
    <xf numFmtId="0" fontId="10" fillId="0" borderId="2" xfId="3" applyFont="1" applyBorder="1" applyAlignment="1">
      <alignment horizontal="center" vertical="center" shrinkToFit="1"/>
    </xf>
    <xf numFmtId="38" fontId="4" fillId="0" borderId="6" xfId="1" applyFont="1" applyFill="1" applyBorder="1" applyAlignment="1">
      <alignment horizontal="right" vertical="center"/>
    </xf>
    <xf numFmtId="38" fontId="4" fillId="0" borderId="29" xfId="1" applyFont="1" applyFill="1" applyBorder="1" applyAlignment="1">
      <alignment horizontal="right" vertical="center"/>
    </xf>
    <xf numFmtId="38" fontId="4" fillId="0" borderId="10" xfId="1" applyFont="1" applyFill="1" applyBorder="1" applyAlignment="1">
      <alignment horizontal="right" vertical="center"/>
    </xf>
    <xf numFmtId="38" fontId="4" fillId="0" borderId="30" xfId="1" applyFont="1" applyFill="1" applyBorder="1" applyAlignment="1">
      <alignment horizontal="right" vertical="center"/>
    </xf>
    <xf numFmtId="38" fontId="4" fillId="0" borderId="7" xfId="1" applyFont="1" applyFill="1" applyBorder="1" applyAlignment="1">
      <alignment horizontal="right" vertical="center"/>
    </xf>
    <xf numFmtId="0" fontId="4" fillId="0" borderId="7" xfId="3" applyFont="1" applyBorder="1" applyAlignment="1">
      <alignment horizontal="center" vertical="center" shrinkToFit="1"/>
    </xf>
    <xf numFmtId="0" fontId="4" fillId="0" borderId="1" xfId="0" applyFont="1" applyBorder="1" applyAlignment="1">
      <alignment vertical="center"/>
    </xf>
    <xf numFmtId="0" fontId="4" fillId="0" borderId="27" xfId="0" applyFont="1" applyBorder="1" applyAlignment="1">
      <alignment vertical="center"/>
    </xf>
    <xf numFmtId="0" fontId="6" fillId="0" borderId="5" xfId="0" applyFont="1" applyBorder="1" applyAlignment="1">
      <alignment horizontal="left" vertical="center"/>
    </xf>
    <xf numFmtId="0" fontId="4" fillId="0" borderId="6" xfId="0" applyFont="1" applyBorder="1" applyAlignment="1">
      <alignment horizontal="center" vertical="center"/>
    </xf>
    <xf numFmtId="0" fontId="20" fillId="0" borderId="29" xfId="0" applyFont="1" applyBorder="1" applyAlignment="1">
      <alignment horizontal="left" vertical="center"/>
    </xf>
    <xf numFmtId="0" fontId="6" fillId="0" borderId="10" xfId="0" applyFont="1" applyBorder="1" applyAlignment="1">
      <alignment horizontal="left" vertical="center"/>
    </xf>
    <xf numFmtId="0" fontId="4" fillId="0" borderId="12" xfId="0" applyFont="1" applyBorder="1" applyAlignment="1">
      <alignment vertical="center"/>
    </xf>
    <xf numFmtId="0" fontId="4" fillId="0" borderId="31" xfId="0" applyFont="1" applyBorder="1" applyAlignment="1">
      <alignment vertical="center"/>
    </xf>
    <xf numFmtId="0" fontId="4" fillId="0" borderId="16" xfId="0" applyFont="1" applyBorder="1" applyAlignment="1">
      <alignment vertical="center"/>
    </xf>
    <xf numFmtId="0" fontId="6" fillId="0" borderId="16" xfId="0" applyFont="1" applyBorder="1" applyAlignment="1">
      <alignment horizontal="right" vertical="center"/>
    </xf>
    <xf numFmtId="0" fontId="21" fillId="0" borderId="0" xfId="0" applyFont="1" applyAlignment="1">
      <alignment vertical="center"/>
    </xf>
    <xf numFmtId="41" fontId="2" fillId="0" borderId="0" xfId="0" applyNumberFormat="1" applyFont="1" applyAlignment="1">
      <alignment shrinkToFit="1"/>
    </xf>
    <xf numFmtId="0" fontId="10" fillId="0" borderId="0" xfId="0" applyFont="1"/>
    <xf numFmtId="38" fontId="10" fillId="0" borderId="33" xfId="2" applyFont="1" applyBorder="1" applyAlignment="1">
      <alignment horizontal="right" vertical="center"/>
    </xf>
    <xf numFmtId="38" fontId="10" fillId="0" borderId="2" xfId="2" applyFont="1" applyBorder="1" applyAlignment="1">
      <alignment horizontal="right" vertical="center"/>
    </xf>
    <xf numFmtId="38" fontId="10" fillId="0" borderId="5" xfId="2" applyFont="1" applyBorder="1" applyAlignment="1">
      <alignment horizontal="right" vertical="center"/>
    </xf>
    <xf numFmtId="38" fontId="10" fillId="0" borderId="5" xfId="2" applyFont="1" applyBorder="1" applyAlignment="1">
      <alignment vertical="center"/>
    </xf>
    <xf numFmtId="0" fontId="10" fillId="0" borderId="2" xfId="3" applyFont="1" applyBorder="1" applyAlignment="1">
      <alignment horizontal="center" vertical="center"/>
    </xf>
    <xf numFmtId="38" fontId="4" fillId="0" borderId="34" xfId="2" applyFont="1" applyBorder="1" applyAlignment="1">
      <alignment horizontal="right" vertical="center"/>
    </xf>
    <xf numFmtId="38" fontId="4" fillId="0" borderId="7" xfId="2" applyFont="1" applyBorder="1" applyAlignment="1">
      <alignment horizontal="right" vertical="center"/>
    </xf>
    <xf numFmtId="0" fontId="4" fillId="0" borderId="7" xfId="3" applyFont="1" applyBorder="1" applyAlignment="1">
      <alignment horizontal="center" vertical="center"/>
    </xf>
    <xf numFmtId="0" fontId="4" fillId="0" borderId="33" xfId="0" applyFont="1" applyBorder="1" applyAlignment="1">
      <alignment vertical="center"/>
    </xf>
    <xf numFmtId="0" fontId="4" fillId="0" borderId="2" xfId="0" applyFont="1" applyBorder="1" applyAlignment="1">
      <alignment vertical="center"/>
    </xf>
    <xf numFmtId="0" fontId="4" fillId="0" borderId="34" xfId="0" applyFont="1" applyBorder="1" applyAlignment="1">
      <alignment horizontal="center" vertical="center"/>
    </xf>
    <xf numFmtId="0" fontId="4" fillId="0" borderId="35" xfId="0" applyFont="1" applyBorder="1" applyAlignment="1">
      <alignment vertical="center"/>
    </xf>
    <xf numFmtId="0" fontId="4" fillId="0" borderId="13" xfId="0" applyFont="1" applyBorder="1" applyAlignment="1">
      <alignment vertical="center"/>
    </xf>
    <xf numFmtId="38" fontId="10" fillId="0" borderId="0" xfId="0" applyNumberFormat="1" applyFont="1"/>
    <xf numFmtId="3" fontId="10" fillId="0" borderId="33" xfId="0" applyNumberFormat="1" applyFont="1" applyBorder="1" applyAlignment="1">
      <alignment horizontal="right" vertical="center"/>
    </xf>
    <xf numFmtId="38" fontId="10" fillId="0" borderId="2" xfId="1" applyFont="1" applyBorder="1" applyAlignment="1">
      <alignment horizontal="right" vertical="center"/>
    </xf>
    <xf numFmtId="38" fontId="10" fillId="0" borderId="5" xfId="1" applyFont="1" applyBorder="1" applyAlignment="1">
      <alignment horizontal="right" vertical="center"/>
    </xf>
    <xf numFmtId="3" fontId="10" fillId="0" borderId="5" xfId="0" applyNumberFormat="1" applyFont="1" applyBorder="1" applyAlignment="1">
      <alignment horizontal="right" vertical="center"/>
    </xf>
    <xf numFmtId="38" fontId="10" fillId="0" borderId="1" xfId="1" applyFont="1" applyBorder="1" applyAlignment="1">
      <alignment horizontal="right" vertical="center"/>
    </xf>
    <xf numFmtId="38" fontId="10" fillId="0" borderId="28" xfId="1" applyFont="1" applyBorder="1" applyAlignment="1">
      <alignment horizontal="right" vertical="center"/>
    </xf>
    <xf numFmtId="3" fontId="4" fillId="0" borderId="34" xfId="0" applyNumberFormat="1" applyFont="1" applyBorder="1" applyAlignment="1">
      <alignment horizontal="right" vertical="center"/>
    </xf>
    <xf numFmtId="38" fontId="4" fillId="0" borderId="7" xfId="1" applyFont="1" applyBorder="1" applyAlignment="1">
      <alignment horizontal="right" vertical="center"/>
    </xf>
    <xf numFmtId="38" fontId="4" fillId="0" borderId="6" xfId="1" applyFont="1" applyBorder="1" applyAlignment="1">
      <alignment horizontal="right" vertical="center"/>
    </xf>
    <xf numFmtId="38" fontId="4" fillId="0" borderId="30" xfId="1" applyFont="1" applyBorder="1" applyAlignment="1">
      <alignment horizontal="right" vertical="center"/>
    </xf>
    <xf numFmtId="3" fontId="6" fillId="0" borderId="10" xfId="0" applyNumberFormat="1" applyFont="1" applyBorder="1" applyAlignment="1">
      <alignment horizontal="center" vertical="center"/>
    </xf>
    <xf numFmtId="0" fontId="4" fillId="0" borderId="33" xfId="0" applyFont="1" applyBorder="1" applyAlignment="1">
      <alignment horizontal="center" vertical="center"/>
    </xf>
    <xf numFmtId="0" fontId="4" fillId="0" borderId="1" xfId="0" applyFont="1" applyBorder="1" applyAlignment="1">
      <alignment horizontal="center" vertical="center"/>
    </xf>
    <xf numFmtId="0" fontId="20" fillId="0" borderId="2" xfId="0" applyFont="1" applyBorder="1" applyAlignment="1">
      <alignment horizontal="left" vertical="center" shrinkToFit="1"/>
    </xf>
    <xf numFmtId="0" fontId="20" fillId="0" borderId="7" xfId="0" applyFont="1" applyBorder="1" applyAlignment="1">
      <alignment horizontal="left" vertical="center" shrinkToFit="1"/>
    </xf>
    <xf numFmtId="0" fontId="4" fillId="0" borderId="35" xfId="0" applyFont="1" applyBorder="1" applyAlignment="1">
      <alignment horizontal="center" vertical="center"/>
    </xf>
    <xf numFmtId="0" fontId="4" fillId="0" borderId="16" xfId="0" applyFont="1" applyBorder="1" applyAlignment="1">
      <alignment horizontal="center" vertical="center"/>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14" fillId="0" borderId="5" xfId="0" applyFont="1" applyBorder="1" applyAlignment="1">
      <alignment horizontal="center" vertical="center"/>
    </xf>
    <xf numFmtId="0" fontId="4" fillId="0" borderId="13" xfId="0" applyFont="1" applyBorder="1" applyAlignment="1">
      <alignment horizontal="center" vertical="center"/>
    </xf>
    <xf numFmtId="0" fontId="15" fillId="0" borderId="5" xfId="0" applyFont="1" applyBorder="1" applyAlignment="1">
      <alignment horizontal="center" vertical="center"/>
    </xf>
    <xf numFmtId="10" fontId="2" fillId="0" borderId="0" xfId="0" applyNumberFormat="1" applyFont="1"/>
    <xf numFmtId="3" fontId="2" fillId="0" borderId="0" xfId="0" applyNumberFormat="1" applyFont="1"/>
    <xf numFmtId="3" fontId="6" fillId="0" borderId="0" xfId="0" applyNumberFormat="1" applyFont="1"/>
    <xf numFmtId="10" fontId="6" fillId="0" borderId="0" xfId="0" applyNumberFormat="1" applyFont="1"/>
    <xf numFmtId="41" fontId="6" fillId="0" borderId="0" xfId="0" applyNumberFormat="1" applyFont="1" applyAlignment="1">
      <alignment vertical="center"/>
    </xf>
    <xf numFmtId="0" fontId="22" fillId="0" borderId="0" xfId="0" applyFont="1" applyAlignment="1">
      <alignment vertical="center"/>
    </xf>
    <xf numFmtId="3" fontId="22" fillId="0" borderId="0" xfId="0" applyNumberFormat="1" applyFont="1" applyAlignment="1">
      <alignment vertical="center"/>
    </xf>
    <xf numFmtId="38" fontId="14" fillId="0" borderId="5" xfId="2" applyFont="1" applyBorder="1" applyAlignment="1">
      <alignment horizontal="right" vertical="center"/>
    </xf>
    <xf numFmtId="38" fontId="14" fillId="0" borderId="1" xfId="2" applyFont="1" applyBorder="1" applyAlignment="1">
      <alignment horizontal="right" vertical="center"/>
    </xf>
    <xf numFmtId="38" fontId="14" fillId="0" borderId="28" xfId="2" applyFont="1" applyBorder="1" applyAlignment="1">
      <alignment horizontal="right" vertical="center"/>
    </xf>
    <xf numFmtId="185" fontId="14" fillId="0" borderId="2" xfId="2" applyNumberFormat="1" applyFont="1" applyBorder="1" applyAlignment="1">
      <alignment horizontal="right" vertical="center"/>
    </xf>
    <xf numFmtId="185" fontId="14" fillId="0" borderId="5" xfId="2" applyNumberFormat="1" applyFont="1" applyBorder="1" applyAlignment="1">
      <alignment horizontal="right" vertical="center"/>
    </xf>
    <xf numFmtId="0" fontId="14" fillId="0" borderId="2" xfId="3" applyFont="1" applyBorder="1" applyAlignment="1">
      <alignment horizontal="center" vertical="center"/>
    </xf>
    <xf numFmtId="38" fontId="15" fillId="0" borderId="10" xfId="2" applyFont="1" applyBorder="1" applyAlignment="1">
      <alignment horizontal="right" vertical="center"/>
    </xf>
    <xf numFmtId="38" fontId="15" fillId="0" borderId="6" xfId="2" applyFont="1" applyBorder="1" applyAlignment="1">
      <alignment horizontal="right" vertical="center"/>
    </xf>
    <xf numFmtId="38" fontId="15" fillId="0" borderId="30" xfId="2" applyFont="1" applyBorder="1" applyAlignment="1">
      <alignment horizontal="right" vertical="center"/>
    </xf>
    <xf numFmtId="185" fontId="15" fillId="0" borderId="7" xfId="2" applyNumberFormat="1" applyFont="1" applyBorder="1" applyAlignment="1">
      <alignment horizontal="right" vertical="center"/>
    </xf>
    <xf numFmtId="185" fontId="15" fillId="0" borderId="10" xfId="2" applyNumberFormat="1" applyFont="1" applyBorder="1" applyAlignment="1">
      <alignment horizontal="right" vertical="center"/>
    </xf>
    <xf numFmtId="0" fontId="15" fillId="0" borderId="7" xfId="3" applyFont="1" applyBorder="1" applyAlignment="1">
      <alignment horizontal="center" vertical="center"/>
    </xf>
    <xf numFmtId="38" fontId="15" fillId="0" borderId="34" xfId="2" applyFont="1" applyBorder="1" applyAlignment="1">
      <alignment horizontal="right" vertical="center"/>
    </xf>
    <xf numFmtId="38" fontId="15" fillId="0" borderId="37" xfId="2" applyFont="1" applyBorder="1" applyAlignment="1">
      <alignment horizontal="right" vertical="center"/>
    </xf>
    <xf numFmtId="38" fontId="15" fillId="0" borderId="7" xfId="2" applyFont="1" applyBorder="1" applyAlignment="1">
      <alignment horizontal="right" vertical="center"/>
    </xf>
    <xf numFmtId="0" fontId="23" fillId="0" borderId="10" xfId="0" applyFont="1" applyBorder="1" applyAlignment="1">
      <alignment horizontal="center" vertical="center"/>
    </xf>
    <xf numFmtId="0" fontId="15" fillId="0" borderId="5" xfId="0" applyFont="1" applyBorder="1" applyAlignment="1">
      <alignment horizontal="distributed" vertical="center"/>
    </xf>
    <xf numFmtId="0" fontId="15" fillId="0" borderId="5" xfId="0" applyFont="1" applyBorder="1" applyAlignment="1">
      <alignment horizontal="left" vertical="center"/>
    </xf>
    <xf numFmtId="0" fontId="15" fillId="0" borderId="1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0" xfId="0" applyFont="1" applyBorder="1" applyAlignment="1">
      <alignment horizontal="left" vertical="center"/>
    </xf>
    <xf numFmtId="0" fontId="15" fillId="0" borderId="16" xfId="0" applyFont="1" applyBorder="1" applyAlignment="1">
      <alignment horizontal="distributed" vertical="center"/>
    </xf>
    <xf numFmtId="0" fontId="15" fillId="0" borderId="38" xfId="0" applyFont="1" applyBorder="1" applyAlignment="1">
      <alignment vertical="center"/>
    </xf>
    <xf numFmtId="0" fontId="15" fillId="0" borderId="16" xfId="0" applyFont="1" applyBorder="1" applyAlignment="1">
      <alignment horizontal="right" vertical="center"/>
    </xf>
    <xf numFmtId="183" fontId="10" fillId="0" borderId="0" xfId="0" applyNumberFormat="1" applyFont="1" applyAlignment="1">
      <alignment horizontal="right"/>
    </xf>
    <xf numFmtId="186" fontId="22" fillId="0" borderId="0" xfId="0" applyNumberFormat="1" applyFont="1" applyAlignment="1">
      <alignment vertical="center"/>
    </xf>
    <xf numFmtId="38" fontId="24" fillId="0" borderId="33" xfId="2" applyFont="1" applyBorder="1" applyAlignment="1">
      <alignment horizontal="right" vertical="center"/>
    </xf>
    <xf numFmtId="38" fontId="24" fillId="0" borderId="2" xfId="2" applyFont="1" applyBorder="1" applyAlignment="1">
      <alignment horizontal="right" vertical="center"/>
    </xf>
    <xf numFmtId="38" fontId="24" fillId="0" borderId="5" xfId="2" applyFont="1" applyBorder="1" applyAlignment="1">
      <alignment horizontal="right" vertical="center"/>
    </xf>
    <xf numFmtId="0" fontId="24" fillId="0" borderId="2" xfId="3" applyFont="1" applyBorder="1" applyAlignment="1">
      <alignment horizontal="center" vertical="center"/>
    </xf>
    <xf numFmtId="38" fontId="22" fillId="0" borderId="34" xfId="2" applyFont="1" applyBorder="1" applyAlignment="1">
      <alignment horizontal="right" vertical="center"/>
    </xf>
    <xf numFmtId="38" fontId="22" fillId="0" borderId="7" xfId="2" applyFont="1" applyBorder="1" applyAlignment="1">
      <alignment horizontal="right" vertical="center"/>
    </xf>
    <xf numFmtId="38" fontId="22" fillId="0" borderId="10" xfId="2" applyFont="1" applyBorder="1" applyAlignment="1">
      <alignment horizontal="right" vertical="center"/>
    </xf>
    <xf numFmtId="0" fontId="22" fillId="0" borderId="7" xfId="3" applyFont="1" applyBorder="1" applyAlignment="1">
      <alignment horizontal="center" vertical="center"/>
    </xf>
    <xf numFmtId="0" fontId="4" fillId="0" borderId="5" xfId="0" applyFont="1" applyBorder="1" applyAlignment="1">
      <alignment horizontal="center" vertical="top"/>
    </xf>
    <xf numFmtId="0" fontId="22" fillId="0" borderId="5" xfId="0" applyFont="1" applyBorder="1" applyAlignment="1">
      <alignment horizontal="left" vertical="center"/>
    </xf>
    <xf numFmtId="0" fontId="4" fillId="0" borderId="10" xfId="0" applyFont="1" applyBorder="1" applyAlignment="1">
      <alignment horizontal="center"/>
    </xf>
    <xf numFmtId="0" fontId="22" fillId="0" borderId="10" xfId="0" applyFont="1" applyBorder="1" applyAlignment="1">
      <alignment horizontal="left" vertical="center"/>
    </xf>
    <xf numFmtId="0" fontId="22" fillId="0" borderId="38" xfId="0" applyFont="1" applyBorder="1" applyAlignment="1">
      <alignment horizontal="center" vertical="center"/>
    </xf>
    <xf numFmtId="0" fontId="22" fillId="0" borderId="36" xfId="0" applyFont="1" applyBorder="1" applyAlignment="1">
      <alignment horizontal="center" vertical="center"/>
    </xf>
    <xf numFmtId="0" fontId="22" fillId="0" borderId="16" xfId="0" applyFont="1" applyBorder="1" applyAlignment="1">
      <alignment horizontal="right" vertical="center"/>
    </xf>
    <xf numFmtId="41" fontId="25" fillId="0" borderId="5" xfId="2" applyNumberFormat="1" applyFont="1" applyBorder="1" applyAlignment="1">
      <alignment vertical="center"/>
    </xf>
    <xf numFmtId="41" fontId="25" fillId="0" borderId="1" xfId="2" applyNumberFormat="1" applyFont="1" applyBorder="1" applyAlignment="1">
      <alignment vertical="center"/>
    </xf>
    <xf numFmtId="41" fontId="25" fillId="0" borderId="28" xfId="2" applyNumberFormat="1" applyFont="1" applyBorder="1" applyAlignment="1">
      <alignment vertical="center"/>
    </xf>
    <xf numFmtId="41" fontId="25" fillId="0" borderId="2" xfId="2" applyNumberFormat="1" applyFont="1" applyBorder="1" applyAlignment="1">
      <alignment vertical="center"/>
    </xf>
    <xf numFmtId="41" fontId="25" fillId="0" borderId="5" xfId="2" applyNumberFormat="1" applyFont="1" applyBorder="1" applyAlignment="1">
      <alignment horizontal="right" vertical="center"/>
    </xf>
    <xf numFmtId="41" fontId="25" fillId="0" borderId="33" xfId="2" applyNumberFormat="1" applyFont="1" applyBorder="1" applyAlignment="1">
      <alignment vertical="center"/>
    </xf>
    <xf numFmtId="0" fontId="24" fillId="0" borderId="5" xfId="0" applyFont="1" applyBorder="1" applyAlignment="1">
      <alignment horizontal="center" vertical="center"/>
    </xf>
    <xf numFmtId="41" fontId="26" fillId="0" borderId="10" xfId="2" applyNumberFormat="1" applyFont="1" applyBorder="1" applyAlignment="1">
      <alignment vertical="center"/>
    </xf>
    <xf numFmtId="41" fontId="26" fillId="0" borderId="6" xfId="2" applyNumberFormat="1" applyFont="1" applyBorder="1" applyAlignment="1">
      <alignment vertical="center"/>
    </xf>
    <xf numFmtId="41" fontId="26" fillId="0" borderId="30" xfId="2" applyNumberFormat="1" applyFont="1" applyBorder="1" applyAlignment="1">
      <alignment vertical="center"/>
    </xf>
    <xf numFmtId="41" fontId="26" fillId="0" borderId="7" xfId="2" applyNumberFormat="1" applyFont="1" applyBorder="1" applyAlignment="1">
      <alignment vertical="center"/>
    </xf>
    <xf numFmtId="41" fontId="26" fillId="0" borderId="10" xfId="2" applyNumberFormat="1" applyFont="1" applyBorder="1" applyAlignment="1">
      <alignment horizontal="right" vertical="center"/>
    </xf>
    <xf numFmtId="41" fontId="26" fillId="0" borderId="34" xfId="2" applyNumberFormat="1" applyFont="1" applyBorder="1" applyAlignment="1">
      <alignment vertical="center"/>
    </xf>
    <xf numFmtId="0" fontId="22" fillId="0" borderId="10" xfId="0" applyFont="1" applyBorder="1" applyAlignment="1">
      <alignment horizontal="center" vertical="center"/>
    </xf>
    <xf numFmtId="0" fontId="4" fillId="0" borderId="5" xfId="0" applyFont="1" applyBorder="1" applyAlignment="1">
      <alignment horizontal="distributed" vertical="center"/>
    </xf>
    <xf numFmtId="0" fontId="4" fillId="0" borderId="0" xfId="0" applyFont="1" applyAlignment="1">
      <alignment horizontal="center" vertical="center"/>
    </xf>
    <xf numFmtId="0" fontId="4" fillId="0" borderId="16" xfId="0" applyFont="1" applyBorder="1" applyAlignment="1">
      <alignment horizontal="distributed" vertical="center"/>
    </xf>
    <xf numFmtId="41" fontId="24" fillId="0" borderId="33" xfId="0" applyNumberFormat="1" applyFont="1" applyBorder="1" applyAlignment="1">
      <alignment vertical="center"/>
    </xf>
    <xf numFmtId="41" fontId="24" fillId="0" borderId="2" xfId="0" applyNumberFormat="1" applyFont="1" applyBorder="1" applyAlignment="1">
      <alignment vertical="center"/>
    </xf>
    <xf numFmtId="41" fontId="14" fillId="0" borderId="5" xfId="2" applyNumberFormat="1" applyFont="1" applyBorder="1" applyAlignment="1">
      <alignment horizontal="right" vertical="center"/>
    </xf>
    <xf numFmtId="41" fontId="24" fillId="0" borderId="5" xfId="0" applyNumberFormat="1" applyFont="1" applyBorder="1" applyAlignment="1">
      <alignment vertical="center"/>
    </xf>
    <xf numFmtId="41" fontId="22" fillId="0" borderId="34" xfId="0" applyNumberFormat="1" applyFont="1" applyBorder="1" applyAlignment="1">
      <alignment vertical="center"/>
    </xf>
    <xf numFmtId="41" fontId="22" fillId="0" borderId="7" xfId="0" applyNumberFormat="1" applyFont="1" applyBorder="1" applyAlignment="1">
      <alignment vertical="center"/>
    </xf>
    <xf numFmtId="41" fontId="15" fillId="0" borderId="10" xfId="2" applyNumberFormat="1" applyFont="1" applyBorder="1" applyAlignment="1">
      <alignment horizontal="right" vertical="center"/>
    </xf>
    <xf numFmtId="41" fontId="22" fillId="0" borderId="10" xfId="0" applyNumberFormat="1" applyFont="1" applyBorder="1" applyAlignment="1">
      <alignment vertical="center"/>
    </xf>
    <xf numFmtId="3" fontId="6" fillId="0" borderId="0" xfId="0" applyNumberFormat="1" applyFont="1" applyAlignment="1">
      <alignment vertical="center"/>
    </xf>
    <xf numFmtId="0" fontId="4" fillId="0" borderId="0" xfId="0" applyFont="1" applyAlignment="1">
      <alignment horizontal="right" vertical="center"/>
    </xf>
    <xf numFmtId="3" fontId="15" fillId="0" borderId="0" xfId="0" applyNumberFormat="1" applyFont="1" applyAlignment="1">
      <alignment vertical="center"/>
    </xf>
    <xf numFmtId="41" fontId="14" fillId="0" borderId="5" xfId="0" applyNumberFormat="1" applyFont="1" applyBorder="1" applyAlignment="1">
      <alignment horizontal="right" vertical="center"/>
    </xf>
    <xf numFmtId="41" fontId="14" fillId="0" borderId="1" xfId="0" applyNumberFormat="1" applyFont="1" applyBorder="1" applyAlignment="1">
      <alignment horizontal="right" vertical="center"/>
    </xf>
    <xf numFmtId="41" fontId="14" fillId="0" borderId="28" xfId="0" applyNumberFormat="1" applyFont="1" applyBorder="1" applyAlignment="1">
      <alignment horizontal="right" vertical="center"/>
    </xf>
    <xf numFmtId="41" fontId="14" fillId="0" borderId="2" xfId="0" applyNumberFormat="1" applyFont="1" applyBorder="1" applyAlignment="1">
      <alignment horizontal="right" vertical="center"/>
    </xf>
    <xf numFmtId="41" fontId="15" fillId="0" borderId="10" xfId="0" applyNumberFormat="1" applyFont="1" applyBorder="1" applyAlignment="1">
      <alignment horizontal="right" vertical="center"/>
    </xf>
    <xf numFmtId="41" fontId="15" fillId="0" borderId="6" xfId="0" applyNumberFormat="1" applyFont="1" applyBorder="1" applyAlignment="1">
      <alignment horizontal="right" vertical="center"/>
    </xf>
    <xf numFmtId="41" fontId="15" fillId="0" borderId="30" xfId="0" applyNumberFormat="1" applyFont="1" applyBorder="1" applyAlignment="1">
      <alignment horizontal="right" vertical="center"/>
    </xf>
    <xf numFmtId="41" fontId="15" fillId="0" borderId="7" xfId="0" applyNumberFormat="1" applyFont="1" applyBorder="1" applyAlignment="1">
      <alignment horizontal="right" vertical="center"/>
    </xf>
    <xf numFmtId="0" fontId="23" fillId="0" borderId="28" xfId="0" applyFont="1" applyBorder="1" applyAlignment="1">
      <alignment horizontal="distributed" vertical="center"/>
    </xf>
    <xf numFmtId="0" fontId="23" fillId="0" borderId="5" xfId="0" applyFont="1" applyBorder="1" applyAlignment="1">
      <alignment horizontal="distributed" vertical="center"/>
    </xf>
    <xf numFmtId="0" fontId="23" fillId="0" borderId="5" xfId="0" applyFont="1" applyBorder="1" applyAlignment="1">
      <alignment horizontal="center" vertical="top"/>
    </xf>
    <xf numFmtId="0" fontId="23" fillId="0" borderId="5" xfId="0" applyFont="1" applyBorder="1" applyAlignment="1">
      <alignment horizontal="left" vertical="center"/>
    </xf>
    <xf numFmtId="0" fontId="23" fillId="0" borderId="30" xfId="0" applyFont="1" applyBorder="1" applyAlignment="1">
      <alignment horizontal="center" vertical="center"/>
    </xf>
    <xf numFmtId="0" fontId="23" fillId="0" borderId="0" xfId="0" applyFont="1" applyAlignment="1">
      <alignment horizontal="center" vertical="center"/>
    </xf>
    <xf numFmtId="0" fontId="23" fillId="0" borderId="10" xfId="0" applyFont="1" applyBorder="1" applyAlignment="1">
      <alignment horizontal="left" vertical="center"/>
    </xf>
    <xf numFmtId="0" fontId="23" fillId="0" borderId="32" xfId="0" applyFont="1" applyBorder="1" applyAlignment="1">
      <alignment horizontal="distributed" vertical="center"/>
    </xf>
    <xf numFmtId="0" fontId="23" fillId="0" borderId="16" xfId="0" applyFont="1" applyBorder="1" applyAlignment="1">
      <alignment horizontal="distributed" vertical="center"/>
    </xf>
    <xf numFmtId="0" fontId="23" fillId="0" borderId="38" xfId="0" applyFont="1" applyBorder="1" applyAlignment="1">
      <alignment vertical="center"/>
    </xf>
    <xf numFmtId="0" fontId="23" fillId="0" borderId="13" xfId="0" applyFont="1" applyBorder="1" applyAlignment="1">
      <alignment horizontal="center" vertical="center"/>
    </xf>
    <xf numFmtId="0" fontId="23" fillId="0" borderId="16" xfId="0" applyFont="1" applyBorder="1" applyAlignment="1">
      <alignment horizontal="right" vertical="center"/>
    </xf>
    <xf numFmtId="179" fontId="14" fillId="0" borderId="33" xfId="0" applyNumberFormat="1" applyFont="1" applyBorder="1" applyAlignment="1">
      <alignment vertical="center"/>
    </xf>
    <xf numFmtId="179" fontId="14" fillId="0" borderId="2" xfId="0" applyNumberFormat="1" applyFont="1" applyBorder="1" applyAlignment="1">
      <alignment vertical="center"/>
    </xf>
    <xf numFmtId="179" fontId="14" fillId="0" borderId="5" xfId="0" applyNumberFormat="1" applyFont="1" applyBorder="1" applyAlignment="1">
      <alignment vertical="center"/>
    </xf>
    <xf numFmtId="179" fontId="15" fillId="0" borderId="34" xfId="0" applyNumberFormat="1" applyFont="1" applyBorder="1" applyAlignment="1">
      <alignment vertical="center"/>
    </xf>
    <xf numFmtId="179" fontId="15" fillId="0" borderId="7" xfId="0" applyNumberFormat="1" applyFont="1" applyBorder="1" applyAlignment="1">
      <alignment vertical="center"/>
    </xf>
    <xf numFmtId="179" fontId="15" fillId="0" borderId="10" xfId="0" applyNumberFormat="1" applyFont="1" applyBorder="1" applyAlignment="1">
      <alignment vertical="center"/>
    </xf>
    <xf numFmtId="0" fontId="23" fillId="0" borderId="1" xfId="0" applyFont="1" applyBorder="1" applyAlignment="1">
      <alignment horizontal="distributed" vertical="center"/>
    </xf>
    <xf numFmtId="0" fontId="23" fillId="0" borderId="2" xfId="0" applyFont="1" applyBorder="1" applyAlignment="1">
      <alignment horizontal="center" vertical="top"/>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12" xfId="0" applyFont="1" applyBorder="1" applyAlignment="1">
      <alignment horizontal="distributed" vertical="center"/>
    </xf>
    <xf numFmtId="0" fontId="23" fillId="0" borderId="13" xfId="0" applyFont="1" applyBorder="1" applyAlignment="1">
      <alignment horizontal="center"/>
    </xf>
    <xf numFmtId="0" fontId="23" fillId="0" borderId="16" xfId="0" applyFont="1" applyBorder="1" applyAlignment="1">
      <alignment horizontal="center"/>
    </xf>
    <xf numFmtId="0" fontId="23" fillId="0" borderId="16" xfId="0" applyFont="1" applyBorder="1" applyAlignment="1">
      <alignment horizontal="center" vertical="center"/>
    </xf>
    <xf numFmtId="41" fontId="15" fillId="0" borderId="5" xfId="2" applyNumberFormat="1" applyFont="1" applyFill="1" applyBorder="1" applyAlignment="1">
      <alignment horizontal="right" vertical="center"/>
    </xf>
    <xf numFmtId="40" fontId="15" fillId="0" borderId="2" xfId="2" applyNumberFormat="1" applyFont="1" applyFill="1" applyBorder="1" applyAlignment="1">
      <alignment horizontal="right" vertical="center"/>
    </xf>
    <xf numFmtId="41" fontId="15" fillId="0" borderId="2" xfId="2" applyNumberFormat="1" applyFont="1" applyFill="1" applyBorder="1" applyAlignment="1">
      <alignment horizontal="right" vertical="center"/>
    </xf>
    <xf numFmtId="38" fontId="15" fillId="0" borderId="2" xfId="2" applyFont="1" applyFill="1" applyBorder="1" applyAlignment="1">
      <alignment vertical="center"/>
    </xf>
    <xf numFmtId="0" fontId="15" fillId="0" borderId="2" xfId="0" applyFont="1" applyBorder="1" applyAlignment="1">
      <alignment horizontal="distributed" vertical="center" wrapText="1"/>
    </xf>
    <xf numFmtId="38" fontId="15" fillId="0" borderId="10" xfId="2" applyFont="1" applyFill="1" applyBorder="1" applyAlignment="1">
      <alignment vertical="center"/>
    </xf>
    <xf numFmtId="40" fontId="15" fillId="0" borderId="7" xfId="2" applyNumberFormat="1" applyFont="1" applyFill="1" applyBorder="1" applyAlignment="1">
      <alignment horizontal="right" vertical="center"/>
    </xf>
    <xf numFmtId="38" fontId="15" fillId="0" borderId="7" xfId="2" applyFont="1" applyFill="1" applyBorder="1" applyAlignment="1">
      <alignment vertical="center"/>
    </xf>
    <xf numFmtId="0" fontId="15" fillId="0" borderId="7" xfId="0" applyFont="1" applyBorder="1" applyAlignment="1">
      <alignment horizontal="distributed" vertical="center" wrapText="1"/>
    </xf>
    <xf numFmtId="38" fontId="15" fillId="0" borderId="7" xfId="2" applyFont="1" applyFill="1" applyBorder="1" applyAlignment="1">
      <alignment horizontal="right" vertical="center"/>
    </xf>
    <xf numFmtId="38" fontId="14" fillId="0" borderId="10" xfId="2" applyFont="1" applyFill="1" applyBorder="1" applyAlignment="1">
      <alignment vertical="center"/>
    </xf>
    <xf numFmtId="40" fontId="14" fillId="0" borderId="7" xfId="2" applyNumberFormat="1" applyFont="1" applyFill="1" applyBorder="1" applyAlignment="1">
      <alignment horizontal="right" vertical="center"/>
    </xf>
    <xf numFmtId="38" fontId="14" fillId="0" borderId="7" xfId="2" applyFont="1" applyFill="1" applyBorder="1" applyAlignment="1">
      <alignment vertical="center"/>
    </xf>
    <xf numFmtId="0" fontId="14" fillId="0" borderId="7" xfId="0" applyFont="1" applyBorder="1" applyAlignment="1">
      <alignment horizontal="distributed" vertical="center" wrapText="1"/>
    </xf>
    <xf numFmtId="0" fontId="14" fillId="0" borderId="10" xfId="0" applyFont="1" applyBorder="1" applyAlignment="1">
      <alignment horizontal="center" vertical="center" wrapText="1"/>
    </xf>
    <xf numFmtId="40" fontId="15" fillId="0" borderId="7" xfId="2" applyNumberFormat="1" applyFont="1" applyBorder="1" applyAlignment="1">
      <alignment horizontal="right" vertical="center"/>
    </xf>
    <xf numFmtId="10" fontId="2" fillId="0" borderId="0" xfId="0" applyNumberFormat="1" applyFont="1" applyAlignment="1">
      <alignment vertical="center"/>
    </xf>
    <xf numFmtId="3" fontId="2" fillId="0" borderId="0" xfId="0" applyNumberFormat="1" applyFont="1" applyAlignment="1">
      <alignment vertical="center"/>
    </xf>
    <xf numFmtId="0" fontId="2" fillId="0" borderId="0" xfId="0" applyFont="1" applyAlignment="1">
      <alignment horizontal="center" vertical="center"/>
    </xf>
    <xf numFmtId="0" fontId="4" fillId="0" borderId="0" xfId="0" applyFont="1" applyAlignment="1">
      <alignment horizontal="left" vertical="center"/>
    </xf>
    <xf numFmtId="0" fontId="2" fillId="0" borderId="25" xfId="0" applyFont="1" applyBorder="1" applyAlignment="1">
      <alignment vertical="center" wrapText="1"/>
    </xf>
    <xf numFmtId="0" fontId="6" fillId="0" borderId="25" xfId="0" applyFont="1" applyBorder="1" applyAlignment="1">
      <alignment vertical="center" wrapText="1"/>
    </xf>
    <xf numFmtId="0" fontId="6" fillId="0" borderId="6" xfId="0" applyFont="1" applyBorder="1" applyAlignment="1">
      <alignment vertical="center"/>
    </xf>
    <xf numFmtId="41" fontId="14" fillId="0" borderId="5" xfId="1" applyNumberFormat="1" applyFont="1" applyFill="1" applyBorder="1" applyAlignment="1">
      <alignment horizontal="right" vertical="center"/>
    </xf>
    <xf numFmtId="0" fontId="14" fillId="0" borderId="5" xfId="0" applyFont="1" applyBorder="1" applyAlignment="1">
      <alignment horizontal="center" vertical="center" wrapText="1"/>
    </xf>
    <xf numFmtId="41" fontId="15" fillId="0" borderId="10" xfId="1" applyNumberFormat="1" applyFont="1" applyFill="1" applyBorder="1" applyAlignment="1">
      <alignment horizontal="right" vertical="center"/>
    </xf>
    <xf numFmtId="49" fontId="15" fillId="0" borderId="10" xfId="0" applyNumberFormat="1" applyFont="1" applyBorder="1" applyAlignment="1">
      <alignment horizontal="center" vertical="center"/>
    </xf>
    <xf numFmtId="0" fontId="15" fillId="0" borderId="21" xfId="0" applyFont="1" applyBorder="1" applyAlignment="1">
      <alignment horizontal="center" vertical="center"/>
    </xf>
    <xf numFmtId="0" fontId="15" fillId="0" borderId="16" xfId="0" applyFont="1" applyBorder="1" applyAlignment="1">
      <alignment horizontal="centerContinuous" vertical="center"/>
    </xf>
    <xf numFmtId="0" fontId="15" fillId="0" borderId="12" xfId="0" applyFont="1" applyBorder="1" applyAlignment="1">
      <alignment horizontal="centerContinuous" vertical="center"/>
    </xf>
    <xf numFmtId="0" fontId="15" fillId="0" borderId="13" xfId="0" applyFont="1" applyBorder="1" applyAlignment="1">
      <alignment horizontal="centerContinuous" vertical="center"/>
    </xf>
    <xf numFmtId="38" fontId="2" fillId="0" borderId="0" xfId="0" applyNumberFormat="1" applyFont="1" applyAlignment="1">
      <alignment vertical="center"/>
    </xf>
    <xf numFmtId="38" fontId="2" fillId="0" borderId="0" xfId="1" applyFont="1" applyAlignment="1">
      <alignment vertical="center"/>
    </xf>
    <xf numFmtId="38" fontId="2" fillId="0" borderId="0" xfId="1" applyFont="1" applyAlignment="1">
      <alignment horizontal="center" vertical="center"/>
    </xf>
    <xf numFmtId="0" fontId="2" fillId="0" borderId="0" xfId="0" applyFont="1" applyAlignment="1">
      <alignment horizontal="left" vertical="center"/>
    </xf>
    <xf numFmtId="41" fontId="15" fillId="0" borderId="5" xfId="1" applyNumberFormat="1" applyFont="1" applyFill="1" applyBorder="1" applyAlignment="1">
      <alignment vertical="center"/>
    </xf>
    <xf numFmtId="41" fontId="15" fillId="0" borderId="6" xfId="1" applyNumberFormat="1" applyFont="1" applyFill="1" applyBorder="1" applyAlignment="1">
      <alignment vertical="center"/>
    </xf>
    <xf numFmtId="41" fontId="15" fillId="0" borderId="10" xfId="1" applyNumberFormat="1" applyFont="1" applyFill="1" applyBorder="1" applyAlignment="1">
      <alignment vertical="center"/>
    </xf>
    <xf numFmtId="0" fontId="15" fillId="0" borderId="7" xfId="0" applyFont="1" applyBorder="1" applyAlignment="1">
      <alignment vertical="center" wrapText="1"/>
    </xf>
    <xf numFmtId="41" fontId="14" fillId="0" borderId="6" xfId="1" applyNumberFormat="1" applyFont="1" applyFill="1" applyBorder="1" applyAlignment="1">
      <alignment vertical="center"/>
    </xf>
    <xf numFmtId="41" fontId="14" fillId="0" borderId="10" xfId="1" applyNumberFormat="1" applyFont="1" applyFill="1" applyBorder="1" applyAlignment="1">
      <alignment vertical="center"/>
    </xf>
    <xf numFmtId="0" fontId="14" fillId="0" borderId="7" xfId="0" applyFont="1" applyBorder="1" applyAlignment="1">
      <alignment horizontal="distributed" vertical="center"/>
    </xf>
    <xf numFmtId="0" fontId="14" fillId="0" borderId="7" xfId="0" applyFont="1" applyBorder="1" applyAlignment="1">
      <alignment horizontal="centerContinuous" vertical="center"/>
    </xf>
    <xf numFmtId="0" fontId="15" fillId="0" borderId="0" xfId="0" applyFont="1" applyAlignment="1">
      <alignment horizontal="center" vertical="center"/>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6" fillId="0" borderId="17" xfId="0" applyFont="1" applyBorder="1" applyAlignment="1">
      <alignment horizontal="right"/>
    </xf>
    <xf numFmtId="0" fontId="2" fillId="0" borderId="0" xfId="0" applyFont="1" applyAlignment="1">
      <alignment horizontal="left"/>
    </xf>
    <xf numFmtId="187" fontId="15" fillId="0" borderId="5" xfId="0" applyNumberFormat="1" applyFont="1" applyBorder="1" applyAlignment="1">
      <alignment horizontal="right"/>
    </xf>
    <xf numFmtId="188" fontId="15" fillId="0" borderId="1" xfId="0" applyNumberFormat="1" applyFont="1" applyBorder="1" applyAlignment="1">
      <alignment horizontal="right"/>
    </xf>
    <xf numFmtId="187" fontId="15" fillId="0" borderId="10" xfId="0" applyNumberFormat="1" applyFont="1" applyBorder="1" applyAlignment="1">
      <alignment horizontal="right"/>
    </xf>
    <xf numFmtId="188" fontId="15" fillId="0" borderId="6" xfId="0" applyNumberFormat="1" applyFont="1" applyBorder="1" applyAlignment="1">
      <alignment horizontal="right"/>
    </xf>
    <xf numFmtId="187" fontId="15" fillId="0" borderId="0" xfId="0" applyNumberFormat="1" applyFont="1" applyAlignment="1">
      <alignment horizontal="right"/>
    </xf>
    <xf numFmtId="187" fontId="15" fillId="0" borderId="0" xfId="0" applyNumberFormat="1" applyFont="1" applyAlignment="1">
      <alignment vertical="center"/>
    </xf>
    <xf numFmtId="0" fontId="15" fillId="0" borderId="0" xfId="0" applyFont="1" applyAlignment="1">
      <alignment horizontal="right" vertical="center"/>
    </xf>
    <xf numFmtId="0" fontId="15" fillId="0" borderId="6" xfId="0" applyFont="1" applyBorder="1" applyAlignment="1">
      <alignment horizontal="center"/>
    </xf>
    <xf numFmtId="0" fontId="15" fillId="0" borderId="10" xfId="0" applyFont="1" applyBorder="1"/>
    <xf numFmtId="189" fontId="15" fillId="0" borderId="0" xfId="0" applyNumberFormat="1" applyFont="1" applyAlignment="1">
      <alignment vertical="center"/>
    </xf>
    <xf numFmtId="187" fontId="14" fillId="0" borderId="6" xfId="0" applyNumberFormat="1" applyFont="1" applyBorder="1" applyAlignment="1">
      <alignment horizontal="right"/>
    </xf>
    <xf numFmtId="187" fontId="14" fillId="0" borderId="10" xfId="0" applyNumberFormat="1" applyFont="1" applyBorder="1" applyAlignment="1">
      <alignment horizontal="right"/>
    </xf>
    <xf numFmtId="0" fontId="14" fillId="0" borderId="23" xfId="0" applyFont="1" applyBorder="1" applyAlignment="1">
      <alignment horizontal="center"/>
    </xf>
    <xf numFmtId="0" fontId="15" fillId="0" borderId="5" xfId="0" applyFont="1" applyBorder="1" applyAlignment="1">
      <alignment horizontal="right"/>
    </xf>
    <xf numFmtId="0" fontId="15" fillId="0" borderId="22" xfId="0" applyFont="1" applyBorder="1" applyAlignment="1">
      <alignment vertical="top"/>
    </xf>
    <xf numFmtId="0" fontId="15" fillId="0" borderId="2" xfId="0" applyFont="1" applyBorder="1" applyAlignment="1">
      <alignment vertical="top"/>
    </xf>
    <xf numFmtId="0" fontId="15" fillId="0" borderId="0" xfId="0" applyFont="1" applyAlignment="1">
      <alignment horizontal="left"/>
    </xf>
    <xf numFmtId="0" fontId="15" fillId="0" borderId="7" xfId="0" applyFont="1" applyBorder="1" applyAlignment="1">
      <alignment horizontal="left"/>
    </xf>
    <xf numFmtId="0" fontId="15" fillId="0" borderId="16" xfId="0" applyFont="1" applyBorder="1" applyAlignment="1">
      <alignment horizontal="center"/>
    </xf>
    <xf numFmtId="0" fontId="15" fillId="0" borderId="26" xfId="0" applyFont="1" applyBorder="1" applyAlignment="1">
      <alignment horizontal="right"/>
    </xf>
    <xf numFmtId="0" fontId="15" fillId="0" borderId="13" xfId="0" applyFont="1" applyBorder="1" applyAlignment="1">
      <alignment horizontal="right"/>
    </xf>
    <xf numFmtId="0" fontId="12" fillId="0" borderId="0" xfId="0" applyFont="1" applyAlignment="1">
      <alignment horizontal="left" vertical="center"/>
    </xf>
    <xf numFmtId="187" fontId="14" fillId="0" borderId="5" xfId="1" applyNumberFormat="1" applyFont="1" applyFill="1" applyBorder="1" applyAlignment="1">
      <alignment vertical="center"/>
    </xf>
    <xf numFmtId="187" fontId="14" fillId="0" borderId="2" xfId="1" applyNumberFormat="1" applyFont="1" applyFill="1" applyBorder="1" applyAlignment="1">
      <alignment vertical="center"/>
    </xf>
    <xf numFmtId="187" fontId="15" fillId="0" borderId="10" xfId="1" applyNumberFormat="1" applyFont="1" applyFill="1" applyBorder="1" applyAlignment="1">
      <alignment vertical="center"/>
    </xf>
    <xf numFmtId="187" fontId="15" fillId="0" borderId="7" xfId="1" applyNumberFormat="1" applyFont="1" applyFill="1" applyBorder="1" applyAlignment="1">
      <alignment vertical="center"/>
    </xf>
    <xf numFmtId="0" fontId="15" fillId="0" borderId="20" xfId="0" applyFont="1" applyBorder="1" applyAlignment="1">
      <alignment horizontal="center" vertical="center"/>
    </xf>
    <xf numFmtId="0" fontId="2" fillId="0" borderId="0" xfId="0" applyFont="1" applyAlignment="1">
      <alignment horizontal="right" vertical="center"/>
    </xf>
    <xf numFmtId="49" fontId="2" fillId="0" borderId="0" xfId="0" applyNumberFormat="1" applyFont="1"/>
    <xf numFmtId="49" fontId="6" fillId="0" borderId="0" xfId="0" applyNumberFormat="1" applyFont="1" applyAlignment="1">
      <alignment horizontal="left" vertical="center"/>
    </xf>
    <xf numFmtId="190" fontId="14" fillId="0" borderId="5" xfId="0" applyNumberFormat="1" applyFont="1" applyBorder="1" applyAlignment="1">
      <alignment vertical="center"/>
    </xf>
    <xf numFmtId="41" fontId="14" fillId="0" borderId="5" xfId="0" applyNumberFormat="1" applyFont="1" applyBorder="1" applyAlignment="1">
      <alignment vertical="center"/>
    </xf>
    <xf numFmtId="177" fontId="14" fillId="0" borderId="22" xfId="0" applyNumberFormat="1" applyFont="1" applyBorder="1" applyAlignment="1">
      <alignment horizontal="right" vertical="center"/>
    </xf>
    <xf numFmtId="190" fontId="15" fillId="0" borderId="10" xfId="0" applyNumberFormat="1" applyFont="1" applyBorder="1" applyAlignment="1">
      <alignment vertical="center"/>
    </xf>
    <xf numFmtId="41" fontId="15" fillId="0" borderId="10" xfId="0" applyNumberFormat="1" applyFont="1" applyBorder="1" applyAlignment="1">
      <alignment vertical="center"/>
    </xf>
    <xf numFmtId="177" fontId="15" fillId="0" borderId="0" xfId="0" applyNumberFormat="1" applyFont="1" applyAlignment="1">
      <alignment horizontal="right" vertical="center"/>
    </xf>
    <xf numFmtId="0" fontId="2" fillId="0" borderId="0" xfId="0" applyFont="1" applyAlignment="1">
      <alignment horizontal="right"/>
    </xf>
    <xf numFmtId="3" fontId="4" fillId="0" borderId="0" xfId="0" applyNumberFormat="1" applyFont="1" applyAlignment="1">
      <alignment horizontal="right" vertical="center"/>
    </xf>
    <xf numFmtId="190" fontId="6" fillId="0" borderId="0" xfId="0" applyNumberFormat="1" applyFont="1" applyAlignment="1">
      <alignment horizontal="right" vertical="center"/>
    </xf>
    <xf numFmtId="41" fontId="14" fillId="0" borderId="41" xfId="0" applyNumberFormat="1" applyFont="1" applyBorder="1" applyAlignment="1">
      <alignment horizontal="right" vertical="center"/>
    </xf>
    <xf numFmtId="41" fontId="14" fillId="0" borderId="27" xfId="0" applyNumberFormat="1" applyFont="1" applyBorder="1" applyAlignment="1">
      <alignment horizontal="right" vertical="center"/>
    </xf>
    <xf numFmtId="41" fontId="15" fillId="0" borderId="37" xfId="0" applyNumberFormat="1" applyFont="1" applyBorder="1" applyAlignment="1">
      <alignment horizontal="right" vertical="center"/>
    </xf>
    <xf numFmtId="41" fontId="15" fillId="0" borderId="29" xfId="0" applyNumberFormat="1" applyFont="1" applyBorder="1" applyAlignment="1">
      <alignment horizontal="right" vertical="center"/>
    </xf>
    <xf numFmtId="3" fontId="15" fillId="0" borderId="21" xfId="0" applyNumberFormat="1" applyFont="1" applyBorder="1" applyAlignment="1">
      <alignment horizontal="center" vertical="center" wrapText="1"/>
    </xf>
    <xf numFmtId="3" fontId="15" fillId="0" borderId="20" xfId="0" applyNumberFormat="1" applyFont="1" applyBorder="1" applyAlignment="1">
      <alignment horizontal="center" vertical="center" wrapText="1"/>
    </xf>
    <xf numFmtId="3" fontId="15" fillId="0" borderId="42" xfId="0" applyNumberFormat="1" applyFont="1" applyBorder="1" applyAlignment="1">
      <alignment horizontal="center" vertical="center" wrapText="1"/>
    </xf>
    <xf numFmtId="3" fontId="15" fillId="0" borderId="12" xfId="0" applyNumberFormat="1" applyFont="1" applyBorder="1" applyAlignment="1">
      <alignment horizontal="centerContinuous" vertical="center" wrapText="1"/>
    </xf>
    <xf numFmtId="3" fontId="15" fillId="0" borderId="36" xfId="0" applyNumberFormat="1" applyFont="1" applyBorder="1" applyAlignment="1">
      <alignment horizontal="centerContinuous" vertical="center" wrapText="1"/>
    </xf>
    <xf numFmtId="3" fontId="15" fillId="0" borderId="45" xfId="0" applyNumberFormat="1" applyFont="1" applyBorder="1" applyAlignment="1">
      <alignment horizontal="centerContinuous" vertical="center" wrapText="1"/>
    </xf>
    <xf numFmtId="0" fontId="4" fillId="0" borderId="0" xfId="0" applyFont="1" applyAlignment="1">
      <alignment horizontal="right"/>
    </xf>
    <xf numFmtId="0" fontId="4" fillId="0" borderId="0" xfId="0" applyFont="1" applyAlignment="1">
      <alignment horizontal="center"/>
    </xf>
    <xf numFmtId="41" fontId="2" fillId="0" borderId="0" xfId="0" applyNumberFormat="1" applyFont="1" applyAlignment="1">
      <alignment vertical="center"/>
    </xf>
    <xf numFmtId="191" fontId="4" fillId="0" borderId="5" xfId="0" applyNumberFormat="1" applyFont="1" applyBorder="1" applyAlignment="1">
      <alignment horizontal="right" vertical="center"/>
    </xf>
    <xf numFmtId="41" fontId="4" fillId="0" borderId="5" xfId="1" applyNumberFormat="1" applyFont="1" applyFill="1" applyBorder="1" applyAlignment="1">
      <alignment horizontal="right"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191" fontId="4" fillId="0" borderId="6" xfId="0" applyNumberFormat="1" applyFont="1" applyBorder="1" applyAlignment="1">
      <alignment horizontal="right" vertical="center"/>
    </xf>
    <xf numFmtId="41" fontId="4" fillId="0" borderId="47" xfId="1" applyNumberFormat="1" applyFont="1" applyFill="1" applyBorder="1" applyAlignment="1">
      <alignment horizontal="right" vertical="center"/>
    </xf>
    <xf numFmtId="43" fontId="4" fillId="0" borderId="50" xfId="0" applyNumberFormat="1" applyFont="1" applyBorder="1" applyAlignment="1">
      <alignment horizontal="right" vertical="center"/>
    </xf>
    <xf numFmtId="41" fontId="4" fillId="0" borderId="6" xfId="1" applyNumberFormat="1" applyFont="1" applyFill="1" applyBorder="1" applyAlignment="1">
      <alignment horizontal="right"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43" fontId="4" fillId="0" borderId="47" xfId="0" applyNumberFormat="1" applyFont="1" applyBorder="1" applyAlignment="1">
      <alignment horizontal="right" vertical="center"/>
    </xf>
    <xf numFmtId="43" fontId="4" fillId="0" borderId="10" xfId="0" applyNumberFormat="1" applyFont="1" applyBorder="1" applyAlignment="1">
      <alignment horizontal="right" vertical="center"/>
    </xf>
    <xf numFmtId="41" fontId="4" fillId="0" borderId="48" xfId="1" applyNumberFormat="1" applyFont="1" applyFill="1" applyBorder="1" applyAlignment="1">
      <alignment horizontal="right" vertical="center"/>
    </xf>
    <xf numFmtId="41" fontId="4" fillId="0" borderId="10" xfId="1" applyNumberFormat="1" applyFont="1" applyFill="1" applyBorder="1" applyAlignment="1">
      <alignment horizontal="right" vertical="center"/>
    </xf>
    <xf numFmtId="41" fontId="10" fillId="0" borderId="7" xfId="0" applyNumberFormat="1" applyFont="1" applyBorder="1" applyAlignment="1">
      <alignment horizontal="right" vertical="center"/>
    </xf>
    <xf numFmtId="43" fontId="10" fillId="0" borderId="10" xfId="0" applyNumberFormat="1" applyFont="1" applyBorder="1" applyAlignment="1">
      <alignment horizontal="right" vertical="center"/>
    </xf>
    <xf numFmtId="41" fontId="10" fillId="0" borderId="7" xfId="1" applyNumberFormat="1" applyFont="1" applyFill="1" applyBorder="1" applyAlignment="1">
      <alignment horizontal="left" vertical="center"/>
    </xf>
    <xf numFmtId="0" fontId="10" fillId="0" borderId="6" xfId="0" applyFont="1" applyBorder="1" applyAlignment="1">
      <alignment horizontal="center" vertical="center"/>
    </xf>
    <xf numFmtId="41" fontId="4" fillId="0" borderId="7" xfId="0" applyNumberFormat="1" applyFont="1" applyBorder="1" applyAlignment="1">
      <alignment horizontal="left" vertical="center"/>
    </xf>
    <xf numFmtId="41" fontId="4" fillId="0" borderId="7" xfId="1" applyNumberFormat="1" applyFont="1" applyFill="1" applyBorder="1" applyAlignment="1">
      <alignment horizontal="left" vertical="center"/>
    </xf>
    <xf numFmtId="41" fontId="4" fillId="0" borderId="7" xfId="0" applyNumberFormat="1" applyFont="1" applyBorder="1" applyAlignment="1">
      <alignment horizontal="right" vertical="center"/>
    </xf>
    <xf numFmtId="0" fontId="6" fillId="0" borderId="5" xfId="0" applyFont="1" applyBorder="1" applyAlignment="1">
      <alignment horizontal="right" vertical="top"/>
    </xf>
    <xf numFmtId="0" fontId="4" fillId="0" borderId="16" xfId="0" applyFont="1" applyBorder="1" applyAlignment="1">
      <alignment horizontal="center"/>
    </xf>
    <xf numFmtId="0" fontId="4" fillId="0" borderId="13" xfId="0" applyFont="1" applyBorder="1" applyAlignment="1">
      <alignment horizontal="center"/>
    </xf>
    <xf numFmtId="0" fontId="4" fillId="0" borderId="12" xfId="0" applyFont="1" applyBorder="1" applyAlignment="1">
      <alignment horizontal="right" vertical="center"/>
    </xf>
    <xf numFmtId="0" fontId="2" fillId="0" borderId="17" xfId="0" applyFont="1" applyBorder="1" applyAlignment="1">
      <alignment vertical="center"/>
    </xf>
    <xf numFmtId="0" fontId="4" fillId="0" borderId="0" xfId="0" applyFont="1" applyAlignment="1">
      <alignment horizontal="distributed"/>
    </xf>
    <xf numFmtId="43" fontId="4" fillId="0" borderId="0" xfId="0" applyNumberFormat="1" applyFont="1" applyAlignment="1">
      <alignment horizontal="right" vertical="center"/>
    </xf>
    <xf numFmtId="41" fontId="4" fillId="0" borderId="0" xfId="1" applyNumberFormat="1" applyFont="1" applyFill="1" applyBorder="1" applyAlignment="1">
      <alignment horizontal="right" vertical="center"/>
    </xf>
    <xf numFmtId="41" fontId="4" fillId="0" borderId="1" xfId="1" applyNumberFormat="1" applyFont="1" applyFill="1" applyBorder="1" applyAlignment="1">
      <alignment horizontal="right" vertical="center"/>
    </xf>
    <xf numFmtId="0" fontId="4" fillId="0" borderId="1" xfId="0" applyFont="1" applyBorder="1" applyAlignment="1">
      <alignment horizontal="distributed"/>
    </xf>
    <xf numFmtId="0" fontId="4" fillId="0" borderId="2" xfId="0" applyFont="1" applyBorder="1" applyAlignment="1">
      <alignment horizontal="distributed"/>
    </xf>
    <xf numFmtId="0" fontId="4" fillId="0" borderId="6" xfId="0" applyFont="1" applyBorder="1" applyAlignment="1">
      <alignment horizontal="distributed"/>
    </xf>
    <xf numFmtId="43" fontId="4" fillId="0" borderId="6" xfId="0" applyNumberFormat="1" applyFont="1" applyBorder="1" applyAlignment="1">
      <alignment vertical="center"/>
    </xf>
    <xf numFmtId="43" fontId="4" fillId="0" borderId="50" xfId="0" applyNumberFormat="1" applyFont="1" applyBorder="1" applyAlignment="1">
      <alignment vertical="center"/>
    </xf>
    <xf numFmtId="41" fontId="4" fillId="0" borderId="50" xfId="1" applyNumberFormat="1" applyFont="1" applyFill="1" applyBorder="1" applyAlignment="1">
      <alignment horizontal="right" vertical="center"/>
    </xf>
    <xf numFmtId="0" fontId="4" fillId="0" borderId="51" xfId="0" applyFont="1" applyBorder="1" applyAlignment="1">
      <alignment horizontal="distributed" vertical="center"/>
    </xf>
    <xf numFmtId="0" fontId="4" fillId="0" borderId="52" xfId="0" applyFont="1" applyBorder="1" applyAlignment="1">
      <alignment horizontal="distributed" vertical="center"/>
    </xf>
    <xf numFmtId="43" fontId="4" fillId="0" borderId="47" xfId="0" applyNumberFormat="1" applyFont="1" applyBorder="1" applyAlignment="1">
      <alignment vertical="center"/>
    </xf>
    <xf numFmtId="43" fontId="4" fillId="0" borderId="17" xfId="0" applyNumberFormat="1" applyFont="1" applyBorder="1" applyAlignment="1">
      <alignment vertical="center"/>
    </xf>
    <xf numFmtId="41" fontId="4" fillId="0" borderId="17" xfId="1" applyNumberFormat="1" applyFont="1" applyFill="1" applyBorder="1" applyAlignment="1">
      <alignment horizontal="right" vertical="center"/>
    </xf>
    <xf numFmtId="0" fontId="4" fillId="0" borderId="17" xfId="0" applyFont="1" applyBorder="1" applyAlignment="1">
      <alignment horizontal="distributed" vertical="center"/>
    </xf>
    <xf numFmtId="43" fontId="4" fillId="0" borderId="25" xfId="0" applyNumberFormat="1" applyFont="1" applyBorder="1" applyAlignment="1">
      <alignment vertical="center"/>
    </xf>
    <xf numFmtId="41" fontId="4" fillId="0" borderId="25" xfId="1" applyNumberFormat="1" applyFont="1" applyFill="1" applyBorder="1" applyAlignment="1">
      <alignment horizontal="right" vertical="center"/>
    </xf>
    <xf numFmtId="0" fontId="4" fillId="0" borderId="25" xfId="0" applyFont="1" applyBorder="1" applyAlignment="1">
      <alignment horizontal="distributed" vertical="center"/>
    </xf>
    <xf numFmtId="43" fontId="4" fillId="0" borderId="1" xfId="0" applyNumberFormat="1" applyFont="1" applyBorder="1" applyAlignment="1">
      <alignment vertical="center"/>
    </xf>
    <xf numFmtId="43" fontId="4" fillId="0" borderId="10" xfId="0" applyNumberFormat="1" applyFont="1" applyBorder="1" applyAlignment="1">
      <alignment vertical="center"/>
    </xf>
    <xf numFmtId="41" fontId="4" fillId="0" borderId="51" xfId="1" applyNumberFormat="1" applyFont="1" applyFill="1" applyBorder="1" applyAlignment="1">
      <alignment horizontal="right" vertical="center"/>
    </xf>
    <xf numFmtId="0" fontId="4" fillId="0" borderId="51" xfId="0" applyFont="1" applyBorder="1" applyAlignment="1">
      <alignment horizontal="distributed"/>
    </xf>
    <xf numFmtId="0" fontId="4" fillId="0" borderId="52" xfId="0" applyFont="1" applyBorder="1" applyAlignment="1">
      <alignment horizontal="distributed"/>
    </xf>
    <xf numFmtId="43" fontId="4" fillId="0" borderId="48" xfId="0" applyNumberFormat="1" applyFont="1" applyBorder="1" applyAlignment="1">
      <alignment vertical="center"/>
    </xf>
    <xf numFmtId="43" fontId="4" fillId="0" borderId="51" xfId="0" applyNumberFormat="1" applyFont="1" applyBorder="1" applyAlignment="1">
      <alignment vertical="center"/>
    </xf>
    <xf numFmtId="41" fontId="12" fillId="0" borderId="0" xfId="0" applyNumberFormat="1" applyFont="1" applyAlignment="1">
      <alignment vertical="center"/>
    </xf>
    <xf numFmtId="43" fontId="10" fillId="0" borderId="50" xfId="0" applyNumberFormat="1" applyFont="1" applyBorder="1" applyAlignment="1">
      <alignment horizontal="right" vertical="center"/>
    </xf>
    <xf numFmtId="43" fontId="10" fillId="0" borderId="7" xfId="0" applyNumberFormat="1" applyFont="1" applyBorder="1" applyAlignment="1">
      <alignment horizontal="right" vertical="center"/>
    </xf>
    <xf numFmtId="0" fontId="4" fillId="0" borderId="7" xfId="0" applyFont="1" applyBorder="1" applyAlignment="1">
      <alignment vertical="center"/>
    </xf>
    <xf numFmtId="0" fontId="2" fillId="0" borderId="0" xfId="0" applyFont="1" applyAlignment="1">
      <alignment vertical="top"/>
    </xf>
    <xf numFmtId="41" fontId="4" fillId="0" borderId="0" xfId="0" applyNumberFormat="1" applyFont="1" applyAlignment="1">
      <alignment vertical="center"/>
    </xf>
    <xf numFmtId="191" fontId="15" fillId="0" borderId="5" xfId="0" applyNumberFormat="1" applyFont="1" applyBorder="1" applyAlignment="1">
      <alignment horizontal="right" vertical="center"/>
    </xf>
    <xf numFmtId="41" fontId="15" fillId="0" borderId="1" xfId="1" applyNumberFormat="1" applyFont="1" applyFill="1" applyBorder="1" applyAlignment="1">
      <alignment horizontal="right" vertical="center"/>
    </xf>
    <xf numFmtId="0" fontId="4" fillId="0" borderId="2" xfId="0" applyFont="1" applyBorder="1"/>
    <xf numFmtId="191" fontId="15" fillId="0" borderId="47" xfId="0" applyNumberFormat="1" applyFont="1" applyBorder="1" applyAlignment="1">
      <alignment horizontal="right" vertical="center"/>
    </xf>
    <xf numFmtId="41" fontId="15" fillId="0" borderId="48" xfId="1" applyNumberFormat="1" applyFont="1" applyFill="1" applyBorder="1" applyAlignment="1">
      <alignment horizontal="right" vertical="center"/>
    </xf>
    <xf numFmtId="41" fontId="15" fillId="0" borderId="47" xfId="1" applyNumberFormat="1" applyFont="1" applyFill="1" applyBorder="1" applyAlignment="1">
      <alignment horizontal="right" vertical="center"/>
    </xf>
    <xf numFmtId="191" fontId="15" fillId="0" borderId="10" xfId="0" applyNumberFormat="1" applyFont="1" applyBorder="1" applyAlignment="1">
      <alignment horizontal="right" vertical="center"/>
    </xf>
    <xf numFmtId="41" fontId="15" fillId="0" borderId="6" xfId="1" applyNumberFormat="1" applyFont="1" applyFill="1" applyBorder="1" applyAlignment="1">
      <alignment horizontal="right" vertical="center"/>
    </xf>
    <xf numFmtId="0" fontId="4" fillId="0" borderId="7" xfId="0" applyFont="1" applyBorder="1"/>
    <xf numFmtId="43" fontId="15" fillId="0" borderId="10" xfId="0" applyNumberFormat="1" applyFont="1" applyBorder="1" applyAlignment="1">
      <alignment horizontal="right" vertical="center"/>
    </xf>
    <xf numFmtId="43" fontId="15" fillId="0" borderId="47" xfId="0" applyNumberFormat="1" applyFont="1" applyBorder="1" applyAlignment="1">
      <alignment horizontal="right" vertical="center"/>
    </xf>
    <xf numFmtId="41" fontId="10" fillId="0" borderId="10" xfId="0" applyNumberFormat="1" applyFont="1" applyBorder="1" applyAlignment="1">
      <alignment horizontal="right" vertical="center"/>
    </xf>
    <xf numFmtId="41" fontId="10" fillId="0" borderId="0" xfId="0" applyNumberFormat="1" applyFont="1" applyAlignment="1">
      <alignment horizontal="right" vertical="center"/>
    </xf>
    <xf numFmtId="0" fontId="2" fillId="0" borderId="6" xfId="0" applyFont="1" applyBorder="1"/>
    <xf numFmtId="0" fontId="2" fillId="0" borderId="7" xfId="0" applyFont="1" applyBorder="1"/>
    <xf numFmtId="43" fontId="14" fillId="0" borderId="10" xfId="0" applyNumberFormat="1" applyFont="1" applyBorder="1" applyAlignment="1">
      <alignment horizontal="right" vertical="center"/>
    </xf>
    <xf numFmtId="41" fontId="14" fillId="0" borderId="10" xfId="0" applyNumberFormat="1" applyFont="1" applyBorder="1" applyAlignment="1">
      <alignment horizontal="left" vertical="center"/>
    </xf>
    <xf numFmtId="41" fontId="15" fillId="0" borderId="0" xfId="0" applyNumberFormat="1" applyFont="1" applyAlignment="1">
      <alignment horizontal="left" vertical="center"/>
    </xf>
    <xf numFmtId="41" fontId="15" fillId="0" borderId="10" xfId="0" applyNumberFormat="1" applyFont="1" applyBorder="1" applyAlignment="1">
      <alignment horizontal="left" vertical="center"/>
    </xf>
    <xf numFmtId="0" fontId="15" fillId="0" borderId="5" xfId="0" applyFont="1" applyBorder="1" applyAlignment="1">
      <alignment horizontal="center" vertical="top"/>
    </xf>
    <xf numFmtId="0" fontId="15" fillId="0" borderId="5" xfId="0" applyFont="1" applyBorder="1" applyAlignment="1">
      <alignment horizontal="right" vertical="top"/>
    </xf>
    <xf numFmtId="0" fontId="4" fillId="0" borderId="1" xfId="0" applyFont="1" applyBorder="1" applyAlignment="1">
      <alignment vertical="top"/>
    </xf>
    <xf numFmtId="0" fontId="4" fillId="0" borderId="2" xfId="0" applyFont="1" applyBorder="1" applyAlignment="1">
      <alignment vertical="top"/>
    </xf>
    <xf numFmtId="0" fontId="15" fillId="0" borderId="13" xfId="0" applyFont="1" applyBorder="1" applyAlignment="1">
      <alignment horizontal="center"/>
    </xf>
    <xf numFmtId="0" fontId="4" fillId="0" borderId="12" xfId="0" applyFont="1" applyBorder="1" applyAlignment="1">
      <alignment horizontal="right"/>
    </xf>
    <xf numFmtId="0" fontId="4" fillId="0" borderId="13" xfId="0" applyFont="1" applyBorder="1"/>
    <xf numFmtId="0" fontId="4" fillId="0" borderId="17" xfId="0" applyFont="1" applyBorder="1" applyAlignment="1">
      <alignment vertical="center"/>
    </xf>
    <xf numFmtId="43" fontId="15" fillId="0" borderId="5" xfId="0" applyNumberFormat="1" applyFont="1" applyBorder="1" applyAlignment="1">
      <alignment horizontal="right" vertical="center"/>
    </xf>
    <xf numFmtId="41" fontId="15" fillId="0" borderId="5" xfId="1" applyNumberFormat="1" applyFont="1" applyFill="1" applyBorder="1" applyAlignment="1">
      <alignment horizontal="right" vertical="center"/>
    </xf>
    <xf numFmtId="41" fontId="14" fillId="0" borderId="10" xfId="0" applyNumberFormat="1" applyFont="1" applyBorder="1" applyAlignment="1">
      <alignment horizontal="right" vertical="center"/>
    </xf>
    <xf numFmtId="0" fontId="6" fillId="0" borderId="13" xfId="0" applyFont="1" applyBorder="1" applyAlignment="1">
      <alignment vertical="center"/>
    </xf>
    <xf numFmtId="0" fontId="4" fillId="0" borderId="0" xfId="0" applyFont="1" applyAlignment="1">
      <alignment horizontal="left"/>
    </xf>
    <xf numFmtId="41" fontId="15" fillId="0" borderId="2" xfId="1" applyNumberFormat="1" applyFont="1" applyFill="1" applyBorder="1" applyAlignment="1">
      <alignment horizontal="right" vertical="center"/>
    </xf>
    <xf numFmtId="41" fontId="15" fillId="0" borderId="7" xfId="1" applyNumberFormat="1" applyFont="1" applyFill="1" applyBorder="1" applyAlignment="1">
      <alignment horizontal="right" vertical="center"/>
    </xf>
    <xf numFmtId="41" fontId="15" fillId="0" borderId="49" xfId="1" applyNumberFormat="1" applyFont="1" applyFill="1" applyBorder="1" applyAlignment="1">
      <alignment horizontal="right" vertical="center"/>
    </xf>
    <xf numFmtId="41" fontId="15" fillId="0" borderId="0" xfId="1" applyNumberFormat="1" applyFont="1" applyFill="1" applyBorder="1" applyAlignment="1">
      <alignment horizontal="right" vertical="center"/>
    </xf>
    <xf numFmtId="0" fontId="2" fillId="0" borderId="7" xfId="0" applyFont="1" applyBorder="1" applyAlignment="1">
      <alignment vertical="center"/>
    </xf>
    <xf numFmtId="41" fontId="14" fillId="0" borderId="7" xfId="0" applyNumberFormat="1" applyFont="1" applyBorder="1" applyAlignment="1">
      <alignment horizontal="left" vertical="center"/>
    </xf>
    <xf numFmtId="41" fontId="15" fillId="0" borderId="7" xfId="0" applyNumberFormat="1" applyFont="1" applyBorder="1" applyAlignment="1">
      <alignment horizontal="left" vertical="center"/>
    </xf>
    <xf numFmtId="0" fontId="28" fillId="0" borderId="17" xfId="0" applyFont="1" applyBorder="1" applyAlignment="1">
      <alignment vertical="center"/>
    </xf>
    <xf numFmtId="43" fontId="15" fillId="0" borderId="50" xfId="0" applyNumberFormat="1" applyFont="1" applyBorder="1" applyAlignment="1">
      <alignment horizontal="right" vertical="center"/>
    </xf>
    <xf numFmtId="43" fontId="10" fillId="0" borderId="10" xfId="0" applyNumberFormat="1" applyFont="1" applyBorder="1" applyAlignment="1">
      <alignment vertical="center"/>
    </xf>
    <xf numFmtId="41" fontId="10" fillId="0" borderId="7" xfId="0" applyNumberFormat="1" applyFont="1" applyBorder="1" applyAlignment="1">
      <alignment vertical="center"/>
    </xf>
    <xf numFmtId="41" fontId="15" fillId="0" borderId="7" xfId="0" applyNumberFormat="1" applyFont="1" applyBorder="1" applyAlignment="1">
      <alignment vertical="center"/>
    </xf>
    <xf numFmtId="191" fontId="15" fillId="0" borderId="5" xfId="1" applyNumberFormat="1" applyFont="1" applyFill="1" applyBorder="1" applyAlignment="1">
      <alignment horizontal="right" vertical="center"/>
    </xf>
    <xf numFmtId="43" fontId="15" fillId="0" borderId="6" xfId="0" applyNumberFormat="1" applyFont="1" applyBorder="1" applyAlignment="1">
      <alignment horizontal="right" vertical="center"/>
    </xf>
    <xf numFmtId="0" fontId="4" fillId="0" borderId="0" xfId="0" applyFont="1" applyAlignment="1">
      <alignment horizontal="distributed" vertical="center"/>
    </xf>
    <xf numFmtId="43" fontId="15" fillId="0" borderId="48" xfId="0" applyNumberFormat="1" applyFont="1" applyBorder="1" applyAlignment="1">
      <alignment horizontal="right" vertical="center"/>
    </xf>
    <xf numFmtId="38" fontId="6" fillId="0" borderId="0" xfId="0" applyNumberFormat="1" applyFont="1" applyAlignment="1">
      <alignment horizontal="right" vertical="center"/>
    </xf>
    <xf numFmtId="41" fontId="15" fillId="0" borderId="2" xfId="1" applyNumberFormat="1" applyFont="1" applyBorder="1" applyAlignment="1">
      <alignment horizontal="right" vertical="center"/>
    </xf>
    <xf numFmtId="0" fontId="15" fillId="0" borderId="22" xfId="0" applyFont="1" applyBorder="1" applyAlignment="1">
      <alignment horizontal="distributed" vertical="center" wrapText="1"/>
    </xf>
    <xf numFmtId="41" fontId="15" fillId="0" borderId="7" xfId="1" applyNumberFormat="1" applyFont="1" applyBorder="1" applyAlignment="1">
      <alignment horizontal="right" vertical="center"/>
    </xf>
    <xf numFmtId="41" fontId="15" fillId="0" borderId="7" xfId="1" applyNumberFormat="1" applyFont="1" applyBorder="1" applyAlignment="1">
      <alignment vertical="center"/>
    </xf>
    <xf numFmtId="187" fontId="15" fillId="0" borderId="7" xfId="1" applyNumberFormat="1" applyFont="1" applyBorder="1" applyAlignment="1">
      <alignment vertical="center"/>
    </xf>
    <xf numFmtId="41" fontId="2" fillId="0" borderId="0" xfId="0" applyNumberFormat="1" applyFont="1"/>
    <xf numFmtId="41" fontId="15" fillId="0" borderId="24" xfId="1" applyNumberFormat="1" applyFont="1" applyBorder="1" applyAlignment="1">
      <alignment vertical="center"/>
    </xf>
    <xf numFmtId="0" fontId="12" fillId="0" borderId="17" xfId="0" applyFont="1" applyBorder="1" applyAlignment="1">
      <alignment horizontal="right" vertical="center"/>
    </xf>
    <xf numFmtId="0" fontId="2" fillId="0" borderId="0" xfId="0" applyFont="1" applyAlignment="1">
      <alignment vertical="top" wrapText="1"/>
    </xf>
    <xf numFmtId="38" fontId="12" fillId="0" borderId="0" xfId="0" applyNumberFormat="1" applyFont="1" applyAlignment="1">
      <alignment vertical="center"/>
    </xf>
    <xf numFmtId="0" fontId="29" fillId="0" borderId="0" xfId="5" applyNumberFormat="1" applyFill="1" applyBorder="1" applyAlignment="1" applyProtection="1">
      <alignment vertical="top" wrapText="1"/>
    </xf>
    <xf numFmtId="0" fontId="2" fillId="0" borderId="0" xfId="0" applyFont="1" applyAlignment="1">
      <alignment vertical="center" wrapText="1"/>
    </xf>
    <xf numFmtId="192" fontId="14" fillId="0" borderId="55" xfId="6" applyNumberFormat="1" applyFont="1" applyFill="1" applyBorder="1" applyAlignment="1" applyProtection="1">
      <alignment vertical="center"/>
    </xf>
    <xf numFmtId="192" fontId="15" fillId="0" borderId="56" xfId="6" applyNumberFormat="1" applyFont="1" applyFill="1" applyBorder="1" applyAlignment="1" applyProtection="1">
      <alignment vertical="center"/>
    </xf>
    <xf numFmtId="0" fontId="15" fillId="0" borderId="57" xfId="0" applyFont="1" applyBorder="1" applyAlignment="1">
      <alignment horizontal="distributed" vertical="center" wrapText="1"/>
    </xf>
    <xf numFmtId="0" fontId="2" fillId="0" borderId="56" xfId="0" applyFont="1" applyBorder="1" applyAlignment="1">
      <alignment vertical="center"/>
    </xf>
    <xf numFmtId="192" fontId="14" fillId="0" borderId="58" xfId="6" applyNumberFormat="1" applyFont="1" applyFill="1" applyBorder="1" applyAlignment="1" applyProtection="1">
      <alignment vertical="center"/>
    </xf>
    <xf numFmtId="192" fontId="15" fillId="0" borderId="59" xfId="6" applyNumberFormat="1" applyFont="1" applyFill="1" applyBorder="1" applyAlignment="1" applyProtection="1">
      <alignment vertical="center"/>
    </xf>
    <xf numFmtId="0" fontId="2" fillId="0" borderId="59" xfId="0" applyFont="1" applyBorder="1" applyAlignment="1">
      <alignment vertical="center"/>
    </xf>
    <xf numFmtId="192" fontId="14" fillId="0" borderId="58" xfId="6" applyNumberFormat="1" applyFont="1" applyFill="1" applyBorder="1" applyAlignment="1" applyProtection="1">
      <alignment horizontal="right" vertical="center"/>
    </xf>
    <xf numFmtId="192" fontId="15" fillId="0" borderId="59" xfId="6" applyNumberFormat="1" applyFont="1" applyFill="1" applyBorder="1" applyAlignment="1" applyProtection="1">
      <alignment horizontal="right" vertical="center"/>
    </xf>
    <xf numFmtId="192" fontId="2" fillId="0" borderId="0" xfId="0" applyNumberFormat="1" applyFont="1" applyAlignment="1">
      <alignment vertical="center"/>
    </xf>
    <xf numFmtId="192" fontId="14" fillId="0" borderId="60" xfId="6" applyNumberFormat="1" applyFont="1" applyFill="1" applyBorder="1" applyAlignment="1" applyProtection="1">
      <alignment vertical="center"/>
    </xf>
    <xf numFmtId="192" fontId="15" fillId="0" borderId="61" xfId="6" applyNumberFormat="1" applyFont="1" applyFill="1" applyBorder="1" applyAlignment="1" applyProtection="1">
      <alignment vertical="center"/>
    </xf>
    <xf numFmtId="0" fontId="12" fillId="0" borderId="68" xfId="0" applyFont="1" applyBorder="1" applyAlignment="1">
      <alignment horizontal="right" vertical="center"/>
    </xf>
    <xf numFmtId="0" fontId="2" fillId="0" borderId="68" xfId="0" applyFont="1" applyBorder="1" applyAlignment="1">
      <alignment vertical="center"/>
    </xf>
    <xf numFmtId="0" fontId="12" fillId="0" borderId="0" xfId="0" applyFont="1" applyAlignment="1">
      <alignment horizontal="right" vertical="center"/>
    </xf>
    <xf numFmtId="180" fontId="15" fillId="0" borderId="10" xfId="0" applyNumberFormat="1" applyFont="1" applyBorder="1" applyAlignment="1">
      <alignment horizontal="right" vertical="center"/>
    </xf>
    <xf numFmtId="179" fontId="14" fillId="0" borderId="5" xfId="0" applyNumberFormat="1" applyFont="1" applyBorder="1" applyAlignment="1">
      <alignment horizontal="right" vertical="center"/>
    </xf>
    <xf numFmtId="180" fontId="14" fillId="0" borderId="5" xfId="0" applyNumberFormat="1" applyFont="1" applyBorder="1" applyAlignment="1">
      <alignment horizontal="right" vertical="center"/>
    </xf>
    <xf numFmtId="179" fontId="14" fillId="0" borderId="5" xfId="1" applyNumberFormat="1" applyFont="1" applyFill="1" applyBorder="1" applyAlignment="1">
      <alignment horizontal="right" vertical="center"/>
    </xf>
    <xf numFmtId="181" fontId="14" fillId="0" borderId="11" xfId="0" applyNumberFormat="1" applyFont="1" applyBorder="1" applyAlignment="1">
      <alignment horizontal="right" vertical="center"/>
    </xf>
    <xf numFmtId="181" fontId="14" fillId="0" borderId="11" xfId="1" applyNumberFormat="1" applyFont="1" applyFill="1" applyBorder="1" applyAlignment="1">
      <alignment horizontal="right" vertical="center"/>
    </xf>
    <xf numFmtId="181" fontId="17" fillId="0" borderId="10" xfId="0" applyNumberFormat="1" applyFont="1" applyBorder="1" applyAlignment="1">
      <alignment horizontal="right" vertical="center"/>
    </xf>
    <xf numFmtId="181" fontId="14" fillId="0" borderId="10" xfId="1" applyNumberFormat="1" applyFont="1" applyFill="1" applyBorder="1" applyAlignment="1">
      <alignment horizontal="right" vertical="center"/>
    </xf>
    <xf numFmtId="181" fontId="15" fillId="0" borderId="10" xfId="0" applyNumberFormat="1" applyFont="1" applyBorder="1" applyAlignment="1">
      <alignment horizontal="right" vertical="center"/>
    </xf>
    <xf numFmtId="181" fontId="15" fillId="0" borderId="10" xfId="1" applyNumberFormat="1" applyFont="1" applyFill="1" applyBorder="1" applyAlignment="1">
      <alignment horizontal="right" vertical="center"/>
    </xf>
    <xf numFmtId="181" fontId="15" fillId="0" borderId="5" xfId="1" applyNumberFormat="1" applyFont="1" applyFill="1" applyBorder="1" applyAlignment="1">
      <alignment horizontal="right" vertical="center"/>
    </xf>
    <xf numFmtId="181" fontId="15" fillId="0" borderId="5" xfId="0" applyNumberFormat="1" applyFont="1" applyBorder="1" applyAlignment="1">
      <alignment horizontal="right" vertical="center"/>
    </xf>
    <xf numFmtId="181" fontId="14" fillId="0" borderId="24" xfId="0" applyNumberFormat="1" applyFont="1" applyBorder="1" applyAlignment="1">
      <alignment horizontal="right" vertical="center"/>
    </xf>
    <xf numFmtId="181" fontId="14" fillId="0" borderId="23" xfId="0" applyNumberFormat="1" applyFont="1" applyBorder="1" applyAlignment="1">
      <alignment horizontal="right" vertical="center"/>
    </xf>
    <xf numFmtId="181" fontId="17" fillId="0" borderId="7" xfId="0" applyNumberFormat="1" applyFont="1" applyBorder="1" applyAlignment="1">
      <alignment horizontal="right" vertical="center"/>
    </xf>
    <xf numFmtId="181" fontId="17" fillId="0" borderId="6" xfId="0" applyNumberFormat="1" applyFont="1" applyBorder="1" applyAlignment="1">
      <alignment horizontal="right" vertical="center"/>
    </xf>
    <xf numFmtId="181" fontId="15" fillId="0" borderId="7" xfId="0" applyNumberFormat="1" applyFont="1" applyBorder="1" applyAlignment="1">
      <alignment horizontal="right" vertical="center"/>
    </xf>
    <xf numFmtId="181" fontId="15" fillId="0" borderId="6" xfId="0" applyNumberFormat="1" applyFont="1" applyBorder="1" applyAlignment="1">
      <alignment horizontal="right" vertical="center"/>
    </xf>
    <xf numFmtId="181" fontId="15" fillId="0" borderId="6" xfId="1" applyNumberFormat="1" applyFont="1" applyFill="1" applyBorder="1" applyAlignment="1">
      <alignment horizontal="right" vertical="center"/>
    </xf>
    <xf numFmtId="181" fontId="15" fillId="0" borderId="2" xfId="0" applyNumberFormat="1" applyFont="1" applyBorder="1" applyAlignment="1">
      <alignment horizontal="right" vertical="center"/>
    </xf>
    <xf numFmtId="181" fontId="15" fillId="0" borderId="1" xfId="0" applyNumberFormat="1" applyFont="1" applyBorder="1" applyAlignment="1">
      <alignment horizontal="right" vertical="center"/>
    </xf>
    <xf numFmtId="41" fontId="14" fillId="0" borderId="10" xfId="6" applyNumberFormat="1" applyFont="1" applyBorder="1" applyAlignment="1">
      <alignment horizontal="right" vertical="center"/>
    </xf>
    <xf numFmtId="41" fontId="15" fillId="0" borderId="6" xfId="6" applyNumberFormat="1" applyFont="1" applyBorder="1" applyAlignment="1">
      <alignment horizontal="right" vertical="center"/>
    </xf>
    <xf numFmtId="41" fontId="15" fillId="0" borderId="10" xfId="1" applyNumberFormat="1" applyFont="1" applyBorder="1" applyAlignment="1">
      <alignment horizontal="right" vertical="center"/>
    </xf>
    <xf numFmtId="41" fontId="14" fillId="0" borderId="10" xfId="6" applyNumberFormat="1" applyFont="1" applyBorder="1" applyAlignment="1">
      <alignment vertical="center"/>
    </xf>
    <xf numFmtId="187" fontId="14" fillId="0" borderId="10" xfId="6" applyNumberFormat="1" applyFont="1" applyBorder="1" applyAlignment="1">
      <alignment vertical="center"/>
    </xf>
    <xf numFmtId="41" fontId="14" fillId="0" borderId="11" xfId="6" applyNumberFormat="1" applyFont="1" applyBorder="1" applyAlignment="1">
      <alignment vertical="center"/>
    </xf>
    <xf numFmtId="0" fontId="6" fillId="0" borderId="0" xfId="0" applyFont="1" applyAlignment="1">
      <alignment vertical="center" shrinkToFit="1"/>
    </xf>
    <xf numFmtId="41" fontId="15" fillId="0" borderId="5" xfId="6" applyNumberFormat="1" applyFont="1" applyBorder="1" applyAlignment="1">
      <alignment horizontal="right" vertical="center"/>
    </xf>
    <xf numFmtId="193" fontId="6" fillId="0" borderId="0" xfId="7" applyNumberFormat="1" applyFont="1" applyAlignment="1"/>
    <xf numFmtId="38" fontId="12" fillId="0" borderId="0" xfId="0" applyNumberFormat="1" applyFont="1"/>
    <xf numFmtId="185" fontId="15" fillId="0" borderId="7" xfId="1" applyNumberFormat="1" applyFont="1" applyBorder="1" applyAlignment="1">
      <alignment horizontal="right" vertical="center"/>
    </xf>
    <xf numFmtId="185" fontId="14" fillId="0" borderId="10" xfId="6" applyNumberFormat="1" applyFont="1" applyBorder="1" applyAlignment="1">
      <alignment horizontal="right" vertical="center"/>
    </xf>
    <xf numFmtId="3" fontId="6" fillId="0" borderId="0" xfId="0" applyNumberFormat="1" applyFont="1" applyAlignment="1">
      <alignment horizontal="right" vertical="center"/>
    </xf>
    <xf numFmtId="0" fontId="4" fillId="0" borderId="13" xfId="0" applyFont="1" applyBorder="1" applyAlignment="1">
      <alignment horizontal="distributed" vertical="center"/>
    </xf>
    <xf numFmtId="0" fontId="2" fillId="0" borderId="12" xfId="0" applyFont="1" applyBorder="1" applyAlignment="1">
      <alignment horizontal="distributed" vertical="center"/>
    </xf>
    <xf numFmtId="0" fontId="0" fillId="0" borderId="7" xfId="0" applyBorder="1" applyAlignment="1">
      <alignment horizontal="distributed" vertical="center"/>
    </xf>
    <xf numFmtId="0" fontId="0" fillId="0" borderId="6" xfId="0" applyBorder="1" applyAlignment="1">
      <alignment horizontal="distributed" vertical="center"/>
    </xf>
    <xf numFmtId="0" fontId="4" fillId="0" borderId="2" xfId="0" applyFont="1" applyBorder="1" applyAlignment="1">
      <alignment horizontal="right" vertical="top"/>
    </xf>
    <xf numFmtId="0" fontId="2" fillId="0" borderId="1" xfId="0" applyFont="1" applyBorder="1" applyAlignment="1">
      <alignment horizontal="right" vertical="top"/>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6" fillId="0" borderId="0" xfId="0" applyFont="1" applyAlignment="1">
      <alignment horizontal="left" vertical="center"/>
    </xf>
    <xf numFmtId="0" fontId="15" fillId="0" borderId="16" xfId="0" applyFont="1" applyBorder="1" applyAlignment="1">
      <alignment horizontal="center" vertical="center"/>
    </xf>
    <xf numFmtId="0" fontId="15" fillId="0" borderId="5" xfId="0" applyFont="1" applyBorder="1" applyAlignment="1">
      <alignment vertical="center"/>
    </xf>
    <xf numFmtId="0" fontId="15" fillId="0" borderId="2" xfId="0" applyFont="1" applyBorder="1" applyAlignment="1">
      <alignment horizontal="left" vertical="center"/>
    </xf>
    <xf numFmtId="0" fontId="15" fillId="0" borderId="22" xfId="0" applyFont="1" applyBorder="1" applyAlignment="1">
      <alignment horizontal="left" vertical="center"/>
    </xf>
    <xf numFmtId="0" fontId="14" fillId="0" borderId="24" xfId="0" applyFont="1" applyBorder="1" applyAlignment="1">
      <alignment horizontal="distributed" vertical="center"/>
    </xf>
    <xf numFmtId="0" fontId="0" fillId="0" borderId="25" xfId="0" applyBorder="1"/>
    <xf numFmtId="0" fontId="15" fillId="0" borderId="26" xfId="0" applyFont="1" applyBorder="1" applyAlignment="1">
      <alignment horizontal="right" vertical="center"/>
    </xf>
    <xf numFmtId="0" fontId="15" fillId="0" borderId="12" xfId="0" applyFont="1" applyBorder="1" applyAlignment="1">
      <alignment horizontal="right" vertical="center"/>
    </xf>
    <xf numFmtId="0" fontId="15" fillId="0" borderId="13" xfId="0" applyFont="1" applyBorder="1" applyAlignment="1">
      <alignment horizontal="center" vertical="center"/>
    </xf>
    <xf numFmtId="0" fontId="15" fillId="0" borderId="2" xfId="0" applyFont="1" applyBorder="1" applyAlignment="1">
      <alignment vertical="center"/>
    </xf>
    <xf numFmtId="0" fontId="0" fillId="0" borderId="25" xfId="0" applyBorder="1" applyAlignment="1">
      <alignment vertical="center"/>
    </xf>
    <xf numFmtId="0" fontId="15" fillId="0" borderId="7" xfId="0" applyFont="1" applyBorder="1" applyAlignment="1">
      <alignment vertical="center"/>
    </xf>
    <xf numFmtId="0" fontId="0" fillId="0" borderId="25" xfId="0" applyBorder="1" applyAlignment="1">
      <alignment horizontal="distributed" vertical="center"/>
    </xf>
    <xf numFmtId="0" fontId="15" fillId="0" borderId="5" xfId="0" applyFont="1" applyBorder="1" applyAlignment="1">
      <alignment horizontal="center" vertical="center"/>
    </xf>
    <xf numFmtId="0" fontId="14" fillId="0" borderId="25" xfId="0" applyFont="1" applyBorder="1" applyAlignment="1">
      <alignment horizontal="distributed" vertical="center"/>
    </xf>
    <xf numFmtId="0" fontId="6" fillId="0" borderId="11" xfId="0" applyFont="1" applyBorder="1" applyAlignment="1">
      <alignment horizontal="center" wrapText="1"/>
    </xf>
    <xf numFmtId="0" fontId="6" fillId="0" borderId="10" xfId="0" applyFont="1" applyBorder="1" applyAlignment="1">
      <alignment horizontal="center"/>
    </xf>
    <xf numFmtId="0" fontId="6" fillId="0" borderId="10" xfId="0" applyFont="1" applyBorder="1" applyAlignment="1">
      <alignment horizontal="center" vertical="center" wrapText="1"/>
    </xf>
    <xf numFmtId="0" fontId="6" fillId="0" borderId="10" xfId="0" applyFont="1" applyBorder="1" applyAlignment="1">
      <alignment horizontal="center" vertical="center"/>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6" fillId="0" borderId="10" xfId="0" applyFont="1" applyBorder="1" applyAlignment="1">
      <alignment horizontal="center" wrapText="1"/>
    </xf>
    <xf numFmtId="0" fontId="6" fillId="0" borderId="16" xfId="0" applyFont="1" applyBorder="1" applyAlignment="1">
      <alignment horizontal="center" vertical="center" wrapText="1"/>
    </xf>
    <xf numFmtId="0" fontId="6" fillId="0" borderId="13" xfId="0" applyFont="1" applyBorder="1" applyAlignment="1">
      <alignment horizontal="center" vertical="center" wrapText="1"/>
    </xf>
    <xf numFmtId="0" fontId="4" fillId="0" borderId="1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0" fillId="0" borderId="10" xfId="0" applyBorder="1" applyAlignment="1">
      <alignment vertical="center"/>
    </xf>
    <xf numFmtId="0" fontId="0" fillId="0" borderId="5" xfId="0" applyBorder="1" applyAlignment="1">
      <alignment vertical="center"/>
    </xf>
    <xf numFmtId="0" fontId="4"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4"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4"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0" xfId="0" applyBorder="1" applyAlignment="1">
      <alignment horizontal="center" vertical="center"/>
    </xf>
    <xf numFmtId="0" fontId="0" fillId="0" borderId="5" xfId="0" applyBorder="1" applyAlignment="1">
      <alignment horizontal="center" vertical="center"/>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6"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4" fillId="0" borderId="30" xfId="0" applyFont="1" applyBorder="1" applyAlignment="1">
      <alignment horizontal="center" vertical="center" wrapText="1"/>
    </xf>
    <xf numFmtId="0" fontId="4" fillId="0" borderId="28" xfId="0" applyFont="1" applyBorder="1" applyAlignment="1">
      <alignment horizontal="center" vertical="center" wrapText="1"/>
    </xf>
    <xf numFmtId="0" fontId="15" fillId="0" borderId="32" xfId="0" applyFont="1" applyBorder="1" applyAlignment="1">
      <alignment horizontal="center" vertical="center" wrapText="1"/>
    </xf>
    <xf numFmtId="0" fontId="0" fillId="0" borderId="30" xfId="0" applyBorder="1" applyAlignment="1">
      <alignment vertical="center"/>
    </xf>
    <xf numFmtId="0" fontId="0" fillId="0" borderId="28" xfId="0" applyBorder="1" applyAlignment="1">
      <alignment vertical="center"/>
    </xf>
    <xf numFmtId="0" fontId="15" fillId="0" borderId="35"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5"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5" xfId="0" applyFont="1" applyBorder="1" applyAlignment="1">
      <alignment vertical="center"/>
    </xf>
    <xf numFmtId="0" fontId="15" fillId="0" borderId="13"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7"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7" xfId="0" applyFont="1" applyBorder="1" applyAlignment="1">
      <alignment horizontal="center" vertical="center" wrapText="1"/>
    </xf>
    <xf numFmtId="0" fontId="22" fillId="0" borderId="35" xfId="0" applyFont="1" applyBorder="1" applyAlignment="1">
      <alignment horizontal="center" vertical="center" wrapText="1"/>
    </xf>
    <xf numFmtId="0" fontId="0" fillId="0" borderId="34" xfId="0" applyBorder="1" applyAlignment="1">
      <alignment horizontal="center" vertical="center"/>
    </xf>
    <xf numFmtId="0" fontId="0" fillId="0" borderId="33" xfId="0" applyBorder="1" applyAlignment="1">
      <alignment horizontal="center" vertical="center"/>
    </xf>
    <xf numFmtId="0" fontId="22" fillId="0" borderId="13"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27"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xf>
    <xf numFmtId="0" fontId="4" fillId="0" borderId="33" xfId="0" applyFont="1" applyBorder="1" applyAlignment="1">
      <alignment horizontal="center" vertical="center"/>
    </xf>
    <xf numFmtId="0" fontId="20" fillId="0" borderId="16" xfId="0" applyFont="1" applyBorder="1" applyAlignment="1">
      <alignment horizontal="distributed" vertical="center" wrapText="1"/>
    </xf>
    <xf numFmtId="0" fontId="20" fillId="0" borderId="10" xfId="0" applyFont="1" applyBorder="1" applyAlignment="1">
      <alignment horizontal="distributed" vertical="center"/>
    </xf>
    <xf numFmtId="0" fontId="20" fillId="0" borderId="5" xfId="0" applyFont="1" applyBorder="1" applyAlignment="1">
      <alignment horizontal="distributed" vertical="center"/>
    </xf>
    <xf numFmtId="49" fontId="4" fillId="0" borderId="16" xfId="0" applyNumberFormat="1" applyFont="1" applyBorder="1" applyAlignment="1">
      <alignment horizontal="center" vertical="center" wrapText="1"/>
    </xf>
    <xf numFmtId="49" fontId="4" fillId="0" borderId="10"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6" xfId="0" applyFont="1" applyBorder="1" applyAlignment="1">
      <alignment horizontal="distributed" vertical="center"/>
    </xf>
    <xf numFmtId="0" fontId="4" fillId="0" borderId="10" xfId="0" applyFont="1" applyBorder="1" applyAlignment="1">
      <alignment horizontal="distributed" vertical="center"/>
    </xf>
    <xf numFmtId="0" fontId="4" fillId="0" borderId="5" xfId="0" applyFont="1" applyBorder="1" applyAlignment="1">
      <alignment horizontal="distributed" vertical="center"/>
    </xf>
    <xf numFmtId="0" fontId="23" fillId="0" borderId="13"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6" xfId="0" applyFont="1" applyBorder="1" applyAlignment="1">
      <alignment horizontal="distributed" vertical="center" wrapText="1" justifyLastLine="1"/>
    </xf>
    <xf numFmtId="0" fontId="23" fillId="0" borderId="10" xfId="0" applyFont="1" applyBorder="1" applyAlignment="1">
      <alignment horizontal="distributed" vertical="center" wrapText="1" justifyLastLine="1"/>
    </xf>
    <xf numFmtId="0" fontId="23" fillId="0" borderId="5" xfId="0" applyFont="1" applyBorder="1" applyAlignment="1">
      <alignment horizontal="distributed" vertical="center" wrapText="1" justifyLastLine="1"/>
    </xf>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4" fillId="0" borderId="49" xfId="0" applyFont="1" applyBorder="1" applyAlignment="1">
      <alignment horizontal="distributed" vertical="center"/>
    </xf>
    <xf numFmtId="0" fontId="4" fillId="0" borderId="48" xfId="0" applyFont="1" applyBorder="1" applyAlignment="1">
      <alignment horizontal="distributed" vertical="center"/>
    </xf>
    <xf numFmtId="0" fontId="10" fillId="0" borderId="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49" xfId="0" applyFont="1" applyBorder="1" applyAlignment="1">
      <alignment horizontal="distributed"/>
    </xf>
    <xf numFmtId="0" fontId="4" fillId="0" borderId="48" xfId="0" applyFont="1" applyBorder="1" applyAlignment="1">
      <alignment horizontal="distributed"/>
    </xf>
    <xf numFmtId="0" fontId="4" fillId="0" borderId="49" xfId="0" applyFont="1" applyBorder="1" applyAlignment="1">
      <alignment horizontal="center" vertical="center"/>
    </xf>
    <xf numFmtId="0" fontId="4" fillId="0" borderId="48" xfId="0" applyFont="1" applyBorder="1" applyAlignment="1">
      <alignment horizontal="center" vertical="center"/>
    </xf>
    <xf numFmtId="0" fontId="10" fillId="0" borderId="6" xfId="0" applyFont="1" applyBorder="1" applyAlignment="1">
      <alignment horizontal="center" vertical="center"/>
    </xf>
    <xf numFmtId="0" fontId="4" fillId="0" borderId="7" xfId="0" applyFont="1" applyBorder="1" applyAlignment="1">
      <alignment horizontal="distributed"/>
    </xf>
    <xf numFmtId="0" fontId="4" fillId="0" borderId="6" xfId="0" applyFont="1" applyBorder="1" applyAlignment="1">
      <alignment horizontal="distributed"/>
    </xf>
    <xf numFmtId="0" fontId="4" fillId="0" borderId="53" xfId="0" applyFont="1" applyBorder="1" applyAlignment="1">
      <alignment horizontal="distributed"/>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4" fillId="0" borderId="7"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4" fillId="0" borderId="6" xfId="0" applyFont="1" applyBorder="1" applyAlignment="1">
      <alignment horizontal="center" vertical="center"/>
    </xf>
    <xf numFmtId="0" fontId="15" fillId="0" borderId="16" xfId="0" applyFont="1" applyBorder="1" applyAlignment="1">
      <alignment horizontal="center"/>
    </xf>
    <xf numFmtId="0" fontId="15" fillId="0" borderId="10" xfId="0" applyFont="1" applyBorder="1" applyAlignment="1">
      <alignment horizontal="center"/>
    </xf>
    <xf numFmtId="0" fontId="14" fillId="0" borderId="24" xfId="0" applyFont="1" applyBorder="1" applyAlignment="1">
      <alignment horizontal="center"/>
    </xf>
    <xf numFmtId="0" fontId="14" fillId="0" borderId="25" xfId="0" applyFont="1" applyBorder="1" applyAlignment="1">
      <alignment horizontal="center"/>
    </xf>
    <xf numFmtId="0" fontId="15" fillId="0" borderId="7" xfId="0" applyFont="1" applyBorder="1" applyAlignment="1">
      <alignment horizontal="center"/>
    </xf>
    <xf numFmtId="0" fontId="15" fillId="0" borderId="0" xfId="0" applyFont="1" applyAlignment="1">
      <alignment horizontal="center"/>
    </xf>
    <xf numFmtId="188" fontId="15" fillId="0" borderId="7" xfId="0" applyNumberFormat="1" applyFont="1" applyBorder="1" applyAlignment="1">
      <alignment horizontal="right"/>
    </xf>
    <xf numFmtId="188" fontId="15" fillId="0" borderId="0" xfId="0" applyNumberFormat="1" applyFont="1" applyAlignment="1">
      <alignment horizontal="right"/>
    </xf>
    <xf numFmtId="0" fontId="6" fillId="0" borderId="0" xfId="0" applyFont="1" applyAlignment="1">
      <alignment horizontal="left"/>
    </xf>
    <xf numFmtId="0" fontId="2" fillId="0" borderId="0" xfId="0" applyFont="1" applyAlignment="1">
      <alignment horizontal="left"/>
    </xf>
    <xf numFmtId="188" fontId="15" fillId="0" borderId="2" xfId="0" applyNumberFormat="1" applyFont="1" applyBorder="1" applyAlignment="1">
      <alignment horizontal="left"/>
    </xf>
    <xf numFmtId="188" fontId="15" fillId="0" borderId="22" xfId="0" applyNumberFormat="1" applyFont="1" applyBorder="1" applyAlignment="1">
      <alignment horizontal="left"/>
    </xf>
    <xf numFmtId="0" fontId="15" fillId="0" borderId="40" xfId="0" applyFont="1" applyBorder="1" applyAlignment="1">
      <alignment horizontal="center" vertical="center"/>
    </xf>
    <xf numFmtId="0" fontId="15" fillId="0" borderId="38" xfId="0" applyFont="1" applyBorder="1" applyAlignment="1">
      <alignment horizontal="center" vertical="center"/>
    </xf>
    <xf numFmtId="49" fontId="15" fillId="0" borderId="26" xfId="0" applyNumberFormat="1" applyFont="1" applyBorder="1" applyAlignment="1">
      <alignment horizontal="distributed" vertical="center" wrapText="1" justifyLastLine="1"/>
    </xf>
    <xf numFmtId="49" fontId="15" fillId="0" borderId="22" xfId="0" applyNumberFormat="1" applyFont="1" applyBorder="1" applyAlignment="1">
      <alignment horizontal="distributed" vertical="center" wrapText="1" justifyLastLine="1"/>
    </xf>
    <xf numFmtId="3" fontId="15" fillId="0" borderId="13" xfId="0" applyNumberFormat="1" applyFont="1" applyBorder="1" applyAlignment="1">
      <alignment horizontal="center" vertical="center" wrapText="1"/>
    </xf>
    <xf numFmtId="3" fontId="15" fillId="0" borderId="46" xfId="0" applyNumberFormat="1" applyFont="1" applyBorder="1" applyAlignment="1">
      <alignment horizontal="center" vertical="center" wrapText="1"/>
    </xf>
    <xf numFmtId="3" fontId="15" fillId="0" borderId="2" xfId="0" applyNumberFormat="1" applyFont="1" applyBorder="1" applyAlignment="1">
      <alignment horizontal="center" vertical="center" wrapText="1"/>
    </xf>
    <xf numFmtId="3" fontId="15" fillId="0" borderId="44" xfId="0" applyNumberFormat="1" applyFont="1" applyBorder="1" applyAlignment="1">
      <alignment horizontal="center" vertical="center" wrapText="1"/>
    </xf>
    <xf numFmtId="3" fontId="15" fillId="0" borderId="43" xfId="0" applyNumberFormat="1" applyFont="1" applyBorder="1" applyAlignment="1">
      <alignment horizontal="center" vertical="center" wrapText="1"/>
    </xf>
    <xf numFmtId="3" fontId="15" fillId="0" borderId="41" xfId="0" applyNumberFormat="1" applyFont="1" applyBorder="1" applyAlignment="1">
      <alignment horizontal="center" vertical="center" wrapText="1"/>
    </xf>
    <xf numFmtId="3" fontId="15" fillId="0" borderId="20" xfId="0" applyNumberFormat="1" applyFont="1" applyBorder="1" applyAlignment="1">
      <alignment horizontal="center" vertical="center" wrapText="1"/>
    </xf>
    <xf numFmtId="3" fontId="15" fillId="0" borderId="18" xfId="0" applyNumberFormat="1" applyFont="1" applyBorder="1" applyAlignment="1">
      <alignment horizontal="center" vertical="center" wrapText="1"/>
    </xf>
    <xf numFmtId="0" fontId="14" fillId="0" borderId="64" xfId="0" applyFont="1" applyBorder="1" applyAlignment="1">
      <alignment horizontal="center" vertical="center"/>
    </xf>
    <xf numFmtId="0" fontId="14" fillId="0" borderId="55" xfId="0" applyFont="1" applyBorder="1" applyAlignment="1">
      <alignment horizontal="center" vertical="center"/>
    </xf>
    <xf numFmtId="0" fontId="4" fillId="0" borderId="58" xfId="0" applyFont="1" applyBorder="1" applyAlignment="1">
      <alignment vertical="center"/>
    </xf>
    <xf numFmtId="0" fontId="4" fillId="0" borderId="63" xfId="0" applyFont="1" applyBorder="1" applyAlignment="1">
      <alignment vertical="center"/>
    </xf>
    <xf numFmtId="0" fontId="15" fillId="0" borderId="60" xfId="0" applyFont="1" applyBorder="1" applyAlignment="1">
      <alignment horizontal="distributed" vertical="center" wrapText="1"/>
    </xf>
    <xf numFmtId="0" fontId="15" fillId="0" borderId="62" xfId="0" applyFont="1" applyBorder="1" applyAlignment="1">
      <alignment horizontal="distributed" vertical="center" wrapText="1"/>
    </xf>
    <xf numFmtId="0" fontId="6" fillId="0" borderId="54" xfId="0" applyFont="1" applyBorder="1" applyAlignment="1">
      <alignment vertical="center"/>
    </xf>
    <xf numFmtId="0" fontId="12" fillId="0" borderId="0" xfId="0" applyFont="1" applyAlignment="1">
      <alignment vertical="center"/>
    </xf>
    <xf numFmtId="0" fontId="4" fillId="0" borderId="66" xfId="0" applyFont="1" applyBorder="1" applyAlignment="1">
      <alignment horizontal="right" vertical="center"/>
    </xf>
    <xf numFmtId="0" fontId="4" fillId="0" borderId="67" xfId="0" applyFont="1" applyBorder="1" applyAlignment="1">
      <alignment horizontal="right" vertical="center"/>
    </xf>
    <xf numFmtId="0" fontId="23" fillId="0" borderId="66" xfId="0" applyFont="1" applyBorder="1" applyAlignment="1">
      <alignment horizontal="center" vertical="center"/>
    </xf>
    <xf numFmtId="0" fontId="23" fillId="0" borderId="55" xfId="0" applyFont="1" applyBorder="1" applyAlignment="1">
      <alignment horizontal="center" vertical="center"/>
    </xf>
    <xf numFmtId="0" fontId="15" fillId="0" borderId="65" xfId="0" applyFont="1" applyBorder="1" applyAlignment="1">
      <alignment horizontal="center" vertical="center"/>
    </xf>
    <xf numFmtId="0" fontId="15" fillId="0" borderId="56" xfId="0" applyFont="1" applyBorder="1" applyAlignment="1">
      <alignment horizontal="center" vertical="center"/>
    </xf>
    <xf numFmtId="0" fontId="15" fillId="0" borderId="24" xfId="0" applyFont="1" applyBorder="1" applyAlignment="1">
      <alignment horizontal="distributed" vertical="center" wrapText="1"/>
    </xf>
    <xf numFmtId="0" fontId="0" fillId="0" borderId="23" xfId="0" applyBorder="1"/>
    <xf numFmtId="0" fontId="6" fillId="0" borderId="25" xfId="0" applyFont="1" applyBorder="1" applyAlignment="1">
      <alignment vertical="center"/>
    </xf>
    <xf numFmtId="0" fontId="0" fillId="0" borderId="0" xfId="0"/>
    <xf numFmtId="0" fontId="4" fillId="0" borderId="13" xfId="0" applyFont="1" applyBorder="1" applyAlignment="1">
      <alignment horizontal="right" vertical="center"/>
    </xf>
    <xf numFmtId="0" fontId="0" fillId="0" borderId="12" xfId="0" applyBorder="1"/>
    <xf numFmtId="0" fontId="22" fillId="0" borderId="13" xfId="0" applyFont="1" applyBorder="1" applyAlignment="1">
      <alignment horizontal="center" vertical="center"/>
    </xf>
    <xf numFmtId="0" fontId="22" fillId="0" borderId="2" xfId="0" applyFont="1" applyBorder="1" applyAlignment="1">
      <alignment vertical="center"/>
    </xf>
    <xf numFmtId="0" fontId="14" fillId="0" borderId="16" xfId="0" applyFont="1" applyBorder="1" applyAlignment="1">
      <alignment horizontal="center" vertical="center"/>
    </xf>
    <xf numFmtId="0" fontId="4" fillId="0" borderId="7" xfId="0" applyFont="1" applyBorder="1" applyAlignment="1">
      <alignment vertical="center"/>
    </xf>
    <xf numFmtId="0" fontId="0" fillId="0" borderId="6" xfId="0" applyBorder="1"/>
  </cellXfs>
  <cellStyles count="8">
    <cellStyle name="パーセント" xfId="7" builtinId="5"/>
    <cellStyle name="パーセント 2" xfId="4" xr:uid="{00000000-0005-0000-0000-000000000000}"/>
    <cellStyle name="ハイパーリンク" xfId="5" builtinId="8"/>
    <cellStyle name="桁区切り 2" xfId="1" xr:uid="{00000000-0005-0000-0000-000001000000}"/>
    <cellStyle name="桁区切り 2 2" xfId="6" xr:uid="{FC85525F-26AF-4E7E-8592-DE08B44BCDE3}"/>
    <cellStyle name="桁区切り 3" xfId="2" xr:uid="{00000000-0005-0000-0000-000002000000}"/>
    <cellStyle name="標準" xfId="0" builtinId="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0</xdr:rowOff>
    </xdr:from>
    <xdr:to>
      <xdr:col>1</xdr:col>
      <xdr:colOff>0</xdr:colOff>
      <xdr:row>10</xdr:row>
      <xdr:rowOff>0</xdr:rowOff>
    </xdr:to>
    <xdr:sp macro="" textlink="">
      <xdr:nvSpPr>
        <xdr:cNvPr id="2" name="Line 1">
          <a:extLst>
            <a:ext uri="{FF2B5EF4-FFF2-40B4-BE49-F238E27FC236}">
              <a16:creationId xmlns:a16="http://schemas.microsoft.com/office/drawing/2014/main" id="{2E4FDDD8-B906-4813-86EB-30FF279A13C1}"/>
            </a:ext>
          </a:extLst>
        </xdr:cNvPr>
        <xdr:cNvSpPr>
          <a:spLocks noChangeShapeType="1"/>
        </xdr:cNvSpPr>
      </xdr:nvSpPr>
      <xdr:spPr bwMode="auto">
        <a:xfrm>
          <a:off x="0" y="1714500"/>
          <a:ext cx="771525"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1</xdr:row>
      <xdr:rowOff>9525</xdr:rowOff>
    </xdr:from>
    <xdr:to>
      <xdr:col>1</xdr:col>
      <xdr:colOff>0</xdr:colOff>
      <xdr:row>4</xdr:row>
      <xdr:rowOff>0</xdr:rowOff>
    </xdr:to>
    <xdr:sp macro="" textlink="">
      <xdr:nvSpPr>
        <xdr:cNvPr id="2" name="Line 3">
          <a:extLst>
            <a:ext uri="{FF2B5EF4-FFF2-40B4-BE49-F238E27FC236}">
              <a16:creationId xmlns:a16="http://schemas.microsoft.com/office/drawing/2014/main" id="{71976EB3-4070-48F4-B565-31FA236E3F94}"/>
            </a:ext>
          </a:extLst>
        </xdr:cNvPr>
        <xdr:cNvSpPr>
          <a:spLocks noChangeShapeType="1"/>
        </xdr:cNvSpPr>
      </xdr:nvSpPr>
      <xdr:spPr bwMode="auto">
        <a:xfrm>
          <a:off x="9525" y="69532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624D3973-B4C2-44E1-8865-457341E1BCD6}"/>
            </a:ext>
          </a:extLst>
        </xdr:cNvPr>
        <xdr:cNvSpPr>
          <a:spLocks noChangeShapeType="1"/>
        </xdr:cNvSpPr>
      </xdr:nvSpPr>
      <xdr:spPr bwMode="auto">
        <a:xfrm>
          <a:off x="0" y="685800"/>
          <a:ext cx="6858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5</xdr:row>
      <xdr:rowOff>0</xdr:rowOff>
    </xdr:to>
    <xdr:sp macro="" textlink="">
      <xdr:nvSpPr>
        <xdr:cNvPr id="2" name="Line 1">
          <a:extLst>
            <a:ext uri="{FF2B5EF4-FFF2-40B4-BE49-F238E27FC236}">
              <a16:creationId xmlns:a16="http://schemas.microsoft.com/office/drawing/2014/main" id="{F607291B-DC7A-4F96-8EB7-02BC1C3EA7CF}"/>
            </a:ext>
          </a:extLst>
        </xdr:cNvPr>
        <xdr:cNvSpPr>
          <a:spLocks noChangeShapeType="1"/>
        </xdr:cNvSpPr>
      </xdr:nvSpPr>
      <xdr:spPr bwMode="auto">
        <a:xfrm>
          <a:off x="0" y="866775"/>
          <a:ext cx="68580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1</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C3B1F69F-7379-44E6-AD7C-F68FC980451A}"/>
            </a:ext>
          </a:extLst>
        </xdr:cNvPr>
        <xdr:cNvSpPr>
          <a:spLocks noChangeShapeType="1"/>
        </xdr:cNvSpPr>
      </xdr:nvSpPr>
      <xdr:spPr bwMode="auto">
        <a:xfrm>
          <a:off x="9525" y="69532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190500</xdr:rowOff>
    </xdr:to>
    <xdr:sp macro="" textlink="">
      <xdr:nvSpPr>
        <xdr:cNvPr id="2" name="Line 1">
          <a:extLst>
            <a:ext uri="{FF2B5EF4-FFF2-40B4-BE49-F238E27FC236}">
              <a16:creationId xmlns:a16="http://schemas.microsoft.com/office/drawing/2014/main" id="{54ED8621-25F0-47C8-828E-F46A77B3E49D}"/>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xdr:colOff>
      <xdr:row>1</xdr:row>
      <xdr:rowOff>9525</xdr:rowOff>
    </xdr:from>
    <xdr:to>
      <xdr:col>1</xdr:col>
      <xdr:colOff>9525</xdr:colOff>
      <xdr:row>4</xdr:row>
      <xdr:rowOff>9525</xdr:rowOff>
    </xdr:to>
    <xdr:sp macro="" textlink="">
      <xdr:nvSpPr>
        <xdr:cNvPr id="2" name="Line 1">
          <a:extLst>
            <a:ext uri="{FF2B5EF4-FFF2-40B4-BE49-F238E27FC236}">
              <a16:creationId xmlns:a16="http://schemas.microsoft.com/office/drawing/2014/main" id="{DA056957-5E00-4A7A-8E7C-A0D962E22CD6}"/>
            </a:ext>
          </a:extLst>
        </xdr:cNvPr>
        <xdr:cNvSpPr>
          <a:spLocks noChangeShapeType="1"/>
        </xdr:cNvSpPr>
      </xdr:nvSpPr>
      <xdr:spPr bwMode="auto">
        <a:xfrm>
          <a:off x="9525" y="695325"/>
          <a:ext cx="6858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5</xdr:row>
      <xdr:rowOff>0</xdr:rowOff>
    </xdr:to>
    <xdr:sp macro="" textlink="">
      <xdr:nvSpPr>
        <xdr:cNvPr id="2" name="Line 1">
          <a:extLst>
            <a:ext uri="{FF2B5EF4-FFF2-40B4-BE49-F238E27FC236}">
              <a16:creationId xmlns:a16="http://schemas.microsoft.com/office/drawing/2014/main" id="{9A7EB33F-476E-4896-9106-F520D73512B9}"/>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xdr:colOff>
      <xdr:row>1</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16355697-451F-455C-8960-1CC23CA0D3CD}"/>
            </a:ext>
          </a:extLst>
        </xdr:cNvPr>
        <xdr:cNvSpPr>
          <a:spLocks noChangeShapeType="1"/>
        </xdr:cNvSpPr>
      </xdr:nvSpPr>
      <xdr:spPr bwMode="auto">
        <a:xfrm>
          <a:off x="9525" y="69532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xdr:colOff>
      <xdr:row>2</xdr:row>
      <xdr:rowOff>19050</xdr:rowOff>
    </xdr:from>
    <xdr:to>
      <xdr:col>2</xdr:col>
      <xdr:colOff>0</xdr:colOff>
      <xdr:row>4</xdr:row>
      <xdr:rowOff>0</xdr:rowOff>
    </xdr:to>
    <xdr:sp macro="" textlink="">
      <xdr:nvSpPr>
        <xdr:cNvPr id="2" name="Line 4">
          <a:extLst>
            <a:ext uri="{FF2B5EF4-FFF2-40B4-BE49-F238E27FC236}">
              <a16:creationId xmlns:a16="http://schemas.microsoft.com/office/drawing/2014/main" id="{931B33B3-6886-4E89-9F4D-C4BA84281171}"/>
            </a:ext>
          </a:extLst>
        </xdr:cNvPr>
        <xdr:cNvSpPr>
          <a:spLocks noChangeShapeType="1"/>
        </xdr:cNvSpPr>
      </xdr:nvSpPr>
      <xdr:spPr bwMode="auto">
        <a:xfrm>
          <a:off x="9525" y="876300"/>
          <a:ext cx="13620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75</xdr:row>
      <xdr:rowOff>19050</xdr:rowOff>
    </xdr:from>
    <xdr:to>
      <xdr:col>2</xdr:col>
      <xdr:colOff>0</xdr:colOff>
      <xdr:row>77</xdr:row>
      <xdr:rowOff>0</xdr:rowOff>
    </xdr:to>
    <xdr:sp macro="" textlink="">
      <xdr:nvSpPr>
        <xdr:cNvPr id="3" name="Line 5">
          <a:extLst>
            <a:ext uri="{FF2B5EF4-FFF2-40B4-BE49-F238E27FC236}">
              <a16:creationId xmlns:a16="http://schemas.microsoft.com/office/drawing/2014/main" id="{CF296906-66BF-495B-8863-6C8988ACCF32}"/>
            </a:ext>
          </a:extLst>
        </xdr:cNvPr>
        <xdr:cNvSpPr>
          <a:spLocks noChangeShapeType="1"/>
        </xdr:cNvSpPr>
      </xdr:nvSpPr>
      <xdr:spPr bwMode="auto">
        <a:xfrm>
          <a:off x="9525" y="13392150"/>
          <a:ext cx="13620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62</xdr:row>
      <xdr:rowOff>19050</xdr:rowOff>
    </xdr:from>
    <xdr:to>
      <xdr:col>2</xdr:col>
      <xdr:colOff>19050</xdr:colOff>
      <xdr:row>64</xdr:row>
      <xdr:rowOff>9525</xdr:rowOff>
    </xdr:to>
    <xdr:sp macro="" textlink="">
      <xdr:nvSpPr>
        <xdr:cNvPr id="4" name="Line 6">
          <a:extLst>
            <a:ext uri="{FF2B5EF4-FFF2-40B4-BE49-F238E27FC236}">
              <a16:creationId xmlns:a16="http://schemas.microsoft.com/office/drawing/2014/main" id="{494F0CDF-99A4-4B83-B0EF-BE1489321716}"/>
            </a:ext>
          </a:extLst>
        </xdr:cNvPr>
        <xdr:cNvSpPr>
          <a:spLocks noChangeShapeType="1"/>
        </xdr:cNvSpPr>
      </xdr:nvSpPr>
      <xdr:spPr bwMode="auto">
        <a:xfrm>
          <a:off x="28575" y="11163300"/>
          <a:ext cx="13620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9525</xdr:colOff>
      <xdr:row>3</xdr:row>
      <xdr:rowOff>19050</xdr:rowOff>
    </xdr:from>
    <xdr:to>
      <xdr:col>2</xdr:col>
      <xdr:colOff>0</xdr:colOff>
      <xdr:row>5</xdr:row>
      <xdr:rowOff>0</xdr:rowOff>
    </xdr:to>
    <xdr:sp macro="" textlink="">
      <xdr:nvSpPr>
        <xdr:cNvPr id="2" name="Line 1">
          <a:extLst>
            <a:ext uri="{FF2B5EF4-FFF2-40B4-BE49-F238E27FC236}">
              <a16:creationId xmlns:a16="http://schemas.microsoft.com/office/drawing/2014/main" id="{32BCF046-5FD4-4923-9E1A-4138867C0ED2}"/>
            </a:ext>
          </a:extLst>
        </xdr:cNvPr>
        <xdr:cNvSpPr>
          <a:spLocks noChangeShapeType="1"/>
        </xdr:cNvSpPr>
      </xdr:nvSpPr>
      <xdr:spPr bwMode="auto">
        <a:xfrm>
          <a:off x="9525" y="1047750"/>
          <a:ext cx="13620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29</xdr:row>
      <xdr:rowOff>19050</xdr:rowOff>
    </xdr:from>
    <xdr:to>
      <xdr:col>2</xdr:col>
      <xdr:colOff>0</xdr:colOff>
      <xdr:row>31</xdr:row>
      <xdr:rowOff>0</xdr:rowOff>
    </xdr:to>
    <xdr:sp macro="" textlink="">
      <xdr:nvSpPr>
        <xdr:cNvPr id="3" name="Line 2">
          <a:extLst>
            <a:ext uri="{FF2B5EF4-FFF2-40B4-BE49-F238E27FC236}">
              <a16:creationId xmlns:a16="http://schemas.microsoft.com/office/drawing/2014/main" id="{1D9D408B-BE82-4F7A-8316-D6B1FF65B3E2}"/>
            </a:ext>
          </a:extLst>
        </xdr:cNvPr>
        <xdr:cNvSpPr>
          <a:spLocks noChangeShapeType="1"/>
        </xdr:cNvSpPr>
      </xdr:nvSpPr>
      <xdr:spPr bwMode="auto">
        <a:xfrm>
          <a:off x="9525" y="5505450"/>
          <a:ext cx="13620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9525" y="103822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34</xdr:row>
      <xdr:rowOff>9525</xdr:rowOff>
    </xdr:from>
    <xdr:to>
      <xdr:col>2</xdr:col>
      <xdr:colOff>9525</xdr:colOff>
      <xdr:row>36</xdr:row>
      <xdr:rowOff>0</xdr:rowOff>
    </xdr:to>
    <xdr:sp macro="" textlink="">
      <xdr:nvSpPr>
        <xdr:cNvPr id="2" name="Line 1">
          <a:extLst>
            <a:ext uri="{FF2B5EF4-FFF2-40B4-BE49-F238E27FC236}">
              <a16:creationId xmlns:a16="http://schemas.microsoft.com/office/drawing/2014/main" id="{C450D740-F1A0-4CC8-B85E-BC10057A0187}"/>
            </a:ext>
          </a:extLst>
        </xdr:cNvPr>
        <xdr:cNvSpPr>
          <a:spLocks noChangeShapeType="1"/>
        </xdr:cNvSpPr>
      </xdr:nvSpPr>
      <xdr:spPr bwMode="auto">
        <a:xfrm>
          <a:off x="0" y="6353175"/>
          <a:ext cx="138112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19050</xdr:rowOff>
    </xdr:from>
    <xdr:to>
      <xdr:col>2</xdr:col>
      <xdr:colOff>0</xdr:colOff>
      <xdr:row>5</xdr:row>
      <xdr:rowOff>0</xdr:rowOff>
    </xdr:to>
    <xdr:sp macro="" textlink="">
      <xdr:nvSpPr>
        <xdr:cNvPr id="3" name="Line 2">
          <a:extLst>
            <a:ext uri="{FF2B5EF4-FFF2-40B4-BE49-F238E27FC236}">
              <a16:creationId xmlns:a16="http://schemas.microsoft.com/office/drawing/2014/main" id="{8F181C20-12EE-4B6D-99DE-B406B52C6429}"/>
            </a:ext>
          </a:extLst>
        </xdr:cNvPr>
        <xdr:cNvSpPr>
          <a:spLocks noChangeShapeType="1"/>
        </xdr:cNvSpPr>
      </xdr:nvSpPr>
      <xdr:spPr bwMode="auto">
        <a:xfrm>
          <a:off x="9525" y="1047750"/>
          <a:ext cx="13620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2</xdr:row>
      <xdr:rowOff>19050</xdr:rowOff>
    </xdr:from>
    <xdr:to>
      <xdr:col>2</xdr:col>
      <xdr:colOff>19050</xdr:colOff>
      <xdr:row>4</xdr:row>
      <xdr:rowOff>0</xdr:rowOff>
    </xdr:to>
    <xdr:sp macro="" textlink="">
      <xdr:nvSpPr>
        <xdr:cNvPr id="2" name="Line 1">
          <a:extLst>
            <a:ext uri="{FF2B5EF4-FFF2-40B4-BE49-F238E27FC236}">
              <a16:creationId xmlns:a16="http://schemas.microsoft.com/office/drawing/2014/main" id="{D811992C-71FC-4032-A7B5-307791FD05BD}"/>
            </a:ext>
          </a:extLst>
        </xdr:cNvPr>
        <xdr:cNvSpPr>
          <a:spLocks noChangeShapeType="1"/>
        </xdr:cNvSpPr>
      </xdr:nvSpPr>
      <xdr:spPr bwMode="auto">
        <a:xfrm>
          <a:off x="0" y="876300"/>
          <a:ext cx="13906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26</xdr:row>
      <xdr:rowOff>19050</xdr:rowOff>
    </xdr:from>
    <xdr:to>
      <xdr:col>2</xdr:col>
      <xdr:colOff>0</xdr:colOff>
      <xdr:row>28</xdr:row>
      <xdr:rowOff>0</xdr:rowOff>
    </xdr:to>
    <xdr:sp macro="" textlink="">
      <xdr:nvSpPr>
        <xdr:cNvPr id="3" name="Line 2">
          <a:extLst>
            <a:ext uri="{FF2B5EF4-FFF2-40B4-BE49-F238E27FC236}">
              <a16:creationId xmlns:a16="http://schemas.microsoft.com/office/drawing/2014/main" id="{848562E9-9A59-48D1-90BF-3601730F0DCD}"/>
            </a:ext>
          </a:extLst>
        </xdr:cNvPr>
        <xdr:cNvSpPr>
          <a:spLocks noChangeShapeType="1"/>
        </xdr:cNvSpPr>
      </xdr:nvSpPr>
      <xdr:spPr bwMode="auto">
        <a:xfrm>
          <a:off x="9525" y="4991100"/>
          <a:ext cx="13620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xdr:row>
      <xdr:rowOff>19050</xdr:rowOff>
    </xdr:from>
    <xdr:to>
      <xdr:col>1</xdr:col>
      <xdr:colOff>0</xdr:colOff>
      <xdr:row>4</xdr:row>
      <xdr:rowOff>0</xdr:rowOff>
    </xdr:to>
    <xdr:sp macro="" textlink="">
      <xdr:nvSpPr>
        <xdr:cNvPr id="2" name="Line 1">
          <a:extLst>
            <a:ext uri="{FF2B5EF4-FFF2-40B4-BE49-F238E27FC236}">
              <a16:creationId xmlns:a16="http://schemas.microsoft.com/office/drawing/2014/main" id="{0BE12257-8B77-4FC7-BA18-50A630E278A9}"/>
            </a:ext>
          </a:extLst>
        </xdr:cNvPr>
        <xdr:cNvSpPr>
          <a:spLocks noChangeShapeType="1"/>
        </xdr:cNvSpPr>
      </xdr:nvSpPr>
      <xdr:spPr bwMode="auto">
        <a:xfrm>
          <a:off x="0"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3</xdr:row>
      <xdr:rowOff>209550</xdr:rowOff>
    </xdr:to>
    <xdr:sp macro="" textlink="">
      <xdr:nvSpPr>
        <xdr:cNvPr id="2" name="Line 1">
          <a:extLst>
            <a:ext uri="{FF2B5EF4-FFF2-40B4-BE49-F238E27FC236}">
              <a16:creationId xmlns:a16="http://schemas.microsoft.com/office/drawing/2014/main" id="{9F669B40-6741-4173-9C61-C7E277E84063}"/>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28575</xdr:rowOff>
    </xdr:from>
    <xdr:to>
      <xdr:col>2</xdr:col>
      <xdr:colOff>9525</xdr:colOff>
      <xdr:row>5</xdr:row>
      <xdr:rowOff>0</xdr:rowOff>
    </xdr:to>
    <xdr:sp macro="" textlink="">
      <xdr:nvSpPr>
        <xdr:cNvPr id="2" name="Line 1">
          <a:extLst>
            <a:ext uri="{FF2B5EF4-FFF2-40B4-BE49-F238E27FC236}">
              <a16:creationId xmlns:a16="http://schemas.microsoft.com/office/drawing/2014/main" id="{8721CAF2-0D99-4D6A-B957-0E526403CFF5}"/>
            </a:ext>
          </a:extLst>
        </xdr:cNvPr>
        <xdr:cNvSpPr>
          <a:spLocks noChangeShapeType="1"/>
        </xdr:cNvSpPr>
      </xdr:nvSpPr>
      <xdr:spPr bwMode="auto">
        <a:xfrm>
          <a:off x="0" y="885825"/>
          <a:ext cx="1381125"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sp macro="" textlink="">
      <xdr:nvSpPr>
        <xdr:cNvPr id="2" name="Line 9">
          <a:extLst>
            <a:ext uri="{FF2B5EF4-FFF2-40B4-BE49-F238E27FC236}">
              <a16:creationId xmlns:a16="http://schemas.microsoft.com/office/drawing/2014/main" id="{AC49FD36-5677-45A1-AA40-3C417338801D}"/>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19050</xdr:colOff>
      <xdr:row>4</xdr:row>
      <xdr:rowOff>0</xdr:rowOff>
    </xdr:to>
    <xdr:sp macro="" textlink="">
      <xdr:nvSpPr>
        <xdr:cNvPr id="2" name="Line 104">
          <a:extLst>
            <a:ext uri="{FF2B5EF4-FFF2-40B4-BE49-F238E27FC236}">
              <a16:creationId xmlns:a16="http://schemas.microsoft.com/office/drawing/2014/main" id="{D30A258A-147D-4A34-9147-C1E717383C16}"/>
            </a:ext>
          </a:extLst>
        </xdr:cNvPr>
        <xdr:cNvSpPr>
          <a:spLocks noChangeShapeType="1"/>
        </xdr:cNvSpPr>
      </xdr:nvSpPr>
      <xdr:spPr bwMode="auto">
        <a:xfrm>
          <a:off x="0" y="866775"/>
          <a:ext cx="70485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9525</xdr:rowOff>
    </xdr:from>
    <xdr:to>
      <xdr:col>1</xdr:col>
      <xdr:colOff>19050</xdr:colOff>
      <xdr:row>4</xdr:row>
      <xdr:rowOff>0</xdr:rowOff>
    </xdr:to>
    <xdr:sp macro="" textlink="">
      <xdr:nvSpPr>
        <xdr:cNvPr id="3" name="Line 104">
          <a:extLst>
            <a:ext uri="{FF2B5EF4-FFF2-40B4-BE49-F238E27FC236}">
              <a16:creationId xmlns:a16="http://schemas.microsoft.com/office/drawing/2014/main" id="{51C41C1B-A5CF-44C7-A7D3-78AA87709B98}"/>
            </a:ext>
          </a:extLst>
        </xdr:cNvPr>
        <xdr:cNvSpPr>
          <a:spLocks noChangeShapeType="1"/>
        </xdr:cNvSpPr>
      </xdr:nvSpPr>
      <xdr:spPr bwMode="auto">
        <a:xfrm>
          <a:off x="0" y="866775"/>
          <a:ext cx="70485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19050</xdr:colOff>
      <xdr:row>2</xdr:row>
      <xdr:rowOff>28575</xdr:rowOff>
    </xdr:from>
    <xdr:to>
      <xdr:col>1</xdr:col>
      <xdr:colOff>0</xdr:colOff>
      <xdr:row>5</xdr:row>
      <xdr:rowOff>0</xdr:rowOff>
    </xdr:to>
    <xdr:sp macro="" textlink="">
      <xdr:nvSpPr>
        <xdr:cNvPr id="2" name="Line 1">
          <a:extLst>
            <a:ext uri="{FF2B5EF4-FFF2-40B4-BE49-F238E27FC236}">
              <a16:creationId xmlns:a16="http://schemas.microsoft.com/office/drawing/2014/main" id="{F27E8ECA-C2C4-482E-8119-D9A8839B035A}"/>
            </a:ext>
          </a:extLst>
        </xdr:cNvPr>
        <xdr:cNvSpPr>
          <a:spLocks noChangeShapeType="1"/>
        </xdr:cNvSpPr>
      </xdr:nvSpPr>
      <xdr:spPr bwMode="auto">
        <a:xfrm>
          <a:off x="19050" y="885825"/>
          <a:ext cx="666750"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1571625</xdr:colOff>
      <xdr:row>3</xdr:row>
      <xdr:rowOff>180975</xdr:rowOff>
    </xdr:to>
    <xdr:sp macro="" textlink="">
      <xdr:nvSpPr>
        <xdr:cNvPr id="2" name="Line 1">
          <a:extLst>
            <a:ext uri="{FF2B5EF4-FFF2-40B4-BE49-F238E27FC236}">
              <a16:creationId xmlns:a16="http://schemas.microsoft.com/office/drawing/2014/main" id="{5CD8AD02-162E-4B57-A562-D42E3F5313C5}"/>
            </a:ext>
          </a:extLst>
        </xdr:cNvPr>
        <xdr:cNvSpPr>
          <a:spLocks noChangeShapeType="1"/>
        </xdr:cNvSpPr>
      </xdr:nvSpPr>
      <xdr:spPr bwMode="auto">
        <a:xfrm>
          <a:off x="9525" y="866775"/>
          <a:ext cx="1362075" cy="333375"/>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2</xdr:row>
      <xdr:rowOff>9525</xdr:rowOff>
    </xdr:from>
    <xdr:to>
      <xdr:col>2</xdr:col>
      <xdr:colOff>0</xdr:colOff>
      <xdr:row>4</xdr:row>
      <xdr:rowOff>0</xdr:rowOff>
    </xdr:to>
    <xdr:sp macro="" textlink="">
      <xdr:nvSpPr>
        <xdr:cNvPr id="2" name="Line 1">
          <a:extLst>
            <a:ext uri="{FF2B5EF4-FFF2-40B4-BE49-F238E27FC236}">
              <a16:creationId xmlns:a16="http://schemas.microsoft.com/office/drawing/2014/main" id="{F0F8364B-6AAF-4D1B-A15F-F782A312AD3E}"/>
            </a:ext>
          </a:extLst>
        </xdr:cNvPr>
        <xdr:cNvSpPr>
          <a:spLocks noChangeShapeType="1"/>
        </xdr:cNvSpPr>
      </xdr:nvSpPr>
      <xdr:spPr bwMode="auto">
        <a:xfrm>
          <a:off x="0" y="866775"/>
          <a:ext cx="13716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1228725</xdr:colOff>
      <xdr:row>21</xdr:row>
      <xdr:rowOff>0</xdr:rowOff>
    </xdr:from>
    <xdr:to>
      <xdr:col>1</xdr:col>
      <xdr:colOff>1571625</xdr:colOff>
      <xdr:row>21</xdr:row>
      <xdr:rowOff>0</xdr:rowOff>
    </xdr:to>
    <xdr:sp macro="" textlink="">
      <xdr:nvSpPr>
        <xdr:cNvPr id="3" name="テキスト 2">
          <a:extLst>
            <a:ext uri="{FF2B5EF4-FFF2-40B4-BE49-F238E27FC236}">
              <a16:creationId xmlns:a16="http://schemas.microsoft.com/office/drawing/2014/main" id="{88FCEB9F-432C-4C29-B6B7-2E6B9892F48D}"/>
            </a:ext>
          </a:extLst>
        </xdr:cNvPr>
        <xdr:cNvSpPr txBox="1">
          <a:spLocks noChangeArrowheads="1"/>
        </xdr:cNvSpPr>
      </xdr:nvSpPr>
      <xdr:spPr bwMode="auto">
        <a:xfrm>
          <a:off x="1371600" y="4114800"/>
          <a:ext cx="0" cy="0"/>
        </a:xfrm>
        <a:prstGeom prst="rect">
          <a:avLst/>
        </a:prstGeom>
        <a:noFill/>
        <a:ln>
          <a:noFill/>
        </a:ln>
      </xdr:spPr>
      <xdr:txBody>
        <a:bodyPr vertOverflow="clip" wrap="square" lIns="45720" tIns="32004" rIns="0" bIns="0" anchor="t" upright="1"/>
        <a:lstStyle/>
        <a:p>
          <a:pPr algn="l" rtl="0">
            <a:defRPr sz="1000"/>
          </a:pPr>
          <a:r>
            <a:rPr lang="ja-JP" altLang="en-US" sz="2400" b="0" i="0" u="none" strike="noStrike" baseline="0">
              <a:solidFill>
                <a:srgbClr val="000000"/>
              </a:solidFill>
              <a:latin typeface="ＭＳ 明朝"/>
              <a:ea typeface="ＭＳ 明朝"/>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3</xdr:col>
      <xdr:colOff>0</xdr:colOff>
      <xdr:row>5</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0" y="1200150"/>
          <a:ext cx="20574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en-US" altLang="ja-JP"/>
        </a:p>
        <a:p>
          <a:endParaRPr lang="en-US" altLang="ja-JP"/>
        </a:p>
        <a:p>
          <a:endParaRPr lang="ja-JP" altLang="en-US"/>
        </a:p>
      </xdr:txBody>
    </xdr:sp>
    <xdr:clientData/>
  </xdr:twoCellAnchor>
  <xdr:twoCellAnchor>
    <xdr:from>
      <xdr:col>0</xdr:col>
      <xdr:colOff>0</xdr:colOff>
      <xdr:row>32</xdr:row>
      <xdr:rowOff>9525</xdr:rowOff>
    </xdr:from>
    <xdr:to>
      <xdr:col>3</xdr:col>
      <xdr:colOff>0</xdr:colOff>
      <xdr:row>34</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0" y="6181725"/>
          <a:ext cx="20574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3</xdr:col>
      <xdr:colOff>0</xdr:colOff>
      <xdr:row>5</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0" y="1028700"/>
          <a:ext cx="20574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3</xdr:col>
      <xdr:colOff>0</xdr:colOff>
      <xdr:row>21</xdr:row>
      <xdr:rowOff>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0" y="3771900"/>
          <a:ext cx="20574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19050</xdr:rowOff>
    </xdr:from>
    <xdr:to>
      <xdr:col>4</xdr:col>
      <xdr:colOff>9525</xdr:colOff>
      <xdr:row>5</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0" y="1219200"/>
          <a:ext cx="27527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9525</xdr:rowOff>
    </xdr:from>
    <xdr:to>
      <xdr:col>4</xdr:col>
      <xdr:colOff>0</xdr:colOff>
      <xdr:row>20</xdr:row>
      <xdr:rowOff>0</xdr:rowOff>
    </xdr:to>
    <xdr:sp macro="" textlink="">
      <xdr:nvSpPr>
        <xdr:cNvPr id="3" name="Line 1">
          <a:extLst>
            <a:ext uri="{FF2B5EF4-FFF2-40B4-BE49-F238E27FC236}">
              <a16:creationId xmlns:a16="http://schemas.microsoft.com/office/drawing/2014/main" id="{00000000-0008-0000-0400-000003000000}"/>
            </a:ext>
          </a:extLst>
        </xdr:cNvPr>
        <xdr:cNvSpPr>
          <a:spLocks noChangeShapeType="1"/>
        </xdr:cNvSpPr>
      </xdr:nvSpPr>
      <xdr:spPr bwMode="auto">
        <a:xfrm>
          <a:off x="0" y="3781425"/>
          <a:ext cx="27432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19050</xdr:rowOff>
    </xdr:from>
    <xdr:to>
      <xdr:col>4</xdr:col>
      <xdr:colOff>9525</xdr:colOff>
      <xdr:row>5</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0" y="1219200"/>
          <a:ext cx="27527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19050</xdr:rowOff>
    </xdr:from>
    <xdr:to>
      <xdr:col>4</xdr:col>
      <xdr:colOff>9525</xdr:colOff>
      <xdr:row>17</xdr:row>
      <xdr:rowOff>0</xdr:rowOff>
    </xdr:to>
    <xdr:sp macro="" textlink="">
      <xdr:nvSpPr>
        <xdr:cNvPr id="3" name="Line 1">
          <a:extLst>
            <a:ext uri="{FF2B5EF4-FFF2-40B4-BE49-F238E27FC236}">
              <a16:creationId xmlns:a16="http://schemas.microsoft.com/office/drawing/2014/main" id="{00000000-0008-0000-0500-000003000000}"/>
            </a:ext>
          </a:extLst>
        </xdr:cNvPr>
        <xdr:cNvSpPr>
          <a:spLocks noChangeShapeType="1"/>
        </xdr:cNvSpPr>
      </xdr:nvSpPr>
      <xdr:spPr bwMode="auto">
        <a:xfrm>
          <a:off x="0" y="3276600"/>
          <a:ext cx="27527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2</xdr:row>
      <xdr:rowOff>9525</xdr:rowOff>
    </xdr:from>
    <xdr:to>
      <xdr:col>0</xdr:col>
      <xdr:colOff>438150</xdr:colOff>
      <xdr:row>7</xdr:row>
      <xdr:rowOff>9525</xdr:rowOff>
    </xdr:to>
    <xdr:sp macro="" textlink="">
      <xdr:nvSpPr>
        <xdr:cNvPr id="2" name="Line 4">
          <a:extLst>
            <a:ext uri="{FF2B5EF4-FFF2-40B4-BE49-F238E27FC236}">
              <a16:creationId xmlns:a16="http://schemas.microsoft.com/office/drawing/2014/main" id="{58850922-8C9B-4E36-BB7E-20FE2311AC0C}"/>
            </a:ext>
          </a:extLst>
        </xdr:cNvPr>
        <xdr:cNvSpPr>
          <a:spLocks noChangeShapeType="1"/>
        </xdr:cNvSpPr>
      </xdr:nvSpPr>
      <xdr:spPr bwMode="auto">
        <a:xfrm>
          <a:off x="9525" y="1038225"/>
          <a:ext cx="428625" cy="857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180975</xdr:rowOff>
    </xdr:from>
    <xdr:to>
      <xdr:col>1</xdr:col>
      <xdr:colOff>0</xdr:colOff>
      <xdr:row>5</xdr:row>
      <xdr:rowOff>0</xdr:rowOff>
    </xdr:to>
    <xdr:sp macro="" textlink="">
      <xdr:nvSpPr>
        <xdr:cNvPr id="2" name="Line 4">
          <a:extLst>
            <a:ext uri="{FF2B5EF4-FFF2-40B4-BE49-F238E27FC236}">
              <a16:creationId xmlns:a16="http://schemas.microsoft.com/office/drawing/2014/main" id="{811950D6-F300-4A4A-988B-9738D5A603E5}"/>
            </a:ext>
          </a:extLst>
        </xdr:cNvPr>
        <xdr:cNvSpPr>
          <a:spLocks noChangeShapeType="1"/>
        </xdr:cNvSpPr>
      </xdr:nvSpPr>
      <xdr:spPr bwMode="auto">
        <a:xfrm>
          <a:off x="0" y="685800"/>
          <a:ext cx="685800" cy="685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5</xdr:row>
      <xdr:rowOff>0</xdr:rowOff>
    </xdr:to>
    <xdr:sp macro="" textlink="">
      <xdr:nvSpPr>
        <xdr:cNvPr id="2" name="Line 4">
          <a:extLst>
            <a:ext uri="{FF2B5EF4-FFF2-40B4-BE49-F238E27FC236}">
              <a16:creationId xmlns:a16="http://schemas.microsoft.com/office/drawing/2014/main" id="{D02A0211-0D91-4B7D-9D80-69BF32592B53}"/>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1</xdr:col>
      <xdr:colOff>0</xdr:colOff>
      <xdr:row>5</xdr:row>
      <xdr:rowOff>0</xdr:rowOff>
    </xdr:to>
    <xdr:sp macro="" textlink="">
      <xdr:nvSpPr>
        <xdr:cNvPr id="3" name="Line 4">
          <a:extLst>
            <a:ext uri="{FF2B5EF4-FFF2-40B4-BE49-F238E27FC236}">
              <a16:creationId xmlns:a16="http://schemas.microsoft.com/office/drawing/2014/main" id="{1A0A3710-9A4E-45AC-93C0-8C3208ECE760}"/>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6CD3D-40DE-4EB0-8CAC-1A3E1759E197}">
  <dimension ref="A1:IR100"/>
  <sheetViews>
    <sheetView tabSelected="1" view="pageBreakPreview" zoomScale="85" zoomScaleNormal="100" zoomScaleSheetLayoutView="85" workbookViewId="0">
      <selection activeCell="B3" sqref="B3"/>
    </sheetView>
  </sheetViews>
  <sheetFormatPr defaultColWidth="10.109375" defaultRowHeight="13.2" x14ac:dyDescent="0.2"/>
  <cols>
    <col min="1" max="1" width="7.88671875" style="1" customWidth="1"/>
    <col min="2" max="2" width="10.21875" style="1" customWidth="1"/>
    <col min="3" max="3" width="10.33203125" style="1" customWidth="1"/>
    <col min="4" max="4" width="9.6640625" style="1" customWidth="1"/>
    <col min="5" max="5" width="11.6640625" style="1" customWidth="1"/>
    <col min="6" max="6" width="9.6640625" style="1" customWidth="1"/>
    <col min="7" max="7" width="9" style="1" customWidth="1"/>
    <col min="8" max="8" width="9.6640625" style="2" customWidth="1"/>
    <col min="9" max="9" width="8" style="1" customWidth="1"/>
    <col min="10" max="10" width="1" style="1" customWidth="1"/>
    <col min="11" max="16384" width="10.109375" style="1"/>
  </cols>
  <sheetData>
    <row r="1" spans="1:252" s="58" customFormat="1" ht="79.5" customHeight="1" x14ac:dyDescent="0.2">
      <c r="A1" s="62" t="s">
        <v>50</v>
      </c>
      <c r="B1" s="61"/>
      <c r="C1" s="61"/>
      <c r="D1" s="61"/>
      <c r="E1" s="61"/>
      <c r="F1" s="61"/>
      <c r="G1" s="61"/>
      <c r="H1" s="60"/>
      <c r="I1" s="59"/>
    </row>
    <row r="2" spans="1:252" x14ac:dyDescent="0.2">
      <c r="A2" s="54"/>
      <c r="B2" s="54"/>
      <c r="C2" s="54"/>
      <c r="D2" s="10" t="s">
        <v>49</v>
      </c>
      <c r="F2" s="54"/>
      <c r="G2" s="54"/>
      <c r="H2" s="55"/>
    </row>
    <row r="3" spans="1:252" x14ac:dyDescent="0.2">
      <c r="B3" s="54"/>
      <c r="C3" s="54"/>
      <c r="E3" s="54"/>
      <c r="F3" s="54"/>
      <c r="G3" s="54"/>
      <c r="H3" s="55"/>
    </row>
    <row r="4" spans="1:252" ht="24.9" customHeight="1" x14ac:dyDescent="0.2">
      <c r="A4" s="57"/>
      <c r="B4" s="54"/>
      <c r="C4" s="54"/>
      <c r="D4" s="54"/>
      <c r="E4" s="54"/>
      <c r="F4" s="54"/>
      <c r="G4" s="54"/>
      <c r="H4" s="55"/>
    </row>
    <row r="5" spans="1:252" ht="24.9" customHeight="1" x14ac:dyDescent="0.2"/>
    <row r="6" spans="1:252" s="53" customFormat="1" ht="15" customHeight="1" thickBot="1" x14ac:dyDescent="0.25">
      <c r="A6" s="56" t="s">
        <v>48</v>
      </c>
      <c r="B6" s="52"/>
      <c r="C6" s="52"/>
      <c r="D6" s="54"/>
      <c r="E6" s="54"/>
      <c r="F6" s="54"/>
      <c r="G6" s="54"/>
      <c r="H6" s="55"/>
      <c r="I6" s="54"/>
      <c r="J6" s="5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row>
    <row r="7" spans="1:252" s="49" customFormat="1" ht="12.9" customHeight="1" thickTop="1" thickBot="1" x14ac:dyDescent="0.25">
      <c r="D7" s="52"/>
      <c r="E7" s="52"/>
      <c r="H7" s="51"/>
      <c r="J7" s="50" t="s">
        <v>617</v>
      </c>
    </row>
    <row r="8" spans="1:252" s="3" customFormat="1" ht="15.75" customHeight="1" thickTop="1" x14ac:dyDescent="0.15">
      <c r="A8" s="48" t="s">
        <v>47</v>
      </c>
      <c r="B8" s="47" t="s">
        <v>41</v>
      </c>
      <c r="C8" s="47" t="s">
        <v>46</v>
      </c>
      <c r="D8" s="47" t="s">
        <v>45</v>
      </c>
      <c r="E8" s="47" t="s">
        <v>44</v>
      </c>
      <c r="F8" s="47" t="s">
        <v>43</v>
      </c>
      <c r="G8" s="46" t="s">
        <v>42</v>
      </c>
      <c r="H8" s="45" t="s">
        <v>616</v>
      </c>
      <c r="I8" s="637" t="s">
        <v>40</v>
      </c>
      <c r="J8" s="638"/>
    </row>
    <row r="9" spans="1:252" s="3" customFormat="1" ht="14.1" customHeight="1" x14ac:dyDescent="0.15">
      <c r="A9" s="44"/>
      <c r="B9" s="43" t="s">
        <v>39</v>
      </c>
      <c r="C9" s="43" t="s">
        <v>38</v>
      </c>
      <c r="D9" s="43" t="s">
        <v>37</v>
      </c>
      <c r="E9" s="43" t="s">
        <v>36</v>
      </c>
      <c r="F9" s="43" t="s">
        <v>35</v>
      </c>
      <c r="G9" s="42" t="s">
        <v>34</v>
      </c>
      <c r="H9" s="41" t="s">
        <v>33</v>
      </c>
      <c r="I9" s="639"/>
      <c r="J9" s="640"/>
    </row>
    <row r="10" spans="1:252" s="3" customFormat="1" ht="15.75" customHeight="1" x14ac:dyDescent="0.15">
      <c r="A10" s="40" t="s">
        <v>32</v>
      </c>
      <c r="B10" s="39" t="s">
        <v>28</v>
      </c>
      <c r="C10" s="39" t="s">
        <v>30</v>
      </c>
      <c r="D10" s="39" t="s">
        <v>31</v>
      </c>
      <c r="E10" s="39" t="s">
        <v>30</v>
      </c>
      <c r="F10" s="39" t="s">
        <v>28</v>
      </c>
      <c r="G10" s="39" t="s">
        <v>29</v>
      </c>
      <c r="H10" s="38" t="s">
        <v>28</v>
      </c>
      <c r="I10" s="641" t="s">
        <v>27</v>
      </c>
      <c r="J10" s="642"/>
    </row>
    <row r="11" spans="1:252" s="3" customFormat="1" ht="12.9" customHeight="1" x14ac:dyDescent="0.15">
      <c r="A11" s="35" t="s">
        <v>26</v>
      </c>
      <c r="B11" s="37">
        <v>315741</v>
      </c>
      <c r="C11" s="36">
        <v>458189</v>
      </c>
      <c r="D11" s="33">
        <v>53687</v>
      </c>
      <c r="E11" s="34">
        <v>77908</v>
      </c>
      <c r="F11" s="33">
        <v>111059</v>
      </c>
      <c r="G11" s="32">
        <v>54.9</v>
      </c>
      <c r="H11" s="31">
        <v>318645</v>
      </c>
      <c r="I11" s="30">
        <v>0.91974118027116081</v>
      </c>
      <c r="J11" s="29"/>
    </row>
    <row r="12" spans="1:252" s="3" customFormat="1" ht="12.9" customHeight="1" x14ac:dyDescent="0.15">
      <c r="A12" s="35"/>
      <c r="B12" s="33"/>
      <c r="C12" s="34"/>
      <c r="D12" s="33"/>
      <c r="E12" s="34"/>
      <c r="F12" s="33"/>
      <c r="G12" s="32"/>
      <c r="H12" s="31"/>
      <c r="I12" s="30"/>
      <c r="J12" s="29"/>
    </row>
    <row r="13" spans="1:252" s="3" customFormat="1" ht="12.9" customHeight="1" x14ac:dyDescent="0.15">
      <c r="A13" s="27" t="s">
        <v>25</v>
      </c>
      <c r="B13" s="25">
        <v>69160</v>
      </c>
      <c r="C13" s="26">
        <v>1031484</v>
      </c>
      <c r="D13" s="25">
        <v>21641</v>
      </c>
      <c r="E13" s="26">
        <v>322764</v>
      </c>
      <c r="F13" s="25">
        <v>4868</v>
      </c>
      <c r="G13" s="24">
        <v>52.5</v>
      </c>
      <c r="H13" s="23">
        <v>75025</v>
      </c>
      <c r="I13" s="22">
        <v>8.4803354540196718</v>
      </c>
      <c r="J13" s="21"/>
    </row>
    <row r="14" spans="1:252" s="3" customFormat="1" ht="12.9" customHeight="1" x14ac:dyDescent="0.15">
      <c r="A14" s="27" t="s">
        <v>24</v>
      </c>
      <c r="B14" s="25">
        <v>123562</v>
      </c>
      <c r="C14" s="26">
        <v>720819</v>
      </c>
      <c r="D14" s="25">
        <v>36649</v>
      </c>
      <c r="E14" s="26">
        <v>213798</v>
      </c>
      <c r="F14" s="25">
        <v>23000</v>
      </c>
      <c r="G14" s="24">
        <v>51.6</v>
      </c>
      <c r="H14" s="23">
        <v>147060</v>
      </c>
      <c r="I14" s="22">
        <v>19.017173564688171</v>
      </c>
      <c r="J14" s="21"/>
    </row>
    <row r="15" spans="1:252" s="3" customFormat="1" ht="12.9" customHeight="1" x14ac:dyDescent="0.15">
      <c r="A15" s="27" t="s">
        <v>23</v>
      </c>
      <c r="B15" s="25">
        <v>159183</v>
      </c>
      <c r="C15" s="26">
        <v>618948</v>
      </c>
      <c r="D15" s="25">
        <v>91312</v>
      </c>
      <c r="E15" s="26">
        <v>355047</v>
      </c>
      <c r="F15" s="25">
        <v>1500</v>
      </c>
      <c r="G15" s="24">
        <v>65.2</v>
      </c>
      <c r="H15" s="23">
        <v>163664</v>
      </c>
      <c r="I15" s="22">
        <v>2.814999089098702</v>
      </c>
      <c r="J15" s="21"/>
    </row>
    <row r="16" spans="1:252" s="3" customFormat="1" ht="12.9" customHeight="1" x14ac:dyDescent="0.15">
      <c r="A16" s="27" t="s">
        <v>22</v>
      </c>
      <c r="B16" s="25">
        <v>167048</v>
      </c>
      <c r="C16" s="26">
        <v>489558</v>
      </c>
      <c r="D16" s="25">
        <v>52972</v>
      </c>
      <c r="E16" s="26">
        <v>155242</v>
      </c>
      <c r="F16" s="25">
        <v>30283</v>
      </c>
      <c r="G16" s="24">
        <v>55.6</v>
      </c>
      <c r="H16" s="23">
        <v>169907</v>
      </c>
      <c r="I16" s="22">
        <v>1.7114841243235368</v>
      </c>
      <c r="J16" s="21"/>
    </row>
    <row r="17" spans="1:10" s="3" customFormat="1" ht="12.9" customHeight="1" x14ac:dyDescent="0.15">
      <c r="A17" s="27" t="s">
        <v>21</v>
      </c>
      <c r="B17" s="25">
        <v>112094</v>
      </c>
      <c r="C17" s="26">
        <v>495264</v>
      </c>
      <c r="D17" s="25">
        <v>38572</v>
      </c>
      <c r="E17" s="26">
        <v>170422</v>
      </c>
      <c r="F17" s="25">
        <v>22800</v>
      </c>
      <c r="G17" s="24">
        <v>57.8</v>
      </c>
      <c r="H17" s="23">
        <v>116340</v>
      </c>
      <c r="I17" s="22">
        <v>3.7878923046728685</v>
      </c>
      <c r="J17" s="21"/>
    </row>
    <row r="18" spans="1:10" s="3" customFormat="1" ht="12.9" customHeight="1" x14ac:dyDescent="0.15">
      <c r="A18" s="27"/>
      <c r="B18" s="25"/>
      <c r="D18" s="25"/>
      <c r="F18" s="25"/>
      <c r="G18" s="24"/>
      <c r="H18" s="23"/>
      <c r="I18" s="22"/>
      <c r="J18" s="21"/>
    </row>
    <row r="19" spans="1:10" s="3" customFormat="1" ht="12.9" customHeight="1" x14ac:dyDescent="0.15">
      <c r="A19" s="27" t="s">
        <v>20</v>
      </c>
      <c r="B19" s="25">
        <v>105504</v>
      </c>
      <c r="C19" s="26">
        <v>517915</v>
      </c>
      <c r="D19" s="25">
        <v>25060</v>
      </c>
      <c r="E19" s="26">
        <v>123019</v>
      </c>
      <c r="F19" s="25">
        <v>29700</v>
      </c>
      <c r="G19" s="24">
        <v>56.1</v>
      </c>
      <c r="H19" s="23">
        <v>109970</v>
      </c>
      <c r="I19" s="22">
        <v>4.2330148619957431</v>
      </c>
      <c r="J19" s="21"/>
    </row>
    <row r="20" spans="1:10" s="3" customFormat="1" ht="12.9" customHeight="1" x14ac:dyDescent="0.15">
      <c r="A20" s="27" t="s">
        <v>19</v>
      </c>
      <c r="B20" s="25">
        <v>122618</v>
      </c>
      <c r="C20" s="26">
        <v>444713</v>
      </c>
      <c r="D20" s="25">
        <v>28034</v>
      </c>
      <c r="E20" s="26">
        <v>101674</v>
      </c>
      <c r="F20" s="25">
        <v>42560</v>
      </c>
      <c r="G20" s="24">
        <v>62.3</v>
      </c>
      <c r="H20" s="23">
        <v>129028</v>
      </c>
      <c r="I20" s="22">
        <v>5.2276174786735963</v>
      </c>
      <c r="J20" s="21"/>
    </row>
    <row r="21" spans="1:10" s="3" customFormat="1" ht="12.9" customHeight="1" x14ac:dyDescent="0.15">
      <c r="A21" s="27" t="s">
        <v>18</v>
      </c>
      <c r="B21" s="25">
        <v>227708</v>
      </c>
      <c r="C21" s="26">
        <v>432944</v>
      </c>
      <c r="D21" s="25">
        <v>58824</v>
      </c>
      <c r="E21" s="26">
        <v>111843</v>
      </c>
      <c r="F21" s="25">
        <v>62333</v>
      </c>
      <c r="G21" s="24">
        <v>56.9</v>
      </c>
      <c r="H21" s="23">
        <v>236770</v>
      </c>
      <c r="I21" s="22">
        <v>3.9796581586944768</v>
      </c>
      <c r="J21" s="21"/>
    </row>
    <row r="22" spans="1:10" s="3" customFormat="1" ht="12.9" customHeight="1" x14ac:dyDescent="0.15">
      <c r="A22" s="27" t="s">
        <v>17</v>
      </c>
      <c r="B22" s="25">
        <v>190172</v>
      </c>
      <c r="C22" s="26">
        <v>471074</v>
      </c>
      <c r="D22" s="25">
        <v>54904</v>
      </c>
      <c r="E22" s="26">
        <v>136002</v>
      </c>
      <c r="F22" s="25">
        <v>44900</v>
      </c>
      <c r="G22" s="24">
        <v>55.9</v>
      </c>
      <c r="H22" s="23">
        <v>199891</v>
      </c>
      <c r="I22" s="22">
        <v>5.1106366867887942</v>
      </c>
      <c r="J22" s="21"/>
    </row>
    <row r="23" spans="1:10" s="3" customFormat="1" ht="12.9" customHeight="1" x14ac:dyDescent="0.15">
      <c r="A23" s="27" t="s">
        <v>16</v>
      </c>
      <c r="B23" s="25">
        <v>111560</v>
      </c>
      <c r="C23" s="26">
        <v>400897</v>
      </c>
      <c r="D23" s="25">
        <v>48828</v>
      </c>
      <c r="E23" s="26">
        <v>175466</v>
      </c>
      <c r="F23" s="25">
        <v>17800</v>
      </c>
      <c r="G23" s="24">
        <v>63.7</v>
      </c>
      <c r="H23" s="23">
        <v>117599</v>
      </c>
      <c r="I23" s="22">
        <v>5.413230548583714</v>
      </c>
      <c r="J23" s="21"/>
    </row>
    <row r="24" spans="1:10" s="3" customFormat="1" ht="12.9" customHeight="1" x14ac:dyDescent="0.15">
      <c r="A24" s="27"/>
      <c r="B24" s="25"/>
      <c r="D24" s="25"/>
      <c r="F24" s="25"/>
      <c r="G24" s="24"/>
      <c r="H24" s="23"/>
      <c r="I24" s="22"/>
      <c r="J24" s="21"/>
    </row>
    <row r="25" spans="1:10" s="3" customFormat="1" ht="12.9" customHeight="1" x14ac:dyDescent="0.15">
      <c r="A25" s="27" t="s">
        <v>15</v>
      </c>
      <c r="B25" s="25">
        <v>298080</v>
      </c>
      <c r="C25" s="26">
        <v>409056</v>
      </c>
      <c r="D25" s="25">
        <v>78437</v>
      </c>
      <c r="E25" s="26">
        <v>107639</v>
      </c>
      <c r="F25" s="25">
        <v>79692</v>
      </c>
      <c r="G25" s="24">
        <v>58</v>
      </c>
      <c r="H25" s="23">
        <v>314177</v>
      </c>
      <c r="I25" s="22">
        <v>5.4002281266773977</v>
      </c>
      <c r="J25" s="21"/>
    </row>
    <row r="26" spans="1:10" s="3" customFormat="1" ht="12.9" customHeight="1" x14ac:dyDescent="0.15">
      <c r="A26" s="27" t="s">
        <v>14</v>
      </c>
      <c r="B26" s="25">
        <v>334888</v>
      </c>
      <c r="C26" s="26">
        <v>365515</v>
      </c>
      <c r="D26" s="25">
        <v>133058</v>
      </c>
      <c r="E26" s="26">
        <v>145227</v>
      </c>
      <c r="F26" s="25">
        <v>67791</v>
      </c>
      <c r="G26" s="24">
        <v>64</v>
      </c>
      <c r="H26" s="23">
        <v>360695</v>
      </c>
      <c r="I26" s="22">
        <v>7.7061584768639113</v>
      </c>
      <c r="J26" s="21"/>
    </row>
    <row r="27" spans="1:10" s="3" customFormat="1" ht="12.9" customHeight="1" x14ac:dyDescent="0.15">
      <c r="A27" s="27" t="s">
        <v>13</v>
      </c>
      <c r="B27" s="25">
        <v>104578</v>
      </c>
      <c r="C27" s="26">
        <v>456647</v>
      </c>
      <c r="D27" s="25">
        <v>56926</v>
      </c>
      <c r="E27" s="26">
        <v>248571</v>
      </c>
      <c r="F27" s="25">
        <v>1500</v>
      </c>
      <c r="G27" s="24">
        <v>63.5</v>
      </c>
      <c r="H27" s="23">
        <v>112671</v>
      </c>
      <c r="I27" s="22">
        <v>7.7387213371837182</v>
      </c>
      <c r="J27" s="21"/>
    </row>
    <row r="28" spans="1:10" s="3" customFormat="1" ht="12.9" customHeight="1" x14ac:dyDescent="0.15">
      <c r="A28" s="27" t="s">
        <v>12</v>
      </c>
      <c r="B28" s="25">
        <v>158287</v>
      </c>
      <c r="C28" s="26">
        <v>476744</v>
      </c>
      <c r="D28" s="25">
        <v>37705</v>
      </c>
      <c r="E28" s="26">
        <v>113563</v>
      </c>
      <c r="F28" s="25">
        <v>43400</v>
      </c>
      <c r="G28" s="24">
        <v>52.7</v>
      </c>
      <c r="H28" s="23">
        <v>204859</v>
      </c>
      <c r="I28" s="22">
        <v>29.422504690846374</v>
      </c>
      <c r="J28" s="21"/>
    </row>
    <row r="29" spans="1:10" s="3" customFormat="1" ht="12.9" customHeight="1" x14ac:dyDescent="0.15">
      <c r="A29" s="27" t="s">
        <v>11</v>
      </c>
      <c r="B29" s="25">
        <v>201210</v>
      </c>
      <c r="C29" s="26">
        <v>353184</v>
      </c>
      <c r="D29" s="25">
        <v>69737</v>
      </c>
      <c r="E29" s="26">
        <v>122409</v>
      </c>
      <c r="F29" s="25">
        <v>49700</v>
      </c>
      <c r="G29" s="24">
        <v>64.2</v>
      </c>
      <c r="H29" s="23">
        <v>213883</v>
      </c>
      <c r="I29" s="22">
        <v>6.2983947119924499</v>
      </c>
      <c r="J29" s="21"/>
    </row>
    <row r="30" spans="1:10" s="3" customFormat="1" ht="12.9" customHeight="1" x14ac:dyDescent="0.15">
      <c r="A30" s="27"/>
      <c r="B30" s="25"/>
      <c r="D30" s="25"/>
      <c r="F30" s="25"/>
      <c r="G30" s="24"/>
      <c r="H30" s="23"/>
      <c r="I30" s="22"/>
      <c r="J30" s="21"/>
    </row>
    <row r="31" spans="1:10" s="3" customFormat="1" ht="12.9" customHeight="1" x14ac:dyDescent="0.15">
      <c r="A31" s="27" t="s">
        <v>10</v>
      </c>
      <c r="B31" s="25">
        <v>136047</v>
      </c>
      <c r="C31" s="26">
        <v>480151</v>
      </c>
      <c r="D31" s="25">
        <v>36782</v>
      </c>
      <c r="E31" s="26">
        <v>129815</v>
      </c>
      <c r="F31" s="25">
        <v>33600</v>
      </c>
      <c r="G31" s="24">
        <v>54.7</v>
      </c>
      <c r="H31" s="23">
        <v>140252</v>
      </c>
      <c r="I31" s="22">
        <v>3.0908436055186783</v>
      </c>
      <c r="J31" s="21"/>
    </row>
    <row r="32" spans="1:10" s="3" customFormat="1" ht="12.9" customHeight="1" x14ac:dyDescent="0.15">
      <c r="A32" s="27" t="s">
        <v>9</v>
      </c>
      <c r="B32" s="25">
        <v>160661</v>
      </c>
      <c r="C32" s="26">
        <v>457361</v>
      </c>
      <c r="D32" s="25">
        <v>34125</v>
      </c>
      <c r="E32" s="26">
        <v>97145</v>
      </c>
      <c r="F32" s="25">
        <v>58000</v>
      </c>
      <c r="G32" s="24">
        <v>60.4</v>
      </c>
      <c r="H32" s="23">
        <v>196147</v>
      </c>
      <c r="I32" s="22">
        <v>22.087501011446452</v>
      </c>
      <c r="J32" s="21"/>
    </row>
    <row r="33" spans="1:10" s="3" customFormat="1" ht="12.9" customHeight="1" x14ac:dyDescent="0.15">
      <c r="A33" s="27" t="s">
        <v>8</v>
      </c>
      <c r="B33" s="25">
        <v>106362</v>
      </c>
      <c r="C33" s="26">
        <v>493461</v>
      </c>
      <c r="D33" s="25">
        <v>19763</v>
      </c>
      <c r="E33" s="26">
        <v>91689</v>
      </c>
      <c r="F33" s="25">
        <v>43660</v>
      </c>
      <c r="G33" s="24">
        <v>61</v>
      </c>
      <c r="H33" s="23">
        <v>112855</v>
      </c>
      <c r="I33" s="22">
        <v>6.1046238318196444</v>
      </c>
      <c r="J33" s="21"/>
    </row>
    <row r="34" spans="1:10" s="3" customFormat="1" ht="12.9" customHeight="1" x14ac:dyDescent="0.15">
      <c r="A34" s="27" t="s">
        <v>7</v>
      </c>
      <c r="B34" s="25">
        <v>228402</v>
      </c>
      <c r="C34" s="26">
        <v>402673</v>
      </c>
      <c r="D34" s="25">
        <v>50606</v>
      </c>
      <c r="E34" s="26">
        <v>89219</v>
      </c>
      <c r="F34" s="25">
        <v>76200</v>
      </c>
      <c r="G34" s="24">
        <v>58.3</v>
      </c>
      <c r="H34" s="23">
        <v>239189</v>
      </c>
      <c r="I34" s="22">
        <v>4.72281328534776</v>
      </c>
      <c r="J34" s="21"/>
    </row>
    <row r="35" spans="1:10" s="3" customFormat="1" ht="12.9" customHeight="1" x14ac:dyDescent="0.15">
      <c r="A35" s="27" t="s">
        <v>6</v>
      </c>
      <c r="B35" s="25">
        <v>288069</v>
      </c>
      <c r="C35" s="26">
        <v>390148</v>
      </c>
      <c r="D35" s="25">
        <v>69847</v>
      </c>
      <c r="E35" s="26">
        <v>94598</v>
      </c>
      <c r="F35" s="25">
        <v>92840</v>
      </c>
      <c r="G35" s="24">
        <v>61.7</v>
      </c>
      <c r="H35" s="23">
        <v>302525</v>
      </c>
      <c r="I35" s="22">
        <v>5.0182421572609437</v>
      </c>
      <c r="J35" s="21"/>
    </row>
    <row r="36" spans="1:10" s="3" customFormat="1" ht="12.9" customHeight="1" x14ac:dyDescent="0.15">
      <c r="A36" s="27"/>
      <c r="B36" s="25"/>
      <c r="C36" s="26"/>
      <c r="D36" s="25"/>
      <c r="E36" s="26"/>
      <c r="F36" s="25"/>
      <c r="G36" s="24"/>
      <c r="H36" s="23"/>
      <c r="I36" s="22"/>
      <c r="J36" s="21"/>
    </row>
    <row r="37" spans="1:10" s="3" customFormat="1" ht="12.9" customHeight="1" x14ac:dyDescent="0.15">
      <c r="A37" s="28" t="s">
        <v>5</v>
      </c>
      <c r="B37" s="25">
        <v>211518</v>
      </c>
      <c r="C37" s="26">
        <v>457749</v>
      </c>
      <c r="D37" s="25">
        <v>36339</v>
      </c>
      <c r="E37" s="26">
        <v>78642</v>
      </c>
      <c r="F37" s="25">
        <v>83000</v>
      </c>
      <c r="G37" s="24">
        <v>57.8</v>
      </c>
      <c r="H37" s="23">
        <v>257601</v>
      </c>
      <c r="I37" s="22">
        <v>21.786798286670628</v>
      </c>
      <c r="J37" s="21"/>
    </row>
    <row r="38" spans="1:10" s="3" customFormat="1" ht="12.9" customHeight="1" x14ac:dyDescent="0.15">
      <c r="A38" s="27" t="s">
        <v>4</v>
      </c>
      <c r="B38" s="25">
        <v>283833</v>
      </c>
      <c r="C38" s="26">
        <v>411508</v>
      </c>
      <c r="D38" s="25">
        <v>58259</v>
      </c>
      <c r="E38" s="26">
        <v>84465</v>
      </c>
      <c r="F38" s="25">
        <v>103600</v>
      </c>
      <c r="G38" s="24">
        <v>60.1</v>
      </c>
      <c r="H38" s="23">
        <v>290358</v>
      </c>
      <c r="I38" s="22">
        <v>2.2988870215936874</v>
      </c>
      <c r="J38" s="21"/>
    </row>
    <row r="39" spans="1:10" s="3" customFormat="1" ht="12.9" customHeight="1" x14ac:dyDescent="0.15">
      <c r="A39" s="27"/>
      <c r="B39" s="25"/>
      <c r="C39" s="26"/>
      <c r="D39" s="25"/>
      <c r="E39" s="26"/>
      <c r="F39" s="25"/>
      <c r="G39" s="24"/>
      <c r="H39" s="23"/>
      <c r="I39" s="22"/>
      <c r="J39" s="21"/>
    </row>
    <row r="40" spans="1:10" s="3" customFormat="1" ht="12.6" customHeight="1" x14ac:dyDescent="0.15">
      <c r="A40" s="20" t="s">
        <v>3</v>
      </c>
      <c r="B40" s="18">
        <v>4216287</v>
      </c>
      <c r="C40" s="18">
        <v>442754</v>
      </c>
      <c r="D40" s="19">
        <v>1192067</v>
      </c>
      <c r="E40" s="18">
        <v>125179</v>
      </c>
      <c r="F40" s="18">
        <v>1123786</v>
      </c>
      <c r="G40" s="17">
        <v>58.9</v>
      </c>
      <c r="H40" s="16">
        <v>4529109</v>
      </c>
      <c r="I40" s="15">
        <v>7.4193715940115146</v>
      </c>
      <c r="J40" s="14"/>
    </row>
    <row r="41" spans="1:10" s="10" customFormat="1" ht="12" customHeight="1" x14ac:dyDescent="0.15">
      <c r="A41" s="10" t="s">
        <v>2</v>
      </c>
      <c r="H41" s="12"/>
      <c r="I41" s="11"/>
      <c r="J41" s="11"/>
    </row>
    <row r="42" spans="1:10" s="10" customFormat="1" ht="12" customHeight="1" x14ac:dyDescent="0.15">
      <c r="C42" s="10" t="s">
        <v>615</v>
      </c>
      <c r="H42" s="12"/>
      <c r="I42" s="11"/>
      <c r="J42" s="11"/>
    </row>
    <row r="43" spans="1:10" s="10" customFormat="1" ht="12" customHeight="1" x14ac:dyDescent="0.15">
      <c r="C43" s="10" t="s">
        <v>1</v>
      </c>
      <c r="D43" s="13"/>
      <c r="H43" s="12"/>
      <c r="I43" s="11"/>
      <c r="J43" s="11" t="s">
        <v>0</v>
      </c>
    </row>
    <row r="44" spans="1:10" s="10" customFormat="1" ht="9.6" x14ac:dyDescent="0.15">
      <c r="D44" s="13"/>
      <c r="H44" s="12"/>
      <c r="I44" s="11"/>
    </row>
    <row r="45" spans="1:10" s="8" customFormat="1" ht="8.4" x14ac:dyDescent="0.2">
      <c r="H45" s="9"/>
    </row>
    <row r="46" spans="1:10" s="5" customFormat="1" ht="10.8" x14ac:dyDescent="0.2">
      <c r="B46" s="6"/>
      <c r="C46" s="7"/>
      <c r="D46" s="6"/>
      <c r="E46" s="7"/>
      <c r="F46" s="6"/>
      <c r="G46" s="6"/>
      <c r="H46" s="6"/>
      <c r="I46" s="6"/>
    </row>
    <row r="47" spans="1:10" s="3" customFormat="1" ht="10.8" x14ac:dyDescent="0.15">
      <c r="H47" s="4"/>
    </row>
    <row r="48" spans="1:10" s="3" customFormat="1" ht="10.8" x14ac:dyDescent="0.15">
      <c r="H48" s="4"/>
    </row>
    <row r="49" spans="8:8" s="3" customFormat="1" ht="10.8" x14ac:dyDescent="0.15">
      <c r="H49" s="4"/>
    </row>
    <row r="50" spans="8:8" s="3" customFormat="1" ht="10.8" x14ac:dyDescent="0.15">
      <c r="H50" s="4"/>
    </row>
    <row r="51" spans="8:8" s="3" customFormat="1" ht="10.8" x14ac:dyDescent="0.15">
      <c r="H51" s="4"/>
    </row>
    <row r="52" spans="8:8" s="3" customFormat="1" ht="10.8" x14ac:dyDescent="0.15">
      <c r="H52" s="4"/>
    </row>
    <row r="53" spans="8:8" s="3" customFormat="1" ht="10.8" x14ac:dyDescent="0.15">
      <c r="H53" s="4"/>
    </row>
    <row r="54" spans="8:8" s="3" customFormat="1" ht="10.8" x14ac:dyDescent="0.15">
      <c r="H54" s="4"/>
    </row>
    <row r="55" spans="8:8" s="3" customFormat="1" ht="10.8" x14ac:dyDescent="0.15">
      <c r="H55" s="4"/>
    </row>
    <row r="56" spans="8:8" s="3" customFormat="1" ht="10.8" x14ac:dyDescent="0.15">
      <c r="H56" s="4"/>
    </row>
    <row r="57" spans="8:8" s="3" customFormat="1" ht="10.8" x14ac:dyDescent="0.15">
      <c r="H57" s="4"/>
    </row>
    <row r="58" spans="8:8" s="3" customFormat="1" ht="10.8" x14ac:dyDescent="0.15">
      <c r="H58" s="4"/>
    </row>
    <row r="59" spans="8:8" s="3" customFormat="1" ht="10.8" x14ac:dyDescent="0.15">
      <c r="H59" s="4"/>
    </row>
    <row r="60" spans="8:8" s="3" customFormat="1" ht="10.8" x14ac:dyDescent="0.15">
      <c r="H60" s="4"/>
    </row>
    <row r="61" spans="8:8" s="3" customFormat="1" ht="10.8" x14ac:dyDescent="0.15">
      <c r="H61" s="4"/>
    </row>
    <row r="62" spans="8:8" s="3" customFormat="1" ht="10.8" x14ac:dyDescent="0.15">
      <c r="H62" s="4"/>
    </row>
    <row r="63" spans="8:8" s="3" customFormat="1" ht="10.8" x14ac:dyDescent="0.15">
      <c r="H63" s="4"/>
    </row>
    <row r="64" spans="8:8" s="3" customFormat="1" ht="10.8" x14ac:dyDescent="0.15">
      <c r="H64" s="4"/>
    </row>
    <row r="65" spans="8:8" s="3" customFormat="1" ht="10.8" x14ac:dyDescent="0.15">
      <c r="H65" s="4"/>
    </row>
    <row r="66" spans="8:8" s="3" customFormat="1" ht="10.8" x14ac:dyDescent="0.15">
      <c r="H66" s="4"/>
    </row>
    <row r="67" spans="8:8" s="3" customFormat="1" ht="10.8" x14ac:dyDescent="0.15">
      <c r="H67" s="4"/>
    </row>
    <row r="68" spans="8:8" s="3" customFormat="1" ht="10.8" x14ac:dyDescent="0.15">
      <c r="H68" s="4"/>
    </row>
    <row r="69" spans="8:8" s="3" customFormat="1" ht="10.8" x14ac:dyDescent="0.15">
      <c r="H69" s="4"/>
    </row>
    <row r="70" spans="8:8" s="3" customFormat="1" ht="10.8" x14ac:dyDescent="0.15">
      <c r="H70" s="4"/>
    </row>
    <row r="71" spans="8:8" s="3" customFormat="1" ht="10.8" x14ac:dyDescent="0.15">
      <c r="H71" s="4"/>
    </row>
    <row r="72" spans="8:8" s="3" customFormat="1" ht="10.8" x14ac:dyDescent="0.15">
      <c r="H72" s="4"/>
    </row>
    <row r="73" spans="8:8" s="3" customFormat="1" ht="10.8" x14ac:dyDescent="0.15">
      <c r="H73" s="4"/>
    </row>
    <row r="74" spans="8:8" s="3" customFormat="1" ht="10.8" x14ac:dyDescent="0.15">
      <c r="H74" s="4"/>
    </row>
    <row r="75" spans="8:8" s="3" customFormat="1" ht="10.8" x14ac:dyDescent="0.15">
      <c r="H75" s="4"/>
    </row>
    <row r="76" spans="8:8" s="3" customFormat="1" ht="10.8" x14ac:dyDescent="0.15">
      <c r="H76" s="4"/>
    </row>
    <row r="77" spans="8:8" s="3" customFormat="1" ht="10.8" x14ac:dyDescent="0.15">
      <c r="H77" s="4"/>
    </row>
    <row r="78" spans="8:8" s="3" customFormat="1" ht="10.8" x14ac:dyDescent="0.15">
      <c r="H78" s="4"/>
    </row>
    <row r="79" spans="8:8" s="3" customFormat="1" ht="10.8" x14ac:dyDescent="0.15">
      <c r="H79" s="4"/>
    </row>
    <row r="80" spans="8:8" s="3" customFormat="1" ht="10.8" x14ac:dyDescent="0.15">
      <c r="H80" s="4"/>
    </row>
    <row r="81" spans="8:8" s="3" customFormat="1" ht="10.8" x14ac:dyDescent="0.15">
      <c r="H81" s="4"/>
    </row>
    <row r="82" spans="8:8" s="3" customFormat="1" ht="10.8" x14ac:dyDescent="0.15">
      <c r="H82" s="4"/>
    </row>
    <row r="83" spans="8:8" s="3" customFormat="1" ht="10.8" x14ac:dyDescent="0.15">
      <c r="H83" s="4"/>
    </row>
    <row r="84" spans="8:8" s="3" customFormat="1" ht="10.8" x14ac:dyDescent="0.15">
      <c r="H84" s="4"/>
    </row>
    <row r="85" spans="8:8" s="3" customFormat="1" ht="10.8" x14ac:dyDescent="0.15">
      <c r="H85" s="4"/>
    </row>
    <row r="86" spans="8:8" s="3" customFormat="1" ht="10.8" x14ac:dyDescent="0.15">
      <c r="H86" s="4"/>
    </row>
    <row r="87" spans="8:8" s="3" customFormat="1" ht="10.8" x14ac:dyDescent="0.15">
      <c r="H87" s="4"/>
    </row>
    <row r="88" spans="8:8" s="3" customFormat="1" ht="10.8" x14ac:dyDescent="0.15">
      <c r="H88" s="4"/>
    </row>
    <row r="89" spans="8:8" s="3" customFormat="1" ht="10.8" x14ac:dyDescent="0.15">
      <c r="H89" s="4"/>
    </row>
    <row r="90" spans="8:8" s="3" customFormat="1" ht="10.8" x14ac:dyDescent="0.15">
      <c r="H90" s="4"/>
    </row>
    <row r="91" spans="8:8" s="3" customFormat="1" ht="10.8" x14ac:dyDescent="0.15">
      <c r="H91" s="4"/>
    </row>
    <row r="92" spans="8:8" s="3" customFormat="1" ht="10.8" x14ac:dyDescent="0.15">
      <c r="H92" s="4"/>
    </row>
    <row r="93" spans="8:8" s="3" customFormat="1" ht="10.8" x14ac:dyDescent="0.15">
      <c r="H93" s="4"/>
    </row>
    <row r="94" spans="8:8" s="3" customFormat="1" ht="10.8" x14ac:dyDescent="0.15">
      <c r="H94" s="4"/>
    </row>
    <row r="95" spans="8:8" s="3" customFormat="1" ht="10.8" x14ac:dyDescent="0.15">
      <c r="H95" s="4"/>
    </row>
    <row r="96" spans="8:8" s="3" customFormat="1" ht="10.8" x14ac:dyDescent="0.15">
      <c r="H96" s="4"/>
    </row>
    <row r="97" spans="8:8" s="3" customFormat="1" ht="10.8" x14ac:dyDescent="0.15">
      <c r="H97" s="4"/>
    </row>
    <row r="98" spans="8:8" s="3" customFormat="1" ht="10.8" x14ac:dyDescent="0.15">
      <c r="H98" s="4"/>
    </row>
    <row r="99" spans="8:8" s="3" customFormat="1" ht="10.8" x14ac:dyDescent="0.15">
      <c r="H99" s="4"/>
    </row>
    <row r="100" spans="8:8" s="3" customFormat="1" ht="10.8" x14ac:dyDescent="0.15">
      <c r="H100" s="4"/>
    </row>
  </sheetData>
  <mergeCells count="2">
    <mergeCell ref="I8:J9"/>
    <mergeCell ref="I10:J10"/>
  </mergeCells>
  <phoneticPr fontId="3"/>
  <printOptions horizontalCentered="1"/>
  <pageMargins left="0" right="0" top="0.39370078740157483" bottom="0.39370078740157483"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322BD-5F68-4C36-8FCE-12578C47A507}">
  <dimension ref="A1:N11"/>
  <sheetViews>
    <sheetView view="pageBreakPreview" zoomScale="115" zoomScaleNormal="100" zoomScaleSheetLayoutView="115" workbookViewId="0">
      <selection sqref="A1:XFD3"/>
    </sheetView>
  </sheetViews>
  <sheetFormatPr defaultColWidth="9" defaultRowHeight="13.2" x14ac:dyDescent="0.2"/>
  <cols>
    <col min="1" max="1" width="7.109375" style="1" customWidth="1"/>
    <col min="2" max="2" width="5.6640625" style="1" customWidth="1"/>
    <col min="3" max="3" width="7.109375" style="1" customWidth="1"/>
    <col min="4" max="4" width="8.21875" style="1" customWidth="1"/>
    <col min="5" max="5" width="7.109375" style="1" customWidth="1"/>
    <col min="6" max="7" width="6.109375" style="1" customWidth="1"/>
    <col min="8" max="8" width="6.33203125" style="1" customWidth="1"/>
    <col min="9" max="9" width="7.109375" style="1" customWidth="1"/>
    <col min="10" max="10" width="6.33203125" style="1" customWidth="1"/>
    <col min="11" max="11" width="7.109375" style="1" customWidth="1"/>
    <col min="12" max="12" width="6.33203125" style="1" customWidth="1"/>
    <col min="13" max="13" width="8.109375" style="1" customWidth="1"/>
    <col min="14" max="16384" width="9" style="1"/>
  </cols>
  <sheetData>
    <row r="1" spans="1:14" ht="15" customHeight="1" thickBot="1" x14ac:dyDescent="0.25">
      <c r="A1" s="66" t="s">
        <v>210</v>
      </c>
    </row>
    <row r="2" spans="1:14" s="73" customFormat="1" ht="15.9" customHeight="1" thickTop="1" x14ac:dyDescent="0.2">
      <c r="A2" s="216" t="s">
        <v>174</v>
      </c>
      <c r="B2" s="670" t="s">
        <v>209</v>
      </c>
      <c r="C2" s="215"/>
      <c r="D2" s="215"/>
      <c r="E2" s="215"/>
      <c r="F2" s="670" t="s">
        <v>208</v>
      </c>
      <c r="G2" s="670" t="s">
        <v>207</v>
      </c>
      <c r="H2" s="215"/>
      <c r="I2" s="215"/>
      <c r="J2" s="215"/>
      <c r="K2" s="215"/>
      <c r="L2" s="232"/>
      <c r="M2" s="231"/>
    </row>
    <row r="3" spans="1:14" s="3" customFormat="1" ht="15.9" customHeight="1" x14ac:dyDescent="0.15">
      <c r="A3" s="212"/>
      <c r="B3" s="684"/>
      <c r="C3" s="72" t="s">
        <v>72</v>
      </c>
      <c r="D3" s="72" t="s">
        <v>71</v>
      </c>
      <c r="E3" s="72" t="s">
        <v>206</v>
      </c>
      <c r="F3" s="684"/>
      <c r="G3" s="686"/>
      <c r="H3" s="72" t="s">
        <v>205</v>
      </c>
      <c r="I3" s="72" t="s">
        <v>68</v>
      </c>
      <c r="J3" s="72" t="s">
        <v>204</v>
      </c>
      <c r="K3" s="72" t="s">
        <v>67</v>
      </c>
      <c r="L3" s="28" t="s">
        <v>66</v>
      </c>
      <c r="M3" s="230" t="s">
        <v>203</v>
      </c>
    </row>
    <row r="4" spans="1:14" s="3" customFormat="1" ht="15.9" customHeight="1" x14ac:dyDescent="0.15">
      <c r="A4" s="209" t="s">
        <v>56</v>
      </c>
      <c r="B4" s="685"/>
      <c r="C4" s="148"/>
      <c r="D4" s="148"/>
      <c r="E4" s="148"/>
      <c r="F4" s="685"/>
      <c r="G4" s="687"/>
      <c r="H4" s="148"/>
      <c r="I4" s="148"/>
      <c r="J4" s="148"/>
      <c r="K4" s="148"/>
      <c r="L4" s="229"/>
      <c r="M4" s="228"/>
    </row>
    <row r="5" spans="1:14" s="219" customFormat="1" ht="18" customHeight="1" x14ac:dyDescent="0.15">
      <c r="A5" s="181" t="s">
        <v>181</v>
      </c>
      <c r="B5" s="129">
        <v>918</v>
      </c>
      <c r="C5" s="134">
        <v>97522</v>
      </c>
      <c r="D5" s="134">
        <v>167518</v>
      </c>
      <c r="E5" s="134">
        <v>17042</v>
      </c>
      <c r="F5" s="134">
        <v>317</v>
      </c>
      <c r="G5" s="134">
        <v>109</v>
      </c>
      <c r="H5" s="134">
        <v>3144</v>
      </c>
      <c r="I5" s="134">
        <v>25253</v>
      </c>
      <c r="J5" s="134">
        <v>1344</v>
      </c>
      <c r="K5" s="134">
        <v>42188</v>
      </c>
      <c r="L5" s="226">
        <v>4845</v>
      </c>
      <c r="M5" s="225">
        <v>360201</v>
      </c>
      <c r="N5" s="3"/>
    </row>
    <row r="6" spans="1:14" s="219" customFormat="1" ht="18" customHeight="1" x14ac:dyDescent="0.15">
      <c r="A6" s="227">
        <v>3</v>
      </c>
      <c r="B6" s="129">
        <v>900</v>
      </c>
      <c r="C6" s="134">
        <v>27719</v>
      </c>
      <c r="D6" s="134">
        <v>184721</v>
      </c>
      <c r="E6" s="134">
        <v>29122</v>
      </c>
      <c r="F6" s="134">
        <v>273</v>
      </c>
      <c r="G6" s="134">
        <v>93</v>
      </c>
      <c r="H6" s="134">
        <v>2450</v>
      </c>
      <c r="I6" s="134">
        <v>23298</v>
      </c>
      <c r="J6" s="134">
        <v>946</v>
      </c>
      <c r="K6" s="134">
        <v>63566</v>
      </c>
      <c r="L6" s="226">
        <v>4893</v>
      </c>
      <c r="M6" s="225">
        <v>337981</v>
      </c>
      <c r="N6" s="3"/>
    </row>
    <row r="7" spans="1:14" s="219" customFormat="1" ht="18" customHeight="1" x14ac:dyDescent="0.15">
      <c r="A7" s="224">
        <v>4</v>
      </c>
      <c r="B7" s="223">
        <v>920</v>
      </c>
      <c r="C7" s="222">
        <v>25119</v>
      </c>
      <c r="D7" s="222">
        <v>186816</v>
      </c>
      <c r="E7" s="222">
        <v>25464</v>
      </c>
      <c r="F7" s="222">
        <v>761</v>
      </c>
      <c r="G7" s="222">
        <v>85</v>
      </c>
      <c r="H7" s="222">
        <v>4967</v>
      </c>
      <c r="I7" s="222">
        <v>26837</v>
      </c>
      <c r="J7" s="222">
        <v>2779</v>
      </c>
      <c r="K7" s="222">
        <v>49774</v>
      </c>
      <c r="L7" s="221">
        <v>3323</v>
      </c>
      <c r="M7" s="220">
        <v>326844</v>
      </c>
      <c r="N7" s="3"/>
    </row>
    <row r="8" spans="1:14" s="63" customFormat="1" ht="12" customHeight="1" x14ac:dyDescent="0.2">
      <c r="M8" s="50" t="s">
        <v>130</v>
      </c>
    </row>
    <row r="9" spans="1:14" s="63" customFormat="1" ht="12" customHeight="1" x14ac:dyDescent="0.2">
      <c r="A9" s="64"/>
      <c r="B9" s="64"/>
      <c r="G9" s="63" t="s">
        <v>618</v>
      </c>
      <c r="L9" s="65"/>
      <c r="M9" s="50"/>
    </row>
    <row r="10" spans="1:14" s="10" customFormat="1" ht="9.6" x14ac:dyDescent="0.15">
      <c r="G10" s="63" t="s">
        <v>619</v>
      </c>
      <c r="J10" s="63"/>
    </row>
    <row r="11" spans="1:14" x14ac:dyDescent="0.2">
      <c r="D11" s="218"/>
    </row>
  </sheetData>
  <mergeCells count="3">
    <mergeCell ref="B2:B4"/>
    <mergeCell ref="F2:F4"/>
    <mergeCell ref="G2:G4"/>
  </mergeCells>
  <phoneticPr fontId="3"/>
  <printOptions gridLinesSet="0"/>
  <pageMargins left="0.70866141732283472" right="0.70866141732283472" top="0.98425196850393704" bottom="0.98425196850393704" header="0.51181102362204722" footer="0.31496062992125984"/>
  <pageSetup paperSize="9"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3850B-4D9D-489B-843D-6D4FAB336414}">
  <dimension ref="A1:O10"/>
  <sheetViews>
    <sheetView view="pageBreakPreview" zoomScale="115" zoomScaleNormal="115" zoomScaleSheetLayoutView="115" workbookViewId="0">
      <selection sqref="A1:XFD3"/>
    </sheetView>
  </sheetViews>
  <sheetFormatPr defaultColWidth="9" defaultRowHeight="13.2" x14ac:dyDescent="0.2"/>
  <cols>
    <col min="1" max="1" width="7.109375" style="1" customWidth="1"/>
    <col min="2" max="2" width="6" style="1" customWidth="1"/>
    <col min="3" max="3" width="7.33203125" style="1" customWidth="1"/>
    <col min="4" max="4" width="5.33203125" style="1" customWidth="1"/>
    <col min="5" max="5" width="6" style="1" customWidth="1"/>
    <col min="6" max="6" width="6.77734375" style="1" customWidth="1"/>
    <col min="7" max="13" width="6" style="1" customWidth="1"/>
    <col min="14" max="14" width="6.77734375" style="1" customWidth="1"/>
    <col min="15" max="16384" width="9" style="1"/>
  </cols>
  <sheetData>
    <row r="1" spans="1:15" ht="15" customHeight="1" thickBot="1" x14ac:dyDescent="0.25">
      <c r="A1" s="66" t="s">
        <v>226</v>
      </c>
      <c r="B1" s="49"/>
      <c r="C1" s="49"/>
      <c r="D1" s="49"/>
      <c r="E1" s="49"/>
      <c r="F1" s="49"/>
      <c r="G1" s="49"/>
      <c r="H1" s="49"/>
      <c r="I1" s="49"/>
      <c r="J1" s="49"/>
      <c r="K1" s="49"/>
      <c r="L1" s="49"/>
      <c r="M1" s="49"/>
      <c r="N1" s="49"/>
    </row>
    <row r="2" spans="1:15" s="73" customFormat="1" ht="15" customHeight="1" thickTop="1" x14ac:dyDescent="0.2">
      <c r="A2" s="216" t="s">
        <v>174</v>
      </c>
      <c r="B2" s="690" t="s">
        <v>225</v>
      </c>
      <c r="C2" s="690" t="s">
        <v>224</v>
      </c>
      <c r="D2" s="643" t="s">
        <v>66</v>
      </c>
      <c r="E2" s="252"/>
      <c r="F2" s="678" t="s">
        <v>223</v>
      </c>
      <c r="G2" s="251"/>
      <c r="H2" s="670" t="s">
        <v>222</v>
      </c>
      <c r="I2" s="670" t="s">
        <v>221</v>
      </c>
      <c r="J2" s="250"/>
      <c r="K2" s="670" t="s">
        <v>220</v>
      </c>
      <c r="L2" s="250"/>
      <c r="M2" s="675" t="s">
        <v>219</v>
      </c>
      <c r="N2" s="249"/>
    </row>
    <row r="3" spans="1:15" s="3" customFormat="1" ht="15" customHeight="1" x14ac:dyDescent="0.15">
      <c r="A3" s="212"/>
      <c r="B3" s="691"/>
      <c r="C3" s="691"/>
      <c r="D3" s="693"/>
      <c r="E3" s="248" t="s">
        <v>218</v>
      </c>
      <c r="F3" s="695"/>
      <c r="G3" s="210" t="s">
        <v>217</v>
      </c>
      <c r="H3" s="686"/>
      <c r="I3" s="684"/>
      <c r="J3" s="72" t="s">
        <v>216</v>
      </c>
      <c r="K3" s="684"/>
      <c r="L3" s="72" t="s">
        <v>215</v>
      </c>
      <c r="M3" s="688"/>
      <c r="N3" s="230" t="s">
        <v>203</v>
      </c>
    </row>
    <row r="4" spans="1:15" s="3" customFormat="1" ht="15" customHeight="1" x14ac:dyDescent="0.15">
      <c r="A4" s="209" t="s">
        <v>56</v>
      </c>
      <c r="B4" s="692"/>
      <c r="C4" s="692"/>
      <c r="D4" s="694"/>
      <c r="E4" s="247" t="s">
        <v>214</v>
      </c>
      <c r="F4" s="696"/>
      <c r="G4" s="246"/>
      <c r="H4" s="687"/>
      <c r="I4" s="685"/>
      <c r="J4" s="144"/>
      <c r="K4" s="685"/>
      <c r="L4" s="144"/>
      <c r="M4" s="689"/>
      <c r="N4" s="245"/>
    </row>
    <row r="5" spans="1:15" s="219" customFormat="1" ht="18" customHeight="1" x14ac:dyDescent="0.15">
      <c r="A5" s="244" t="s">
        <v>181</v>
      </c>
      <c r="B5" s="177">
        <v>38264</v>
      </c>
      <c r="C5" s="177">
        <v>109903</v>
      </c>
      <c r="D5" s="177">
        <v>4845</v>
      </c>
      <c r="E5" s="205">
        <v>4479</v>
      </c>
      <c r="F5" s="243">
        <v>153012</v>
      </c>
      <c r="G5" s="242">
        <v>45326</v>
      </c>
      <c r="H5" s="177">
        <v>1947</v>
      </c>
      <c r="I5" s="177">
        <v>86674</v>
      </c>
      <c r="J5" s="179">
        <v>16718</v>
      </c>
      <c r="K5" s="177">
        <v>1528</v>
      </c>
      <c r="L5" s="177">
        <v>24862</v>
      </c>
      <c r="M5" s="241">
        <v>30132</v>
      </c>
      <c r="N5" s="240">
        <v>360201</v>
      </c>
      <c r="O5" s="233"/>
    </row>
    <row r="6" spans="1:15" s="219" customFormat="1" ht="18" customHeight="1" x14ac:dyDescent="0.15">
      <c r="A6" s="227">
        <v>3</v>
      </c>
      <c r="B6" s="177">
        <v>36697</v>
      </c>
      <c r="C6" s="177">
        <v>128904</v>
      </c>
      <c r="D6" s="177">
        <v>4893</v>
      </c>
      <c r="E6" s="241">
        <v>4589</v>
      </c>
      <c r="F6" s="243">
        <v>170493</v>
      </c>
      <c r="G6" s="242">
        <v>49871</v>
      </c>
      <c r="H6" s="177">
        <v>1478</v>
      </c>
      <c r="I6" s="177">
        <v>18448</v>
      </c>
      <c r="J6" s="179">
        <v>24517</v>
      </c>
      <c r="K6" s="177">
        <v>220</v>
      </c>
      <c r="L6" s="177">
        <v>25081</v>
      </c>
      <c r="M6" s="241">
        <v>47873</v>
      </c>
      <c r="N6" s="240">
        <v>337981</v>
      </c>
      <c r="O6" s="233"/>
    </row>
    <row r="7" spans="1:15" s="219" customFormat="1" ht="18" customHeight="1" x14ac:dyDescent="0.15">
      <c r="A7" s="224">
        <v>4</v>
      </c>
      <c r="B7" s="236">
        <v>37649</v>
      </c>
      <c r="C7" s="236">
        <v>124996</v>
      </c>
      <c r="D7" s="236">
        <v>3323</v>
      </c>
      <c r="E7" s="235">
        <v>3069</v>
      </c>
      <c r="F7" s="239">
        <v>165969</v>
      </c>
      <c r="G7" s="238">
        <v>52079</v>
      </c>
      <c r="H7" s="236">
        <v>1561</v>
      </c>
      <c r="I7" s="236">
        <v>25733</v>
      </c>
      <c r="J7" s="237">
        <v>16508</v>
      </c>
      <c r="K7" s="236">
        <v>114</v>
      </c>
      <c r="L7" s="236">
        <v>27542</v>
      </c>
      <c r="M7" s="235">
        <v>37339</v>
      </c>
      <c r="N7" s="234">
        <v>326844</v>
      </c>
      <c r="O7" s="233"/>
    </row>
    <row r="8" spans="1:15" s="10" customFormat="1" ht="12" customHeight="1" x14ac:dyDescent="0.15">
      <c r="A8" s="63" t="s">
        <v>180</v>
      </c>
      <c r="B8" s="63"/>
      <c r="C8" s="63"/>
      <c r="D8" s="63"/>
      <c r="E8" s="63"/>
      <c r="F8" s="63"/>
      <c r="G8" s="63"/>
      <c r="H8" s="63"/>
      <c r="I8" s="63"/>
      <c r="J8" s="63"/>
      <c r="K8" s="63"/>
      <c r="L8" s="63"/>
      <c r="M8" s="63"/>
      <c r="N8" s="50" t="s">
        <v>130</v>
      </c>
    </row>
    <row r="9" spans="1:15" s="10" customFormat="1" ht="12" customHeight="1" x14ac:dyDescent="0.15">
      <c r="A9" s="64" t="s">
        <v>213</v>
      </c>
      <c r="B9" s="64"/>
      <c r="C9" s="63"/>
      <c r="D9" s="63"/>
      <c r="E9" s="63" t="s">
        <v>212</v>
      </c>
      <c r="J9" s="63"/>
      <c r="K9" s="63"/>
      <c r="L9" s="65"/>
      <c r="M9" s="63"/>
      <c r="N9" s="50"/>
    </row>
    <row r="10" spans="1:15" s="10" customFormat="1" ht="10.5" customHeight="1" x14ac:dyDescent="0.15">
      <c r="E10" s="10" t="s">
        <v>211</v>
      </c>
      <c r="N10" s="11"/>
    </row>
  </sheetData>
  <mergeCells count="8">
    <mergeCell ref="K2:K4"/>
    <mergeCell ref="M2:M4"/>
    <mergeCell ref="B2:B4"/>
    <mergeCell ref="C2:C4"/>
    <mergeCell ref="D2:D4"/>
    <mergeCell ref="F2:F4"/>
    <mergeCell ref="H2:H4"/>
    <mergeCell ref="I2:I4"/>
  </mergeCells>
  <phoneticPr fontId="3"/>
  <printOptions horizontalCentered="1" gridLinesSet="0"/>
  <pageMargins left="0.59055118110236227" right="0.59055118110236227" top="0.98425196850393704" bottom="0.98425196850393704" header="0.51181102362204722" footer="0.31496062992125984"/>
  <pageSetup paperSize="9" fitToWidth="0"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12E92-0B48-4F25-A744-32674E7AC82B}">
  <dimension ref="A1:V20"/>
  <sheetViews>
    <sheetView view="pageBreakPreview" zoomScaleNormal="100" zoomScaleSheetLayoutView="100" zoomScalePageLayoutView="150" workbookViewId="0">
      <selection sqref="A1:XFD3"/>
    </sheetView>
  </sheetViews>
  <sheetFormatPr defaultColWidth="9" defaultRowHeight="13.2" x14ac:dyDescent="0.2"/>
  <cols>
    <col min="1" max="1" width="7.33203125" style="1" customWidth="1"/>
    <col min="2" max="2" width="7.6640625" style="1" customWidth="1"/>
    <col min="3" max="3" width="8.77734375" style="1" customWidth="1"/>
    <col min="4" max="4" width="5" style="1" customWidth="1"/>
    <col min="5" max="5" width="7.44140625" style="1" customWidth="1"/>
    <col min="6" max="6" width="6.6640625" style="1" customWidth="1"/>
    <col min="7" max="7" width="6.33203125" style="1" customWidth="1"/>
    <col min="8" max="8" width="5.6640625" style="1" customWidth="1"/>
    <col min="9" max="9" width="7" style="1" customWidth="1"/>
    <col min="10" max="10" width="7.33203125" style="1" customWidth="1"/>
    <col min="11" max="11" width="6.6640625" style="1" customWidth="1"/>
    <col min="12" max="16384" width="9" style="1"/>
  </cols>
  <sheetData>
    <row r="1" spans="1:22" ht="15" customHeight="1" x14ac:dyDescent="0.2">
      <c r="A1" s="217" t="s">
        <v>238</v>
      </c>
    </row>
    <row r="2" spans="1:22" s="49" customFormat="1" ht="15" customHeight="1" thickBot="1" x14ac:dyDescent="0.25">
      <c r="A2" s="66" t="s">
        <v>101</v>
      </c>
    </row>
    <row r="3" spans="1:22" s="261" customFormat="1" ht="15.9" customHeight="1" thickTop="1" x14ac:dyDescent="0.2">
      <c r="A3" s="286" t="s">
        <v>47</v>
      </c>
      <c r="B3" s="708" t="s">
        <v>237</v>
      </c>
      <c r="C3" s="285"/>
      <c r="D3" s="703" t="s">
        <v>236</v>
      </c>
      <c r="E3" s="703" t="s">
        <v>235</v>
      </c>
      <c r="F3" s="703" t="s">
        <v>234</v>
      </c>
      <c r="G3" s="284"/>
      <c r="H3" s="711" t="s">
        <v>233</v>
      </c>
      <c r="I3" s="697" t="s">
        <v>232</v>
      </c>
      <c r="J3" s="700" t="s">
        <v>231</v>
      </c>
      <c r="K3" s="703" t="s">
        <v>230</v>
      </c>
    </row>
    <row r="4" spans="1:22" s="261" customFormat="1" ht="15.9" customHeight="1" x14ac:dyDescent="0.2">
      <c r="A4" s="283"/>
      <c r="B4" s="709"/>
      <c r="C4" s="706" t="s">
        <v>229</v>
      </c>
      <c r="D4" s="704"/>
      <c r="E4" s="684"/>
      <c r="F4" s="704"/>
      <c r="G4" s="71" t="s">
        <v>81</v>
      </c>
      <c r="H4" s="712"/>
      <c r="I4" s="698"/>
      <c r="J4" s="701"/>
      <c r="K4" s="704"/>
    </row>
    <row r="5" spans="1:22" s="261" customFormat="1" ht="15.9" customHeight="1" x14ac:dyDescent="0.2">
      <c r="A5" s="280" t="s">
        <v>183</v>
      </c>
      <c r="B5" s="710"/>
      <c r="C5" s="707"/>
      <c r="D5" s="705"/>
      <c r="E5" s="685"/>
      <c r="F5" s="705"/>
      <c r="G5" s="279"/>
      <c r="H5" s="713"/>
      <c r="I5" s="699"/>
      <c r="J5" s="702"/>
      <c r="K5" s="705"/>
    </row>
    <row r="6" spans="1:22" s="261" customFormat="1" ht="18" customHeight="1" x14ac:dyDescent="0.2">
      <c r="A6" s="278" t="s">
        <v>181</v>
      </c>
      <c r="B6" s="277">
        <v>15104</v>
      </c>
      <c r="C6" s="272" t="s">
        <v>140</v>
      </c>
      <c r="D6" s="277">
        <v>653</v>
      </c>
      <c r="E6" s="277">
        <v>45585</v>
      </c>
      <c r="F6" s="277">
        <v>6449</v>
      </c>
      <c r="G6" s="277">
        <v>786</v>
      </c>
      <c r="H6" s="272">
        <v>217</v>
      </c>
      <c r="I6" s="276">
        <v>68793</v>
      </c>
      <c r="J6" s="275">
        <v>67965</v>
      </c>
      <c r="K6" s="269">
        <v>828</v>
      </c>
      <c r="L6" s="262"/>
      <c r="M6" s="262"/>
    </row>
    <row r="7" spans="1:22" s="261" customFormat="1" ht="18" customHeight="1" x14ac:dyDescent="0.2">
      <c r="A7" s="274">
        <v>3</v>
      </c>
      <c r="B7" s="269">
        <v>15103</v>
      </c>
      <c r="C7" s="273" t="s">
        <v>140</v>
      </c>
      <c r="D7" s="269">
        <v>170</v>
      </c>
      <c r="E7" s="269">
        <v>48141</v>
      </c>
      <c r="F7" s="269">
        <v>6569</v>
      </c>
      <c r="G7" s="269">
        <v>828</v>
      </c>
      <c r="H7" s="272">
        <v>130</v>
      </c>
      <c r="I7" s="271">
        <v>70940</v>
      </c>
      <c r="J7" s="270">
        <v>70033</v>
      </c>
      <c r="K7" s="269">
        <v>907</v>
      </c>
      <c r="L7" s="262"/>
      <c r="M7" s="262"/>
    </row>
    <row r="8" spans="1:22" s="261" customFormat="1" ht="18" customHeight="1" x14ac:dyDescent="0.2">
      <c r="A8" s="268">
        <v>4</v>
      </c>
      <c r="B8" s="263">
        <v>15215</v>
      </c>
      <c r="C8" s="267" t="s">
        <v>140</v>
      </c>
      <c r="D8" s="263">
        <v>1</v>
      </c>
      <c r="E8" s="263">
        <v>46364</v>
      </c>
      <c r="F8" s="263">
        <v>7776</v>
      </c>
      <c r="G8" s="263">
        <v>907</v>
      </c>
      <c r="H8" s="266">
        <v>118</v>
      </c>
      <c r="I8" s="265">
        <v>70380</v>
      </c>
      <c r="J8" s="264">
        <v>69715</v>
      </c>
      <c r="K8" s="263">
        <v>665</v>
      </c>
      <c r="L8" s="262"/>
      <c r="M8" s="262"/>
    </row>
    <row r="9" spans="1:22" s="63" customFormat="1" ht="12" customHeight="1" x14ac:dyDescent="0.2">
      <c r="K9" s="50" t="s">
        <v>228</v>
      </c>
    </row>
    <row r="10" spans="1:22" s="63" customFormat="1" ht="12" customHeight="1" x14ac:dyDescent="0.2">
      <c r="A10" s="64"/>
      <c r="B10" s="64"/>
      <c r="D10" s="260"/>
      <c r="I10" s="65"/>
      <c r="K10" s="50" t="s">
        <v>178</v>
      </c>
      <c r="L10" s="65"/>
      <c r="N10" s="65"/>
    </row>
    <row r="11" spans="1:22" s="10" customFormat="1" ht="9.6" x14ac:dyDescent="0.15">
      <c r="M11" s="258"/>
      <c r="N11" s="258"/>
      <c r="Q11" s="258"/>
      <c r="V11" s="258"/>
    </row>
    <row r="12" spans="1:22" s="10" customFormat="1" ht="9.6" x14ac:dyDescent="0.15">
      <c r="L12" s="259"/>
      <c r="M12" s="259"/>
      <c r="N12" s="259"/>
      <c r="P12" s="259"/>
      <c r="Q12" s="259"/>
      <c r="R12" s="259"/>
      <c r="S12" s="259"/>
      <c r="V12" s="259"/>
    </row>
    <row r="13" spans="1:22" s="10" customFormat="1" ht="9.6" x14ac:dyDescent="0.15">
      <c r="N13" s="258"/>
      <c r="Q13" s="258"/>
      <c r="V13" s="258"/>
    </row>
    <row r="14" spans="1:22" x14ac:dyDescent="0.2">
      <c r="L14" s="256"/>
      <c r="M14" s="256"/>
      <c r="N14" s="256"/>
      <c r="O14" s="256"/>
      <c r="P14" s="256"/>
      <c r="Q14" s="256"/>
      <c r="V14" s="256"/>
    </row>
    <row r="15" spans="1:22" x14ac:dyDescent="0.2">
      <c r="M15" s="257"/>
      <c r="N15" s="257"/>
      <c r="Q15" s="257"/>
    </row>
    <row r="16" spans="1:22" x14ac:dyDescent="0.2">
      <c r="L16" s="256"/>
      <c r="M16" s="256"/>
      <c r="N16" s="256"/>
      <c r="O16" s="256"/>
      <c r="Q16" s="256"/>
      <c r="R16" s="256"/>
      <c r="S16" s="256"/>
      <c r="U16" s="256"/>
      <c r="V16" s="256"/>
    </row>
    <row r="17" spans="12:22" x14ac:dyDescent="0.2">
      <c r="L17" s="257"/>
      <c r="M17" s="257"/>
      <c r="N17" s="257"/>
      <c r="Q17" s="257"/>
      <c r="V17" s="257"/>
    </row>
    <row r="18" spans="12:22" x14ac:dyDescent="0.2">
      <c r="L18" s="256"/>
      <c r="M18" s="256"/>
      <c r="N18" s="256"/>
      <c r="O18" s="256"/>
      <c r="Q18" s="256"/>
      <c r="R18" s="256"/>
      <c r="S18" s="256"/>
      <c r="V18" s="256"/>
    </row>
    <row r="20" spans="12:22" x14ac:dyDescent="0.2">
      <c r="L20" s="256"/>
      <c r="M20" s="256"/>
      <c r="N20" s="256"/>
      <c r="O20" s="256"/>
      <c r="P20" s="256"/>
      <c r="Q20" s="256"/>
      <c r="V20" s="256"/>
    </row>
  </sheetData>
  <mergeCells count="9">
    <mergeCell ref="I3:I5"/>
    <mergeCell ref="J3:J5"/>
    <mergeCell ref="K3:K5"/>
    <mergeCell ref="C4:C5"/>
    <mergeCell ref="B3:B5"/>
    <mergeCell ref="D3:D5"/>
    <mergeCell ref="E3:E5"/>
    <mergeCell ref="F3:F5"/>
    <mergeCell ref="H3:H5"/>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6B6DB-D8AD-49BB-9B66-1784CF38940C}">
  <dimension ref="A1:M10"/>
  <sheetViews>
    <sheetView view="pageBreakPreview" zoomScaleNormal="100" zoomScaleSheetLayoutView="100" workbookViewId="0">
      <selection activeCell="E13" sqref="E13"/>
    </sheetView>
  </sheetViews>
  <sheetFormatPr defaultColWidth="9" defaultRowHeight="13.2" x14ac:dyDescent="0.2"/>
  <cols>
    <col min="1" max="1" width="7.33203125" style="1" customWidth="1"/>
    <col min="2" max="2" width="5.88671875" style="1" customWidth="1"/>
    <col min="3" max="4" width="6.88671875" style="1" customWidth="1"/>
    <col min="5" max="5" width="5.6640625" style="1" customWidth="1"/>
    <col min="6" max="6" width="7.33203125" style="1" customWidth="1"/>
    <col min="7" max="7" width="7.88671875" style="1" customWidth="1"/>
    <col min="8" max="8" width="7.44140625" style="1" customWidth="1"/>
    <col min="9" max="9" width="6.109375" style="1" customWidth="1"/>
    <col min="10" max="10" width="4.88671875" style="1" customWidth="1"/>
    <col min="11" max="11" width="6.109375" style="1" customWidth="1"/>
    <col min="12" max="12" width="6.88671875" style="1" customWidth="1"/>
    <col min="13" max="16384" width="9" style="1"/>
  </cols>
  <sheetData>
    <row r="1" spans="1:13" s="49" customFormat="1" ht="15" customHeight="1" thickBot="1" x14ac:dyDescent="0.25">
      <c r="A1" s="66" t="s">
        <v>78</v>
      </c>
    </row>
    <row r="2" spans="1:13" s="261" customFormat="1" ht="15.9" customHeight="1" thickTop="1" x14ac:dyDescent="0.2">
      <c r="A2" s="303" t="s">
        <v>47</v>
      </c>
      <c r="B2" s="714" t="s">
        <v>252</v>
      </c>
      <c r="C2" s="723" t="s">
        <v>251</v>
      </c>
      <c r="D2" s="302"/>
      <c r="E2" s="302"/>
      <c r="F2" s="301"/>
      <c r="G2" s="670" t="s">
        <v>250</v>
      </c>
      <c r="H2" s="670" t="s">
        <v>249</v>
      </c>
      <c r="I2" s="714" t="s">
        <v>248</v>
      </c>
      <c r="J2" s="714" t="s">
        <v>247</v>
      </c>
      <c r="K2" s="717" t="s">
        <v>246</v>
      </c>
      <c r="L2" s="720" t="s">
        <v>245</v>
      </c>
    </row>
    <row r="3" spans="1:13" s="261" customFormat="1" ht="15.9" customHeight="1" x14ac:dyDescent="0.15">
      <c r="A3" s="300"/>
      <c r="B3" s="684"/>
      <c r="C3" s="724"/>
      <c r="D3" s="726" t="s">
        <v>244</v>
      </c>
      <c r="E3" s="299" t="s">
        <v>243</v>
      </c>
      <c r="F3" s="726" t="s">
        <v>242</v>
      </c>
      <c r="G3" s="686"/>
      <c r="H3" s="686"/>
      <c r="I3" s="715"/>
      <c r="J3" s="684"/>
      <c r="K3" s="718"/>
      <c r="L3" s="721"/>
    </row>
    <row r="4" spans="1:13" s="261" customFormat="1" ht="15.9" customHeight="1" x14ac:dyDescent="0.2">
      <c r="A4" s="298" t="s">
        <v>183</v>
      </c>
      <c r="B4" s="685"/>
      <c r="C4" s="725"/>
      <c r="D4" s="687"/>
      <c r="E4" s="297" t="s">
        <v>241</v>
      </c>
      <c r="F4" s="687"/>
      <c r="G4" s="687"/>
      <c r="H4" s="687"/>
      <c r="I4" s="716"/>
      <c r="J4" s="685"/>
      <c r="K4" s="719"/>
      <c r="L4" s="722"/>
    </row>
    <row r="5" spans="1:13" s="261" customFormat="1" ht="18" customHeight="1" x14ac:dyDescent="0.2">
      <c r="A5" s="72" t="s">
        <v>181</v>
      </c>
      <c r="B5" s="294">
        <v>1450</v>
      </c>
      <c r="C5" s="294">
        <v>44119</v>
      </c>
      <c r="D5" s="294">
        <v>43610</v>
      </c>
      <c r="E5" s="294">
        <v>352</v>
      </c>
      <c r="F5" s="294">
        <v>158</v>
      </c>
      <c r="G5" s="294">
        <v>21358</v>
      </c>
      <c r="H5" s="294">
        <v>0</v>
      </c>
      <c r="I5" s="294">
        <v>513</v>
      </c>
      <c r="J5" s="294" t="s">
        <v>240</v>
      </c>
      <c r="K5" s="294">
        <v>524</v>
      </c>
      <c r="L5" s="293">
        <v>67965</v>
      </c>
      <c r="M5" s="288"/>
    </row>
    <row r="6" spans="1:13" s="261" customFormat="1" ht="18" customHeight="1" x14ac:dyDescent="0.2">
      <c r="A6" s="296">
        <v>3</v>
      </c>
      <c r="B6" s="295">
        <v>1526</v>
      </c>
      <c r="C6" s="295">
        <v>46791</v>
      </c>
      <c r="D6" s="295">
        <v>46280</v>
      </c>
      <c r="E6" s="295">
        <v>347</v>
      </c>
      <c r="F6" s="295">
        <v>164</v>
      </c>
      <c r="G6" s="295">
        <v>20575</v>
      </c>
      <c r="H6" s="269">
        <v>0</v>
      </c>
      <c r="I6" s="295">
        <v>520</v>
      </c>
      <c r="J6" s="269" t="s">
        <v>240</v>
      </c>
      <c r="K6" s="294">
        <v>620</v>
      </c>
      <c r="L6" s="293">
        <v>70033</v>
      </c>
      <c r="M6" s="288"/>
    </row>
    <row r="7" spans="1:13" s="261" customFormat="1" ht="18" customHeight="1" x14ac:dyDescent="0.2">
      <c r="A7" s="292">
        <v>4</v>
      </c>
      <c r="B7" s="291">
        <v>1436</v>
      </c>
      <c r="C7" s="291">
        <v>45519</v>
      </c>
      <c r="D7" s="291">
        <v>45011</v>
      </c>
      <c r="E7" s="291">
        <v>348</v>
      </c>
      <c r="F7" s="291">
        <v>161</v>
      </c>
      <c r="G7" s="291">
        <v>21480</v>
      </c>
      <c r="H7" s="263">
        <v>0</v>
      </c>
      <c r="I7" s="291">
        <v>497</v>
      </c>
      <c r="J7" s="263" t="s">
        <v>240</v>
      </c>
      <c r="K7" s="290">
        <v>783</v>
      </c>
      <c r="L7" s="289">
        <v>69715</v>
      </c>
      <c r="M7" s="288"/>
    </row>
    <row r="8" spans="1:13" s="63" customFormat="1" ht="12" customHeight="1" x14ac:dyDescent="0.2">
      <c r="A8" s="63" t="s">
        <v>239</v>
      </c>
      <c r="L8" s="50" t="s">
        <v>228</v>
      </c>
    </row>
    <row r="9" spans="1:13" s="63" customFormat="1" ht="12" customHeight="1" x14ac:dyDescent="0.2">
      <c r="A9" s="64"/>
      <c r="B9" s="64"/>
      <c r="K9" s="65"/>
      <c r="L9" s="50" t="s">
        <v>188</v>
      </c>
      <c r="M9" s="65"/>
    </row>
    <row r="10" spans="1:13" x14ac:dyDescent="0.2">
      <c r="E10" s="287"/>
    </row>
  </sheetData>
  <mergeCells count="10">
    <mergeCell ref="I2:I4"/>
    <mergeCell ref="J2:J4"/>
    <mergeCell ref="K2:K4"/>
    <mergeCell ref="L2:L4"/>
    <mergeCell ref="B2:B4"/>
    <mergeCell ref="C2:C4"/>
    <mergeCell ref="G2:G4"/>
    <mergeCell ref="H2:H4"/>
    <mergeCell ref="F3:F4"/>
    <mergeCell ref="D3:D4"/>
  </mergeCells>
  <phoneticPr fontId="3"/>
  <pageMargins left="0.7" right="0.7" top="0.75" bottom="0.75" header="0.3" footer="0.3"/>
  <pageSetup paperSize="9"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FD37C-F605-40B0-B7F1-71CEC5E85CCE}">
  <dimension ref="A1:X20"/>
  <sheetViews>
    <sheetView view="pageBreakPreview" zoomScaleNormal="115" zoomScaleSheetLayoutView="100" workbookViewId="0">
      <selection sqref="A1:XFD3"/>
    </sheetView>
  </sheetViews>
  <sheetFormatPr defaultColWidth="9" defaultRowHeight="13.2" x14ac:dyDescent="0.2"/>
  <cols>
    <col min="1" max="1" width="7.109375" style="1" customWidth="1"/>
    <col min="2" max="2" width="7.6640625" style="1" customWidth="1"/>
    <col min="3" max="4" width="8.109375" style="1" customWidth="1"/>
    <col min="5" max="5" width="7.109375" style="1" customWidth="1"/>
    <col min="6" max="6" width="6.6640625" style="1" customWidth="1"/>
    <col min="7" max="7" width="7.6640625" style="1" customWidth="1"/>
    <col min="8" max="9" width="7.109375" style="1" customWidth="1"/>
    <col min="10" max="10" width="5.88671875" style="1" customWidth="1"/>
    <col min="11" max="11" width="7.88671875" style="1" customWidth="1"/>
    <col min="12" max="12" width="7.6640625" style="1" customWidth="1"/>
    <col min="13" max="13" width="7.109375" style="1" customWidth="1"/>
    <col min="14" max="16384" width="9" style="1"/>
  </cols>
  <sheetData>
    <row r="1" spans="1:24" ht="15" customHeight="1" x14ac:dyDescent="0.2">
      <c r="A1" s="56" t="s">
        <v>261</v>
      </c>
    </row>
    <row r="2" spans="1:24" s="49" customFormat="1" ht="15" customHeight="1" thickBot="1" x14ac:dyDescent="0.25">
      <c r="A2" s="66" t="s">
        <v>101</v>
      </c>
    </row>
    <row r="3" spans="1:24" s="73" customFormat="1" ht="15.9" customHeight="1" thickTop="1" x14ac:dyDescent="0.2">
      <c r="A3" s="216" t="s">
        <v>47</v>
      </c>
      <c r="B3" s="254"/>
      <c r="C3" s="730" t="s">
        <v>260</v>
      </c>
      <c r="D3" s="670" t="s">
        <v>259</v>
      </c>
      <c r="E3" s="670" t="s">
        <v>235</v>
      </c>
      <c r="F3" s="735" t="s">
        <v>258</v>
      </c>
      <c r="G3" s="670" t="s">
        <v>234</v>
      </c>
      <c r="H3" s="670" t="s">
        <v>257</v>
      </c>
      <c r="I3" s="320"/>
      <c r="J3" s="727" t="s">
        <v>233</v>
      </c>
      <c r="K3" s="678" t="s">
        <v>256</v>
      </c>
      <c r="L3" s="730" t="s">
        <v>255</v>
      </c>
      <c r="M3" s="670" t="s">
        <v>254</v>
      </c>
    </row>
    <row r="4" spans="1:24" s="73" customFormat="1" ht="15.9" customHeight="1" x14ac:dyDescent="0.2">
      <c r="A4" s="212"/>
      <c r="B4" s="319" t="s">
        <v>253</v>
      </c>
      <c r="C4" s="733"/>
      <c r="D4" s="686"/>
      <c r="E4" s="686"/>
      <c r="F4" s="736"/>
      <c r="G4" s="686"/>
      <c r="H4" s="686"/>
      <c r="I4" s="72" t="s">
        <v>81</v>
      </c>
      <c r="J4" s="728"/>
      <c r="K4" s="695"/>
      <c r="L4" s="731"/>
      <c r="M4" s="686"/>
    </row>
    <row r="5" spans="1:24" s="73" customFormat="1" ht="15.9" customHeight="1" x14ac:dyDescent="0.2">
      <c r="A5" s="209" t="s">
        <v>56</v>
      </c>
      <c r="B5" s="75"/>
      <c r="C5" s="734"/>
      <c r="D5" s="687"/>
      <c r="E5" s="687"/>
      <c r="F5" s="737"/>
      <c r="G5" s="687"/>
      <c r="H5" s="687"/>
      <c r="I5" s="318"/>
      <c r="J5" s="729"/>
      <c r="K5" s="696"/>
      <c r="L5" s="732"/>
      <c r="M5" s="687"/>
    </row>
    <row r="6" spans="1:24" s="261" customFormat="1" ht="18" customHeight="1" x14ac:dyDescent="0.2">
      <c r="A6" s="72" t="s">
        <v>181</v>
      </c>
      <c r="B6" s="314">
        <v>11617</v>
      </c>
      <c r="C6" s="316">
        <v>14204</v>
      </c>
      <c r="D6" s="311">
        <v>15179</v>
      </c>
      <c r="E6" s="311">
        <v>8626</v>
      </c>
      <c r="F6" s="315" t="s">
        <v>240</v>
      </c>
      <c r="G6" s="311">
        <v>9555</v>
      </c>
      <c r="H6" s="315">
        <v>953</v>
      </c>
      <c r="I6" s="311">
        <v>1754</v>
      </c>
      <c r="J6" s="314">
        <v>98</v>
      </c>
      <c r="K6" s="313">
        <v>61986</v>
      </c>
      <c r="L6" s="312">
        <v>60183</v>
      </c>
      <c r="M6" s="311">
        <v>1803</v>
      </c>
      <c r="N6" s="262"/>
    </row>
    <row r="7" spans="1:24" s="261" customFormat="1" ht="18" customHeight="1" x14ac:dyDescent="0.2">
      <c r="A7" s="317">
        <v>3</v>
      </c>
      <c r="B7" s="314">
        <v>12200</v>
      </c>
      <c r="C7" s="316">
        <v>14442</v>
      </c>
      <c r="D7" s="311">
        <v>15644</v>
      </c>
      <c r="E7" s="311">
        <v>8574</v>
      </c>
      <c r="F7" s="315" t="s">
        <v>240</v>
      </c>
      <c r="G7" s="311">
        <v>9830</v>
      </c>
      <c r="H7" s="315">
        <v>717</v>
      </c>
      <c r="I7" s="311">
        <v>1803</v>
      </c>
      <c r="J7" s="314">
        <v>33</v>
      </c>
      <c r="K7" s="313">
        <v>63244</v>
      </c>
      <c r="L7" s="312">
        <v>61538</v>
      </c>
      <c r="M7" s="311">
        <v>1706</v>
      </c>
      <c r="N7" s="262"/>
    </row>
    <row r="8" spans="1:24" s="261" customFormat="1" ht="18" customHeight="1" x14ac:dyDescent="0.2">
      <c r="A8" s="310">
        <v>4</v>
      </c>
      <c r="B8" s="307">
        <v>12179</v>
      </c>
      <c r="C8" s="309">
        <v>15083</v>
      </c>
      <c r="D8" s="304">
        <v>15740</v>
      </c>
      <c r="E8" s="304">
        <v>8661</v>
      </c>
      <c r="F8" s="308" t="s">
        <v>240</v>
      </c>
      <c r="G8" s="304">
        <v>10368</v>
      </c>
      <c r="H8" s="308">
        <v>1260</v>
      </c>
      <c r="I8" s="304">
        <v>1706</v>
      </c>
      <c r="J8" s="307">
        <v>44</v>
      </c>
      <c r="K8" s="306">
        <v>65042</v>
      </c>
      <c r="L8" s="305">
        <v>62428</v>
      </c>
      <c r="M8" s="304">
        <v>2614</v>
      </c>
      <c r="N8" s="262"/>
    </row>
    <row r="9" spans="1:24" s="63" customFormat="1" ht="12" customHeight="1" x14ac:dyDescent="0.2">
      <c r="M9" s="50" t="s">
        <v>228</v>
      </c>
    </row>
    <row r="10" spans="1:24" s="63" customFormat="1" ht="12" customHeight="1" x14ac:dyDescent="0.2">
      <c r="A10" s="64"/>
      <c r="B10" s="64"/>
      <c r="K10" s="65"/>
      <c r="M10" s="50" t="s">
        <v>188</v>
      </c>
      <c r="N10" s="65"/>
      <c r="P10" s="65"/>
    </row>
    <row r="11" spans="1:24" s="10" customFormat="1" ht="13.5" customHeight="1" x14ac:dyDescent="0.15">
      <c r="M11" s="11"/>
      <c r="O11" s="258"/>
      <c r="P11" s="258"/>
      <c r="S11" s="258"/>
      <c r="X11" s="258"/>
    </row>
    <row r="12" spans="1:24" ht="13.5" customHeight="1" x14ac:dyDescent="0.2">
      <c r="N12" s="256"/>
      <c r="O12" s="256"/>
      <c r="P12" s="256"/>
      <c r="R12" s="256"/>
      <c r="S12" s="256"/>
      <c r="T12" s="256"/>
      <c r="U12" s="256"/>
      <c r="X12" s="256"/>
    </row>
    <row r="13" spans="1:24" x14ac:dyDescent="0.2">
      <c r="P13" s="257"/>
      <c r="S13" s="257"/>
      <c r="X13" s="257"/>
    </row>
    <row r="14" spans="1:24" x14ac:dyDescent="0.2">
      <c r="N14" s="256"/>
      <c r="O14" s="256"/>
      <c r="P14" s="256"/>
      <c r="Q14" s="256"/>
      <c r="R14" s="256"/>
      <c r="S14" s="256"/>
      <c r="X14" s="256"/>
    </row>
    <row r="15" spans="1:24" x14ac:dyDescent="0.2">
      <c r="O15" s="257"/>
      <c r="P15" s="257"/>
      <c r="S15" s="257"/>
    </row>
    <row r="16" spans="1:24" x14ac:dyDescent="0.2">
      <c r="N16" s="256"/>
      <c r="O16" s="256"/>
      <c r="P16" s="256"/>
      <c r="Q16" s="256"/>
      <c r="S16" s="256"/>
      <c r="T16" s="256"/>
      <c r="U16" s="256"/>
      <c r="W16" s="256"/>
      <c r="X16" s="256"/>
    </row>
    <row r="17" spans="14:24" x14ac:dyDescent="0.2">
      <c r="N17" s="257"/>
      <c r="O17" s="257"/>
      <c r="P17" s="257"/>
      <c r="S17" s="257"/>
      <c r="X17" s="257"/>
    </row>
    <row r="18" spans="14:24" x14ac:dyDescent="0.2">
      <c r="N18" s="256"/>
      <c r="O18" s="256"/>
      <c r="P18" s="256"/>
      <c r="Q18" s="256"/>
      <c r="S18" s="256"/>
      <c r="T18" s="256"/>
      <c r="U18" s="256"/>
      <c r="X18" s="256"/>
    </row>
    <row r="20" spans="14:24" x14ac:dyDescent="0.2">
      <c r="N20" s="256"/>
      <c r="O20" s="256"/>
      <c r="P20" s="256"/>
      <c r="Q20" s="256"/>
      <c r="R20" s="256"/>
      <c r="S20" s="256"/>
      <c r="X20" s="256"/>
    </row>
  </sheetData>
  <mergeCells count="10">
    <mergeCell ref="E3:E5"/>
    <mergeCell ref="J3:J5"/>
    <mergeCell ref="L3:L5"/>
    <mergeCell ref="M3:M5"/>
    <mergeCell ref="C3:C5"/>
    <mergeCell ref="D3:D5"/>
    <mergeCell ref="F3:F5"/>
    <mergeCell ref="G3:G5"/>
    <mergeCell ref="H3:H5"/>
    <mergeCell ref="K3:K5"/>
  </mergeCells>
  <phoneticPr fontId="3"/>
  <pageMargins left="0.7" right="0.7" top="0.75" bottom="0.75" header="0.3" footer="0.3"/>
  <pageSetup paperSize="9" scale="94" fitToWidth="0"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AB64B-5FF2-4A36-BBEA-629DA2368EDD}">
  <dimension ref="A1:W19"/>
  <sheetViews>
    <sheetView view="pageBreakPreview" zoomScale="110" zoomScaleNormal="130" zoomScaleSheetLayoutView="110" workbookViewId="0">
      <selection sqref="A1:XFD3"/>
    </sheetView>
  </sheetViews>
  <sheetFormatPr defaultColWidth="9" defaultRowHeight="13.2" x14ac:dyDescent="0.2"/>
  <cols>
    <col min="1" max="2" width="7.109375" style="1" customWidth="1"/>
    <col min="3" max="3" width="8.109375" style="1" customWidth="1"/>
    <col min="4" max="4" width="7.33203125" style="1" customWidth="1"/>
    <col min="5" max="5" width="7.6640625" style="1" customWidth="1"/>
    <col min="6" max="6" width="7.109375" style="1" customWidth="1"/>
    <col min="7" max="7" width="6.109375" style="1" customWidth="1"/>
    <col min="8" max="8" width="5.6640625" style="1" customWidth="1"/>
    <col min="9" max="9" width="6.88671875" style="1" customWidth="1"/>
    <col min="10" max="10" width="5.6640625" style="1" customWidth="1"/>
    <col min="11" max="11" width="6.6640625" style="1" customWidth="1"/>
    <col min="12" max="12" width="5.6640625" style="1" customWidth="1"/>
    <col min="13" max="13" width="8.6640625" style="1" customWidth="1"/>
    <col min="14" max="16384" width="9" style="1"/>
  </cols>
  <sheetData>
    <row r="1" spans="1:23" s="49" customFormat="1" ht="15" customHeight="1" thickBot="1" x14ac:dyDescent="0.25">
      <c r="A1" s="66" t="s">
        <v>78</v>
      </c>
    </row>
    <row r="2" spans="1:23" s="73" customFormat="1" ht="15.9" customHeight="1" thickTop="1" x14ac:dyDescent="0.2">
      <c r="A2" s="216" t="s">
        <v>47</v>
      </c>
      <c r="B2" s="250"/>
      <c r="C2" s="670" t="s">
        <v>251</v>
      </c>
      <c r="D2" s="738" t="s">
        <v>269</v>
      </c>
      <c r="E2" s="741" t="s">
        <v>268</v>
      </c>
      <c r="F2" s="741" t="s">
        <v>267</v>
      </c>
      <c r="G2" s="670" t="s">
        <v>266</v>
      </c>
      <c r="H2" s="250"/>
      <c r="I2" s="670" t="s">
        <v>265</v>
      </c>
      <c r="J2" s="670" t="s">
        <v>66</v>
      </c>
      <c r="K2" s="670" t="s">
        <v>264</v>
      </c>
      <c r="L2" s="717" t="s">
        <v>246</v>
      </c>
      <c r="M2" s="251"/>
    </row>
    <row r="3" spans="1:23" s="73" customFormat="1" ht="15.9" customHeight="1" x14ac:dyDescent="0.2">
      <c r="A3" s="212"/>
      <c r="B3" s="210" t="s">
        <v>72</v>
      </c>
      <c r="C3" s="686"/>
      <c r="D3" s="739"/>
      <c r="E3" s="742"/>
      <c r="F3" s="742"/>
      <c r="G3" s="686"/>
      <c r="H3" s="72" t="s">
        <v>215</v>
      </c>
      <c r="I3" s="686"/>
      <c r="J3" s="686"/>
      <c r="K3" s="686"/>
      <c r="L3" s="718"/>
      <c r="M3" s="210" t="s">
        <v>263</v>
      </c>
    </row>
    <row r="4" spans="1:23" s="73" customFormat="1" ht="15.9" customHeight="1" x14ac:dyDescent="0.2">
      <c r="A4" s="209" t="s">
        <v>56</v>
      </c>
      <c r="B4" s="144"/>
      <c r="C4" s="687"/>
      <c r="D4" s="740"/>
      <c r="E4" s="743"/>
      <c r="F4" s="743"/>
      <c r="G4" s="687"/>
      <c r="H4" s="144"/>
      <c r="I4" s="687"/>
      <c r="J4" s="687"/>
      <c r="K4" s="687"/>
      <c r="L4" s="719"/>
      <c r="M4" s="246"/>
    </row>
    <row r="5" spans="1:23" s="261" customFormat="1" ht="18" customHeight="1" x14ac:dyDescent="0.2">
      <c r="A5" s="72" t="s">
        <v>181</v>
      </c>
      <c r="B5" s="328">
        <v>1051</v>
      </c>
      <c r="C5" s="328">
        <v>54839</v>
      </c>
      <c r="D5" s="336" t="s">
        <v>240</v>
      </c>
      <c r="E5" s="336" t="s">
        <v>240</v>
      </c>
      <c r="F5" s="328">
        <v>2329</v>
      </c>
      <c r="G5" s="336" t="s">
        <v>240</v>
      </c>
      <c r="H5" s="328">
        <v>630</v>
      </c>
      <c r="I5" s="328">
        <v>1181</v>
      </c>
      <c r="J5" s="336" t="s">
        <v>240</v>
      </c>
      <c r="K5" s="336" t="s">
        <v>240</v>
      </c>
      <c r="L5" s="326">
        <v>153</v>
      </c>
      <c r="M5" s="325">
        <v>60183</v>
      </c>
      <c r="N5" s="262"/>
    </row>
    <row r="6" spans="1:23" s="261" customFormat="1" ht="18" customHeight="1" x14ac:dyDescent="0.2">
      <c r="A6" s="317">
        <v>3</v>
      </c>
      <c r="B6" s="328">
        <v>1082</v>
      </c>
      <c r="C6" s="328">
        <v>56319</v>
      </c>
      <c r="D6" s="327" t="s">
        <v>240</v>
      </c>
      <c r="E6" s="327" t="s">
        <v>240</v>
      </c>
      <c r="F6" s="328">
        <v>2366</v>
      </c>
      <c r="G6" s="327" t="s">
        <v>240</v>
      </c>
      <c r="H6" s="328">
        <v>423</v>
      </c>
      <c r="I6" s="328">
        <v>1087</v>
      </c>
      <c r="J6" s="327" t="s">
        <v>240</v>
      </c>
      <c r="K6" s="327" t="s">
        <v>240</v>
      </c>
      <c r="L6" s="326">
        <v>261</v>
      </c>
      <c r="M6" s="325">
        <v>61538</v>
      </c>
      <c r="N6" s="262"/>
    </row>
    <row r="7" spans="1:23" s="261" customFormat="1" ht="18" customHeight="1" x14ac:dyDescent="0.2">
      <c r="A7" s="310">
        <v>4</v>
      </c>
      <c r="B7" s="324">
        <v>1168</v>
      </c>
      <c r="C7" s="324">
        <v>57207</v>
      </c>
      <c r="D7" s="323" t="s">
        <v>240</v>
      </c>
      <c r="E7" s="323" t="s">
        <v>240</v>
      </c>
      <c r="F7" s="324">
        <v>2433</v>
      </c>
      <c r="G7" s="323" t="s">
        <v>240</v>
      </c>
      <c r="H7" s="324">
        <v>447</v>
      </c>
      <c r="I7" s="324">
        <v>636</v>
      </c>
      <c r="J7" s="323" t="s">
        <v>240</v>
      </c>
      <c r="K7" s="323" t="s">
        <v>240</v>
      </c>
      <c r="L7" s="322">
        <v>538</v>
      </c>
      <c r="M7" s="321">
        <v>62428</v>
      </c>
      <c r="N7" s="262"/>
    </row>
    <row r="8" spans="1:23" s="63" customFormat="1" ht="12" customHeight="1" x14ac:dyDescent="0.2">
      <c r="A8" s="63" t="s">
        <v>262</v>
      </c>
      <c r="M8" s="50" t="s">
        <v>130</v>
      </c>
    </row>
    <row r="9" spans="1:23" s="63" customFormat="1" ht="12" customHeight="1" x14ac:dyDescent="0.2">
      <c r="A9" s="64"/>
      <c r="B9" s="64"/>
      <c r="L9" s="65"/>
      <c r="M9" s="50" t="s">
        <v>188</v>
      </c>
      <c r="O9" s="65"/>
    </row>
    <row r="10" spans="1:23" s="10" customFormat="1" ht="13.5" customHeight="1" x14ac:dyDescent="0.15">
      <c r="M10" s="11"/>
      <c r="N10" s="258"/>
      <c r="O10" s="258"/>
      <c r="R10" s="258"/>
      <c r="W10" s="258"/>
    </row>
    <row r="11" spans="1:23" s="10" customFormat="1" ht="13.5" customHeight="1" x14ac:dyDescent="0.15">
      <c r="N11" s="259"/>
      <c r="O11" s="259"/>
      <c r="Q11" s="259"/>
      <c r="R11" s="259"/>
      <c r="S11" s="259"/>
      <c r="T11" s="259"/>
      <c r="W11" s="259"/>
    </row>
    <row r="12" spans="1:23" ht="13.5" customHeight="1" x14ac:dyDescent="0.2">
      <c r="O12" s="257"/>
      <c r="R12" s="257"/>
      <c r="W12" s="257"/>
    </row>
    <row r="13" spans="1:23" ht="13.5" customHeight="1" x14ac:dyDescent="0.2">
      <c r="N13" s="256"/>
      <c r="O13" s="256"/>
      <c r="P13" s="256"/>
      <c r="Q13" s="256"/>
      <c r="R13" s="256"/>
      <c r="W13" s="256"/>
    </row>
    <row r="14" spans="1:23" ht="13.5" customHeight="1" x14ac:dyDescent="0.2">
      <c r="N14" s="257"/>
      <c r="O14" s="257"/>
      <c r="R14" s="257"/>
    </row>
    <row r="15" spans="1:23" ht="13.5" customHeight="1" x14ac:dyDescent="0.2">
      <c r="N15" s="256"/>
      <c r="O15" s="256"/>
      <c r="P15" s="256"/>
      <c r="R15" s="256"/>
      <c r="S15" s="256"/>
      <c r="T15" s="256"/>
      <c r="V15" s="256"/>
      <c r="W15" s="256"/>
    </row>
    <row r="16" spans="1:23" ht="13.5" customHeight="1" x14ac:dyDescent="0.2">
      <c r="N16" s="257"/>
      <c r="O16" s="257"/>
      <c r="R16" s="257"/>
      <c r="W16" s="257"/>
    </row>
    <row r="17" spans="14:23" ht="13.5" customHeight="1" x14ac:dyDescent="0.2">
      <c r="N17" s="256"/>
      <c r="O17" s="256"/>
      <c r="P17" s="256"/>
      <c r="R17" s="256"/>
      <c r="S17" s="256"/>
      <c r="T17" s="256"/>
      <c r="W17" s="256"/>
    </row>
    <row r="18" spans="14:23" ht="13.5" customHeight="1" x14ac:dyDescent="0.2"/>
    <row r="19" spans="14:23" ht="13.5" customHeight="1" x14ac:dyDescent="0.2">
      <c r="N19" s="256"/>
      <c r="O19" s="256"/>
      <c r="P19" s="256"/>
      <c r="Q19" s="256"/>
      <c r="R19" s="256"/>
      <c r="W19" s="256"/>
    </row>
  </sheetData>
  <mergeCells count="9">
    <mergeCell ref="K2:K4"/>
    <mergeCell ref="L2:L4"/>
    <mergeCell ref="C2:C4"/>
    <mergeCell ref="D2:D4"/>
    <mergeCell ref="E2:E4"/>
    <mergeCell ref="F2:F4"/>
    <mergeCell ref="G2:G4"/>
    <mergeCell ref="I2:I4"/>
    <mergeCell ref="J2:J4"/>
  </mergeCells>
  <phoneticPr fontId="3"/>
  <pageMargins left="0.7" right="0.7" top="0.75" bottom="0.75" header="0.3" footer="0.3"/>
  <pageSetup paperSize="9" scale="98" fitToWidth="0"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81A5D-9579-41AE-BC0A-311188D1B2C1}">
  <dimension ref="A1:U20"/>
  <sheetViews>
    <sheetView view="pageBreakPreview" zoomScale="98" zoomScaleNormal="100" zoomScaleSheetLayoutView="98" workbookViewId="0">
      <selection activeCell="I18" sqref="I18"/>
    </sheetView>
  </sheetViews>
  <sheetFormatPr defaultColWidth="9" defaultRowHeight="13.2" x14ac:dyDescent="0.2"/>
  <cols>
    <col min="1" max="1" width="7.21875" style="1" customWidth="1"/>
    <col min="2" max="10" width="9.109375" style="1" customWidth="1"/>
    <col min="11" max="16384" width="9" style="1"/>
  </cols>
  <sheetData>
    <row r="1" spans="1:21" ht="15" customHeight="1" x14ac:dyDescent="0.2">
      <c r="A1" s="56" t="s">
        <v>277</v>
      </c>
    </row>
    <row r="2" spans="1:21" s="49" customFormat="1" ht="13.8" thickBot="1" x14ac:dyDescent="0.25">
      <c r="A2" s="66" t="s">
        <v>101</v>
      </c>
    </row>
    <row r="3" spans="1:21" s="68" customFormat="1" ht="15.9" customHeight="1" thickTop="1" x14ac:dyDescent="0.2">
      <c r="A3" s="351" t="s">
        <v>47</v>
      </c>
      <c r="B3" s="744" t="s">
        <v>237</v>
      </c>
      <c r="C3" s="349"/>
      <c r="D3" s="350"/>
      <c r="E3" s="349"/>
      <c r="F3" s="348"/>
      <c r="G3" s="747" t="s">
        <v>276</v>
      </c>
      <c r="H3" s="347"/>
      <c r="I3" s="750" t="s">
        <v>275</v>
      </c>
      <c r="J3" s="753" t="s">
        <v>274</v>
      </c>
    </row>
    <row r="4" spans="1:21" s="68" customFormat="1" ht="15.9" customHeight="1" x14ac:dyDescent="0.2">
      <c r="A4" s="346"/>
      <c r="B4" s="745"/>
      <c r="C4" s="726" t="s">
        <v>273</v>
      </c>
      <c r="D4" s="345" t="s">
        <v>270</v>
      </c>
      <c r="E4" s="278" t="s">
        <v>272</v>
      </c>
      <c r="F4" s="278" t="s">
        <v>81</v>
      </c>
      <c r="G4" s="748"/>
      <c r="H4" s="344" t="s">
        <v>271</v>
      </c>
      <c r="I4" s="751"/>
      <c r="J4" s="754"/>
    </row>
    <row r="5" spans="1:21" s="68" customFormat="1" ht="15.9" customHeight="1" x14ac:dyDescent="0.2">
      <c r="A5" s="343" t="s">
        <v>183</v>
      </c>
      <c r="B5" s="746"/>
      <c r="C5" s="687"/>
      <c r="D5" s="342"/>
      <c r="E5" s="342" t="s">
        <v>270</v>
      </c>
      <c r="F5" s="341"/>
      <c r="G5" s="749"/>
      <c r="H5" s="340"/>
      <c r="I5" s="752"/>
      <c r="J5" s="755"/>
    </row>
    <row r="6" spans="1:21" s="68" customFormat="1" ht="18" customHeight="1" x14ac:dyDescent="0.2">
      <c r="A6" s="72" t="s">
        <v>181</v>
      </c>
      <c r="B6" s="336">
        <v>6348</v>
      </c>
      <c r="C6" s="336">
        <v>3013</v>
      </c>
      <c r="D6" s="336">
        <v>2204</v>
      </c>
      <c r="E6" s="336">
        <v>2204</v>
      </c>
      <c r="F6" s="336">
        <v>219</v>
      </c>
      <c r="G6" s="339">
        <v>581</v>
      </c>
      <c r="H6" s="338">
        <v>9352</v>
      </c>
      <c r="I6" s="337">
        <v>9203</v>
      </c>
      <c r="J6" s="336">
        <v>149</v>
      </c>
      <c r="K6" s="331"/>
      <c r="L6" s="331"/>
    </row>
    <row r="7" spans="1:21" s="68" customFormat="1" ht="18" customHeight="1" x14ac:dyDescent="0.2">
      <c r="A7" s="71">
        <v>3</v>
      </c>
      <c r="B7" s="336">
        <v>6354</v>
      </c>
      <c r="C7" s="336">
        <v>3023</v>
      </c>
      <c r="D7" s="336">
        <v>2210</v>
      </c>
      <c r="E7" s="336">
        <v>2210</v>
      </c>
      <c r="F7" s="336">
        <v>149</v>
      </c>
      <c r="G7" s="339">
        <v>604</v>
      </c>
      <c r="H7" s="338">
        <v>9316</v>
      </c>
      <c r="I7" s="337">
        <v>9122</v>
      </c>
      <c r="J7" s="336">
        <v>194</v>
      </c>
      <c r="K7" s="331"/>
      <c r="L7" s="331"/>
    </row>
    <row r="8" spans="1:21" s="68" customFormat="1" ht="18" customHeight="1" x14ac:dyDescent="0.2">
      <c r="A8" s="253">
        <v>4</v>
      </c>
      <c r="B8" s="332">
        <v>7115</v>
      </c>
      <c r="C8" s="332">
        <v>3165</v>
      </c>
      <c r="D8" s="332">
        <v>2414</v>
      </c>
      <c r="E8" s="332">
        <v>2414</v>
      </c>
      <c r="F8" s="332">
        <v>194</v>
      </c>
      <c r="G8" s="335">
        <v>640</v>
      </c>
      <c r="H8" s="334">
        <v>10363</v>
      </c>
      <c r="I8" s="333">
        <v>10278</v>
      </c>
      <c r="J8" s="332">
        <v>85</v>
      </c>
      <c r="K8" s="331"/>
      <c r="L8" s="331"/>
    </row>
    <row r="9" spans="1:21" s="63" customFormat="1" ht="12" customHeight="1" x14ac:dyDescent="0.2">
      <c r="J9" s="50" t="s">
        <v>228</v>
      </c>
    </row>
    <row r="10" spans="1:21" s="63" customFormat="1" ht="12" customHeight="1" x14ac:dyDescent="0.2">
      <c r="A10" s="64"/>
      <c r="B10" s="64"/>
      <c r="G10" s="330"/>
      <c r="H10" s="330"/>
      <c r="I10" s="330"/>
      <c r="J10" s="50" t="s">
        <v>188</v>
      </c>
      <c r="K10" s="65"/>
      <c r="M10" s="65"/>
    </row>
    <row r="11" spans="1:21" s="63" customFormat="1" ht="13.5" customHeight="1" x14ac:dyDescent="0.2">
      <c r="G11" s="330"/>
      <c r="H11" s="330"/>
      <c r="I11" s="330"/>
      <c r="J11" s="50"/>
      <c r="L11" s="329"/>
      <c r="M11" s="329"/>
      <c r="P11" s="329"/>
      <c r="U11" s="329"/>
    </row>
    <row r="12" spans="1:21" s="10" customFormat="1" ht="9.6" x14ac:dyDescent="0.15">
      <c r="K12" s="259"/>
      <c r="L12" s="259"/>
      <c r="M12" s="259"/>
      <c r="O12" s="259"/>
      <c r="P12" s="259"/>
      <c r="Q12" s="259"/>
      <c r="R12" s="259"/>
      <c r="U12" s="259"/>
    </row>
    <row r="13" spans="1:21" s="10" customFormat="1" ht="9.6" x14ac:dyDescent="0.15">
      <c r="M13" s="258"/>
      <c r="P13" s="258"/>
      <c r="U13" s="258"/>
    </row>
    <row r="14" spans="1:21" x14ac:dyDescent="0.2">
      <c r="K14" s="256"/>
      <c r="L14" s="256"/>
      <c r="M14" s="256"/>
      <c r="N14" s="256"/>
      <c r="O14" s="256"/>
      <c r="P14" s="256"/>
      <c r="U14" s="256"/>
    </row>
    <row r="15" spans="1:21" x14ac:dyDescent="0.2">
      <c r="L15" s="257"/>
      <c r="M15" s="257"/>
      <c r="P15" s="257"/>
    </row>
    <row r="16" spans="1:21" x14ac:dyDescent="0.2">
      <c r="K16" s="256"/>
      <c r="L16" s="256"/>
      <c r="M16" s="256"/>
      <c r="N16" s="256"/>
      <c r="P16" s="256"/>
      <c r="Q16" s="256"/>
      <c r="R16" s="256"/>
      <c r="T16" s="256"/>
      <c r="U16" s="256"/>
    </row>
    <row r="17" spans="11:21" x14ac:dyDescent="0.2">
      <c r="K17" s="257"/>
      <c r="L17" s="257"/>
      <c r="M17" s="257"/>
      <c r="P17" s="257"/>
      <c r="U17" s="257"/>
    </row>
    <row r="18" spans="11:21" x14ac:dyDescent="0.2">
      <c r="K18" s="256"/>
      <c r="L18" s="256"/>
      <c r="M18" s="256"/>
      <c r="N18" s="256"/>
      <c r="P18" s="256"/>
      <c r="Q18" s="256"/>
      <c r="R18" s="256"/>
      <c r="U18" s="256"/>
    </row>
    <row r="20" spans="11:21" x14ac:dyDescent="0.2">
      <c r="K20" s="256"/>
      <c r="L20" s="256"/>
      <c r="M20" s="256"/>
      <c r="N20" s="256"/>
      <c r="O20" s="256"/>
      <c r="P20" s="256"/>
      <c r="U20" s="256"/>
    </row>
  </sheetData>
  <mergeCells count="5">
    <mergeCell ref="B3:B5"/>
    <mergeCell ref="G3:G5"/>
    <mergeCell ref="I3:I5"/>
    <mergeCell ref="J3:J5"/>
    <mergeCell ref="C4:C5"/>
  </mergeCells>
  <phoneticPr fontId="3"/>
  <pageMargins left="0.51181102362204722" right="0.51181102362204722" top="0.74803149606299213" bottom="0.74803149606299213" header="0.31496062992125984" footer="0.31496062992125984"/>
  <pageSetup paperSize="9" fitToWidth="0"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02F43-3D52-41F0-99EA-B9DF579A46D4}">
  <dimension ref="A1:Q19"/>
  <sheetViews>
    <sheetView view="pageBreakPreview" zoomScaleNormal="100" zoomScaleSheetLayoutView="100" workbookViewId="0">
      <selection sqref="A1:XFD1"/>
    </sheetView>
  </sheetViews>
  <sheetFormatPr defaultColWidth="9" defaultRowHeight="13.2" x14ac:dyDescent="0.2"/>
  <cols>
    <col min="1" max="1" width="13.109375" style="1" customWidth="1"/>
    <col min="2" max="7" width="12.6640625" style="1" customWidth="1"/>
    <col min="8" max="16384" width="9" style="1"/>
  </cols>
  <sheetData>
    <row r="1" spans="1:17" ht="15" customHeight="1" thickBot="1" x14ac:dyDescent="0.25">
      <c r="A1" s="66" t="s">
        <v>78</v>
      </c>
    </row>
    <row r="2" spans="1:17" s="68" customFormat="1" ht="15.9" customHeight="1" thickTop="1" x14ac:dyDescent="0.15">
      <c r="A2" s="351" t="s">
        <v>47</v>
      </c>
      <c r="B2" s="366"/>
      <c r="C2" s="756" t="s">
        <v>284</v>
      </c>
      <c r="D2" s="365"/>
      <c r="E2" s="364" t="s">
        <v>283</v>
      </c>
      <c r="F2" s="747" t="s">
        <v>282</v>
      </c>
      <c r="G2" s="363"/>
    </row>
    <row r="3" spans="1:17" s="68" customFormat="1" ht="12" customHeight="1" x14ac:dyDescent="0.2">
      <c r="A3" s="346"/>
      <c r="B3" s="361" t="s">
        <v>281</v>
      </c>
      <c r="C3" s="757"/>
      <c r="D3" s="278" t="s">
        <v>280</v>
      </c>
      <c r="E3" s="362" t="s">
        <v>279</v>
      </c>
      <c r="F3" s="748"/>
      <c r="G3" s="361" t="s">
        <v>263</v>
      </c>
    </row>
    <row r="4" spans="1:17" s="68" customFormat="1" ht="15.9" customHeight="1" x14ac:dyDescent="0.2">
      <c r="A4" s="343" t="s">
        <v>183</v>
      </c>
      <c r="B4" s="360"/>
      <c r="C4" s="758"/>
      <c r="D4" s="342"/>
      <c r="E4" s="359" t="s">
        <v>278</v>
      </c>
      <c r="F4" s="749"/>
      <c r="G4" s="358"/>
    </row>
    <row r="5" spans="1:17" s="68" customFormat="1" ht="18" customHeight="1" x14ac:dyDescent="0.2">
      <c r="A5" s="278" t="s">
        <v>181</v>
      </c>
      <c r="B5" s="357">
        <v>347</v>
      </c>
      <c r="C5" s="357">
        <v>7849</v>
      </c>
      <c r="D5" s="336">
        <v>262</v>
      </c>
      <c r="E5" s="336" t="s">
        <v>240</v>
      </c>
      <c r="F5" s="356">
        <v>745</v>
      </c>
      <c r="G5" s="355">
        <v>9203</v>
      </c>
      <c r="H5" s="331"/>
    </row>
    <row r="6" spans="1:17" s="68" customFormat="1" ht="18" customHeight="1" x14ac:dyDescent="0.2">
      <c r="A6" s="274">
        <v>3</v>
      </c>
      <c r="B6" s="357">
        <v>346</v>
      </c>
      <c r="C6" s="357">
        <v>7837</v>
      </c>
      <c r="D6" s="357">
        <v>172</v>
      </c>
      <c r="E6" s="336" t="s">
        <v>240</v>
      </c>
      <c r="F6" s="356">
        <v>767</v>
      </c>
      <c r="G6" s="355">
        <v>9122</v>
      </c>
      <c r="H6" s="331"/>
    </row>
    <row r="7" spans="1:17" s="68" customFormat="1" ht="18" customHeight="1" x14ac:dyDescent="0.2">
      <c r="A7" s="268">
        <v>4</v>
      </c>
      <c r="B7" s="354">
        <v>389</v>
      </c>
      <c r="C7" s="354">
        <v>8831</v>
      </c>
      <c r="D7" s="354">
        <v>273</v>
      </c>
      <c r="E7" s="332" t="s">
        <v>240</v>
      </c>
      <c r="F7" s="353">
        <v>785</v>
      </c>
      <c r="G7" s="352">
        <v>10278</v>
      </c>
      <c r="H7" s="331"/>
    </row>
    <row r="8" spans="1:17" s="63" customFormat="1" ht="12" customHeight="1" x14ac:dyDescent="0.2">
      <c r="A8" s="63" t="s">
        <v>262</v>
      </c>
      <c r="G8" s="50" t="s">
        <v>228</v>
      </c>
    </row>
    <row r="9" spans="1:17" s="63" customFormat="1" ht="12" customHeight="1" x14ac:dyDescent="0.2">
      <c r="A9" s="64"/>
      <c r="B9" s="64"/>
      <c r="D9" s="64"/>
      <c r="E9" s="64"/>
      <c r="F9" s="64"/>
      <c r="G9" s="50" t="s">
        <v>188</v>
      </c>
      <c r="I9" s="65"/>
    </row>
    <row r="10" spans="1:17" s="63" customFormat="1" ht="12.9" customHeight="1" x14ac:dyDescent="0.2">
      <c r="D10" s="64"/>
      <c r="E10" s="64"/>
      <c r="F10" s="64"/>
      <c r="G10" s="50"/>
      <c r="H10" s="329"/>
      <c r="I10" s="329"/>
      <c r="L10" s="329"/>
      <c r="Q10" s="329"/>
    </row>
    <row r="11" spans="1:17" s="10" customFormat="1" ht="13.5" customHeight="1" x14ac:dyDescent="0.15">
      <c r="H11" s="259"/>
      <c r="I11" s="259"/>
      <c r="K11" s="259"/>
      <c r="L11" s="259"/>
      <c r="M11" s="259"/>
      <c r="N11" s="259"/>
      <c r="Q11" s="259"/>
    </row>
    <row r="12" spans="1:17" ht="13.5" customHeight="1" x14ac:dyDescent="0.2">
      <c r="I12" s="257"/>
      <c r="L12" s="257"/>
      <c r="Q12" s="257"/>
    </row>
    <row r="13" spans="1:17" ht="13.5" customHeight="1" x14ac:dyDescent="0.2">
      <c r="H13" s="256"/>
      <c r="I13" s="256"/>
      <c r="J13" s="256"/>
      <c r="K13" s="256"/>
      <c r="L13" s="256"/>
      <c r="Q13" s="256"/>
    </row>
    <row r="14" spans="1:17" ht="13.5" customHeight="1" x14ac:dyDescent="0.2">
      <c r="H14" s="257"/>
      <c r="I14" s="257"/>
      <c r="L14" s="257"/>
    </row>
    <row r="15" spans="1:17" ht="13.5" customHeight="1" x14ac:dyDescent="0.2">
      <c r="H15" s="256"/>
      <c r="I15" s="256"/>
      <c r="J15" s="256"/>
      <c r="L15" s="256"/>
      <c r="M15" s="256"/>
      <c r="N15" s="256"/>
      <c r="P15" s="256"/>
      <c r="Q15" s="256"/>
    </row>
    <row r="16" spans="1:17" ht="13.5" customHeight="1" x14ac:dyDescent="0.2">
      <c r="H16" s="257"/>
      <c r="I16" s="257"/>
      <c r="L16" s="257"/>
      <c r="Q16" s="257"/>
    </row>
    <row r="17" spans="8:17" ht="13.5" customHeight="1" x14ac:dyDescent="0.2">
      <c r="H17" s="256"/>
      <c r="I17" s="256"/>
      <c r="J17" s="256"/>
      <c r="L17" s="256"/>
      <c r="M17" s="256"/>
      <c r="N17" s="256"/>
      <c r="Q17" s="256"/>
    </row>
    <row r="18" spans="8:17" ht="13.5" customHeight="1" x14ac:dyDescent="0.2"/>
    <row r="19" spans="8:17" ht="13.5" customHeight="1" x14ac:dyDescent="0.2">
      <c r="H19" s="256"/>
      <c r="I19" s="256"/>
      <c r="J19" s="256"/>
      <c r="K19" s="256"/>
      <c r="L19" s="256"/>
      <c r="Q19" s="256"/>
    </row>
  </sheetData>
  <mergeCells count="2">
    <mergeCell ref="C2:C4"/>
    <mergeCell ref="F2:F4"/>
  </mergeCells>
  <phoneticPr fontId="3"/>
  <pageMargins left="0.70078740157480324" right="0.70078740157480324" top="0.74803149606299213" bottom="0.74803149606299213" header="0.31496062992125984" footer="0.31496062992125984"/>
  <pageSetup paperSize="9" fitToWidth="0"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CA5F5-18CD-4166-8736-07D3368D5D16}">
  <dimension ref="A1:G137"/>
  <sheetViews>
    <sheetView view="pageBreakPreview" zoomScale="110" zoomScaleNormal="100" zoomScaleSheetLayoutView="110" workbookViewId="0">
      <selection sqref="A1:XFD3"/>
    </sheetView>
  </sheetViews>
  <sheetFormatPr defaultColWidth="9" defaultRowHeight="12.9" customHeight="1" x14ac:dyDescent="0.15"/>
  <cols>
    <col min="1" max="1" width="3.77734375" style="3" customWidth="1"/>
    <col min="2" max="2" width="19.21875" style="3" customWidth="1"/>
    <col min="3" max="5" width="21.33203125" style="49" customWidth="1"/>
    <col min="6" max="6" width="4.109375" style="49" customWidth="1"/>
    <col min="7" max="7" width="22" style="49" bestFit="1" customWidth="1"/>
    <col min="8" max="16384" width="9" style="49"/>
  </cols>
  <sheetData>
    <row r="1" spans="1:7" s="56" customFormat="1" ht="15" customHeight="1" x14ac:dyDescent="0.15">
      <c r="A1" s="438" t="s">
        <v>496</v>
      </c>
      <c r="B1" s="3"/>
      <c r="C1" s="521"/>
      <c r="D1" s="521"/>
    </row>
    <row r="2" spans="1:7" s="73" customFormat="1" ht="15" customHeight="1" thickBot="1" x14ac:dyDescent="0.2">
      <c r="A2" s="66" t="s">
        <v>495</v>
      </c>
      <c r="B2" s="3"/>
      <c r="C2" s="526"/>
      <c r="D2" s="526"/>
    </row>
    <row r="3" spans="1:7" s="1" customFormat="1" ht="15" customHeight="1" thickTop="1" x14ac:dyDescent="0.2">
      <c r="A3" s="232"/>
      <c r="B3" s="493" t="s">
        <v>47</v>
      </c>
      <c r="C3" s="492" t="s">
        <v>443</v>
      </c>
      <c r="D3" s="492" t="s">
        <v>442</v>
      </c>
      <c r="E3" s="491" t="s">
        <v>441</v>
      </c>
    </row>
    <row r="4" spans="1:7" s="525" customFormat="1" ht="15" customHeight="1" x14ac:dyDescent="0.2">
      <c r="A4" s="229" t="s">
        <v>440</v>
      </c>
      <c r="B4" s="207"/>
      <c r="C4" s="490" t="s">
        <v>439</v>
      </c>
      <c r="D4" s="490" t="s">
        <v>439</v>
      </c>
      <c r="E4" s="297" t="s">
        <v>438</v>
      </c>
    </row>
    <row r="5" spans="1:7" s="56" customFormat="1" ht="12.75" customHeight="1" x14ac:dyDescent="0.2">
      <c r="A5" s="759" t="s">
        <v>181</v>
      </c>
      <c r="B5" s="760"/>
      <c r="C5" s="488">
        <v>380020427000</v>
      </c>
      <c r="D5" s="488">
        <v>370789328648</v>
      </c>
      <c r="E5" s="480">
        <v>97.570000000000007</v>
      </c>
      <c r="G5" s="521"/>
    </row>
    <row r="6" spans="1:7" s="56" customFormat="1" ht="12.75" customHeight="1" x14ac:dyDescent="0.2">
      <c r="A6" s="765">
        <v>3</v>
      </c>
      <c r="B6" s="764"/>
      <c r="C6" s="488">
        <v>364162049000</v>
      </c>
      <c r="D6" s="488">
        <v>352137016641</v>
      </c>
      <c r="E6" s="480">
        <v>96.7</v>
      </c>
    </row>
    <row r="7" spans="1:7" s="56" customFormat="1" ht="12.75" customHeight="1" x14ac:dyDescent="0.2">
      <c r="A7" s="763">
        <v>4</v>
      </c>
      <c r="B7" s="764"/>
      <c r="C7" s="485">
        <f>C9+C13+C18+C20+C22+C24+C26+C28+C30+C32+C34+C36+C38+C40+C43+C47+C51+C54+C56+C59+C65+C71</f>
        <v>345656535000</v>
      </c>
      <c r="D7" s="485">
        <f>D9+D13+D18+D20+D22+D24+D26+D28+D30+D32+D34+D36+D38+D40+D43+D47+D51+D54+D56+D59+D65+D71</f>
        <v>341282151251</v>
      </c>
      <c r="E7" s="484">
        <f>ROUND(D7/C7,4)*100</f>
        <v>98.72999999999999</v>
      </c>
    </row>
    <row r="8" spans="1:7" s="56" customFormat="1" ht="12.75" customHeight="1" x14ac:dyDescent="0.2">
      <c r="A8" s="524" t="s">
        <v>494</v>
      </c>
      <c r="B8" s="486"/>
      <c r="C8" s="489"/>
      <c r="D8" s="523"/>
      <c r="E8" s="522"/>
    </row>
    <row r="9" spans="1:7" ht="12.75" customHeight="1" x14ac:dyDescent="0.2">
      <c r="A9" s="761" t="s">
        <v>493</v>
      </c>
      <c r="B9" s="762"/>
      <c r="C9" s="474">
        <v>52955054000</v>
      </c>
      <c r="D9" s="474">
        <v>53545141219</v>
      </c>
      <c r="E9" s="480">
        <f t="shared" ref="E9:E40" si="0">ROUND(D9/C9,4)*100</f>
        <v>101.11000000000001</v>
      </c>
      <c r="G9" s="468"/>
    </row>
    <row r="10" spans="1:7" ht="12.75" customHeight="1" x14ac:dyDescent="0.2">
      <c r="A10" s="478" t="s">
        <v>397</v>
      </c>
      <c r="B10" s="477" t="s">
        <v>492</v>
      </c>
      <c r="C10" s="476">
        <v>46952673000</v>
      </c>
      <c r="D10" s="476">
        <v>47348016425</v>
      </c>
      <c r="E10" s="480">
        <f t="shared" si="0"/>
        <v>100.84</v>
      </c>
      <c r="G10" s="56"/>
    </row>
    <row r="11" spans="1:7" ht="12.75" customHeight="1" x14ac:dyDescent="0.2">
      <c r="A11" s="478" t="s">
        <v>397</v>
      </c>
      <c r="B11" s="477" t="s">
        <v>491</v>
      </c>
      <c r="C11" s="476">
        <v>568041000</v>
      </c>
      <c r="D11" s="476">
        <v>570619643</v>
      </c>
      <c r="E11" s="480">
        <f t="shared" si="0"/>
        <v>100.44999999999999</v>
      </c>
      <c r="G11" s="521"/>
    </row>
    <row r="12" spans="1:7" ht="12.75" customHeight="1" x14ac:dyDescent="0.2">
      <c r="A12" s="478" t="s">
        <v>397</v>
      </c>
      <c r="B12" s="477" t="s">
        <v>490</v>
      </c>
      <c r="C12" s="476">
        <v>5434340000</v>
      </c>
      <c r="D12" s="476">
        <v>5626505151</v>
      </c>
      <c r="E12" s="480">
        <f t="shared" si="0"/>
        <v>103.54</v>
      </c>
    </row>
    <row r="13" spans="1:7" ht="12.75" customHeight="1" x14ac:dyDescent="0.2">
      <c r="A13" s="761" t="s">
        <v>489</v>
      </c>
      <c r="B13" s="762" t="s">
        <v>397</v>
      </c>
      <c r="C13" s="474">
        <v>1049001000</v>
      </c>
      <c r="D13" s="474">
        <v>1096670001</v>
      </c>
      <c r="E13" s="507">
        <f t="shared" si="0"/>
        <v>104.54</v>
      </c>
    </row>
    <row r="14" spans="1:7" ht="12.75" customHeight="1" x14ac:dyDescent="0.2">
      <c r="A14" s="478" t="s">
        <v>397</v>
      </c>
      <c r="B14" s="477" t="s">
        <v>488</v>
      </c>
      <c r="C14" s="476">
        <v>249000000</v>
      </c>
      <c r="D14" s="476">
        <v>256287000</v>
      </c>
      <c r="E14" s="502">
        <f t="shared" si="0"/>
        <v>102.93</v>
      </c>
      <c r="G14" s="468"/>
    </row>
    <row r="15" spans="1:7" ht="12.75" customHeight="1" x14ac:dyDescent="0.2">
      <c r="A15" s="478" t="s">
        <v>397</v>
      </c>
      <c r="B15" s="477" t="s">
        <v>487</v>
      </c>
      <c r="C15" s="476">
        <v>727000000</v>
      </c>
      <c r="D15" s="476">
        <v>767101000</v>
      </c>
      <c r="E15" s="502">
        <f t="shared" si="0"/>
        <v>105.52</v>
      </c>
    </row>
    <row r="16" spans="1:7" ht="12.75" customHeight="1" x14ac:dyDescent="0.2">
      <c r="A16" s="478" t="s">
        <v>397</v>
      </c>
      <c r="B16" s="477" t="s">
        <v>486</v>
      </c>
      <c r="C16" s="476">
        <v>1000</v>
      </c>
      <c r="D16" s="476">
        <v>1</v>
      </c>
      <c r="E16" s="502">
        <f t="shared" si="0"/>
        <v>0.1</v>
      </c>
    </row>
    <row r="17" spans="1:7" ht="12.75" customHeight="1" x14ac:dyDescent="0.2">
      <c r="A17" s="478" t="s">
        <v>397</v>
      </c>
      <c r="B17" s="477" t="s">
        <v>485</v>
      </c>
      <c r="C17" s="476">
        <v>73000000</v>
      </c>
      <c r="D17" s="476">
        <v>73282000</v>
      </c>
      <c r="E17" s="503">
        <f t="shared" si="0"/>
        <v>100.39</v>
      </c>
    </row>
    <row r="18" spans="1:7" ht="12.75" customHeight="1" x14ac:dyDescent="0.2">
      <c r="A18" s="761" t="s">
        <v>484</v>
      </c>
      <c r="B18" s="762" t="s">
        <v>397</v>
      </c>
      <c r="C18" s="474">
        <v>170000000</v>
      </c>
      <c r="D18" s="474">
        <v>168414000</v>
      </c>
      <c r="E18" s="515">
        <f t="shared" si="0"/>
        <v>99.070000000000007</v>
      </c>
      <c r="G18" s="468"/>
    </row>
    <row r="19" spans="1:7" ht="12.75" customHeight="1" x14ac:dyDescent="0.2">
      <c r="A19" s="478" t="s">
        <v>397</v>
      </c>
      <c r="B19" s="477" t="s">
        <v>98</v>
      </c>
      <c r="C19" s="476">
        <v>170000000</v>
      </c>
      <c r="D19" s="476">
        <v>168414000</v>
      </c>
      <c r="E19" s="502">
        <f t="shared" si="0"/>
        <v>99.070000000000007</v>
      </c>
    </row>
    <row r="20" spans="1:7" ht="12.75" customHeight="1" x14ac:dyDescent="0.2">
      <c r="A20" s="761" t="s">
        <v>483</v>
      </c>
      <c r="B20" s="762" t="s">
        <v>397</v>
      </c>
      <c r="C20" s="474">
        <v>864000000</v>
      </c>
      <c r="D20" s="474">
        <v>896834000</v>
      </c>
      <c r="E20" s="507">
        <f t="shared" si="0"/>
        <v>103.8</v>
      </c>
    </row>
    <row r="21" spans="1:7" ht="12.75" customHeight="1" x14ac:dyDescent="0.2">
      <c r="A21" s="478" t="s">
        <v>397</v>
      </c>
      <c r="B21" s="477" t="s">
        <v>97</v>
      </c>
      <c r="C21" s="476">
        <v>864000000</v>
      </c>
      <c r="D21" s="476">
        <v>896834000</v>
      </c>
      <c r="E21" s="502">
        <f t="shared" si="0"/>
        <v>103.8</v>
      </c>
    </row>
    <row r="22" spans="1:7" ht="12.75" customHeight="1" x14ac:dyDescent="0.2">
      <c r="A22" s="761" t="s">
        <v>96</v>
      </c>
      <c r="B22" s="762" t="s">
        <v>397</v>
      </c>
      <c r="C22" s="474">
        <v>691000000</v>
      </c>
      <c r="D22" s="474">
        <v>689397000</v>
      </c>
      <c r="E22" s="507">
        <f t="shared" si="0"/>
        <v>99.77000000000001</v>
      </c>
    </row>
    <row r="23" spans="1:7" ht="12.75" customHeight="1" x14ac:dyDescent="0.2">
      <c r="A23" s="478" t="s">
        <v>397</v>
      </c>
      <c r="B23" s="210" t="s">
        <v>96</v>
      </c>
      <c r="C23" s="476">
        <v>691000000</v>
      </c>
      <c r="D23" s="476">
        <v>689397000</v>
      </c>
      <c r="E23" s="502">
        <f t="shared" si="0"/>
        <v>99.77000000000001</v>
      </c>
    </row>
    <row r="24" spans="1:7" ht="12.75" customHeight="1" x14ac:dyDescent="0.2">
      <c r="A24" s="761" t="s">
        <v>482</v>
      </c>
      <c r="B24" s="762" t="s">
        <v>397</v>
      </c>
      <c r="C24" s="474">
        <v>15587000000</v>
      </c>
      <c r="D24" s="474">
        <v>16392257000</v>
      </c>
      <c r="E24" s="507">
        <f t="shared" si="0"/>
        <v>105.17</v>
      </c>
    </row>
    <row r="25" spans="1:7" ht="12.75" customHeight="1" x14ac:dyDescent="0.2">
      <c r="A25" s="478" t="s">
        <v>397</v>
      </c>
      <c r="B25" s="477" t="s">
        <v>95</v>
      </c>
      <c r="C25" s="482">
        <v>15587000000</v>
      </c>
      <c r="D25" s="482">
        <v>16392257000</v>
      </c>
      <c r="E25" s="502">
        <f t="shared" si="0"/>
        <v>105.17</v>
      </c>
    </row>
    <row r="26" spans="1:7" ht="12.75" customHeight="1" x14ac:dyDescent="0.2">
      <c r="A26" s="768" t="s">
        <v>481</v>
      </c>
      <c r="B26" s="769"/>
      <c r="C26" s="474">
        <v>1000</v>
      </c>
      <c r="D26" s="474">
        <v>49833</v>
      </c>
      <c r="E26" s="507">
        <f t="shared" si="0"/>
        <v>4983.3</v>
      </c>
    </row>
    <row r="27" spans="1:7" ht="12.75" customHeight="1" x14ac:dyDescent="0.2">
      <c r="A27" s="478" t="s">
        <v>397</v>
      </c>
      <c r="B27" s="477" t="s">
        <v>94</v>
      </c>
      <c r="C27" s="476">
        <v>1000</v>
      </c>
      <c r="D27" s="476">
        <v>49833</v>
      </c>
      <c r="E27" s="502">
        <f t="shared" si="0"/>
        <v>4983.3</v>
      </c>
    </row>
    <row r="28" spans="1:7" ht="12.75" customHeight="1" x14ac:dyDescent="0.2">
      <c r="A28" s="761" t="s">
        <v>480</v>
      </c>
      <c r="B28" s="762"/>
      <c r="C28" s="474">
        <v>253398000</v>
      </c>
      <c r="D28" s="481">
        <v>280148220</v>
      </c>
      <c r="E28" s="519">
        <f t="shared" si="0"/>
        <v>110.55999999999999</v>
      </c>
    </row>
    <row r="29" spans="1:7" ht="12.75" customHeight="1" x14ac:dyDescent="0.2">
      <c r="A29" s="478"/>
      <c r="B29" s="477" t="s">
        <v>480</v>
      </c>
      <c r="C29" s="504">
        <v>253398000</v>
      </c>
      <c r="D29" s="516">
        <v>280148220</v>
      </c>
      <c r="E29" s="520">
        <f t="shared" si="0"/>
        <v>110.55999999999999</v>
      </c>
    </row>
    <row r="30" spans="1:7" ht="12.15" customHeight="1" x14ac:dyDescent="0.15">
      <c r="A30" s="766" t="s">
        <v>479</v>
      </c>
      <c r="B30" s="767"/>
      <c r="C30" s="481">
        <v>2496000</v>
      </c>
      <c r="D30" s="474">
        <v>2576812</v>
      </c>
      <c r="E30" s="519">
        <f t="shared" si="0"/>
        <v>103.24</v>
      </c>
    </row>
    <row r="31" spans="1:7" ht="12.15" customHeight="1" x14ac:dyDescent="0.15">
      <c r="A31" s="518"/>
      <c r="B31" s="517" t="s">
        <v>479</v>
      </c>
      <c r="C31" s="516">
        <v>2496000</v>
      </c>
      <c r="D31" s="504">
        <v>2576812</v>
      </c>
      <c r="E31" s="503">
        <f t="shared" si="0"/>
        <v>103.24</v>
      </c>
      <c r="G31" s="468"/>
    </row>
    <row r="32" spans="1:7" ht="12.75" customHeight="1" x14ac:dyDescent="0.2">
      <c r="A32" s="765" t="s">
        <v>478</v>
      </c>
      <c r="B32" s="764"/>
      <c r="C32" s="482">
        <v>744157000</v>
      </c>
      <c r="D32" s="482">
        <v>744157000</v>
      </c>
      <c r="E32" s="515">
        <f t="shared" si="0"/>
        <v>100</v>
      </c>
    </row>
    <row r="33" spans="1:7" ht="12.75" customHeight="1" x14ac:dyDescent="0.2">
      <c r="A33" s="478" t="s">
        <v>397</v>
      </c>
      <c r="B33" s="477" t="s">
        <v>91</v>
      </c>
      <c r="C33" s="476">
        <v>744157000</v>
      </c>
      <c r="D33" s="476">
        <v>744157000</v>
      </c>
      <c r="E33" s="502">
        <f t="shared" si="0"/>
        <v>100</v>
      </c>
    </row>
    <row r="34" spans="1:7" ht="12.75" customHeight="1" x14ac:dyDescent="0.2">
      <c r="A34" s="761" t="s">
        <v>90</v>
      </c>
      <c r="B34" s="762" t="s">
        <v>397</v>
      </c>
      <c r="C34" s="474">
        <v>72000000</v>
      </c>
      <c r="D34" s="474">
        <v>76358000</v>
      </c>
      <c r="E34" s="507">
        <f t="shared" si="0"/>
        <v>106.05</v>
      </c>
    </row>
    <row r="35" spans="1:7" ht="12.75" customHeight="1" x14ac:dyDescent="0.2">
      <c r="A35" s="478" t="s">
        <v>397</v>
      </c>
      <c r="B35" s="210" t="s">
        <v>90</v>
      </c>
      <c r="C35" s="476">
        <v>72000000</v>
      </c>
      <c r="D35" s="476">
        <v>76358000</v>
      </c>
      <c r="E35" s="502">
        <f t="shared" si="0"/>
        <v>106.05</v>
      </c>
    </row>
    <row r="36" spans="1:7" ht="12.75" customHeight="1" x14ac:dyDescent="0.2">
      <c r="A36" s="761" t="s">
        <v>477</v>
      </c>
      <c r="B36" s="762" t="s">
        <v>397</v>
      </c>
      <c r="C36" s="474">
        <v>107884470000</v>
      </c>
      <c r="D36" s="474">
        <v>111610532000</v>
      </c>
      <c r="E36" s="507">
        <f t="shared" si="0"/>
        <v>103.45</v>
      </c>
    </row>
    <row r="37" spans="1:7" ht="12.75" customHeight="1" x14ac:dyDescent="0.2">
      <c r="A37" s="478" t="s">
        <v>397</v>
      </c>
      <c r="B37" s="477" t="s">
        <v>476</v>
      </c>
      <c r="C37" s="476">
        <v>107884470000</v>
      </c>
      <c r="D37" s="476">
        <v>111610532000</v>
      </c>
      <c r="E37" s="502">
        <f t="shared" si="0"/>
        <v>103.45</v>
      </c>
    </row>
    <row r="38" spans="1:7" ht="12.75" customHeight="1" x14ac:dyDescent="0.2">
      <c r="A38" s="761" t="s">
        <v>475</v>
      </c>
      <c r="B38" s="762" t="s">
        <v>397</v>
      </c>
      <c r="C38" s="474">
        <v>2302273000</v>
      </c>
      <c r="D38" s="474">
        <v>2288437308</v>
      </c>
      <c r="E38" s="507">
        <f t="shared" si="0"/>
        <v>99.4</v>
      </c>
    </row>
    <row r="39" spans="1:7" ht="12.75" customHeight="1" x14ac:dyDescent="0.2">
      <c r="A39" s="478" t="s">
        <v>397</v>
      </c>
      <c r="B39" s="477" t="s">
        <v>474</v>
      </c>
      <c r="C39" s="476">
        <v>2302273000</v>
      </c>
      <c r="D39" s="476">
        <v>2288437308</v>
      </c>
      <c r="E39" s="502">
        <f t="shared" si="0"/>
        <v>99.4</v>
      </c>
    </row>
    <row r="40" spans="1:7" ht="12.75" customHeight="1" x14ac:dyDescent="0.2">
      <c r="A40" s="761" t="s">
        <v>473</v>
      </c>
      <c r="B40" s="762" t="s">
        <v>397</v>
      </c>
      <c r="C40" s="474">
        <v>4621072000</v>
      </c>
      <c r="D40" s="474">
        <v>4607698523</v>
      </c>
      <c r="E40" s="507">
        <f t="shared" si="0"/>
        <v>99.71</v>
      </c>
    </row>
    <row r="41" spans="1:7" ht="12.75" customHeight="1" x14ac:dyDescent="0.2">
      <c r="A41" s="478" t="s">
        <v>397</v>
      </c>
      <c r="B41" s="477" t="s">
        <v>472</v>
      </c>
      <c r="C41" s="476">
        <v>3862042000</v>
      </c>
      <c r="D41" s="476">
        <v>3862484082</v>
      </c>
      <c r="E41" s="502">
        <f t="shared" ref="E41:E60" si="1">ROUND(D41/C41,4)*100</f>
        <v>100.01</v>
      </c>
    </row>
    <row r="42" spans="1:7" ht="12.75" customHeight="1" x14ac:dyDescent="0.2">
      <c r="A42" s="478" t="s">
        <v>397</v>
      </c>
      <c r="B42" s="477" t="s">
        <v>471</v>
      </c>
      <c r="C42" s="476">
        <v>759030000</v>
      </c>
      <c r="D42" s="476">
        <v>745214441</v>
      </c>
      <c r="E42" s="502">
        <f t="shared" si="1"/>
        <v>98.18</v>
      </c>
    </row>
    <row r="43" spans="1:7" ht="12.75" customHeight="1" x14ac:dyDescent="0.2">
      <c r="A43" s="761" t="s">
        <v>470</v>
      </c>
      <c r="B43" s="762" t="s">
        <v>397</v>
      </c>
      <c r="C43" s="474">
        <v>88623280000</v>
      </c>
      <c r="D43" s="474">
        <v>85694266927</v>
      </c>
      <c r="E43" s="507">
        <f t="shared" si="1"/>
        <v>96.69</v>
      </c>
      <c r="G43" s="468"/>
    </row>
    <row r="44" spans="1:7" ht="12.75" customHeight="1" x14ac:dyDescent="0.2">
      <c r="A44" s="478" t="s">
        <v>397</v>
      </c>
      <c r="B44" s="477" t="s">
        <v>469</v>
      </c>
      <c r="C44" s="482">
        <v>66031488000</v>
      </c>
      <c r="D44" s="482">
        <v>65787165952</v>
      </c>
      <c r="E44" s="502">
        <f t="shared" si="1"/>
        <v>99.63</v>
      </c>
    </row>
    <row r="45" spans="1:7" ht="12.75" customHeight="1" x14ac:dyDescent="0.2">
      <c r="A45" s="478" t="s">
        <v>397</v>
      </c>
      <c r="B45" s="477" t="s">
        <v>468</v>
      </c>
      <c r="C45" s="482">
        <v>22567246000</v>
      </c>
      <c r="D45" s="482">
        <v>19883282829</v>
      </c>
      <c r="E45" s="502">
        <f t="shared" si="1"/>
        <v>88.11</v>
      </c>
    </row>
    <row r="46" spans="1:7" ht="12.75" customHeight="1" x14ac:dyDescent="0.2">
      <c r="A46" s="478" t="s">
        <v>397</v>
      </c>
      <c r="B46" s="477" t="s">
        <v>467</v>
      </c>
      <c r="C46" s="482">
        <v>24546000</v>
      </c>
      <c r="D46" s="482">
        <v>23818146</v>
      </c>
      <c r="E46" s="502">
        <f t="shared" si="1"/>
        <v>97.03</v>
      </c>
    </row>
    <row r="47" spans="1:7" ht="12.75" customHeight="1" x14ac:dyDescent="0.2">
      <c r="A47" s="761" t="s">
        <v>466</v>
      </c>
      <c r="B47" s="762" t="s">
        <v>397</v>
      </c>
      <c r="C47" s="474">
        <v>29103184000</v>
      </c>
      <c r="D47" s="474">
        <v>29335616392</v>
      </c>
      <c r="E47" s="507">
        <f t="shared" si="1"/>
        <v>100.8</v>
      </c>
      <c r="G47" s="468"/>
    </row>
    <row r="48" spans="1:7" ht="12.75" customHeight="1" x14ac:dyDescent="0.2">
      <c r="A48" s="478" t="s">
        <v>397</v>
      </c>
      <c r="B48" s="477" t="s">
        <v>465</v>
      </c>
      <c r="C48" s="482">
        <v>15076898000</v>
      </c>
      <c r="D48" s="482">
        <v>14767823400</v>
      </c>
      <c r="E48" s="502">
        <f t="shared" si="1"/>
        <v>97.95</v>
      </c>
    </row>
    <row r="49" spans="1:7" ht="12.75" customHeight="1" x14ac:dyDescent="0.2">
      <c r="A49" s="478" t="s">
        <v>397</v>
      </c>
      <c r="B49" s="477" t="s">
        <v>464</v>
      </c>
      <c r="C49" s="482">
        <v>12339694000</v>
      </c>
      <c r="D49" s="482">
        <v>12896999847</v>
      </c>
      <c r="E49" s="502">
        <f t="shared" si="1"/>
        <v>104.52</v>
      </c>
    </row>
    <row r="50" spans="1:7" ht="12.75" customHeight="1" x14ac:dyDescent="0.2">
      <c r="A50" s="478" t="s">
        <v>397</v>
      </c>
      <c r="B50" s="477" t="s">
        <v>463</v>
      </c>
      <c r="C50" s="482">
        <v>1686592000</v>
      </c>
      <c r="D50" s="482">
        <v>1670793145</v>
      </c>
      <c r="E50" s="502">
        <f t="shared" si="1"/>
        <v>99.06</v>
      </c>
    </row>
    <row r="51" spans="1:7" ht="12.75" customHeight="1" x14ac:dyDescent="0.2">
      <c r="A51" s="761" t="s">
        <v>462</v>
      </c>
      <c r="B51" s="762" t="s">
        <v>397</v>
      </c>
      <c r="C51" s="474">
        <v>623415000</v>
      </c>
      <c r="D51" s="474">
        <v>672351577</v>
      </c>
      <c r="E51" s="507">
        <f t="shared" si="1"/>
        <v>107.85</v>
      </c>
      <c r="G51" s="468"/>
    </row>
    <row r="52" spans="1:7" ht="12.75" customHeight="1" x14ac:dyDescent="0.2">
      <c r="A52" s="478" t="s">
        <v>397</v>
      </c>
      <c r="B52" s="477" t="s">
        <v>461</v>
      </c>
      <c r="C52" s="482">
        <v>567203000</v>
      </c>
      <c r="D52" s="482">
        <v>562309549</v>
      </c>
      <c r="E52" s="502">
        <f t="shared" si="1"/>
        <v>99.14</v>
      </c>
    </row>
    <row r="53" spans="1:7" ht="12.75" customHeight="1" x14ac:dyDescent="0.2">
      <c r="A53" s="478" t="s">
        <v>397</v>
      </c>
      <c r="B53" s="477" t="s">
        <v>460</v>
      </c>
      <c r="C53" s="482">
        <v>56212000</v>
      </c>
      <c r="D53" s="482">
        <v>110042028</v>
      </c>
      <c r="E53" s="502">
        <f t="shared" si="1"/>
        <v>195.76</v>
      </c>
    </row>
    <row r="54" spans="1:7" ht="12.75" customHeight="1" x14ac:dyDescent="0.2">
      <c r="A54" s="761" t="s">
        <v>459</v>
      </c>
      <c r="B54" s="762" t="s">
        <v>397</v>
      </c>
      <c r="C54" s="474">
        <v>280069000</v>
      </c>
      <c r="D54" s="474">
        <v>296059621</v>
      </c>
      <c r="E54" s="507">
        <f t="shared" si="1"/>
        <v>105.71</v>
      </c>
    </row>
    <row r="55" spans="1:7" ht="12.75" customHeight="1" x14ac:dyDescent="0.2">
      <c r="A55" s="478" t="s">
        <v>397</v>
      </c>
      <c r="B55" s="477" t="s">
        <v>458</v>
      </c>
      <c r="C55" s="482">
        <v>280069000</v>
      </c>
      <c r="D55" s="482">
        <v>296059621</v>
      </c>
      <c r="E55" s="502">
        <f t="shared" si="1"/>
        <v>105.71</v>
      </c>
    </row>
    <row r="56" spans="1:7" ht="12.75" customHeight="1" x14ac:dyDescent="0.2">
      <c r="A56" s="761" t="s">
        <v>457</v>
      </c>
      <c r="B56" s="762" t="s">
        <v>397</v>
      </c>
      <c r="C56" s="474">
        <v>29096671000</v>
      </c>
      <c r="D56" s="474">
        <v>22168811269</v>
      </c>
      <c r="E56" s="507">
        <f t="shared" si="1"/>
        <v>76.19</v>
      </c>
    </row>
    <row r="57" spans="1:7" ht="12.75" customHeight="1" x14ac:dyDescent="0.2">
      <c r="A57" s="478" t="s">
        <v>397</v>
      </c>
      <c r="B57" s="477" t="s">
        <v>456</v>
      </c>
      <c r="C57" s="482">
        <v>28376540000</v>
      </c>
      <c r="D57" s="482">
        <v>21448681433</v>
      </c>
      <c r="E57" s="502">
        <f t="shared" si="1"/>
        <v>75.59</v>
      </c>
      <c r="G57" s="468"/>
    </row>
    <row r="58" spans="1:7" ht="12.75" customHeight="1" x14ac:dyDescent="0.2">
      <c r="A58" s="478" t="s">
        <v>397</v>
      </c>
      <c r="B58" s="477" t="s">
        <v>455</v>
      </c>
      <c r="C58" s="476">
        <v>720131000</v>
      </c>
      <c r="D58" s="476">
        <v>720129836</v>
      </c>
      <c r="E58" s="502">
        <f t="shared" si="1"/>
        <v>100</v>
      </c>
    </row>
    <row r="59" spans="1:7" ht="12.75" customHeight="1" x14ac:dyDescent="0.2">
      <c r="A59" s="761" t="s">
        <v>454</v>
      </c>
      <c r="B59" s="762" t="s">
        <v>397</v>
      </c>
      <c r="C59" s="474">
        <v>6952557000</v>
      </c>
      <c r="D59" s="474">
        <v>6952557596</v>
      </c>
      <c r="E59" s="507">
        <f t="shared" si="1"/>
        <v>100</v>
      </c>
    </row>
    <row r="60" spans="1:7" ht="12.75" customHeight="1" x14ac:dyDescent="0.2">
      <c r="A60" s="472" t="s">
        <v>397</v>
      </c>
      <c r="B60" s="471" t="s">
        <v>453</v>
      </c>
      <c r="C60" s="498">
        <v>6952557000</v>
      </c>
      <c r="D60" s="498">
        <v>6952557596</v>
      </c>
      <c r="E60" s="514">
        <f t="shared" si="1"/>
        <v>100</v>
      </c>
    </row>
    <row r="61" spans="1:7" ht="12.75" customHeight="1" x14ac:dyDescent="0.2">
      <c r="A61" s="513"/>
      <c r="B61" s="513"/>
      <c r="C61" s="512"/>
      <c r="D61" s="512"/>
      <c r="E61" s="511"/>
    </row>
    <row r="62" spans="1:7" ht="5.0999999999999996" customHeight="1" thickBot="1" x14ac:dyDescent="0.25">
      <c r="A62" s="510"/>
      <c r="B62" s="510"/>
      <c r="C62" s="509"/>
      <c r="D62" s="509"/>
      <c r="E62" s="508"/>
    </row>
    <row r="63" spans="1:7" ht="12.75" customHeight="1" thickTop="1" x14ac:dyDescent="0.15">
      <c r="A63" s="232"/>
      <c r="B63" s="493" t="s">
        <v>47</v>
      </c>
      <c r="C63" s="492" t="s">
        <v>443</v>
      </c>
      <c r="D63" s="492" t="s">
        <v>442</v>
      </c>
      <c r="E63" s="491" t="s">
        <v>441</v>
      </c>
    </row>
    <row r="64" spans="1:7" ht="12.75" customHeight="1" x14ac:dyDescent="0.2">
      <c r="A64" s="229" t="s">
        <v>440</v>
      </c>
      <c r="B64" s="207"/>
      <c r="C64" s="490" t="s">
        <v>439</v>
      </c>
      <c r="D64" s="490" t="s">
        <v>439</v>
      </c>
      <c r="E64" s="297" t="s">
        <v>438</v>
      </c>
    </row>
    <row r="65" spans="1:7" ht="12.15" customHeight="1" x14ac:dyDescent="0.2">
      <c r="A65" s="761" t="s">
        <v>452</v>
      </c>
      <c r="B65" s="762" t="s">
        <v>397</v>
      </c>
      <c r="C65" s="474">
        <v>3777437000</v>
      </c>
      <c r="D65" s="474">
        <v>3763816953</v>
      </c>
      <c r="E65" s="507">
        <f t="shared" ref="E65:E72" si="2">ROUND(D65/C65,4)*100</f>
        <v>99.64</v>
      </c>
      <c r="G65" s="468"/>
    </row>
    <row r="66" spans="1:7" ht="12.15" customHeight="1" x14ac:dyDescent="0.2">
      <c r="A66" s="478" t="s">
        <v>397</v>
      </c>
      <c r="B66" s="210" t="s">
        <v>451</v>
      </c>
      <c r="C66" s="476">
        <v>54555000</v>
      </c>
      <c r="D66" s="476">
        <v>54702095</v>
      </c>
      <c r="E66" s="502">
        <f t="shared" si="2"/>
        <v>100.27</v>
      </c>
    </row>
    <row r="67" spans="1:7" ht="12.15" customHeight="1" x14ac:dyDescent="0.2">
      <c r="A67" s="478" t="s">
        <v>397</v>
      </c>
      <c r="B67" s="477" t="s">
        <v>450</v>
      </c>
      <c r="C67" s="476">
        <v>163000</v>
      </c>
      <c r="D67" s="476">
        <v>100299</v>
      </c>
      <c r="E67" s="502">
        <f t="shared" si="2"/>
        <v>61.529999999999994</v>
      </c>
    </row>
    <row r="68" spans="1:7" ht="12.15" customHeight="1" x14ac:dyDescent="0.2">
      <c r="A68" s="478" t="s">
        <v>397</v>
      </c>
      <c r="B68" s="477" t="s">
        <v>449</v>
      </c>
      <c r="C68" s="476">
        <v>208544000</v>
      </c>
      <c r="D68" s="476">
        <v>207610320</v>
      </c>
      <c r="E68" s="502">
        <f t="shared" si="2"/>
        <v>99.550000000000011</v>
      </c>
      <c r="G68" s="468"/>
    </row>
    <row r="69" spans="1:7" ht="12.15" customHeight="1" x14ac:dyDescent="0.2">
      <c r="A69" s="478" t="s">
        <v>397</v>
      </c>
      <c r="B69" s="477" t="s">
        <v>448</v>
      </c>
      <c r="C69" s="476">
        <v>252756000</v>
      </c>
      <c r="D69" s="476">
        <v>216465409</v>
      </c>
      <c r="E69" s="502">
        <f t="shared" si="2"/>
        <v>85.64</v>
      </c>
    </row>
    <row r="70" spans="1:7" ht="12.15" customHeight="1" x14ac:dyDescent="0.2">
      <c r="A70" s="506" t="s">
        <v>397</v>
      </c>
      <c r="B70" s="505" t="s">
        <v>447</v>
      </c>
      <c r="C70" s="504">
        <v>3261419000</v>
      </c>
      <c r="D70" s="504">
        <v>3284938830</v>
      </c>
      <c r="E70" s="503">
        <f t="shared" si="2"/>
        <v>100.72000000000001</v>
      </c>
    </row>
    <row r="71" spans="1:7" ht="12.15" customHeight="1" x14ac:dyDescent="0.15">
      <c r="A71" s="771" t="s">
        <v>446</v>
      </c>
      <c r="B71" s="772" t="s">
        <v>397</v>
      </c>
      <c r="C71" s="476">
        <v>4000000</v>
      </c>
      <c r="D71" s="482">
        <v>0</v>
      </c>
      <c r="E71" s="473">
        <f t="shared" si="2"/>
        <v>0</v>
      </c>
      <c r="G71" s="468"/>
    </row>
    <row r="72" spans="1:7" ht="12.15" customHeight="1" x14ac:dyDescent="0.15">
      <c r="A72" s="500"/>
      <c r="B72" s="499" t="s">
        <v>445</v>
      </c>
      <c r="C72" s="498">
        <v>4000000</v>
      </c>
      <c r="D72" s="470">
        <v>0</v>
      </c>
      <c r="E72" s="469">
        <f t="shared" si="2"/>
        <v>0</v>
      </c>
    </row>
    <row r="73" spans="1:7" ht="12.15" customHeight="1" x14ac:dyDescent="0.2">
      <c r="A73" s="49"/>
      <c r="B73" s="49"/>
    </row>
    <row r="74" spans="1:7" ht="12.15" customHeight="1" x14ac:dyDescent="0.15">
      <c r="A74" s="495"/>
      <c r="B74" s="495"/>
      <c r="C74" s="497"/>
      <c r="D74" s="497"/>
      <c r="E74" s="496"/>
      <c r="G74" s="468"/>
    </row>
    <row r="75" spans="1:7" ht="15" customHeight="1" thickBot="1" x14ac:dyDescent="0.2">
      <c r="A75" s="189" t="s">
        <v>444</v>
      </c>
      <c r="B75" s="495"/>
      <c r="C75" s="468"/>
      <c r="D75" s="468"/>
      <c r="E75" s="494"/>
    </row>
    <row r="76" spans="1:7" ht="15" customHeight="1" thickTop="1" x14ac:dyDescent="0.15">
      <c r="A76" s="232"/>
      <c r="B76" s="493" t="s">
        <v>47</v>
      </c>
      <c r="C76" s="492" t="s">
        <v>443</v>
      </c>
      <c r="D76" s="492" t="s">
        <v>442</v>
      </c>
      <c r="E76" s="491" t="s">
        <v>441</v>
      </c>
    </row>
    <row r="77" spans="1:7" ht="15" customHeight="1" x14ac:dyDescent="0.2">
      <c r="A77" s="229" t="s">
        <v>440</v>
      </c>
      <c r="B77" s="207"/>
      <c r="C77" s="490" t="s">
        <v>439</v>
      </c>
      <c r="D77" s="490" t="s">
        <v>439</v>
      </c>
      <c r="E77" s="297" t="s">
        <v>438</v>
      </c>
      <c r="G77" s="468"/>
    </row>
    <row r="78" spans="1:7" ht="12.15" customHeight="1" x14ac:dyDescent="0.2">
      <c r="A78" s="759" t="s">
        <v>181</v>
      </c>
      <c r="B78" s="760"/>
      <c r="C78" s="489">
        <v>380020427000</v>
      </c>
      <c r="D78" s="489">
        <v>360917529780</v>
      </c>
      <c r="E78" s="480">
        <v>94.97</v>
      </c>
    </row>
    <row r="79" spans="1:7" ht="12.15" customHeight="1" x14ac:dyDescent="0.2">
      <c r="A79" s="765">
        <v>3</v>
      </c>
      <c r="B79" s="764"/>
      <c r="C79" s="488">
        <v>364162049000</v>
      </c>
      <c r="D79" s="487">
        <v>339184459045</v>
      </c>
      <c r="E79" s="480">
        <v>93.14</v>
      </c>
    </row>
    <row r="80" spans="1:7" ht="12.15" customHeight="1" x14ac:dyDescent="0.2">
      <c r="A80" s="763">
        <v>4</v>
      </c>
      <c r="B80" s="770"/>
      <c r="C80" s="485">
        <f>C82+C84+C92+C97+C100+C104+C109+C117+C119+C121</f>
        <v>345656535000</v>
      </c>
      <c r="D80" s="485">
        <f>D82+D84+D92+D97+D100+D104+D109+D117+D119+D121</f>
        <v>327285887560</v>
      </c>
      <c r="E80" s="484">
        <f>ROUND(D80/C80,4)*100</f>
        <v>94.69</v>
      </c>
      <c r="G80" s="468"/>
    </row>
    <row r="81" spans="1:7" ht="12.15" customHeight="1" x14ac:dyDescent="0.2">
      <c r="A81" s="478"/>
      <c r="B81" s="477" t="s">
        <v>397</v>
      </c>
      <c r="C81" s="483"/>
      <c r="D81" s="483"/>
      <c r="E81" s="480"/>
    </row>
    <row r="82" spans="1:7" ht="12.15" customHeight="1" x14ac:dyDescent="0.2">
      <c r="A82" s="761" t="s">
        <v>437</v>
      </c>
      <c r="B82" s="762" t="s">
        <v>397</v>
      </c>
      <c r="C82" s="474">
        <v>929827000</v>
      </c>
      <c r="D82" s="474">
        <v>911658579</v>
      </c>
      <c r="E82" s="479">
        <f t="shared" ref="E82:E122" si="3">ROUND(D82/C82,4)*100</f>
        <v>98.05</v>
      </c>
    </row>
    <row r="83" spans="1:7" ht="12.15" customHeight="1" x14ac:dyDescent="0.2">
      <c r="A83" s="478" t="s">
        <v>397</v>
      </c>
      <c r="B83" s="477" t="s">
        <v>436</v>
      </c>
      <c r="C83" s="476">
        <v>929827000</v>
      </c>
      <c r="D83" s="476">
        <v>911658579</v>
      </c>
      <c r="E83" s="480">
        <f t="shared" si="3"/>
        <v>98.05</v>
      </c>
      <c r="G83" s="468"/>
    </row>
    <row r="84" spans="1:7" ht="12.15" customHeight="1" x14ac:dyDescent="0.2">
      <c r="A84" s="761" t="s">
        <v>435</v>
      </c>
      <c r="B84" s="762" t="s">
        <v>397</v>
      </c>
      <c r="C84" s="481">
        <v>42065635000</v>
      </c>
      <c r="D84" s="481">
        <v>40334000382</v>
      </c>
      <c r="E84" s="479">
        <f t="shared" si="3"/>
        <v>95.88</v>
      </c>
    </row>
    <row r="85" spans="1:7" ht="12.15" customHeight="1" x14ac:dyDescent="0.2">
      <c r="A85" s="478" t="s">
        <v>397</v>
      </c>
      <c r="B85" s="477" t="s">
        <v>434</v>
      </c>
      <c r="C85" s="476">
        <v>36395437000</v>
      </c>
      <c r="D85" s="476">
        <v>34933966122</v>
      </c>
      <c r="E85" s="480">
        <f t="shared" si="3"/>
        <v>95.98</v>
      </c>
    </row>
    <row r="86" spans="1:7" ht="12.15" customHeight="1" x14ac:dyDescent="0.2">
      <c r="A86" s="478" t="s">
        <v>397</v>
      </c>
      <c r="B86" s="477" t="s">
        <v>433</v>
      </c>
      <c r="C86" s="476">
        <v>1441031000</v>
      </c>
      <c r="D86" s="476">
        <v>1352505286</v>
      </c>
      <c r="E86" s="480">
        <f t="shared" si="3"/>
        <v>93.86</v>
      </c>
      <c r="G86" s="468"/>
    </row>
    <row r="87" spans="1:7" ht="12.15" customHeight="1" x14ac:dyDescent="0.2">
      <c r="A87" s="478" t="s">
        <v>397</v>
      </c>
      <c r="B87" s="477" t="s">
        <v>432</v>
      </c>
      <c r="C87" s="476">
        <v>2528550000</v>
      </c>
      <c r="D87" s="476">
        <v>2452304031</v>
      </c>
      <c r="E87" s="480">
        <f t="shared" si="3"/>
        <v>96.98</v>
      </c>
    </row>
    <row r="88" spans="1:7" ht="12.15" customHeight="1" x14ac:dyDescent="0.2">
      <c r="A88" s="478" t="s">
        <v>397</v>
      </c>
      <c r="B88" s="477" t="s">
        <v>431</v>
      </c>
      <c r="C88" s="482">
        <v>1155640000</v>
      </c>
      <c r="D88" s="482">
        <v>1077329229</v>
      </c>
      <c r="E88" s="480">
        <f t="shared" si="3"/>
        <v>93.22</v>
      </c>
    </row>
    <row r="89" spans="1:7" ht="12.15" customHeight="1" x14ac:dyDescent="0.2">
      <c r="A89" s="478" t="s">
        <v>397</v>
      </c>
      <c r="B89" s="477" t="s">
        <v>430</v>
      </c>
      <c r="C89" s="476">
        <v>381200000</v>
      </c>
      <c r="D89" s="476">
        <v>363733483</v>
      </c>
      <c r="E89" s="480">
        <f t="shared" si="3"/>
        <v>95.42</v>
      </c>
      <c r="G89" s="468"/>
    </row>
    <row r="90" spans="1:7" ht="12.15" customHeight="1" x14ac:dyDescent="0.2">
      <c r="A90" s="478" t="s">
        <v>397</v>
      </c>
      <c r="B90" s="477" t="s">
        <v>429</v>
      </c>
      <c r="C90" s="476">
        <v>50795000</v>
      </c>
      <c r="D90" s="476">
        <v>48451723</v>
      </c>
      <c r="E90" s="480">
        <f t="shared" si="3"/>
        <v>95.39</v>
      </c>
    </row>
    <row r="91" spans="1:7" ht="12.15" customHeight="1" x14ac:dyDescent="0.2">
      <c r="A91" s="478" t="s">
        <v>397</v>
      </c>
      <c r="B91" s="477" t="s">
        <v>428</v>
      </c>
      <c r="C91" s="476">
        <v>112982000</v>
      </c>
      <c r="D91" s="476">
        <v>105710508</v>
      </c>
      <c r="E91" s="480">
        <f t="shared" si="3"/>
        <v>93.56</v>
      </c>
    </row>
    <row r="92" spans="1:7" ht="12.15" customHeight="1" x14ac:dyDescent="0.2">
      <c r="A92" s="761" t="s">
        <v>427</v>
      </c>
      <c r="B92" s="762" t="s">
        <v>397</v>
      </c>
      <c r="C92" s="481">
        <v>163043546000</v>
      </c>
      <c r="D92" s="481">
        <v>156495571579</v>
      </c>
      <c r="E92" s="479">
        <f t="shared" si="3"/>
        <v>95.98</v>
      </c>
      <c r="G92" s="468"/>
    </row>
    <row r="93" spans="1:7" ht="12.15" customHeight="1" x14ac:dyDescent="0.2">
      <c r="A93" s="478" t="s">
        <v>397</v>
      </c>
      <c r="B93" s="477" t="s">
        <v>426</v>
      </c>
      <c r="C93" s="476">
        <v>56793463000</v>
      </c>
      <c r="D93" s="476">
        <v>53840708520</v>
      </c>
      <c r="E93" s="480">
        <f t="shared" si="3"/>
        <v>94.8</v>
      </c>
    </row>
    <row r="94" spans="1:7" ht="12.15" customHeight="1" x14ac:dyDescent="0.2">
      <c r="A94" s="478" t="s">
        <v>397</v>
      </c>
      <c r="B94" s="477" t="s">
        <v>425</v>
      </c>
      <c r="C94" s="476">
        <v>56922623000</v>
      </c>
      <c r="D94" s="476">
        <v>54134286436</v>
      </c>
      <c r="E94" s="480">
        <f t="shared" si="3"/>
        <v>95.1</v>
      </c>
    </row>
    <row r="95" spans="1:7" ht="12.15" customHeight="1" x14ac:dyDescent="0.2">
      <c r="A95" s="478" t="s">
        <v>397</v>
      </c>
      <c r="B95" s="477" t="s">
        <v>424</v>
      </c>
      <c r="C95" s="476">
        <v>49186145000</v>
      </c>
      <c r="D95" s="476">
        <v>48384506199</v>
      </c>
      <c r="E95" s="480">
        <f t="shared" si="3"/>
        <v>98.37</v>
      </c>
      <c r="G95" s="468"/>
    </row>
    <row r="96" spans="1:7" ht="12.15" customHeight="1" x14ac:dyDescent="0.2">
      <c r="A96" s="478" t="s">
        <v>397</v>
      </c>
      <c r="B96" s="477" t="s">
        <v>423</v>
      </c>
      <c r="C96" s="476">
        <v>141315000</v>
      </c>
      <c r="D96" s="476">
        <v>136070424</v>
      </c>
      <c r="E96" s="480">
        <f t="shared" si="3"/>
        <v>96.289999999999992</v>
      </c>
    </row>
    <row r="97" spans="1:7" ht="12.15" customHeight="1" x14ac:dyDescent="0.2">
      <c r="A97" s="761" t="s">
        <v>422</v>
      </c>
      <c r="B97" s="762" t="s">
        <v>397</v>
      </c>
      <c r="C97" s="481">
        <v>6216095000</v>
      </c>
      <c r="D97" s="481">
        <v>5243423615</v>
      </c>
      <c r="E97" s="479">
        <f t="shared" si="3"/>
        <v>84.350000000000009</v>
      </c>
    </row>
    <row r="98" spans="1:7" ht="12.15" customHeight="1" x14ac:dyDescent="0.2">
      <c r="A98" s="478" t="s">
        <v>397</v>
      </c>
      <c r="B98" s="477" t="s">
        <v>421</v>
      </c>
      <c r="C98" s="476">
        <v>6135392000</v>
      </c>
      <c r="D98" s="476">
        <v>5164340243</v>
      </c>
      <c r="E98" s="480">
        <f t="shared" si="3"/>
        <v>84.17</v>
      </c>
      <c r="G98" s="468"/>
    </row>
    <row r="99" spans="1:7" ht="12.15" customHeight="1" x14ac:dyDescent="0.2">
      <c r="A99" s="478" t="s">
        <v>397</v>
      </c>
      <c r="B99" s="477" t="s">
        <v>420</v>
      </c>
      <c r="C99" s="476">
        <v>80703000</v>
      </c>
      <c r="D99" s="476">
        <v>79083372</v>
      </c>
      <c r="E99" s="480">
        <f t="shared" si="3"/>
        <v>97.99</v>
      </c>
    </row>
    <row r="100" spans="1:7" ht="12.15" customHeight="1" x14ac:dyDescent="0.2">
      <c r="A100" s="761" t="s">
        <v>419</v>
      </c>
      <c r="B100" s="762" t="s">
        <v>397</v>
      </c>
      <c r="C100" s="481">
        <v>29542551000</v>
      </c>
      <c r="D100" s="481">
        <v>27053342157</v>
      </c>
      <c r="E100" s="479">
        <f t="shared" si="3"/>
        <v>91.57</v>
      </c>
    </row>
    <row r="101" spans="1:7" ht="12.15" customHeight="1" x14ac:dyDescent="0.2">
      <c r="A101" s="478" t="s">
        <v>397</v>
      </c>
      <c r="B101" s="477" t="s">
        <v>418</v>
      </c>
      <c r="C101" s="476">
        <v>638831000</v>
      </c>
      <c r="D101" s="476">
        <v>580197662</v>
      </c>
      <c r="E101" s="480">
        <f t="shared" si="3"/>
        <v>90.820000000000007</v>
      </c>
      <c r="G101" s="468"/>
    </row>
    <row r="102" spans="1:7" ht="12.15" customHeight="1" x14ac:dyDescent="0.2">
      <c r="A102" s="478" t="s">
        <v>397</v>
      </c>
      <c r="B102" s="477" t="s">
        <v>417</v>
      </c>
      <c r="C102" s="476">
        <v>20641531000</v>
      </c>
      <c r="D102" s="476">
        <v>18426679957</v>
      </c>
      <c r="E102" s="480">
        <f t="shared" si="3"/>
        <v>89.27000000000001</v>
      </c>
    </row>
    <row r="103" spans="1:7" ht="12.15" customHeight="1" x14ac:dyDescent="0.2">
      <c r="A103" s="478" t="s">
        <v>397</v>
      </c>
      <c r="B103" s="477" t="s">
        <v>416</v>
      </c>
      <c r="C103" s="476">
        <v>8262189000</v>
      </c>
      <c r="D103" s="476">
        <v>8046464538</v>
      </c>
      <c r="E103" s="480">
        <f t="shared" si="3"/>
        <v>97.39</v>
      </c>
    </row>
    <row r="104" spans="1:7" ht="12.15" customHeight="1" x14ac:dyDescent="0.2">
      <c r="A104" s="761" t="s">
        <v>415</v>
      </c>
      <c r="B104" s="762" t="s">
        <v>397</v>
      </c>
      <c r="C104" s="481">
        <v>31227804000</v>
      </c>
      <c r="D104" s="481">
        <v>26718793518</v>
      </c>
      <c r="E104" s="479">
        <f t="shared" si="3"/>
        <v>85.56</v>
      </c>
      <c r="G104" s="468"/>
    </row>
    <row r="105" spans="1:7" ht="12.15" customHeight="1" x14ac:dyDescent="0.2">
      <c r="A105" s="478" t="s">
        <v>397</v>
      </c>
      <c r="B105" s="477" t="s">
        <v>414</v>
      </c>
      <c r="C105" s="476">
        <v>1797162000</v>
      </c>
      <c r="D105" s="476">
        <v>1767165533</v>
      </c>
      <c r="E105" s="480">
        <f t="shared" si="3"/>
        <v>98.33</v>
      </c>
    </row>
    <row r="106" spans="1:7" ht="12.15" customHeight="1" x14ac:dyDescent="0.2">
      <c r="A106" s="478" t="s">
        <v>397</v>
      </c>
      <c r="B106" s="477" t="s">
        <v>413</v>
      </c>
      <c r="C106" s="476">
        <v>5176138000</v>
      </c>
      <c r="D106" s="476">
        <v>4814367205</v>
      </c>
      <c r="E106" s="480">
        <f t="shared" si="3"/>
        <v>93.01</v>
      </c>
    </row>
    <row r="107" spans="1:7" ht="12.15" customHeight="1" x14ac:dyDescent="0.2">
      <c r="A107" s="478" t="s">
        <v>397</v>
      </c>
      <c r="B107" s="477" t="s">
        <v>412</v>
      </c>
      <c r="C107" s="476">
        <v>518901000</v>
      </c>
      <c r="D107" s="476">
        <v>449878563</v>
      </c>
      <c r="E107" s="480">
        <f t="shared" si="3"/>
        <v>86.7</v>
      </c>
      <c r="G107" s="468"/>
    </row>
    <row r="108" spans="1:7" ht="12.15" customHeight="1" x14ac:dyDescent="0.2">
      <c r="A108" s="478" t="s">
        <v>397</v>
      </c>
      <c r="B108" s="477" t="s">
        <v>411</v>
      </c>
      <c r="C108" s="476">
        <v>23735603000</v>
      </c>
      <c r="D108" s="476">
        <v>19687382217</v>
      </c>
      <c r="E108" s="480">
        <f t="shared" si="3"/>
        <v>82.94</v>
      </c>
    </row>
    <row r="109" spans="1:7" ht="12.15" customHeight="1" x14ac:dyDescent="0.2">
      <c r="A109" s="761" t="s">
        <v>410</v>
      </c>
      <c r="B109" s="762" t="s">
        <v>397</v>
      </c>
      <c r="C109" s="481">
        <v>44725926000</v>
      </c>
      <c r="D109" s="481">
        <v>43154809961</v>
      </c>
      <c r="E109" s="479">
        <f t="shared" si="3"/>
        <v>96.49</v>
      </c>
    </row>
    <row r="110" spans="1:7" ht="12.15" customHeight="1" x14ac:dyDescent="0.2">
      <c r="A110" s="478" t="s">
        <v>397</v>
      </c>
      <c r="B110" s="477" t="s">
        <v>409</v>
      </c>
      <c r="C110" s="476">
        <v>13946965000</v>
      </c>
      <c r="D110" s="476">
        <v>13669540058</v>
      </c>
      <c r="E110" s="480">
        <f t="shared" si="3"/>
        <v>98.009999999999991</v>
      </c>
      <c r="G110" s="468"/>
    </row>
    <row r="111" spans="1:7" ht="12.15" customHeight="1" x14ac:dyDescent="0.2">
      <c r="A111" s="478" t="s">
        <v>397</v>
      </c>
      <c r="B111" s="477" t="s">
        <v>408</v>
      </c>
      <c r="C111" s="476">
        <v>14507933000</v>
      </c>
      <c r="D111" s="476">
        <v>13964687245</v>
      </c>
      <c r="E111" s="480">
        <f t="shared" si="3"/>
        <v>96.26</v>
      </c>
    </row>
    <row r="112" spans="1:7" ht="12.15" customHeight="1" x14ac:dyDescent="0.2">
      <c r="A112" s="478" t="s">
        <v>397</v>
      </c>
      <c r="B112" s="477" t="s">
        <v>407</v>
      </c>
      <c r="C112" s="476">
        <v>8262793000</v>
      </c>
      <c r="D112" s="476">
        <v>7903565721</v>
      </c>
      <c r="E112" s="480">
        <f t="shared" si="3"/>
        <v>95.65</v>
      </c>
    </row>
    <row r="113" spans="1:7" ht="12.15" customHeight="1" x14ac:dyDescent="0.2">
      <c r="A113" s="478" t="s">
        <v>397</v>
      </c>
      <c r="B113" s="477" t="s">
        <v>406</v>
      </c>
      <c r="C113" s="476">
        <v>254236000</v>
      </c>
      <c r="D113" s="476">
        <v>248055798</v>
      </c>
      <c r="E113" s="480">
        <f t="shared" si="3"/>
        <v>97.570000000000007</v>
      </c>
      <c r="G113" s="468"/>
    </row>
    <row r="114" spans="1:7" ht="12.15" customHeight="1" x14ac:dyDescent="0.2">
      <c r="A114" s="478" t="s">
        <v>397</v>
      </c>
      <c r="B114" s="477" t="s">
        <v>405</v>
      </c>
      <c r="C114" s="476">
        <v>3591423000</v>
      </c>
      <c r="D114" s="476">
        <v>3369929492</v>
      </c>
      <c r="E114" s="480">
        <f t="shared" si="3"/>
        <v>93.83</v>
      </c>
    </row>
    <row r="115" spans="1:7" ht="12.15" customHeight="1" x14ac:dyDescent="0.2">
      <c r="A115" s="478" t="s">
        <v>397</v>
      </c>
      <c r="B115" s="477" t="s">
        <v>404</v>
      </c>
      <c r="C115" s="476">
        <v>3878799000</v>
      </c>
      <c r="D115" s="476">
        <v>3740539163</v>
      </c>
      <c r="E115" s="480">
        <f t="shared" si="3"/>
        <v>96.44</v>
      </c>
    </row>
    <row r="116" spans="1:7" ht="12.15" customHeight="1" x14ac:dyDescent="0.2">
      <c r="A116" s="478" t="s">
        <v>397</v>
      </c>
      <c r="B116" s="477" t="s">
        <v>403</v>
      </c>
      <c r="C116" s="476">
        <v>283777000</v>
      </c>
      <c r="D116" s="476">
        <v>258492484</v>
      </c>
      <c r="E116" s="480">
        <f t="shared" si="3"/>
        <v>91.09</v>
      </c>
      <c r="G116" s="468"/>
    </row>
    <row r="117" spans="1:7" ht="12.15" customHeight="1" x14ac:dyDescent="0.2">
      <c r="A117" s="761" t="s">
        <v>402</v>
      </c>
      <c r="B117" s="762" t="s">
        <v>397</v>
      </c>
      <c r="C117" s="474">
        <v>3425034000</v>
      </c>
      <c r="D117" s="474">
        <v>3425031447</v>
      </c>
      <c r="E117" s="479">
        <f t="shared" si="3"/>
        <v>100</v>
      </c>
    </row>
    <row r="118" spans="1:7" ht="12.15" customHeight="1" x14ac:dyDescent="0.2">
      <c r="A118" s="478" t="s">
        <v>397</v>
      </c>
      <c r="B118" s="477" t="s">
        <v>401</v>
      </c>
      <c r="C118" s="476">
        <v>3425034000</v>
      </c>
      <c r="D118" s="476">
        <v>3425031447</v>
      </c>
      <c r="E118" s="480">
        <f t="shared" si="3"/>
        <v>100</v>
      </c>
    </row>
    <row r="119" spans="1:7" ht="12.15" customHeight="1" x14ac:dyDescent="0.2">
      <c r="A119" s="761" t="s">
        <v>400</v>
      </c>
      <c r="B119" s="762" t="s">
        <v>397</v>
      </c>
      <c r="C119" s="474">
        <v>24080117000</v>
      </c>
      <c r="D119" s="474">
        <v>23949256322</v>
      </c>
      <c r="E119" s="479">
        <f t="shared" si="3"/>
        <v>99.460000000000008</v>
      </c>
      <c r="G119" s="468"/>
    </row>
    <row r="120" spans="1:7" ht="12.15" customHeight="1" x14ac:dyDescent="0.2">
      <c r="A120" s="478" t="s">
        <v>397</v>
      </c>
      <c r="B120" s="477" t="s">
        <v>399</v>
      </c>
      <c r="C120" s="476">
        <v>24080117000</v>
      </c>
      <c r="D120" s="476">
        <v>23949256322</v>
      </c>
      <c r="E120" s="475">
        <f t="shared" si="3"/>
        <v>99.460000000000008</v>
      </c>
    </row>
    <row r="121" spans="1:7" ht="12.15" customHeight="1" x14ac:dyDescent="0.2">
      <c r="A121" s="761" t="s">
        <v>398</v>
      </c>
      <c r="B121" s="762" t="s">
        <v>397</v>
      </c>
      <c r="C121" s="474">
        <v>400000000</v>
      </c>
      <c r="D121" s="474">
        <v>0</v>
      </c>
      <c r="E121" s="473">
        <f t="shared" si="3"/>
        <v>0</v>
      </c>
    </row>
    <row r="122" spans="1:7" ht="12.15" customHeight="1" x14ac:dyDescent="0.2">
      <c r="A122" s="472" t="s">
        <v>397</v>
      </c>
      <c r="B122" s="471" t="s">
        <v>103</v>
      </c>
      <c r="C122" s="470">
        <v>400000000</v>
      </c>
      <c r="D122" s="470">
        <v>0</v>
      </c>
      <c r="E122" s="469">
        <f t="shared" si="3"/>
        <v>0</v>
      </c>
      <c r="G122" s="468"/>
    </row>
    <row r="123" spans="1:7" ht="12.9" customHeight="1" x14ac:dyDescent="0.15">
      <c r="A123" s="63" t="s">
        <v>396</v>
      </c>
      <c r="C123" s="63"/>
      <c r="D123" s="63"/>
      <c r="E123" s="63"/>
    </row>
    <row r="136" spans="1:2" ht="12.9" customHeight="1" x14ac:dyDescent="0.2">
      <c r="A136" s="49"/>
      <c r="B136" s="49"/>
    </row>
    <row r="137" spans="1:2" ht="12.9" customHeight="1" x14ac:dyDescent="0.2">
      <c r="A137" s="49"/>
      <c r="B137" s="49"/>
    </row>
  </sheetData>
  <mergeCells count="38">
    <mergeCell ref="A84:B84"/>
    <mergeCell ref="A92:B92"/>
    <mergeCell ref="A97:B97"/>
    <mergeCell ref="A100:B100"/>
    <mergeCell ref="A121:B121"/>
    <mergeCell ref="A104:B104"/>
    <mergeCell ref="A109:B109"/>
    <mergeCell ref="A117:B117"/>
    <mergeCell ref="A119:B119"/>
    <mergeCell ref="A78:B78"/>
    <mergeCell ref="A82:B82"/>
    <mergeCell ref="A80:B80"/>
    <mergeCell ref="A79:B79"/>
    <mergeCell ref="A56:B56"/>
    <mergeCell ref="A59:B59"/>
    <mergeCell ref="A65:B65"/>
    <mergeCell ref="A71:B71"/>
    <mergeCell ref="A43:B43"/>
    <mergeCell ref="A47:B47"/>
    <mergeCell ref="A51:B51"/>
    <mergeCell ref="A54:B54"/>
    <mergeCell ref="A34:B34"/>
    <mergeCell ref="A36:B36"/>
    <mergeCell ref="A38:B38"/>
    <mergeCell ref="A40:B40"/>
    <mergeCell ref="A32:B32"/>
    <mergeCell ref="A13:B13"/>
    <mergeCell ref="A18:B18"/>
    <mergeCell ref="A20:B20"/>
    <mergeCell ref="A22:B22"/>
    <mergeCell ref="A28:B28"/>
    <mergeCell ref="A30:B30"/>
    <mergeCell ref="A26:B26"/>
    <mergeCell ref="A5:B5"/>
    <mergeCell ref="A9:B9"/>
    <mergeCell ref="A7:B7"/>
    <mergeCell ref="A6:B6"/>
    <mergeCell ref="A24:B24"/>
  </mergeCells>
  <phoneticPr fontId="3"/>
  <printOptions horizontalCentered="1"/>
  <pageMargins left="0.78740157480314965" right="0.78740157480314965" top="0.59055118110236227" bottom="0.19685039370078741" header="0.51181102362204722" footer="0.51181102362204722"/>
  <pageSetup paperSize="9" orientation="portrait" r:id="rId1"/>
  <headerFooter alignWithMargins="0"/>
  <rowBreaks count="1" manualBreakCount="1">
    <brk id="61" max="4"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CF52D-0DDF-4956-B15E-BB9F96570D68}">
  <dimension ref="A1:G82"/>
  <sheetViews>
    <sheetView view="pageBreakPreview" zoomScaleNormal="85" zoomScaleSheetLayoutView="100" workbookViewId="0">
      <selection activeCell="E28" sqref="E28"/>
    </sheetView>
  </sheetViews>
  <sheetFormatPr defaultColWidth="9" defaultRowHeight="12.9" customHeight="1" x14ac:dyDescent="0.2"/>
  <cols>
    <col min="1" max="1" width="3.33203125" style="1" customWidth="1"/>
    <col min="2" max="2" width="19.33203125" style="1" customWidth="1"/>
    <col min="3" max="5" width="21.33203125" style="49" customWidth="1"/>
    <col min="6" max="6" width="9" style="49"/>
    <col min="7" max="7" width="26.21875" style="49" customWidth="1"/>
    <col min="8" max="16384" width="9" style="49"/>
  </cols>
  <sheetData>
    <row r="1" spans="1:7" ht="15" customHeight="1" x14ac:dyDescent="0.2">
      <c r="A1" s="56" t="s">
        <v>522</v>
      </c>
    </row>
    <row r="2" spans="1:7" ht="5.0999999999999996" customHeight="1" x14ac:dyDescent="0.2">
      <c r="A2" s="56"/>
    </row>
    <row r="3" spans="1:7" ht="15" customHeight="1" thickBot="1" x14ac:dyDescent="0.25">
      <c r="A3" s="189" t="s">
        <v>495</v>
      </c>
      <c r="B3" s="49"/>
      <c r="C3" s="494"/>
      <c r="D3" s="494"/>
      <c r="E3" s="494"/>
    </row>
    <row r="4" spans="1:7" ht="15" customHeight="1" thickTop="1" x14ac:dyDescent="0.15">
      <c r="A4" s="557"/>
      <c r="B4" s="493" t="s">
        <v>47</v>
      </c>
      <c r="C4" s="550" t="s">
        <v>443</v>
      </c>
      <c r="D4" s="550" t="s">
        <v>442</v>
      </c>
      <c r="E4" s="435" t="s">
        <v>441</v>
      </c>
    </row>
    <row r="5" spans="1:7" ht="15" customHeight="1" x14ac:dyDescent="0.2">
      <c r="A5" s="229" t="s">
        <v>440</v>
      </c>
      <c r="B5" s="207"/>
      <c r="C5" s="547" t="s">
        <v>439</v>
      </c>
      <c r="D5" s="547" t="s">
        <v>439</v>
      </c>
      <c r="E5" s="546" t="s">
        <v>438</v>
      </c>
    </row>
    <row r="6" spans="1:7" s="56" customFormat="1" ht="15.9" customHeight="1" x14ac:dyDescent="0.2">
      <c r="A6" s="774" t="s">
        <v>181</v>
      </c>
      <c r="B6" s="775"/>
      <c r="C6" s="336">
        <v>69246739000</v>
      </c>
      <c r="D6" s="336">
        <v>68793060016</v>
      </c>
      <c r="E6" s="536">
        <v>99.339999999999989</v>
      </c>
    </row>
    <row r="7" spans="1:7" s="56" customFormat="1" ht="15.9" customHeight="1" x14ac:dyDescent="0.2">
      <c r="A7" s="778">
        <v>3</v>
      </c>
      <c r="B7" s="777"/>
      <c r="C7" s="545">
        <v>71969257000</v>
      </c>
      <c r="D7" s="545">
        <v>70939932737</v>
      </c>
      <c r="E7" s="536">
        <v>98.570000000000007</v>
      </c>
      <c r="G7" s="521"/>
    </row>
    <row r="8" spans="1:7" s="56" customFormat="1" ht="15.9" customHeight="1" x14ac:dyDescent="0.2">
      <c r="A8" s="776">
        <v>4</v>
      </c>
      <c r="B8" s="779"/>
      <c r="C8" s="543">
        <f>C10+C12+C14+C16+C18+C20+C22+C24</f>
        <v>72132696000</v>
      </c>
      <c r="D8" s="543">
        <f>D10+D12+D14+D16+D18+D20+D22+D24</f>
        <v>70380230421</v>
      </c>
      <c r="E8" s="542">
        <f>ROUND(D8/C8,4)*100</f>
        <v>97.570000000000007</v>
      </c>
    </row>
    <row r="9" spans="1:7" s="56" customFormat="1" ht="15.9" customHeight="1" x14ac:dyDescent="0.15">
      <c r="A9" s="88" t="s">
        <v>494</v>
      </c>
      <c r="B9" s="85"/>
      <c r="C9" s="556"/>
      <c r="D9" s="556"/>
      <c r="E9" s="536"/>
    </row>
    <row r="10" spans="1:7" ht="15.9" customHeight="1" x14ac:dyDescent="0.15">
      <c r="A10" s="766" t="s">
        <v>111</v>
      </c>
      <c r="B10" s="773"/>
      <c r="C10" s="532">
        <v>15347654000</v>
      </c>
      <c r="D10" s="532">
        <v>15215283737</v>
      </c>
      <c r="E10" s="537">
        <f t="shared" ref="E10:E25" si="0">ROUND(D10/C10,4)*100</f>
        <v>99.14</v>
      </c>
    </row>
    <row r="11" spans="1:7" ht="15.9" customHeight="1" x14ac:dyDescent="0.15">
      <c r="A11" s="535" t="s">
        <v>397</v>
      </c>
      <c r="B11" s="495" t="s">
        <v>111</v>
      </c>
      <c r="C11" s="392">
        <v>15347654000</v>
      </c>
      <c r="D11" s="392">
        <v>15215283737</v>
      </c>
      <c r="E11" s="536">
        <f t="shared" si="0"/>
        <v>99.14</v>
      </c>
    </row>
    <row r="12" spans="1:7" ht="15.9" customHeight="1" x14ac:dyDescent="0.15">
      <c r="A12" s="766" t="s">
        <v>521</v>
      </c>
      <c r="B12" s="773" t="s">
        <v>397</v>
      </c>
      <c r="C12" s="532">
        <v>4000</v>
      </c>
      <c r="D12" s="532">
        <v>0</v>
      </c>
      <c r="E12" s="530">
        <f t="shared" si="0"/>
        <v>0</v>
      </c>
    </row>
    <row r="13" spans="1:7" ht="15.9" customHeight="1" x14ac:dyDescent="0.15">
      <c r="A13" s="535" t="s">
        <v>397</v>
      </c>
      <c r="B13" s="495" t="s">
        <v>521</v>
      </c>
      <c r="C13" s="392">
        <v>4000</v>
      </c>
      <c r="D13" s="392">
        <v>0</v>
      </c>
      <c r="E13" s="533">
        <f t="shared" si="0"/>
        <v>0</v>
      </c>
    </row>
    <row r="14" spans="1:7" ht="15.9" customHeight="1" x14ac:dyDescent="0.15">
      <c r="A14" s="766" t="s">
        <v>87</v>
      </c>
      <c r="B14" s="773" t="s">
        <v>397</v>
      </c>
      <c r="C14" s="532">
        <v>160000</v>
      </c>
      <c r="D14" s="532">
        <v>166800</v>
      </c>
      <c r="E14" s="537">
        <f t="shared" si="0"/>
        <v>104.25</v>
      </c>
    </row>
    <row r="15" spans="1:7" ht="15.9" customHeight="1" x14ac:dyDescent="0.15">
      <c r="A15" s="535" t="s">
        <v>397</v>
      </c>
      <c r="B15" s="495" t="s">
        <v>471</v>
      </c>
      <c r="C15" s="392">
        <v>160000</v>
      </c>
      <c r="D15" s="392">
        <v>166800</v>
      </c>
      <c r="E15" s="536">
        <f t="shared" si="0"/>
        <v>104.25</v>
      </c>
    </row>
    <row r="16" spans="1:7" ht="15.9" customHeight="1" x14ac:dyDescent="0.15">
      <c r="A16" s="766" t="s">
        <v>520</v>
      </c>
      <c r="B16" s="773" t="s">
        <v>397</v>
      </c>
      <c r="C16" s="532">
        <v>767000</v>
      </c>
      <c r="D16" s="532">
        <v>761000</v>
      </c>
      <c r="E16" s="537">
        <f t="shared" si="0"/>
        <v>99.22</v>
      </c>
    </row>
    <row r="17" spans="1:5" ht="15.9" customHeight="1" x14ac:dyDescent="0.15">
      <c r="A17" s="535" t="s">
        <v>397</v>
      </c>
      <c r="B17" s="495" t="s">
        <v>468</v>
      </c>
      <c r="C17" s="392">
        <v>767000</v>
      </c>
      <c r="D17" s="392">
        <v>761000</v>
      </c>
      <c r="E17" s="536">
        <f t="shared" si="0"/>
        <v>99.22</v>
      </c>
    </row>
    <row r="18" spans="1:5" ht="15.9" customHeight="1" x14ac:dyDescent="0.15">
      <c r="A18" s="766" t="s">
        <v>519</v>
      </c>
      <c r="B18" s="773" t="s">
        <v>397</v>
      </c>
      <c r="C18" s="532">
        <v>47842231000</v>
      </c>
      <c r="D18" s="532">
        <v>46370843480</v>
      </c>
      <c r="E18" s="537">
        <f t="shared" si="0"/>
        <v>96.92</v>
      </c>
    </row>
    <row r="19" spans="1:5" ht="15.9" customHeight="1" x14ac:dyDescent="0.15">
      <c r="A19" s="535" t="s">
        <v>397</v>
      </c>
      <c r="B19" s="495" t="s">
        <v>465</v>
      </c>
      <c r="C19" s="392">
        <v>47842231000</v>
      </c>
      <c r="D19" s="392">
        <v>46370843480</v>
      </c>
      <c r="E19" s="536">
        <f t="shared" si="0"/>
        <v>96.92</v>
      </c>
    </row>
    <row r="20" spans="1:5" ht="15.9" customHeight="1" x14ac:dyDescent="0.15">
      <c r="A20" s="766" t="s">
        <v>518</v>
      </c>
      <c r="B20" s="773" t="s">
        <v>397</v>
      </c>
      <c r="C20" s="532">
        <v>7906540000</v>
      </c>
      <c r="D20" s="532">
        <v>7775680427</v>
      </c>
      <c r="E20" s="537">
        <f t="shared" si="0"/>
        <v>98.34</v>
      </c>
    </row>
    <row r="21" spans="1:5" ht="15.9" customHeight="1" x14ac:dyDescent="0.15">
      <c r="A21" s="535" t="s">
        <v>397</v>
      </c>
      <c r="B21" s="495" t="s">
        <v>517</v>
      </c>
      <c r="C21" s="392">
        <v>7906540000</v>
      </c>
      <c r="D21" s="392">
        <v>7775680427</v>
      </c>
      <c r="E21" s="536">
        <f t="shared" si="0"/>
        <v>98.34</v>
      </c>
    </row>
    <row r="22" spans="1:5" ht="15.9" customHeight="1" x14ac:dyDescent="0.15">
      <c r="A22" s="766" t="s">
        <v>453</v>
      </c>
      <c r="B22" s="773" t="s">
        <v>397</v>
      </c>
      <c r="C22" s="532">
        <v>906952000</v>
      </c>
      <c r="D22" s="532">
        <v>906952330</v>
      </c>
      <c r="E22" s="537">
        <f t="shared" si="0"/>
        <v>100</v>
      </c>
    </row>
    <row r="23" spans="1:5" ht="15.9" customHeight="1" x14ac:dyDescent="0.15">
      <c r="A23" s="535" t="s">
        <v>397</v>
      </c>
      <c r="B23" s="495" t="s">
        <v>453</v>
      </c>
      <c r="C23" s="392">
        <v>906952000</v>
      </c>
      <c r="D23" s="392">
        <v>906952330</v>
      </c>
      <c r="E23" s="536">
        <f t="shared" si="0"/>
        <v>100</v>
      </c>
    </row>
    <row r="24" spans="1:5" ht="15.9" customHeight="1" x14ac:dyDescent="0.15">
      <c r="A24" s="766" t="s">
        <v>516</v>
      </c>
      <c r="B24" s="773" t="s">
        <v>397</v>
      </c>
      <c r="C24" s="532">
        <v>128388000</v>
      </c>
      <c r="D24" s="532">
        <v>110542647</v>
      </c>
      <c r="E24" s="537">
        <f t="shared" si="0"/>
        <v>86.1</v>
      </c>
    </row>
    <row r="25" spans="1:5" ht="15.9" customHeight="1" x14ac:dyDescent="0.15">
      <c r="A25" s="535" t="s">
        <v>397</v>
      </c>
      <c r="B25" s="467" t="s">
        <v>451</v>
      </c>
      <c r="C25" s="392">
        <v>1188000</v>
      </c>
      <c r="D25" s="392">
        <v>1188651</v>
      </c>
      <c r="E25" s="533">
        <f t="shared" si="0"/>
        <v>100.05</v>
      </c>
    </row>
    <row r="26" spans="1:5" ht="15.9" customHeight="1" x14ac:dyDescent="0.15">
      <c r="A26" s="535" t="s">
        <v>397</v>
      </c>
      <c r="B26" s="495" t="s">
        <v>515</v>
      </c>
      <c r="C26" s="392">
        <v>0</v>
      </c>
      <c r="D26" s="392">
        <v>0</v>
      </c>
      <c r="E26" s="392">
        <v>0</v>
      </c>
    </row>
    <row r="27" spans="1:5" ht="15.9" customHeight="1" x14ac:dyDescent="0.15">
      <c r="A27" s="529" t="s">
        <v>397</v>
      </c>
      <c r="B27" s="499" t="s">
        <v>447</v>
      </c>
      <c r="C27" s="555">
        <v>127200000</v>
      </c>
      <c r="D27" s="555">
        <v>109353996</v>
      </c>
      <c r="E27" s="554">
        <f>ROUND(D27/C27,4)*100</f>
        <v>85.97</v>
      </c>
    </row>
    <row r="28" spans="1:5" ht="17.100000000000001" customHeight="1" x14ac:dyDescent="0.2">
      <c r="B28" s="495"/>
    </row>
    <row r="29" spans="1:5" ht="17.100000000000001" customHeight="1" thickBot="1" x14ac:dyDescent="0.25">
      <c r="A29" s="189" t="s">
        <v>514</v>
      </c>
      <c r="C29" s="553"/>
      <c r="D29" s="553"/>
      <c r="E29" s="553"/>
    </row>
    <row r="30" spans="1:5" ht="15" customHeight="1" thickTop="1" x14ac:dyDescent="0.15">
      <c r="A30" s="552"/>
      <c r="B30" s="551" t="s">
        <v>47</v>
      </c>
      <c r="C30" s="550" t="s">
        <v>443</v>
      </c>
      <c r="D30" s="550" t="s">
        <v>442</v>
      </c>
      <c r="E30" s="435" t="s">
        <v>441</v>
      </c>
    </row>
    <row r="31" spans="1:5" ht="15" customHeight="1" x14ac:dyDescent="0.2">
      <c r="A31" s="549" t="s">
        <v>440</v>
      </c>
      <c r="B31" s="548"/>
      <c r="C31" s="547" t="s">
        <v>439</v>
      </c>
      <c r="D31" s="547" t="s">
        <v>439</v>
      </c>
      <c r="E31" s="546" t="s">
        <v>438</v>
      </c>
    </row>
    <row r="32" spans="1:5" ht="15.9" customHeight="1" x14ac:dyDescent="0.2">
      <c r="A32" s="774" t="s">
        <v>181</v>
      </c>
      <c r="B32" s="775"/>
      <c r="C32" s="336">
        <v>69246739000</v>
      </c>
      <c r="D32" s="336">
        <v>67965290303</v>
      </c>
      <c r="E32" s="536">
        <v>98.15</v>
      </c>
    </row>
    <row r="33" spans="1:5" ht="15.9" customHeight="1" x14ac:dyDescent="0.2">
      <c r="A33" s="778">
        <v>3</v>
      </c>
      <c r="B33" s="777"/>
      <c r="C33" s="545">
        <v>71969257000</v>
      </c>
      <c r="D33" s="544">
        <v>70032980407</v>
      </c>
      <c r="E33" s="536">
        <v>97.31</v>
      </c>
    </row>
    <row r="34" spans="1:5" ht="15.9" customHeight="1" x14ac:dyDescent="0.2">
      <c r="A34" s="776">
        <v>4</v>
      </c>
      <c r="B34" s="777"/>
      <c r="C34" s="543">
        <f>C36+C39+C47+C51+C53+C56+C59</f>
        <v>72132696000</v>
      </c>
      <c r="D34" s="543">
        <f>D36+D39+D47+D51+D53+D56+D59</f>
        <v>69715336794</v>
      </c>
      <c r="E34" s="542">
        <f>ROUND(D34/C34,4)*100</f>
        <v>96.65</v>
      </c>
    </row>
    <row r="35" spans="1:5" ht="15.9" customHeight="1" x14ac:dyDescent="0.2">
      <c r="A35" s="541"/>
      <c r="B35" s="540"/>
      <c r="C35" s="539"/>
      <c r="D35" s="538"/>
      <c r="E35" s="480"/>
    </row>
    <row r="36" spans="1:5" ht="15.9" customHeight="1" x14ac:dyDescent="0.15">
      <c r="A36" s="766" t="s">
        <v>109</v>
      </c>
      <c r="B36" s="767"/>
      <c r="C36" s="531">
        <v>1506584000</v>
      </c>
      <c r="D36" s="531">
        <v>1435915064</v>
      </c>
      <c r="E36" s="537">
        <f t="shared" ref="E36:E60" si="1">ROUND(D36/C36,4)*100</f>
        <v>95.309999999999988</v>
      </c>
    </row>
    <row r="37" spans="1:5" ht="15.9" customHeight="1" x14ac:dyDescent="0.15">
      <c r="A37" s="535" t="s">
        <v>397</v>
      </c>
      <c r="B37" s="501" t="s">
        <v>434</v>
      </c>
      <c r="C37" s="534">
        <v>1263171000</v>
      </c>
      <c r="D37" s="534">
        <v>1209398102</v>
      </c>
      <c r="E37" s="536">
        <f t="shared" si="1"/>
        <v>95.740000000000009</v>
      </c>
    </row>
    <row r="38" spans="1:5" ht="15.9" customHeight="1" x14ac:dyDescent="0.15">
      <c r="A38" s="535" t="s">
        <v>397</v>
      </c>
      <c r="B38" s="501" t="s">
        <v>513</v>
      </c>
      <c r="C38" s="534">
        <v>243413000</v>
      </c>
      <c r="D38" s="534">
        <v>226516962</v>
      </c>
      <c r="E38" s="536">
        <f t="shared" si="1"/>
        <v>93.06</v>
      </c>
    </row>
    <row r="39" spans="1:5" ht="15.9" customHeight="1" x14ac:dyDescent="0.15">
      <c r="A39" s="766" t="s">
        <v>512</v>
      </c>
      <c r="B39" s="767" t="s">
        <v>397</v>
      </c>
      <c r="C39" s="532">
        <v>47524458000</v>
      </c>
      <c r="D39" s="532">
        <v>45519156209</v>
      </c>
      <c r="E39" s="537">
        <f t="shared" si="1"/>
        <v>95.78</v>
      </c>
    </row>
    <row r="40" spans="1:5" ht="15.9" customHeight="1" x14ac:dyDescent="0.15">
      <c r="A40" s="535" t="s">
        <v>397</v>
      </c>
      <c r="B40" s="501" t="s">
        <v>511</v>
      </c>
      <c r="C40" s="534">
        <v>40929930000</v>
      </c>
      <c r="D40" s="534">
        <v>39396679680</v>
      </c>
      <c r="E40" s="536">
        <f t="shared" si="1"/>
        <v>96.25</v>
      </c>
    </row>
    <row r="41" spans="1:5" ht="15.9" customHeight="1" x14ac:dyDescent="0.15">
      <c r="A41" s="535" t="s">
        <v>397</v>
      </c>
      <c r="B41" s="501" t="s">
        <v>510</v>
      </c>
      <c r="C41" s="534">
        <v>6211147000</v>
      </c>
      <c r="D41" s="534">
        <v>5774869162</v>
      </c>
      <c r="E41" s="536">
        <f t="shared" si="1"/>
        <v>92.97999999999999</v>
      </c>
    </row>
    <row r="42" spans="1:5" ht="15.9" customHeight="1" x14ac:dyDescent="0.15">
      <c r="A42" s="535" t="s">
        <v>397</v>
      </c>
      <c r="B42" s="501" t="s">
        <v>509</v>
      </c>
      <c r="C42" s="534">
        <v>2000</v>
      </c>
      <c r="D42" s="534">
        <v>0</v>
      </c>
      <c r="E42" s="533">
        <f t="shared" si="1"/>
        <v>0</v>
      </c>
    </row>
    <row r="43" spans="1:5" ht="15.9" customHeight="1" x14ac:dyDescent="0.15">
      <c r="A43" s="535" t="s">
        <v>397</v>
      </c>
      <c r="B43" s="501" t="s">
        <v>508</v>
      </c>
      <c r="C43" s="534">
        <v>212081000</v>
      </c>
      <c r="D43" s="534">
        <v>193656982</v>
      </c>
      <c r="E43" s="536">
        <f t="shared" si="1"/>
        <v>91.31</v>
      </c>
    </row>
    <row r="44" spans="1:5" ht="15.9" customHeight="1" x14ac:dyDescent="0.15">
      <c r="A44" s="535" t="s">
        <v>397</v>
      </c>
      <c r="B44" s="501" t="s">
        <v>507</v>
      </c>
      <c r="C44" s="534">
        <v>68110000</v>
      </c>
      <c r="D44" s="534">
        <v>68110000</v>
      </c>
      <c r="E44" s="536">
        <f t="shared" si="1"/>
        <v>100</v>
      </c>
    </row>
    <row r="45" spans="1:5" ht="15.9" customHeight="1" x14ac:dyDescent="0.15">
      <c r="A45" s="535" t="s">
        <v>397</v>
      </c>
      <c r="B45" s="501" t="s">
        <v>506</v>
      </c>
      <c r="C45" s="534">
        <v>69945000</v>
      </c>
      <c r="D45" s="534">
        <v>67308277</v>
      </c>
      <c r="E45" s="536">
        <f t="shared" si="1"/>
        <v>96.23</v>
      </c>
    </row>
    <row r="46" spans="1:5" ht="15.9" customHeight="1" x14ac:dyDescent="0.15">
      <c r="A46" s="535"/>
      <c r="B46" s="501" t="s">
        <v>505</v>
      </c>
      <c r="C46" s="534">
        <v>33243000</v>
      </c>
      <c r="D46" s="534">
        <v>18532108</v>
      </c>
      <c r="E46" s="536">
        <f t="shared" si="1"/>
        <v>55.75</v>
      </c>
    </row>
    <row r="47" spans="1:5" ht="15.9" customHeight="1" x14ac:dyDescent="0.15">
      <c r="A47" s="766" t="s">
        <v>504</v>
      </c>
      <c r="B47" s="767" t="s">
        <v>397</v>
      </c>
      <c r="C47" s="532">
        <v>21480375000</v>
      </c>
      <c r="D47" s="532">
        <v>21480372950</v>
      </c>
      <c r="E47" s="537">
        <f t="shared" si="1"/>
        <v>100</v>
      </c>
    </row>
    <row r="48" spans="1:5" ht="15.9" customHeight="1" x14ac:dyDescent="0.15">
      <c r="A48" s="535" t="s">
        <v>397</v>
      </c>
      <c r="B48" s="501" t="s">
        <v>503</v>
      </c>
      <c r="C48" s="534">
        <v>15021941000</v>
      </c>
      <c r="D48" s="534">
        <v>15021940324</v>
      </c>
      <c r="E48" s="536">
        <f t="shared" si="1"/>
        <v>100</v>
      </c>
    </row>
    <row r="49" spans="1:5" ht="15.9" customHeight="1" x14ac:dyDescent="0.15">
      <c r="A49" s="535" t="s">
        <v>397</v>
      </c>
      <c r="B49" s="501" t="s">
        <v>502</v>
      </c>
      <c r="C49" s="534">
        <v>4384695000</v>
      </c>
      <c r="D49" s="534">
        <v>4384694366</v>
      </c>
      <c r="E49" s="536">
        <f t="shared" si="1"/>
        <v>100</v>
      </c>
    </row>
    <row r="50" spans="1:5" ht="15.9" customHeight="1" x14ac:dyDescent="0.15">
      <c r="A50" s="535" t="s">
        <v>397</v>
      </c>
      <c r="B50" s="501" t="s">
        <v>501</v>
      </c>
      <c r="C50" s="534">
        <v>2073739000</v>
      </c>
      <c r="D50" s="534">
        <v>2073738260</v>
      </c>
      <c r="E50" s="536">
        <f t="shared" si="1"/>
        <v>100</v>
      </c>
    </row>
    <row r="51" spans="1:5" ht="15.9" customHeight="1" x14ac:dyDescent="0.15">
      <c r="A51" s="766" t="s">
        <v>106</v>
      </c>
      <c r="B51" s="767" t="s">
        <v>397</v>
      </c>
      <c r="C51" s="532">
        <v>9000</v>
      </c>
      <c r="D51" s="532">
        <v>1083</v>
      </c>
      <c r="E51" s="537">
        <f t="shared" si="1"/>
        <v>12.030000000000001</v>
      </c>
    </row>
    <row r="52" spans="1:5" ht="15.9" customHeight="1" x14ac:dyDescent="0.15">
      <c r="A52" s="535" t="s">
        <v>397</v>
      </c>
      <c r="B52" s="501" t="s">
        <v>106</v>
      </c>
      <c r="C52" s="534">
        <v>9000</v>
      </c>
      <c r="D52" s="534">
        <v>1083</v>
      </c>
      <c r="E52" s="536">
        <f t="shared" si="1"/>
        <v>12.030000000000001</v>
      </c>
    </row>
    <row r="53" spans="1:5" ht="15.9" customHeight="1" x14ac:dyDescent="0.15">
      <c r="A53" s="766" t="s">
        <v>500</v>
      </c>
      <c r="B53" s="767" t="s">
        <v>397</v>
      </c>
      <c r="C53" s="532">
        <v>595797000</v>
      </c>
      <c r="D53" s="532">
        <v>496725001</v>
      </c>
      <c r="E53" s="537">
        <f t="shared" si="1"/>
        <v>83.37</v>
      </c>
    </row>
    <row r="54" spans="1:5" ht="15.9" customHeight="1" x14ac:dyDescent="0.15">
      <c r="A54" s="535" t="s">
        <v>397</v>
      </c>
      <c r="B54" s="501" t="s">
        <v>500</v>
      </c>
      <c r="C54" s="534">
        <v>3285000</v>
      </c>
      <c r="D54" s="534">
        <v>3284600</v>
      </c>
      <c r="E54" s="536">
        <f t="shared" si="1"/>
        <v>99.99</v>
      </c>
    </row>
    <row r="55" spans="1:5" ht="15.9" customHeight="1" x14ac:dyDescent="0.15">
      <c r="A55" s="535" t="s">
        <v>397</v>
      </c>
      <c r="B55" s="501" t="s">
        <v>499</v>
      </c>
      <c r="C55" s="534">
        <v>592512000</v>
      </c>
      <c r="D55" s="534">
        <v>493440401</v>
      </c>
      <c r="E55" s="536">
        <f t="shared" si="1"/>
        <v>83.28</v>
      </c>
    </row>
    <row r="56" spans="1:5" ht="15.9" customHeight="1" x14ac:dyDescent="0.15">
      <c r="A56" s="766" t="s">
        <v>104</v>
      </c>
      <c r="B56" s="767" t="s">
        <v>397</v>
      </c>
      <c r="C56" s="532">
        <v>825473000</v>
      </c>
      <c r="D56" s="532">
        <v>783166487</v>
      </c>
      <c r="E56" s="537">
        <f t="shared" si="1"/>
        <v>94.87</v>
      </c>
    </row>
    <row r="57" spans="1:5" ht="15.9" customHeight="1" x14ac:dyDescent="0.15">
      <c r="A57" s="535" t="s">
        <v>397</v>
      </c>
      <c r="B57" s="501" t="s">
        <v>498</v>
      </c>
      <c r="C57" s="534">
        <v>825472000</v>
      </c>
      <c r="D57" s="534">
        <v>783166487</v>
      </c>
      <c r="E57" s="536">
        <f t="shared" si="1"/>
        <v>94.87</v>
      </c>
    </row>
    <row r="58" spans="1:5" ht="15.9" customHeight="1" x14ac:dyDescent="0.15">
      <c r="A58" s="535" t="s">
        <v>397</v>
      </c>
      <c r="B58" s="501" t="s">
        <v>497</v>
      </c>
      <c r="C58" s="534">
        <v>1000</v>
      </c>
      <c r="D58" s="534">
        <v>0</v>
      </c>
      <c r="E58" s="533">
        <f t="shared" si="1"/>
        <v>0</v>
      </c>
    </row>
    <row r="59" spans="1:5" ht="15.9" customHeight="1" x14ac:dyDescent="0.15">
      <c r="A59" s="766" t="s">
        <v>103</v>
      </c>
      <c r="B59" s="767" t="s">
        <v>397</v>
      </c>
      <c r="C59" s="532">
        <v>200000000</v>
      </c>
      <c r="D59" s="531">
        <v>0</v>
      </c>
      <c r="E59" s="530">
        <f t="shared" si="1"/>
        <v>0</v>
      </c>
    </row>
    <row r="60" spans="1:5" ht="15.9" customHeight="1" x14ac:dyDescent="0.15">
      <c r="A60" s="529" t="s">
        <v>397</v>
      </c>
      <c r="B60" s="499" t="s">
        <v>103</v>
      </c>
      <c r="C60" s="528">
        <v>200000000</v>
      </c>
      <c r="D60" s="528">
        <v>0</v>
      </c>
      <c r="E60" s="527">
        <f t="shared" si="1"/>
        <v>0</v>
      </c>
    </row>
    <row r="61" spans="1:5" s="63" customFormat="1" ht="12.9" customHeight="1" x14ac:dyDescent="0.2">
      <c r="A61" s="63" t="s">
        <v>396</v>
      </c>
      <c r="B61" s="1"/>
    </row>
    <row r="66" spans="1:4" ht="12.9" customHeight="1" x14ac:dyDescent="0.2">
      <c r="A66" s="49"/>
      <c r="B66" s="49"/>
    </row>
    <row r="67" spans="1:4" ht="12.9" customHeight="1" x14ac:dyDescent="0.2">
      <c r="A67" s="49"/>
      <c r="B67" s="49"/>
    </row>
    <row r="68" spans="1:4" ht="12.9" customHeight="1" x14ac:dyDescent="0.2">
      <c r="A68" s="49"/>
      <c r="B68" s="49"/>
    </row>
    <row r="69" spans="1:4" ht="12.9" customHeight="1" x14ac:dyDescent="0.2">
      <c r="A69" s="49"/>
      <c r="B69" s="49"/>
    </row>
    <row r="70" spans="1:4" ht="12.9" customHeight="1" x14ac:dyDescent="0.2">
      <c r="A70" s="49"/>
      <c r="B70" s="49"/>
    </row>
    <row r="71" spans="1:4" ht="12.9" customHeight="1" x14ac:dyDescent="0.2">
      <c r="A71" s="49"/>
      <c r="B71" s="49"/>
      <c r="D71" s="49">
        <v>0</v>
      </c>
    </row>
    <row r="72" spans="1:4" ht="12.9" customHeight="1" x14ac:dyDescent="0.2">
      <c r="A72" s="49"/>
      <c r="B72" s="49"/>
    </row>
    <row r="73" spans="1:4" ht="12.9" customHeight="1" x14ac:dyDescent="0.2">
      <c r="A73" s="49"/>
      <c r="B73" s="49"/>
    </row>
    <row r="74" spans="1:4" ht="12.9" customHeight="1" x14ac:dyDescent="0.2">
      <c r="A74" s="401"/>
      <c r="B74" s="401"/>
      <c r="D74" s="49">
        <v>0</v>
      </c>
    </row>
    <row r="75" spans="1:4" ht="12.9" customHeight="1" x14ac:dyDescent="0.2">
      <c r="A75" s="49"/>
      <c r="B75" s="49"/>
    </row>
    <row r="76" spans="1:4" ht="12.9" customHeight="1" x14ac:dyDescent="0.2">
      <c r="A76" s="49"/>
      <c r="B76" s="49"/>
    </row>
    <row r="77" spans="1:4" ht="12.9" customHeight="1" x14ac:dyDescent="0.2">
      <c r="A77" s="49"/>
      <c r="B77" s="49"/>
    </row>
    <row r="78" spans="1:4" ht="12.9" customHeight="1" x14ac:dyDescent="0.2">
      <c r="A78" s="49"/>
      <c r="B78" s="49"/>
    </row>
    <row r="79" spans="1:4" ht="12.9" customHeight="1" x14ac:dyDescent="0.2">
      <c r="A79" s="49"/>
      <c r="B79" s="49"/>
    </row>
    <row r="80" spans="1:4" ht="12.9" customHeight="1" x14ac:dyDescent="0.2">
      <c r="A80" s="49"/>
      <c r="B80" s="49"/>
    </row>
    <row r="81" spans="1:2" ht="12.9" customHeight="1" x14ac:dyDescent="0.2">
      <c r="A81" s="49"/>
      <c r="B81" s="49"/>
    </row>
    <row r="82" spans="1:2" ht="12.9" customHeight="1" x14ac:dyDescent="0.2">
      <c r="A82" s="49"/>
      <c r="B82" s="49"/>
    </row>
  </sheetData>
  <mergeCells count="21">
    <mergeCell ref="A14:B14"/>
    <mergeCell ref="A6:B6"/>
    <mergeCell ref="A10:B10"/>
    <mergeCell ref="A8:B8"/>
    <mergeCell ref="A7:B7"/>
    <mergeCell ref="A12:B12"/>
    <mergeCell ref="A59:B59"/>
    <mergeCell ref="A32:B32"/>
    <mergeCell ref="A51:B51"/>
    <mergeCell ref="A53:B53"/>
    <mergeCell ref="A56:B56"/>
    <mergeCell ref="A47:B47"/>
    <mergeCell ref="A34:B34"/>
    <mergeCell ref="A36:B36"/>
    <mergeCell ref="A39:B39"/>
    <mergeCell ref="A33:B33"/>
    <mergeCell ref="A22:B22"/>
    <mergeCell ref="A16:B16"/>
    <mergeCell ref="A24:B24"/>
    <mergeCell ref="A20:B20"/>
    <mergeCell ref="A18:B18"/>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2"/>
  <sheetViews>
    <sheetView view="pageBreakPreview" zoomScale="115" zoomScaleNormal="115" zoomScaleSheetLayoutView="115" workbookViewId="0">
      <selection activeCell="C19" sqref="C19"/>
    </sheetView>
  </sheetViews>
  <sheetFormatPr defaultColWidth="9" defaultRowHeight="13.2" x14ac:dyDescent="0.2"/>
  <cols>
    <col min="1" max="1" width="7.21875" style="1" customWidth="1"/>
    <col min="2" max="2" width="14.109375" style="1" customWidth="1"/>
    <col min="3" max="3" width="7.109375" style="1" customWidth="1"/>
    <col min="4" max="4" width="12.6640625" style="1" customWidth="1"/>
    <col min="5" max="5" width="7.109375" style="1" customWidth="1"/>
    <col min="6" max="6" width="12.6640625" style="1" customWidth="1"/>
    <col min="7" max="7" width="7.109375" style="1" customWidth="1"/>
    <col min="8" max="8" width="12.6640625" style="1" customWidth="1"/>
    <col min="9" max="9" width="7.109375" style="1" customWidth="1"/>
    <col min="10" max="10" width="13.88671875" style="1" bestFit="1" customWidth="1"/>
    <col min="11" max="11" width="6.21875" style="1" customWidth="1"/>
    <col min="12" max="16384" width="9" style="1"/>
  </cols>
  <sheetData>
    <row r="1" spans="1:11" ht="15" customHeight="1" x14ac:dyDescent="0.2">
      <c r="A1" s="56" t="s">
        <v>62</v>
      </c>
      <c r="B1" s="57"/>
    </row>
    <row r="2" spans="1:11" ht="9.9" customHeight="1" thickBot="1" x14ac:dyDescent="0.25">
      <c r="A2" s="57"/>
      <c r="B2" s="57"/>
    </row>
    <row r="3" spans="1:11" s="73" customFormat="1" ht="16.5" customHeight="1" thickTop="1" x14ac:dyDescent="0.2">
      <c r="A3" s="79" t="s">
        <v>61</v>
      </c>
      <c r="B3" s="643" t="s">
        <v>60</v>
      </c>
      <c r="C3" s="644"/>
      <c r="D3" s="643" t="s">
        <v>59</v>
      </c>
      <c r="E3" s="644"/>
      <c r="F3" s="643" t="s">
        <v>58</v>
      </c>
      <c r="G3" s="644"/>
      <c r="H3" s="643" t="s">
        <v>57</v>
      </c>
      <c r="I3" s="644"/>
    </row>
    <row r="4" spans="1:11" s="73" customFormat="1" ht="16.5" customHeight="1" x14ac:dyDescent="0.2">
      <c r="A4" s="78" t="s">
        <v>56</v>
      </c>
      <c r="B4" s="77"/>
      <c r="C4" s="74" t="s">
        <v>55</v>
      </c>
      <c r="D4" s="76"/>
      <c r="E4" s="74" t="s">
        <v>55</v>
      </c>
      <c r="F4" s="76"/>
      <c r="G4" s="74" t="s">
        <v>55</v>
      </c>
      <c r="H4" s="75"/>
      <c r="I4" s="74" t="s">
        <v>54</v>
      </c>
    </row>
    <row r="5" spans="1:11" s="68" customFormat="1" ht="18" customHeight="1" x14ac:dyDescent="0.2">
      <c r="A5" s="72" t="s">
        <v>53</v>
      </c>
      <c r="B5" s="69">
        <v>360010744</v>
      </c>
      <c r="C5" s="603">
        <v>100</v>
      </c>
      <c r="D5" s="70">
        <v>71969257</v>
      </c>
      <c r="E5" s="603">
        <v>100</v>
      </c>
      <c r="F5" s="70">
        <v>64630807</v>
      </c>
      <c r="G5" s="603">
        <v>100</v>
      </c>
      <c r="H5" s="69">
        <v>15908975</v>
      </c>
      <c r="I5" s="603">
        <v>100</v>
      </c>
    </row>
    <row r="6" spans="1:11" s="68" customFormat="1" ht="18" customHeight="1" x14ac:dyDescent="0.2">
      <c r="A6" s="71">
        <v>4</v>
      </c>
      <c r="B6" s="69">
        <v>339446155</v>
      </c>
      <c r="C6" s="603">
        <f>B6/B$5*100</f>
        <v>94.287784644560503</v>
      </c>
      <c r="D6" s="70">
        <v>72132696</v>
      </c>
      <c r="E6" s="603">
        <f t="shared" ref="E6:E7" si="0">D6/D$5*100</f>
        <v>100.22709557776872</v>
      </c>
      <c r="F6" s="70">
        <v>67890308</v>
      </c>
      <c r="G6" s="603">
        <f t="shared" ref="G6:G7" si="1">F6/F$5*100</f>
        <v>105.043262108734</v>
      </c>
      <c r="H6" s="69">
        <v>17597610</v>
      </c>
      <c r="I6" s="603">
        <f t="shared" ref="I6:I7" si="2">H6/H$5*100</f>
        <v>110.61435447601117</v>
      </c>
    </row>
    <row r="7" spans="1:11" s="66" customFormat="1" ht="18" customHeight="1" x14ac:dyDescent="0.2">
      <c r="A7" s="253">
        <v>5</v>
      </c>
      <c r="B7" s="604">
        <v>316672374</v>
      </c>
      <c r="C7" s="605">
        <f>B7/B$5*100</f>
        <v>87.961923158604407</v>
      </c>
      <c r="D7" s="606">
        <v>73117282</v>
      </c>
      <c r="E7" s="605">
        <f t="shared" si="0"/>
        <v>101.59516027795034</v>
      </c>
      <c r="F7" s="606">
        <v>73007871</v>
      </c>
      <c r="G7" s="605">
        <f t="shared" si="1"/>
        <v>112.96141018322731</v>
      </c>
      <c r="H7" s="604">
        <v>18091956</v>
      </c>
      <c r="I7" s="605">
        <f t="shared" si="2"/>
        <v>113.7216948294909</v>
      </c>
      <c r="J7" s="67"/>
    </row>
    <row r="8" spans="1:11" s="63" customFormat="1" ht="12" customHeight="1" x14ac:dyDescent="0.2">
      <c r="A8" s="63" t="s">
        <v>52</v>
      </c>
      <c r="B8" s="50"/>
      <c r="D8" s="50"/>
      <c r="F8" s="50"/>
      <c r="I8" s="50" t="s">
        <v>51</v>
      </c>
      <c r="K8" s="50"/>
    </row>
    <row r="9" spans="1:11" s="63" customFormat="1" ht="12" customHeight="1" x14ac:dyDescent="0.2">
      <c r="A9" s="65"/>
      <c r="B9" s="50"/>
      <c r="E9" s="64"/>
      <c r="F9" s="645" t="s">
        <v>606</v>
      </c>
      <c r="G9" s="645"/>
      <c r="H9" s="645"/>
      <c r="I9" s="645"/>
      <c r="K9" s="50"/>
    </row>
    <row r="10" spans="1:11" s="63" customFormat="1" ht="12" customHeight="1" x14ac:dyDescent="0.2">
      <c r="E10" s="64"/>
      <c r="F10" s="645" t="s">
        <v>607</v>
      </c>
      <c r="G10" s="645"/>
      <c r="H10" s="645"/>
      <c r="I10" s="645"/>
      <c r="K10" s="50"/>
    </row>
    <row r="11" spans="1:11" s="63" customFormat="1" ht="12" customHeight="1" x14ac:dyDescent="0.2">
      <c r="E11" s="64"/>
      <c r="F11" s="645"/>
      <c r="G11" s="645"/>
      <c r="H11" s="645"/>
      <c r="I11" s="645"/>
      <c r="J11" s="64"/>
      <c r="K11" s="50"/>
    </row>
    <row r="12" spans="1:11" x14ac:dyDescent="0.2">
      <c r="H12" s="63"/>
    </row>
  </sheetData>
  <mergeCells count="7">
    <mergeCell ref="B3:C3"/>
    <mergeCell ref="D3:E3"/>
    <mergeCell ref="F3:G3"/>
    <mergeCell ref="H3:I3"/>
    <mergeCell ref="F11:I11"/>
    <mergeCell ref="F10:I10"/>
    <mergeCell ref="F9:I9"/>
  </mergeCells>
  <phoneticPr fontId="3"/>
  <printOptions horizontalCentered="1"/>
  <pageMargins left="0" right="0" top="0.39370078740157483" bottom="0.39370078740157483"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91D31-115E-43B4-8DEF-3A59B0B50D56}">
  <dimension ref="A1:E75"/>
  <sheetViews>
    <sheetView view="pageBreakPreview" zoomScaleNormal="115" zoomScaleSheetLayoutView="100" workbookViewId="0">
      <selection sqref="A1:XFD3"/>
    </sheetView>
  </sheetViews>
  <sheetFormatPr defaultColWidth="9" defaultRowHeight="12.9" customHeight="1" x14ac:dyDescent="0.2"/>
  <cols>
    <col min="1" max="1" width="3.6640625" style="1" customWidth="1"/>
    <col min="2" max="2" width="27.44140625" style="495" customWidth="1"/>
    <col min="3" max="3" width="20" style="49" customWidth="1"/>
    <col min="4" max="4" width="19.21875" style="49" customWidth="1"/>
    <col min="5" max="5" width="16.77734375" style="49" customWidth="1"/>
    <col min="6" max="16384" width="9" style="49"/>
  </cols>
  <sheetData>
    <row r="1" spans="1:5" ht="15" customHeight="1" x14ac:dyDescent="0.15">
      <c r="A1" s="56" t="s">
        <v>540</v>
      </c>
    </row>
    <row r="2" spans="1:5" ht="5.0999999999999996" customHeight="1" x14ac:dyDescent="0.15">
      <c r="A2" s="56"/>
    </row>
    <row r="3" spans="1:5" ht="15" customHeight="1" thickBot="1" x14ac:dyDescent="0.25">
      <c r="A3" s="189" t="s">
        <v>495</v>
      </c>
      <c r="B3" s="49"/>
      <c r="C3" s="494"/>
      <c r="D3" s="494"/>
      <c r="E3" s="494"/>
    </row>
    <row r="4" spans="1:5" ht="14.1" customHeight="1" thickTop="1" x14ac:dyDescent="0.15">
      <c r="A4" s="232"/>
      <c r="B4" s="493" t="s">
        <v>47</v>
      </c>
      <c r="C4" s="550" t="s">
        <v>443</v>
      </c>
      <c r="D4" s="550" t="s">
        <v>442</v>
      </c>
      <c r="E4" s="435" t="s">
        <v>441</v>
      </c>
    </row>
    <row r="5" spans="1:5" ht="14.1" customHeight="1" x14ac:dyDescent="0.2">
      <c r="A5" s="229" t="s">
        <v>440</v>
      </c>
      <c r="B5" s="207"/>
      <c r="C5" s="547" t="s">
        <v>439</v>
      </c>
      <c r="D5" s="547" t="s">
        <v>439</v>
      </c>
      <c r="E5" s="546" t="s">
        <v>438</v>
      </c>
    </row>
    <row r="6" spans="1:5" s="56" customFormat="1" ht="13.5" customHeight="1" x14ac:dyDescent="0.2">
      <c r="A6" s="774" t="s">
        <v>181</v>
      </c>
      <c r="B6" s="775"/>
      <c r="C6" s="339">
        <v>62520430000</v>
      </c>
      <c r="D6" s="339">
        <v>61986133577</v>
      </c>
      <c r="E6" s="536">
        <v>99.15</v>
      </c>
    </row>
    <row r="7" spans="1:5" s="56" customFormat="1" ht="13.5" customHeight="1" x14ac:dyDescent="0.2">
      <c r="A7" s="778">
        <v>3</v>
      </c>
      <c r="B7" s="777"/>
      <c r="C7" s="565">
        <v>64662707000</v>
      </c>
      <c r="D7" s="565">
        <v>63244287031</v>
      </c>
      <c r="E7" s="536">
        <v>97.81</v>
      </c>
    </row>
    <row r="8" spans="1:5" s="56" customFormat="1" ht="13.5" customHeight="1" x14ac:dyDescent="0.2">
      <c r="A8" s="776">
        <v>4</v>
      </c>
      <c r="B8" s="777"/>
      <c r="C8" s="564">
        <f>C10+C12+C14+C17+C20+C22+C24+C27+C29</f>
        <v>67890308000</v>
      </c>
      <c r="D8" s="564">
        <f>D10+D12+D14+D17+D20+D22+D24+D27+D29</f>
        <v>65042090730</v>
      </c>
      <c r="E8" s="542">
        <f>ROUND(D8/C8,4)*100</f>
        <v>95.8</v>
      </c>
    </row>
    <row r="9" spans="1:5" s="56" customFormat="1" ht="11.1" customHeight="1" x14ac:dyDescent="0.2">
      <c r="A9" s="563" t="s">
        <v>494</v>
      </c>
      <c r="B9" s="477"/>
      <c r="C9" s="489"/>
      <c r="D9" s="489"/>
      <c r="E9" s="480"/>
    </row>
    <row r="10" spans="1:5" s="56" customFormat="1" ht="12.9" customHeight="1" x14ac:dyDescent="0.2">
      <c r="A10" s="761" t="s">
        <v>539</v>
      </c>
      <c r="B10" s="762" t="s">
        <v>397</v>
      </c>
      <c r="C10" s="532">
        <v>12083159000</v>
      </c>
      <c r="D10" s="532">
        <v>12179220867</v>
      </c>
      <c r="E10" s="537">
        <f t="shared" ref="E10:E32" si="0">ROUND(D10/C10,4)*100</f>
        <v>100.8</v>
      </c>
    </row>
    <row r="11" spans="1:5" s="56" customFormat="1" ht="12.9" customHeight="1" x14ac:dyDescent="0.2">
      <c r="A11" s="524" t="s">
        <v>397</v>
      </c>
      <c r="B11" s="477" t="s">
        <v>539</v>
      </c>
      <c r="C11" s="534">
        <v>12083159000</v>
      </c>
      <c r="D11" s="534">
        <v>12179220867</v>
      </c>
      <c r="E11" s="567">
        <f t="shared" si="0"/>
        <v>100.8</v>
      </c>
    </row>
    <row r="12" spans="1:5" s="56" customFormat="1" ht="12.9" customHeight="1" x14ac:dyDescent="0.2">
      <c r="A12" s="761" t="s">
        <v>87</v>
      </c>
      <c r="B12" s="762" t="s">
        <v>397</v>
      </c>
      <c r="C12" s="532">
        <v>1000</v>
      </c>
      <c r="D12" s="532">
        <v>300</v>
      </c>
      <c r="E12" s="536">
        <f t="shared" si="0"/>
        <v>30</v>
      </c>
    </row>
    <row r="13" spans="1:5" s="56" customFormat="1" ht="12.9" customHeight="1" x14ac:dyDescent="0.2">
      <c r="A13" s="524" t="s">
        <v>397</v>
      </c>
      <c r="B13" s="477" t="s">
        <v>471</v>
      </c>
      <c r="C13" s="534">
        <v>1000</v>
      </c>
      <c r="D13" s="534">
        <v>300</v>
      </c>
      <c r="E13" s="536">
        <f t="shared" si="0"/>
        <v>30</v>
      </c>
    </row>
    <row r="14" spans="1:5" s="56" customFormat="1" ht="12.9" customHeight="1" x14ac:dyDescent="0.2">
      <c r="A14" s="761" t="s">
        <v>520</v>
      </c>
      <c r="B14" s="762" t="s">
        <v>397</v>
      </c>
      <c r="C14" s="532">
        <v>15882069000</v>
      </c>
      <c r="D14" s="532">
        <v>15083303527</v>
      </c>
      <c r="E14" s="537">
        <f t="shared" si="0"/>
        <v>94.97</v>
      </c>
    </row>
    <row r="15" spans="1:5" s="56" customFormat="1" ht="12.9" customHeight="1" x14ac:dyDescent="0.2">
      <c r="A15" s="524" t="s">
        <v>397</v>
      </c>
      <c r="B15" s="477" t="s">
        <v>469</v>
      </c>
      <c r="C15" s="534">
        <v>11207866000</v>
      </c>
      <c r="D15" s="534">
        <v>10779370552</v>
      </c>
      <c r="E15" s="536">
        <f t="shared" si="0"/>
        <v>96.179999999999993</v>
      </c>
    </row>
    <row r="16" spans="1:5" s="56" customFormat="1" ht="12.9" customHeight="1" x14ac:dyDescent="0.2">
      <c r="A16" s="524" t="s">
        <v>397</v>
      </c>
      <c r="B16" s="477" t="s">
        <v>468</v>
      </c>
      <c r="C16" s="534">
        <v>4674203000</v>
      </c>
      <c r="D16" s="534">
        <v>4303932975</v>
      </c>
      <c r="E16" s="536">
        <f t="shared" si="0"/>
        <v>92.08</v>
      </c>
    </row>
    <row r="17" spans="1:5" s="56" customFormat="1" ht="12.9" customHeight="1" x14ac:dyDescent="0.2">
      <c r="A17" s="761" t="s">
        <v>519</v>
      </c>
      <c r="B17" s="762" t="s">
        <v>397</v>
      </c>
      <c r="C17" s="532">
        <v>9461773000</v>
      </c>
      <c r="D17" s="532">
        <v>8661449032</v>
      </c>
      <c r="E17" s="537">
        <f t="shared" si="0"/>
        <v>91.539999999999992</v>
      </c>
    </row>
    <row r="18" spans="1:5" s="56" customFormat="1" ht="12.9" customHeight="1" x14ac:dyDescent="0.2">
      <c r="A18" s="524" t="s">
        <v>397</v>
      </c>
      <c r="B18" s="477" t="s">
        <v>465</v>
      </c>
      <c r="C18" s="534">
        <v>9040052000</v>
      </c>
      <c r="D18" s="534">
        <v>8255373985</v>
      </c>
      <c r="E18" s="536">
        <f t="shared" si="0"/>
        <v>91.320000000000007</v>
      </c>
    </row>
    <row r="19" spans="1:5" s="56" customFormat="1" ht="12.9" customHeight="1" x14ac:dyDescent="0.2">
      <c r="A19" s="524" t="s">
        <v>397</v>
      </c>
      <c r="B19" s="477" t="s">
        <v>464</v>
      </c>
      <c r="C19" s="534">
        <v>421721000</v>
      </c>
      <c r="D19" s="534">
        <v>406075047</v>
      </c>
      <c r="E19" s="536">
        <f t="shared" si="0"/>
        <v>96.289999999999992</v>
      </c>
    </row>
    <row r="20" spans="1:5" s="56" customFormat="1" ht="12.9" customHeight="1" x14ac:dyDescent="0.2">
      <c r="A20" s="761" t="s">
        <v>118</v>
      </c>
      <c r="B20" s="762" t="s">
        <v>397</v>
      </c>
      <c r="C20" s="532">
        <v>17101527000</v>
      </c>
      <c r="D20" s="532">
        <v>15740046046</v>
      </c>
      <c r="E20" s="537">
        <f t="shared" si="0"/>
        <v>92.04</v>
      </c>
    </row>
    <row r="21" spans="1:5" ht="12.9" customHeight="1" x14ac:dyDescent="0.2">
      <c r="A21" s="524" t="s">
        <v>397</v>
      </c>
      <c r="B21" s="477" t="s">
        <v>118</v>
      </c>
      <c r="C21" s="534">
        <v>17101527000</v>
      </c>
      <c r="D21" s="534">
        <v>15740046046</v>
      </c>
      <c r="E21" s="536">
        <f t="shared" si="0"/>
        <v>92.04</v>
      </c>
    </row>
    <row r="22" spans="1:5" ht="12.9" customHeight="1" x14ac:dyDescent="0.2">
      <c r="A22" s="761" t="s">
        <v>538</v>
      </c>
      <c r="B22" s="762" t="s">
        <v>397</v>
      </c>
      <c r="C22" s="532">
        <v>3680000</v>
      </c>
      <c r="D22" s="532">
        <v>3671347</v>
      </c>
      <c r="E22" s="537">
        <f t="shared" si="0"/>
        <v>99.76</v>
      </c>
    </row>
    <row r="23" spans="1:5" ht="12.9" customHeight="1" x14ac:dyDescent="0.2">
      <c r="A23" s="524" t="s">
        <v>397</v>
      </c>
      <c r="B23" s="477" t="s">
        <v>461</v>
      </c>
      <c r="C23" s="534">
        <v>3680000</v>
      </c>
      <c r="D23" s="534">
        <v>3671347</v>
      </c>
      <c r="E23" s="536">
        <f t="shared" si="0"/>
        <v>99.76</v>
      </c>
    </row>
    <row r="24" spans="1:5" ht="12.9" customHeight="1" x14ac:dyDescent="0.2">
      <c r="A24" s="761" t="s">
        <v>518</v>
      </c>
      <c r="B24" s="762" t="s">
        <v>397</v>
      </c>
      <c r="C24" s="532">
        <v>11627679000</v>
      </c>
      <c r="D24" s="532">
        <v>11627679000</v>
      </c>
      <c r="E24" s="537">
        <f t="shared" si="0"/>
        <v>100</v>
      </c>
    </row>
    <row r="25" spans="1:5" ht="12.9" customHeight="1" x14ac:dyDescent="0.2">
      <c r="A25" s="524" t="s">
        <v>397</v>
      </c>
      <c r="B25" s="477" t="s">
        <v>537</v>
      </c>
      <c r="C25" s="534">
        <v>10367753000</v>
      </c>
      <c r="D25" s="534">
        <v>10367753000</v>
      </c>
      <c r="E25" s="536">
        <f t="shared" si="0"/>
        <v>100</v>
      </c>
    </row>
    <row r="26" spans="1:5" ht="12.9" customHeight="1" x14ac:dyDescent="0.2">
      <c r="A26" s="524" t="s">
        <v>397</v>
      </c>
      <c r="B26" s="477" t="s">
        <v>536</v>
      </c>
      <c r="C26" s="534">
        <v>1259926000</v>
      </c>
      <c r="D26" s="534">
        <v>1259926000</v>
      </c>
      <c r="E26" s="536">
        <f t="shared" si="0"/>
        <v>100</v>
      </c>
    </row>
    <row r="27" spans="1:5" ht="12.9" customHeight="1" x14ac:dyDescent="0.2">
      <c r="A27" s="761" t="s">
        <v>453</v>
      </c>
      <c r="B27" s="762" t="s">
        <v>397</v>
      </c>
      <c r="C27" s="532">
        <v>1706116000</v>
      </c>
      <c r="D27" s="532">
        <v>1706115430</v>
      </c>
      <c r="E27" s="537">
        <f t="shared" si="0"/>
        <v>100</v>
      </c>
    </row>
    <row r="28" spans="1:5" ht="12.9" customHeight="1" x14ac:dyDescent="0.2">
      <c r="A28" s="524" t="s">
        <v>397</v>
      </c>
      <c r="B28" s="477" t="s">
        <v>453</v>
      </c>
      <c r="C28" s="534">
        <v>1706116000</v>
      </c>
      <c r="D28" s="534">
        <v>1706115430</v>
      </c>
      <c r="E28" s="536">
        <f t="shared" si="0"/>
        <v>100</v>
      </c>
    </row>
    <row r="29" spans="1:5" ht="12.9" customHeight="1" x14ac:dyDescent="0.2">
      <c r="A29" s="761" t="s">
        <v>516</v>
      </c>
      <c r="B29" s="762" t="s">
        <v>397</v>
      </c>
      <c r="C29" s="532">
        <v>24304000</v>
      </c>
      <c r="D29" s="532">
        <v>40605181</v>
      </c>
      <c r="E29" s="537">
        <f t="shared" si="0"/>
        <v>167.07</v>
      </c>
    </row>
    <row r="30" spans="1:5" ht="12.9" customHeight="1" x14ac:dyDescent="0.2">
      <c r="A30" s="524" t="s">
        <v>397</v>
      </c>
      <c r="B30" s="477" t="s">
        <v>515</v>
      </c>
      <c r="C30" s="534">
        <v>100000</v>
      </c>
      <c r="D30" s="534">
        <v>41602</v>
      </c>
      <c r="E30" s="536">
        <f t="shared" si="0"/>
        <v>41.6</v>
      </c>
    </row>
    <row r="31" spans="1:5" ht="12.9" customHeight="1" x14ac:dyDescent="0.2">
      <c r="A31" s="524" t="s">
        <v>397</v>
      </c>
      <c r="B31" s="477" t="s">
        <v>447</v>
      </c>
      <c r="C31" s="392">
        <v>24203000</v>
      </c>
      <c r="D31" s="392">
        <v>40563579</v>
      </c>
      <c r="E31" s="536">
        <f t="shared" si="0"/>
        <v>167.6</v>
      </c>
    </row>
    <row r="32" spans="1:5" ht="12.9" customHeight="1" x14ac:dyDescent="0.2">
      <c r="A32" s="229" t="s">
        <v>397</v>
      </c>
      <c r="B32" s="471" t="s">
        <v>451</v>
      </c>
      <c r="C32" s="555">
        <v>1000</v>
      </c>
      <c r="D32" s="555">
        <v>0</v>
      </c>
      <c r="E32" s="527">
        <f t="shared" si="0"/>
        <v>0</v>
      </c>
    </row>
    <row r="33" spans="1:5" ht="12.9" customHeight="1" x14ac:dyDescent="0.2">
      <c r="C33" s="468"/>
      <c r="D33" s="468"/>
    </row>
    <row r="34" spans="1:5" ht="15" customHeight="1" thickBot="1" x14ac:dyDescent="0.25">
      <c r="A34" s="189" t="s">
        <v>535</v>
      </c>
      <c r="B34" s="1"/>
      <c r="C34" s="566"/>
      <c r="D34" s="566"/>
      <c r="E34" s="566"/>
    </row>
    <row r="35" spans="1:5" ht="14.1" customHeight="1" thickTop="1" x14ac:dyDescent="0.15">
      <c r="A35" s="232"/>
      <c r="B35" s="493" t="s">
        <v>47</v>
      </c>
      <c r="C35" s="550" t="s">
        <v>443</v>
      </c>
      <c r="D35" s="550" t="s">
        <v>442</v>
      </c>
      <c r="E35" s="435" t="s">
        <v>441</v>
      </c>
    </row>
    <row r="36" spans="1:5" ht="14.1" customHeight="1" x14ac:dyDescent="0.2">
      <c r="A36" s="229" t="s">
        <v>440</v>
      </c>
      <c r="B36" s="207"/>
      <c r="C36" s="547" t="s">
        <v>439</v>
      </c>
      <c r="D36" s="547" t="s">
        <v>439</v>
      </c>
      <c r="E36" s="546" t="s">
        <v>438</v>
      </c>
    </row>
    <row r="37" spans="1:5" ht="13.5" customHeight="1" x14ac:dyDescent="0.2">
      <c r="A37" s="774" t="s">
        <v>181</v>
      </c>
      <c r="B37" s="775"/>
      <c r="C37" s="339">
        <v>62520430000</v>
      </c>
      <c r="D37" s="339">
        <v>60182866739</v>
      </c>
      <c r="E37" s="536">
        <v>96.26</v>
      </c>
    </row>
    <row r="38" spans="1:5" ht="13.5" customHeight="1" x14ac:dyDescent="0.2">
      <c r="A38" s="778">
        <v>3</v>
      </c>
      <c r="B38" s="777"/>
      <c r="C38" s="565">
        <v>64662707000</v>
      </c>
      <c r="D38" s="565">
        <v>61538171601</v>
      </c>
      <c r="E38" s="536">
        <v>95.17</v>
      </c>
    </row>
    <row r="39" spans="1:5" ht="13.5" customHeight="1" x14ac:dyDescent="0.2">
      <c r="A39" s="776">
        <v>4</v>
      </c>
      <c r="B39" s="777"/>
      <c r="C39" s="564">
        <f>C41+C45+C51+C53+C57</f>
        <v>67890308000</v>
      </c>
      <c r="D39" s="564">
        <f>D41+D45+D51+D53+D57</f>
        <v>62427901083</v>
      </c>
      <c r="E39" s="542">
        <f>ROUND(D39/C39,4)*100</f>
        <v>91.95</v>
      </c>
    </row>
    <row r="40" spans="1:5" ht="11.1" customHeight="1" x14ac:dyDescent="0.2">
      <c r="A40" s="563"/>
      <c r="B40" s="477"/>
      <c r="C40" s="489"/>
      <c r="D40" s="489"/>
      <c r="E40" s="480"/>
    </row>
    <row r="41" spans="1:5" ht="12.9" customHeight="1" x14ac:dyDescent="0.2">
      <c r="A41" s="761" t="s">
        <v>109</v>
      </c>
      <c r="B41" s="762" t="s">
        <v>397</v>
      </c>
      <c r="C41" s="561">
        <v>1262201000</v>
      </c>
      <c r="D41" s="561">
        <v>1168317098</v>
      </c>
      <c r="E41" s="537">
        <f t="shared" ref="E41:E59" si="1">ROUND(D41/C41,4)*100</f>
        <v>92.56</v>
      </c>
    </row>
    <row r="42" spans="1:5" ht="12.9" customHeight="1" x14ac:dyDescent="0.2">
      <c r="A42" s="524" t="s">
        <v>397</v>
      </c>
      <c r="B42" s="477" t="s">
        <v>434</v>
      </c>
      <c r="C42" s="560">
        <v>894749000</v>
      </c>
      <c r="D42" s="560">
        <v>845233412</v>
      </c>
      <c r="E42" s="536">
        <f t="shared" si="1"/>
        <v>94.47</v>
      </c>
    </row>
    <row r="43" spans="1:5" ht="12.9" customHeight="1" x14ac:dyDescent="0.2">
      <c r="A43" s="524" t="s">
        <v>397</v>
      </c>
      <c r="B43" s="477" t="s">
        <v>513</v>
      </c>
      <c r="C43" s="560">
        <v>20687000</v>
      </c>
      <c r="D43" s="560">
        <v>19741006</v>
      </c>
      <c r="E43" s="536">
        <f t="shared" si="1"/>
        <v>95.43</v>
      </c>
    </row>
    <row r="44" spans="1:5" ht="12.9" customHeight="1" x14ac:dyDescent="0.2">
      <c r="A44" s="524" t="s">
        <v>397</v>
      </c>
      <c r="B44" s="477" t="s">
        <v>534</v>
      </c>
      <c r="C44" s="560">
        <v>346765000</v>
      </c>
      <c r="D44" s="560">
        <v>303342680</v>
      </c>
      <c r="E44" s="536">
        <f t="shared" si="1"/>
        <v>87.48</v>
      </c>
    </row>
    <row r="45" spans="1:5" ht="12.9" customHeight="1" x14ac:dyDescent="0.2">
      <c r="A45" s="761" t="s">
        <v>512</v>
      </c>
      <c r="B45" s="762" t="s">
        <v>397</v>
      </c>
      <c r="C45" s="561">
        <v>62265926000</v>
      </c>
      <c r="D45" s="561">
        <v>57206641233</v>
      </c>
      <c r="E45" s="537">
        <f t="shared" si="1"/>
        <v>91.86999999999999</v>
      </c>
    </row>
    <row r="46" spans="1:5" ht="12.9" customHeight="1" x14ac:dyDescent="0.2">
      <c r="A46" s="524" t="s">
        <v>397</v>
      </c>
      <c r="B46" s="477" t="s">
        <v>533</v>
      </c>
      <c r="C46" s="560">
        <v>57927203000</v>
      </c>
      <c r="D46" s="560">
        <v>53450913032</v>
      </c>
      <c r="E46" s="536">
        <f t="shared" si="1"/>
        <v>92.27</v>
      </c>
    </row>
    <row r="47" spans="1:5" ht="12.9" customHeight="1" x14ac:dyDescent="0.2">
      <c r="A47" s="524" t="s">
        <v>397</v>
      </c>
      <c r="B47" s="477" t="s">
        <v>532</v>
      </c>
      <c r="C47" s="560">
        <v>930878000</v>
      </c>
      <c r="D47" s="560">
        <v>782635294</v>
      </c>
      <c r="E47" s="536">
        <f t="shared" si="1"/>
        <v>84.07</v>
      </c>
    </row>
    <row r="48" spans="1:5" ht="12.9" customHeight="1" x14ac:dyDescent="0.2">
      <c r="A48" s="524" t="s">
        <v>397</v>
      </c>
      <c r="B48" s="477" t="s">
        <v>531</v>
      </c>
      <c r="C48" s="560">
        <v>1400093000</v>
      </c>
      <c r="D48" s="560">
        <v>1248133813</v>
      </c>
      <c r="E48" s="536">
        <f t="shared" si="1"/>
        <v>89.149999999999991</v>
      </c>
    </row>
    <row r="49" spans="1:5" ht="12.9" customHeight="1" x14ac:dyDescent="0.2">
      <c r="A49" s="524" t="s">
        <v>397</v>
      </c>
      <c r="B49" s="477" t="s">
        <v>530</v>
      </c>
      <c r="C49" s="560">
        <v>269037000</v>
      </c>
      <c r="D49" s="560">
        <v>212923470</v>
      </c>
      <c r="E49" s="536">
        <f t="shared" si="1"/>
        <v>79.14</v>
      </c>
    </row>
    <row r="50" spans="1:5" ht="12.9" customHeight="1" x14ac:dyDescent="0.2">
      <c r="A50" s="524" t="s">
        <v>397</v>
      </c>
      <c r="B50" s="477" t="s">
        <v>529</v>
      </c>
      <c r="C50" s="560">
        <v>1738715000</v>
      </c>
      <c r="D50" s="560">
        <v>1512035624</v>
      </c>
      <c r="E50" s="536">
        <f t="shared" si="1"/>
        <v>86.960000000000008</v>
      </c>
    </row>
    <row r="51" spans="1:5" ht="12.9" customHeight="1" x14ac:dyDescent="0.2">
      <c r="A51" s="761" t="s">
        <v>528</v>
      </c>
      <c r="B51" s="762" t="s">
        <v>397</v>
      </c>
      <c r="C51" s="561">
        <v>635741000</v>
      </c>
      <c r="D51" s="561">
        <v>635732347</v>
      </c>
      <c r="E51" s="537">
        <f t="shared" si="1"/>
        <v>100</v>
      </c>
    </row>
    <row r="52" spans="1:5" ht="12.9" customHeight="1" x14ac:dyDescent="0.2">
      <c r="A52" s="524" t="s">
        <v>397</v>
      </c>
      <c r="B52" s="477" t="s">
        <v>528</v>
      </c>
      <c r="C52" s="560">
        <v>635741000</v>
      </c>
      <c r="D52" s="560">
        <v>635732347</v>
      </c>
      <c r="E52" s="536">
        <f t="shared" si="1"/>
        <v>100</v>
      </c>
    </row>
    <row r="53" spans="1:5" ht="12.9" customHeight="1" x14ac:dyDescent="0.2">
      <c r="A53" s="761" t="s">
        <v>527</v>
      </c>
      <c r="B53" s="762" t="s">
        <v>397</v>
      </c>
      <c r="C53" s="561">
        <v>2737993000</v>
      </c>
      <c r="D53" s="561">
        <v>2432642263</v>
      </c>
      <c r="E53" s="537">
        <f t="shared" si="1"/>
        <v>88.85</v>
      </c>
    </row>
    <row r="54" spans="1:5" ht="12.9" customHeight="1" x14ac:dyDescent="0.2">
      <c r="A54" s="524" t="s">
        <v>397</v>
      </c>
      <c r="B54" s="477" t="s">
        <v>526</v>
      </c>
      <c r="C54" s="392">
        <v>1374188000</v>
      </c>
      <c r="D54" s="562">
        <v>1203573715</v>
      </c>
      <c r="E54" s="536">
        <f t="shared" si="1"/>
        <v>87.58</v>
      </c>
    </row>
    <row r="55" spans="1:5" ht="12.9" customHeight="1" x14ac:dyDescent="0.2">
      <c r="A55" s="524" t="s">
        <v>397</v>
      </c>
      <c r="B55" s="477" t="s">
        <v>525</v>
      </c>
      <c r="C55" s="560">
        <v>186418000</v>
      </c>
      <c r="D55" s="560">
        <v>165330298</v>
      </c>
      <c r="E55" s="536">
        <f t="shared" si="1"/>
        <v>88.69</v>
      </c>
    </row>
    <row r="56" spans="1:5" ht="12.9" customHeight="1" x14ac:dyDescent="0.2">
      <c r="A56" s="524" t="s">
        <v>397</v>
      </c>
      <c r="B56" s="477" t="s">
        <v>524</v>
      </c>
      <c r="C56" s="560">
        <v>1177387000</v>
      </c>
      <c r="D56" s="560">
        <v>1063738250</v>
      </c>
      <c r="E56" s="536">
        <f t="shared" si="1"/>
        <v>90.35</v>
      </c>
    </row>
    <row r="57" spans="1:5" ht="12.9" customHeight="1" x14ac:dyDescent="0.2">
      <c r="A57" s="761" t="s">
        <v>104</v>
      </c>
      <c r="B57" s="762" t="s">
        <v>397</v>
      </c>
      <c r="C57" s="561">
        <v>988447000</v>
      </c>
      <c r="D57" s="561">
        <v>984568142</v>
      </c>
      <c r="E57" s="537">
        <f t="shared" si="1"/>
        <v>99.61</v>
      </c>
    </row>
    <row r="58" spans="1:5" ht="12.9" customHeight="1" x14ac:dyDescent="0.2">
      <c r="A58" s="524" t="s">
        <v>397</v>
      </c>
      <c r="B58" s="477" t="s">
        <v>523</v>
      </c>
      <c r="C58" s="560">
        <v>541409000</v>
      </c>
      <c r="D58" s="560">
        <v>537530306</v>
      </c>
      <c r="E58" s="536">
        <f t="shared" si="1"/>
        <v>99.28</v>
      </c>
    </row>
    <row r="59" spans="1:5" ht="12.9" customHeight="1" x14ac:dyDescent="0.2">
      <c r="A59" s="229" t="s">
        <v>397</v>
      </c>
      <c r="B59" s="471" t="s">
        <v>497</v>
      </c>
      <c r="C59" s="559">
        <v>447038000</v>
      </c>
      <c r="D59" s="559">
        <v>447037836</v>
      </c>
      <c r="E59" s="554">
        <f t="shared" si="1"/>
        <v>100</v>
      </c>
    </row>
    <row r="60" spans="1:5" s="63" customFormat="1" ht="12.9" customHeight="1" x14ac:dyDescent="0.15">
      <c r="A60" s="63" t="s">
        <v>396</v>
      </c>
      <c r="B60" s="495"/>
    </row>
    <row r="71" spans="1:4" ht="12.9" customHeight="1" x14ac:dyDescent="0.2">
      <c r="D71" s="49">
        <v>0</v>
      </c>
    </row>
    <row r="74" spans="1:4" ht="12.9" customHeight="1" x14ac:dyDescent="0.2">
      <c r="D74" s="49">
        <v>0</v>
      </c>
    </row>
    <row r="75" spans="1:4" ht="12.9" customHeight="1" x14ac:dyDescent="0.2">
      <c r="A75" s="416"/>
      <c r="B75" s="558"/>
    </row>
  </sheetData>
  <mergeCells count="20">
    <mergeCell ref="A57:B57"/>
    <mergeCell ref="A37:B37"/>
    <mergeCell ref="A41:B41"/>
    <mergeCell ref="A39:B39"/>
    <mergeCell ref="A45:B45"/>
    <mergeCell ref="A51:B51"/>
    <mergeCell ref="A53:B53"/>
    <mergeCell ref="A38:B38"/>
    <mergeCell ref="A6:B6"/>
    <mergeCell ref="A10:B10"/>
    <mergeCell ref="A8:B8"/>
    <mergeCell ref="A12:B12"/>
    <mergeCell ref="A14:B14"/>
    <mergeCell ref="A7:B7"/>
    <mergeCell ref="A22:B22"/>
    <mergeCell ref="A24:B24"/>
    <mergeCell ref="A27:B27"/>
    <mergeCell ref="A29:B29"/>
    <mergeCell ref="A17:B17"/>
    <mergeCell ref="A20:B20"/>
  </mergeCells>
  <phoneticPr fontId="3"/>
  <printOptions horizontalCentered="1"/>
  <pageMargins left="0.59055118110236227" right="0.59055118110236227" top="0.59055118110236227" bottom="0.39370078740157483" header="0.51181102362204722" footer="0.51181102362204722"/>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0C494-2892-417D-9927-D7C34E2B4907}">
  <dimension ref="A1:E423"/>
  <sheetViews>
    <sheetView view="pageBreakPreview" zoomScale="85" zoomScaleNormal="100" zoomScaleSheetLayoutView="85" workbookViewId="0">
      <selection sqref="A1:XFD3"/>
    </sheetView>
  </sheetViews>
  <sheetFormatPr defaultColWidth="9" defaultRowHeight="12.9" customHeight="1" x14ac:dyDescent="0.2"/>
  <cols>
    <col min="1" max="1" width="3.6640625" style="1" customWidth="1"/>
    <col min="2" max="2" width="20.6640625" style="495" customWidth="1"/>
    <col min="3" max="5" width="20.6640625" style="49" customWidth="1"/>
    <col min="6" max="16384" width="9" style="49"/>
  </cols>
  <sheetData>
    <row r="1" spans="1:5" ht="15" customHeight="1" x14ac:dyDescent="0.2">
      <c r="A1" s="56" t="s">
        <v>555</v>
      </c>
      <c r="B1" s="477"/>
    </row>
    <row r="2" spans="1:5" s="73" customFormat="1" ht="15" customHeight="1" thickBot="1" x14ac:dyDescent="0.25">
      <c r="A2" s="189" t="s">
        <v>495</v>
      </c>
      <c r="B2" s="49"/>
      <c r="C2" s="553"/>
      <c r="D2" s="553"/>
      <c r="E2" s="553"/>
    </row>
    <row r="3" spans="1:5" ht="14.1" customHeight="1" thickTop="1" x14ac:dyDescent="0.15">
      <c r="A3" s="232"/>
      <c r="B3" s="493" t="s">
        <v>47</v>
      </c>
      <c r="C3" s="550" t="s">
        <v>443</v>
      </c>
      <c r="D3" s="550" t="s">
        <v>442</v>
      </c>
      <c r="E3" s="435" t="s">
        <v>441</v>
      </c>
    </row>
    <row r="4" spans="1:5" ht="14.1" customHeight="1" x14ac:dyDescent="0.2">
      <c r="A4" s="229" t="s">
        <v>440</v>
      </c>
      <c r="B4" s="207"/>
      <c r="C4" s="547" t="s">
        <v>439</v>
      </c>
      <c r="D4" s="547" t="s">
        <v>439</v>
      </c>
      <c r="E4" s="546" t="s">
        <v>438</v>
      </c>
    </row>
    <row r="5" spans="1:5" s="56" customFormat="1" ht="13.5" customHeight="1" x14ac:dyDescent="0.2">
      <c r="A5" s="774" t="s">
        <v>181</v>
      </c>
      <c r="B5" s="775"/>
      <c r="C5" s="339">
        <v>16183629000</v>
      </c>
      <c r="D5" s="339">
        <v>16125905082</v>
      </c>
      <c r="E5" s="536">
        <v>99.64</v>
      </c>
    </row>
    <row r="6" spans="1:5" s="56" customFormat="1" ht="13.5" customHeight="1" x14ac:dyDescent="0.2">
      <c r="A6" s="778">
        <v>3</v>
      </c>
      <c r="B6" s="777"/>
      <c r="C6" s="565">
        <v>15908975000</v>
      </c>
      <c r="D6" s="565">
        <v>15913908406</v>
      </c>
      <c r="E6" s="536">
        <v>100.03</v>
      </c>
    </row>
    <row r="7" spans="1:5" s="56" customFormat="1" ht="13.5" customHeight="1" x14ac:dyDescent="0.2">
      <c r="A7" s="776">
        <v>4</v>
      </c>
      <c r="B7" s="777"/>
      <c r="C7" s="564">
        <f>C9+C11+C13+C15+C17+C19</f>
        <v>17597610000</v>
      </c>
      <c r="D7" s="564">
        <f>D9+D11+D13+D15+D17+D19</f>
        <v>17477137948</v>
      </c>
      <c r="E7" s="542">
        <f>ROUND(D7/C7,4)*100</f>
        <v>99.32</v>
      </c>
    </row>
    <row r="8" spans="1:5" s="56" customFormat="1" ht="11.1" customHeight="1" x14ac:dyDescent="0.2">
      <c r="A8" s="563" t="s">
        <v>494</v>
      </c>
      <c r="B8" s="477"/>
      <c r="C8" s="483"/>
      <c r="D8" s="483"/>
      <c r="E8" s="484"/>
    </row>
    <row r="9" spans="1:5" ht="12.9" customHeight="1" x14ac:dyDescent="0.2">
      <c r="A9" s="761" t="s">
        <v>554</v>
      </c>
      <c r="B9" s="762" t="s">
        <v>397</v>
      </c>
      <c r="C9" s="532">
        <v>7157531000</v>
      </c>
      <c r="D9" s="532">
        <v>7115450700</v>
      </c>
      <c r="E9" s="537">
        <f t="shared" ref="E9:E24" si="0">ROUND(D9/C9,4)*100</f>
        <v>99.41</v>
      </c>
    </row>
    <row r="10" spans="1:5" ht="12.9" customHeight="1" x14ac:dyDescent="0.2">
      <c r="A10" s="524" t="s">
        <v>397</v>
      </c>
      <c r="B10" s="477" t="s">
        <v>554</v>
      </c>
      <c r="C10" s="392">
        <v>7157531000</v>
      </c>
      <c r="D10" s="392">
        <v>7115450700</v>
      </c>
      <c r="E10" s="572">
        <f t="shared" si="0"/>
        <v>99.41</v>
      </c>
    </row>
    <row r="11" spans="1:5" ht="12.9" customHeight="1" x14ac:dyDescent="0.2">
      <c r="A11" s="761" t="s">
        <v>87</v>
      </c>
      <c r="B11" s="762" t="s">
        <v>397</v>
      </c>
      <c r="C11" s="532">
        <v>1000</v>
      </c>
      <c r="D11" s="532">
        <v>15000</v>
      </c>
      <c r="E11" s="574">
        <f t="shared" si="0"/>
        <v>1500</v>
      </c>
    </row>
    <row r="12" spans="1:5" ht="12.9" customHeight="1" x14ac:dyDescent="0.2">
      <c r="A12" s="524" t="s">
        <v>397</v>
      </c>
      <c r="B12" s="477" t="s">
        <v>553</v>
      </c>
      <c r="C12" s="392">
        <v>1000</v>
      </c>
      <c r="D12" s="392">
        <v>15000</v>
      </c>
      <c r="E12" s="572">
        <f t="shared" si="0"/>
        <v>1500</v>
      </c>
    </row>
    <row r="13" spans="1:5" ht="12.9" customHeight="1" x14ac:dyDescent="0.2">
      <c r="A13" s="761" t="s">
        <v>552</v>
      </c>
      <c r="B13" s="762" t="s">
        <v>397</v>
      </c>
      <c r="C13" s="532">
        <v>89302000</v>
      </c>
      <c r="D13" s="532">
        <v>83138635</v>
      </c>
      <c r="E13" s="574">
        <f t="shared" si="0"/>
        <v>93.100000000000009</v>
      </c>
    </row>
    <row r="14" spans="1:5" ht="12.9" customHeight="1" x14ac:dyDescent="0.2">
      <c r="A14" s="524" t="s">
        <v>397</v>
      </c>
      <c r="B14" s="477" t="s">
        <v>551</v>
      </c>
      <c r="C14" s="392">
        <v>89302000</v>
      </c>
      <c r="D14" s="392">
        <v>83138635</v>
      </c>
      <c r="E14" s="572">
        <f t="shared" si="0"/>
        <v>93.100000000000009</v>
      </c>
    </row>
    <row r="15" spans="1:5" ht="12.9" customHeight="1" x14ac:dyDescent="0.2">
      <c r="A15" s="761" t="s">
        <v>518</v>
      </c>
      <c r="B15" s="762" t="s">
        <v>397</v>
      </c>
      <c r="C15" s="532">
        <v>9528048000</v>
      </c>
      <c r="D15" s="532">
        <v>9528048000</v>
      </c>
      <c r="E15" s="574">
        <f t="shared" si="0"/>
        <v>100</v>
      </c>
    </row>
    <row r="16" spans="1:5" ht="12.9" customHeight="1" x14ac:dyDescent="0.2">
      <c r="A16" s="524" t="s">
        <v>397</v>
      </c>
      <c r="B16" s="477" t="s">
        <v>517</v>
      </c>
      <c r="C16" s="392">
        <v>9528048000</v>
      </c>
      <c r="D16" s="392">
        <v>9528048000</v>
      </c>
      <c r="E16" s="572">
        <f t="shared" si="0"/>
        <v>100</v>
      </c>
    </row>
    <row r="17" spans="1:5" ht="12.9" customHeight="1" x14ac:dyDescent="0.2">
      <c r="A17" s="761" t="s">
        <v>453</v>
      </c>
      <c r="B17" s="762" t="s">
        <v>397</v>
      </c>
      <c r="C17" s="532">
        <v>196096000</v>
      </c>
      <c r="D17" s="532">
        <v>193785273</v>
      </c>
      <c r="E17" s="574">
        <f t="shared" si="0"/>
        <v>98.82</v>
      </c>
    </row>
    <row r="18" spans="1:5" ht="12.9" customHeight="1" x14ac:dyDescent="0.2">
      <c r="A18" s="524" t="s">
        <v>397</v>
      </c>
      <c r="B18" s="477" t="s">
        <v>81</v>
      </c>
      <c r="C18" s="392">
        <v>196096000</v>
      </c>
      <c r="D18" s="392">
        <v>193785273</v>
      </c>
      <c r="E18" s="572">
        <f t="shared" si="0"/>
        <v>98.82</v>
      </c>
    </row>
    <row r="19" spans="1:5" ht="12.9" customHeight="1" x14ac:dyDescent="0.2">
      <c r="A19" s="761" t="s">
        <v>516</v>
      </c>
      <c r="B19" s="762" t="s">
        <v>397</v>
      </c>
      <c r="C19" s="532">
        <v>626632000</v>
      </c>
      <c r="D19" s="532">
        <v>556700340</v>
      </c>
      <c r="E19" s="574">
        <f t="shared" si="0"/>
        <v>88.84</v>
      </c>
    </row>
    <row r="20" spans="1:5" ht="12.9" customHeight="1" x14ac:dyDescent="0.2">
      <c r="A20" s="524" t="s">
        <v>397</v>
      </c>
      <c r="B20" s="477" t="s">
        <v>515</v>
      </c>
      <c r="C20" s="392">
        <v>1000</v>
      </c>
      <c r="D20" s="392">
        <v>4877</v>
      </c>
      <c r="E20" s="572">
        <f t="shared" si="0"/>
        <v>487.7</v>
      </c>
    </row>
    <row r="21" spans="1:5" ht="12.9" customHeight="1" x14ac:dyDescent="0.2">
      <c r="A21" s="524" t="s">
        <v>397</v>
      </c>
      <c r="B21" s="477" t="s">
        <v>448</v>
      </c>
      <c r="C21" s="392">
        <v>581977000</v>
      </c>
      <c r="D21" s="392">
        <v>529993436</v>
      </c>
      <c r="E21" s="572">
        <f t="shared" si="0"/>
        <v>91.07</v>
      </c>
    </row>
    <row r="22" spans="1:5" ht="12.9" customHeight="1" x14ac:dyDescent="0.2">
      <c r="A22" s="524" t="s">
        <v>397</v>
      </c>
      <c r="B22" s="477" t="s">
        <v>523</v>
      </c>
      <c r="C22" s="392">
        <v>20001000</v>
      </c>
      <c r="D22" s="392">
        <v>3536100</v>
      </c>
      <c r="E22" s="572">
        <f t="shared" si="0"/>
        <v>17.68</v>
      </c>
    </row>
    <row r="23" spans="1:5" ht="12.9" customHeight="1" x14ac:dyDescent="0.2">
      <c r="A23" s="524"/>
      <c r="B23" s="573" t="s">
        <v>550</v>
      </c>
      <c r="C23" s="392">
        <v>24652000</v>
      </c>
      <c r="D23" s="534">
        <v>23165927</v>
      </c>
      <c r="E23" s="572">
        <f t="shared" si="0"/>
        <v>93.97</v>
      </c>
    </row>
    <row r="24" spans="1:5" ht="12.9" customHeight="1" x14ac:dyDescent="0.2">
      <c r="A24" s="229" t="s">
        <v>397</v>
      </c>
      <c r="B24" s="471" t="s">
        <v>549</v>
      </c>
      <c r="C24" s="555">
        <v>1000</v>
      </c>
      <c r="D24" s="555">
        <v>0</v>
      </c>
      <c r="E24" s="571">
        <f t="shared" si="0"/>
        <v>0</v>
      </c>
    </row>
    <row r="25" spans="1:5" ht="15" customHeight="1" x14ac:dyDescent="0.2"/>
    <row r="26" spans="1:5" s="73" customFormat="1" ht="15" customHeight="1" thickBot="1" x14ac:dyDescent="0.25">
      <c r="A26" s="189" t="s">
        <v>535</v>
      </c>
      <c r="B26" s="1"/>
      <c r="C26" s="553"/>
      <c r="D26" s="553"/>
      <c r="E26" s="553"/>
    </row>
    <row r="27" spans="1:5" ht="14.1" customHeight="1" thickTop="1" x14ac:dyDescent="0.15">
      <c r="A27" s="232"/>
      <c r="B27" s="493" t="s">
        <v>47</v>
      </c>
      <c r="C27" s="550" t="s">
        <v>443</v>
      </c>
      <c r="D27" s="550" t="s">
        <v>442</v>
      </c>
      <c r="E27" s="435" t="s">
        <v>441</v>
      </c>
    </row>
    <row r="28" spans="1:5" ht="14.1" customHeight="1" x14ac:dyDescent="0.2">
      <c r="A28" s="229" t="s">
        <v>440</v>
      </c>
      <c r="B28" s="207"/>
      <c r="C28" s="547" t="s">
        <v>439</v>
      </c>
      <c r="D28" s="547" t="s">
        <v>439</v>
      </c>
      <c r="E28" s="546" t="s">
        <v>438</v>
      </c>
    </row>
    <row r="29" spans="1:5" s="56" customFormat="1" ht="13.5" customHeight="1" x14ac:dyDescent="0.2">
      <c r="A29" s="774" t="s">
        <v>181</v>
      </c>
      <c r="B29" s="775"/>
      <c r="C29" s="570">
        <v>16183629000</v>
      </c>
      <c r="D29" s="570">
        <v>15976760291</v>
      </c>
      <c r="E29" s="536">
        <v>98.72</v>
      </c>
    </row>
    <row r="30" spans="1:5" s="56" customFormat="1" ht="13.5" customHeight="1" x14ac:dyDescent="0.2">
      <c r="A30" s="778">
        <v>3</v>
      </c>
      <c r="B30" s="777"/>
      <c r="C30" s="565">
        <v>15908975000</v>
      </c>
      <c r="D30" s="565">
        <v>15720123133</v>
      </c>
      <c r="E30" s="536">
        <v>98.81</v>
      </c>
    </row>
    <row r="31" spans="1:5" s="56" customFormat="1" ht="13.5" customHeight="1" x14ac:dyDescent="0.2">
      <c r="A31" s="776">
        <v>4</v>
      </c>
      <c r="B31" s="777"/>
      <c r="C31" s="564">
        <f>C33+C36+C38+C40+C42+C45</f>
        <v>17597610000</v>
      </c>
      <c r="D31" s="564">
        <f>D33+D36+D38+D40+D42+D45</f>
        <v>17392220490</v>
      </c>
      <c r="E31" s="542">
        <f>ROUND(D31/C31,4)*100</f>
        <v>98.83</v>
      </c>
    </row>
    <row r="32" spans="1:5" s="56" customFormat="1" ht="11.1" customHeight="1" x14ac:dyDescent="0.2">
      <c r="A32" s="563"/>
      <c r="B32" s="477"/>
      <c r="C32" s="569"/>
      <c r="D32" s="569"/>
      <c r="E32" s="568"/>
    </row>
    <row r="33" spans="1:5" ht="12.9" customHeight="1" x14ac:dyDescent="0.2">
      <c r="A33" s="761" t="s">
        <v>548</v>
      </c>
      <c r="B33" s="762" t="s">
        <v>397</v>
      </c>
      <c r="C33" s="532">
        <v>412699000</v>
      </c>
      <c r="D33" s="532">
        <v>388611913</v>
      </c>
      <c r="E33" s="537">
        <f t="shared" ref="E33:E46" si="1">ROUND(D33/C33,4)*100</f>
        <v>94.16</v>
      </c>
    </row>
    <row r="34" spans="1:5" ht="12.9" customHeight="1" x14ac:dyDescent="0.2">
      <c r="A34" s="524" t="s">
        <v>397</v>
      </c>
      <c r="B34" s="477" t="s">
        <v>434</v>
      </c>
      <c r="C34" s="392">
        <v>378858000</v>
      </c>
      <c r="D34" s="392">
        <v>360711206</v>
      </c>
      <c r="E34" s="536">
        <f t="shared" si="1"/>
        <v>95.21</v>
      </c>
    </row>
    <row r="35" spans="1:5" ht="12.9" customHeight="1" x14ac:dyDescent="0.2">
      <c r="A35" s="524" t="s">
        <v>397</v>
      </c>
      <c r="B35" s="477" t="s">
        <v>547</v>
      </c>
      <c r="C35" s="392">
        <v>33841000</v>
      </c>
      <c r="D35" s="392">
        <v>27900707</v>
      </c>
      <c r="E35" s="536">
        <f t="shared" si="1"/>
        <v>82.45</v>
      </c>
    </row>
    <row r="36" spans="1:5" ht="12.9" customHeight="1" x14ac:dyDescent="0.2">
      <c r="A36" s="761" t="s">
        <v>546</v>
      </c>
      <c r="B36" s="762" t="s">
        <v>397</v>
      </c>
      <c r="C36" s="532">
        <v>364000000</v>
      </c>
      <c r="D36" s="532">
        <v>362740000</v>
      </c>
      <c r="E36" s="537">
        <f t="shared" si="1"/>
        <v>99.65</v>
      </c>
    </row>
    <row r="37" spans="1:5" ht="12.9" customHeight="1" x14ac:dyDescent="0.2">
      <c r="A37" s="524" t="s">
        <v>397</v>
      </c>
      <c r="B37" s="477" t="s">
        <v>545</v>
      </c>
      <c r="C37" s="392">
        <v>364000000</v>
      </c>
      <c r="D37" s="392">
        <v>362740000</v>
      </c>
      <c r="E37" s="536">
        <f t="shared" si="1"/>
        <v>99.65</v>
      </c>
    </row>
    <row r="38" spans="1:5" ht="12.9" customHeight="1" x14ac:dyDescent="0.2">
      <c r="A38" s="761" t="s">
        <v>88</v>
      </c>
      <c r="B38" s="762" t="s">
        <v>397</v>
      </c>
      <c r="C38" s="532">
        <v>15899916000</v>
      </c>
      <c r="D38" s="532">
        <v>15841612212</v>
      </c>
      <c r="E38" s="537">
        <f t="shared" si="1"/>
        <v>99.63</v>
      </c>
    </row>
    <row r="39" spans="1:5" ht="12.9" customHeight="1" x14ac:dyDescent="0.2">
      <c r="A39" s="524" t="s">
        <v>397</v>
      </c>
      <c r="B39" s="477" t="s">
        <v>544</v>
      </c>
      <c r="C39" s="392">
        <v>15899916000</v>
      </c>
      <c r="D39" s="392">
        <v>15841612212</v>
      </c>
      <c r="E39" s="536">
        <f t="shared" si="1"/>
        <v>99.63</v>
      </c>
    </row>
    <row r="40" spans="1:5" ht="12.9" customHeight="1" x14ac:dyDescent="0.2">
      <c r="A40" s="761" t="s">
        <v>543</v>
      </c>
      <c r="B40" s="762" t="s">
        <v>397</v>
      </c>
      <c r="C40" s="532">
        <v>597902000</v>
      </c>
      <c r="D40" s="532">
        <v>509364765</v>
      </c>
      <c r="E40" s="537">
        <f t="shared" si="1"/>
        <v>85.19</v>
      </c>
    </row>
    <row r="41" spans="1:5" ht="12.9" customHeight="1" x14ac:dyDescent="0.2">
      <c r="A41" s="524" t="s">
        <v>397</v>
      </c>
      <c r="B41" s="477" t="s">
        <v>542</v>
      </c>
      <c r="C41" s="392">
        <v>597902000</v>
      </c>
      <c r="D41" s="392">
        <v>509364765</v>
      </c>
      <c r="E41" s="536">
        <f t="shared" si="1"/>
        <v>85.19</v>
      </c>
    </row>
    <row r="42" spans="1:5" ht="12.9" customHeight="1" x14ac:dyDescent="0.2">
      <c r="A42" s="761" t="s">
        <v>400</v>
      </c>
      <c r="B42" s="762" t="s">
        <v>397</v>
      </c>
      <c r="C42" s="532">
        <v>293093000</v>
      </c>
      <c r="D42" s="532">
        <v>289891600</v>
      </c>
      <c r="E42" s="537">
        <f t="shared" si="1"/>
        <v>98.91</v>
      </c>
    </row>
    <row r="43" spans="1:5" ht="12.9" customHeight="1" x14ac:dyDescent="0.2">
      <c r="A43" s="524" t="s">
        <v>397</v>
      </c>
      <c r="B43" s="477" t="s">
        <v>523</v>
      </c>
      <c r="C43" s="534">
        <v>20001000</v>
      </c>
      <c r="D43" s="534">
        <v>16799600</v>
      </c>
      <c r="E43" s="536">
        <f t="shared" si="1"/>
        <v>83.99</v>
      </c>
    </row>
    <row r="44" spans="1:5" ht="12.9" customHeight="1" x14ac:dyDescent="0.2">
      <c r="A44" s="524" t="s">
        <v>397</v>
      </c>
      <c r="B44" s="477" t="s">
        <v>215</v>
      </c>
      <c r="C44" s="392">
        <v>273092000</v>
      </c>
      <c r="D44" s="392">
        <v>273092000</v>
      </c>
      <c r="E44" s="536">
        <f t="shared" si="1"/>
        <v>100</v>
      </c>
    </row>
    <row r="45" spans="1:5" ht="12.9" customHeight="1" x14ac:dyDescent="0.2">
      <c r="A45" s="761" t="s">
        <v>541</v>
      </c>
      <c r="B45" s="762" t="s">
        <v>397</v>
      </c>
      <c r="C45" s="532">
        <v>30000000</v>
      </c>
      <c r="D45" s="532">
        <v>0</v>
      </c>
      <c r="E45" s="530">
        <f t="shared" si="1"/>
        <v>0</v>
      </c>
    </row>
    <row r="46" spans="1:5" ht="12.9" customHeight="1" x14ac:dyDescent="0.2">
      <c r="A46" s="229" t="s">
        <v>397</v>
      </c>
      <c r="B46" s="471" t="s">
        <v>64</v>
      </c>
      <c r="C46" s="555">
        <v>30000000</v>
      </c>
      <c r="D46" s="555">
        <v>0</v>
      </c>
      <c r="E46" s="527">
        <f t="shared" si="1"/>
        <v>0</v>
      </c>
    </row>
    <row r="47" spans="1:5" s="63" customFormat="1" ht="12.9" customHeight="1" x14ac:dyDescent="0.15">
      <c r="A47" s="63" t="s">
        <v>396</v>
      </c>
      <c r="B47" s="495"/>
      <c r="E47" s="50"/>
    </row>
    <row r="62" spans="1:2" ht="12.9" customHeight="1" x14ac:dyDescent="0.2">
      <c r="A62" s="49"/>
      <c r="B62" s="49"/>
    </row>
    <row r="63" spans="1:2" ht="12.9" customHeight="1" x14ac:dyDescent="0.2">
      <c r="A63" s="49"/>
      <c r="B63" s="49"/>
    </row>
    <row r="64" spans="1:2" ht="12.9" customHeight="1" x14ac:dyDescent="0.2">
      <c r="A64" s="49"/>
      <c r="B64" s="49"/>
    </row>
    <row r="65" spans="1:4" ht="12.9" customHeight="1" x14ac:dyDescent="0.2">
      <c r="A65" s="49"/>
      <c r="B65" s="49"/>
    </row>
    <row r="66" spans="1:4" ht="12.9" customHeight="1" x14ac:dyDescent="0.2">
      <c r="A66" s="49"/>
      <c r="B66" s="49"/>
    </row>
    <row r="67" spans="1:4" ht="12.9" customHeight="1" x14ac:dyDescent="0.2">
      <c r="A67" s="49"/>
      <c r="B67" s="49"/>
    </row>
    <row r="68" spans="1:4" ht="12.9" customHeight="1" x14ac:dyDescent="0.2">
      <c r="A68" s="49"/>
      <c r="B68" s="49"/>
    </row>
    <row r="69" spans="1:4" ht="12.9" customHeight="1" x14ac:dyDescent="0.2">
      <c r="A69" s="49"/>
      <c r="B69" s="49"/>
    </row>
    <row r="70" spans="1:4" ht="12.9" customHeight="1" x14ac:dyDescent="0.2">
      <c r="A70" s="49"/>
      <c r="B70" s="49"/>
    </row>
    <row r="71" spans="1:4" ht="12.9" customHeight="1" x14ac:dyDescent="0.2">
      <c r="A71" s="49"/>
      <c r="B71" s="49"/>
      <c r="D71" s="49">
        <v>0</v>
      </c>
    </row>
    <row r="72" spans="1:4" ht="12.9" customHeight="1" x14ac:dyDescent="0.2">
      <c r="A72" s="49"/>
      <c r="B72" s="49"/>
    </row>
    <row r="73" spans="1:4" ht="12.9" customHeight="1" x14ac:dyDescent="0.2">
      <c r="A73" s="49"/>
      <c r="B73" s="49"/>
    </row>
    <row r="74" spans="1:4" ht="12.9" customHeight="1" x14ac:dyDescent="0.2">
      <c r="A74" s="49"/>
      <c r="B74" s="49"/>
      <c r="D74" s="49">
        <v>0</v>
      </c>
    </row>
    <row r="75" spans="1:4" ht="12.9" customHeight="1" x14ac:dyDescent="0.2">
      <c r="A75" s="401"/>
      <c r="B75" s="401"/>
    </row>
    <row r="76" spans="1:4" ht="12.9" customHeight="1" x14ac:dyDescent="0.2">
      <c r="A76" s="49"/>
      <c r="B76" s="49"/>
    </row>
    <row r="77" spans="1:4" ht="12.9" customHeight="1" x14ac:dyDescent="0.2">
      <c r="A77" s="49"/>
      <c r="B77" s="49"/>
    </row>
    <row r="78" spans="1:4" ht="12.9" customHeight="1" x14ac:dyDescent="0.2">
      <c r="A78" s="49"/>
      <c r="B78" s="49"/>
    </row>
    <row r="79" spans="1:4" ht="12.9" customHeight="1" x14ac:dyDescent="0.2">
      <c r="A79" s="49"/>
      <c r="B79" s="49"/>
    </row>
    <row r="80" spans="1:4" ht="12.9" customHeight="1" x14ac:dyDescent="0.2">
      <c r="A80" s="49"/>
      <c r="B80" s="49"/>
    </row>
    <row r="81" spans="1:2" ht="12.9" customHeight="1" x14ac:dyDescent="0.2">
      <c r="A81" s="49"/>
      <c r="B81" s="49"/>
    </row>
    <row r="82" spans="1:2" ht="12.9" customHeight="1" x14ac:dyDescent="0.2">
      <c r="A82" s="49"/>
      <c r="B82" s="49"/>
    </row>
    <row r="83" spans="1:2" ht="12.9" customHeight="1" x14ac:dyDescent="0.2">
      <c r="A83" s="49"/>
      <c r="B83" s="49"/>
    </row>
    <row r="84" spans="1:2" ht="12.9" customHeight="1" x14ac:dyDescent="0.2">
      <c r="A84" s="49"/>
      <c r="B84" s="49"/>
    </row>
    <row r="85" spans="1:2" ht="12.9" customHeight="1" x14ac:dyDescent="0.2">
      <c r="A85" s="49"/>
      <c r="B85" s="49"/>
    </row>
    <row r="86" spans="1:2" ht="12.9" customHeight="1" x14ac:dyDescent="0.2">
      <c r="A86" s="49"/>
      <c r="B86" s="49"/>
    </row>
    <row r="87" spans="1:2" ht="12.9" customHeight="1" x14ac:dyDescent="0.2">
      <c r="A87" s="49"/>
      <c r="B87" s="49"/>
    </row>
    <row r="88" spans="1:2" ht="12.9" customHeight="1" x14ac:dyDescent="0.2">
      <c r="A88" s="49"/>
      <c r="B88" s="49"/>
    </row>
    <row r="89" spans="1:2" ht="12.9" customHeight="1" x14ac:dyDescent="0.2">
      <c r="A89" s="49"/>
      <c r="B89" s="49"/>
    </row>
    <row r="90" spans="1:2" ht="12.9" customHeight="1" x14ac:dyDescent="0.2">
      <c r="A90" s="49"/>
      <c r="B90" s="49"/>
    </row>
    <row r="91" spans="1:2" ht="12.9" customHeight="1" x14ac:dyDescent="0.2">
      <c r="A91" s="49"/>
      <c r="B91" s="49"/>
    </row>
    <row r="92" spans="1:2" ht="12.9" customHeight="1" x14ac:dyDescent="0.2">
      <c r="A92" s="49"/>
      <c r="B92" s="49"/>
    </row>
    <row r="93" spans="1:2" ht="12.9" customHeight="1" x14ac:dyDescent="0.2">
      <c r="A93" s="49"/>
      <c r="B93" s="49"/>
    </row>
    <row r="94" spans="1:2" ht="12.9" customHeight="1" x14ac:dyDescent="0.2">
      <c r="A94" s="49"/>
      <c r="B94" s="49"/>
    </row>
    <row r="95" spans="1:2" ht="12.9" customHeight="1" x14ac:dyDescent="0.2">
      <c r="A95" s="49"/>
      <c r="B95" s="49"/>
    </row>
    <row r="96" spans="1:2" ht="12.9" customHeight="1" x14ac:dyDescent="0.2">
      <c r="A96" s="49"/>
      <c r="B96" s="49"/>
    </row>
    <row r="97" spans="1:2" ht="12.9" customHeight="1" x14ac:dyDescent="0.2">
      <c r="A97" s="49"/>
      <c r="B97" s="49"/>
    </row>
    <row r="98" spans="1:2" ht="12.9" customHeight="1" x14ac:dyDescent="0.2">
      <c r="A98" s="49"/>
      <c r="B98" s="49"/>
    </row>
    <row r="99" spans="1:2" ht="12.9" customHeight="1" x14ac:dyDescent="0.2">
      <c r="A99" s="49"/>
      <c r="B99" s="49"/>
    </row>
    <row r="100" spans="1:2" ht="12.9" customHeight="1" x14ac:dyDescent="0.2">
      <c r="A100" s="49"/>
      <c r="B100" s="49"/>
    </row>
    <row r="101" spans="1:2" ht="12.9" customHeight="1" x14ac:dyDescent="0.2">
      <c r="A101" s="49"/>
      <c r="B101" s="49"/>
    </row>
    <row r="102" spans="1:2" ht="12.9" customHeight="1" x14ac:dyDescent="0.2">
      <c r="A102" s="49"/>
      <c r="B102" s="49"/>
    </row>
    <row r="103" spans="1:2" ht="12.9" customHeight="1" x14ac:dyDescent="0.2">
      <c r="A103" s="49"/>
      <c r="B103" s="49"/>
    </row>
    <row r="104" spans="1:2" ht="12.9" customHeight="1" x14ac:dyDescent="0.2">
      <c r="A104" s="49"/>
      <c r="B104" s="49"/>
    </row>
    <row r="105" spans="1:2" ht="12.9" customHeight="1" x14ac:dyDescent="0.2">
      <c r="A105" s="49"/>
      <c r="B105" s="49"/>
    </row>
    <row r="106" spans="1:2" ht="12.9" customHeight="1" x14ac:dyDescent="0.2">
      <c r="A106" s="49"/>
      <c r="B106" s="49"/>
    </row>
    <row r="107" spans="1:2" ht="12.9" customHeight="1" x14ac:dyDescent="0.2">
      <c r="A107" s="49"/>
      <c r="B107" s="49"/>
    </row>
    <row r="108" spans="1:2" ht="12.9" customHeight="1" x14ac:dyDescent="0.2">
      <c r="A108" s="49"/>
      <c r="B108" s="49"/>
    </row>
    <row r="109" spans="1:2" ht="12.9" customHeight="1" x14ac:dyDescent="0.2">
      <c r="A109" s="49"/>
      <c r="B109" s="49"/>
    </row>
    <row r="110" spans="1:2" ht="12.9" customHeight="1" x14ac:dyDescent="0.2">
      <c r="A110" s="49"/>
      <c r="B110" s="49"/>
    </row>
    <row r="111" spans="1:2" ht="12.9" customHeight="1" x14ac:dyDescent="0.2">
      <c r="A111" s="49"/>
      <c r="B111" s="49"/>
    </row>
    <row r="112" spans="1:2" ht="12.9" customHeight="1" x14ac:dyDescent="0.2">
      <c r="A112" s="49"/>
      <c r="B112" s="49"/>
    </row>
    <row r="113" spans="1:2" ht="12.9" customHeight="1" x14ac:dyDescent="0.2">
      <c r="A113" s="49"/>
      <c r="B113" s="49"/>
    </row>
    <row r="114" spans="1:2" ht="12.9" customHeight="1" x14ac:dyDescent="0.2">
      <c r="A114" s="49"/>
      <c r="B114" s="49"/>
    </row>
    <row r="115" spans="1:2" ht="12.9" customHeight="1" x14ac:dyDescent="0.2">
      <c r="A115" s="49"/>
      <c r="B115" s="49"/>
    </row>
    <row r="116" spans="1:2" ht="12.9" customHeight="1" x14ac:dyDescent="0.2">
      <c r="A116" s="49"/>
      <c r="B116" s="49"/>
    </row>
    <row r="117" spans="1:2" ht="12.9" customHeight="1" x14ac:dyDescent="0.2">
      <c r="A117" s="49"/>
      <c r="B117" s="49"/>
    </row>
    <row r="118" spans="1:2" ht="12.9" customHeight="1" x14ac:dyDescent="0.2">
      <c r="A118" s="49"/>
      <c r="B118" s="49"/>
    </row>
    <row r="119" spans="1:2" ht="12.9" customHeight="1" x14ac:dyDescent="0.2">
      <c r="A119" s="49"/>
      <c r="B119" s="49"/>
    </row>
    <row r="120" spans="1:2" ht="12.9" customHeight="1" x14ac:dyDescent="0.2">
      <c r="A120" s="49"/>
      <c r="B120" s="49"/>
    </row>
    <row r="121" spans="1:2" ht="12.9" customHeight="1" x14ac:dyDescent="0.2">
      <c r="A121" s="49"/>
      <c r="B121" s="49"/>
    </row>
    <row r="122" spans="1:2" ht="12.9" customHeight="1" x14ac:dyDescent="0.2">
      <c r="A122" s="49"/>
      <c r="B122" s="49"/>
    </row>
    <row r="123" spans="1:2" ht="12.9" customHeight="1" x14ac:dyDescent="0.2">
      <c r="A123" s="49"/>
      <c r="B123" s="49"/>
    </row>
    <row r="124" spans="1:2" ht="12.9" customHeight="1" x14ac:dyDescent="0.2">
      <c r="A124" s="49"/>
      <c r="B124" s="49"/>
    </row>
    <row r="125" spans="1:2" ht="12.9" customHeight="1" x14ac:dyDescent="0.2">
      <c r="A125" s="49"/>
      <c r="B125" s="49"/>
    </row>
    <row r="126" spans="1:2" ht="12.9" customHeight="1" x14ac:dyDescent="0.2">
      <c r="A126" s="49"/>
      <c r="B126" s="49"/>
    </row>
    <row r="127" spans="1:2" ht="12.9" customHeight="1" x14ac:dyDescent="0.2">
      <c r="A127" s="49"/>
      <c r="B127" s="49"/>
    </row>
    <row r="128" spans="1:2" ht="12.9" customHeight="1" x14ac:dyDescent="0.2">
      <c r="A128" s="49"/>
      <c r="B128" s="49"/>
    </row>
    <row r="129" spans="1:2" ht="12.9" customHeight="1" x14ac:dyDescent="0.2">
      <c r="A129" s="49"/>
      <c r="B129" s="49"/>
    </row>
    <row r="130" spans="1:2" ht="12.9" customHeight="1" x14ac:dyDescent="0.2">
      <c r="A130" s="49"/>
      <c r="B130" s="49"/>
    </row>
    <row r="131" spans="1:2" ht="12.9" customHeight="1" x14ac:dyDescent="0.2">
      <c r="A131" s="49"/>
      <c r="B131" s="49"/>
    </row>
    <row r="132" spans="1:2" ht="12.9" customHeight="1" x14ac:dyDescent="0.2">
      <c r="A132" s="49"/>
      <c r="B132" s="49"/>
    </row>
    <row r="133" spans="1:2" ht="12.9" customHeight="1" x14ac:dyDescent="0.2">
      <c r="A133" s="49"/>
      <c r="B133" s="49"/>
    </row>
    <row r="134" spans="1:2" ht="12.9" customHeight="1" x14ac:dyDescent="0.2">
      <c r="A134" s="49"/>
      <c r="B134" s="49"/>
    </row>
    <row r="135" spans="1:2" ht="12.9" customHeight="1" x14ac:dyDescent="0.2">
      <c r="A135" s="49"/>
      <c r="B135" s="49"/>
    </row>
    <row r="136" spans="1:2" ht="12.9" customHeight="1" x14ac:dyDescent="0.2">
      <c r="A136" s="49"/>
      <c r="B136" s="49"/>
    </row>
    <row r="137" spans="1:2" ht="12.9" customHeight="1" x14ac:dyDescent="0.2">
      <c r="A137" s="49"/>
      <c r="B137" s="49"/>
    </row>
    <row r="138" spans="1:2" ht="12.9" customHeight="1" x14ac:dyDescent="0.2">
      <c r="A138" s="49"/>
      <c r="B138" s="49"/>
    </row>
    <row r="139" spans="1:2" ht="12.9" customHeight="1" x14ac:dyDescent="0.2">
      <c r="A139" s="49"/>
      <c r="B139" s="49"/>
    </row>
    <row r="140" spans="1:2" ht="12.9" customHeight="1" x14ac:dyDescent="0.2">
      <c r="A140" s="49"/>
      <c r="B140" s="49"/>
    </row>
    <row r="141" spans="1:2" ht="12.9" customHeight="1" x14ac:dyDescent="0.2">
      <c r="A141" s="49"/>
      <c r="B141" s="49"/>
    </row>
    <row r="142" spans="1:2" ht="12.9" customHeight="1" x14ac:dyDescent="0.2">
      <c r="A142" s="49"/>
      <c r="B142" s="49"/>
    </row>
    <row r="143" spans="1:2" ht="12.9" customHeight="1" x14ac:dyDescent="0.2">
      <c r="A143" s="49"/>
      <c r="B143" s="49"/>
    </row>
    <row r="144" spans="1:2" ht="12.9" customHeight="1" x14ac:dyDescent="0.2">
      <c r="A144" s="49"/>
      <c r="B144" s="49"/>
    </row>
    <row r="145" spans="1:2" ht="12.9" customHeight="1" x14ac:dyDescent="0.2">
      <c r="A145" s="49"/>
      <c r="B145" s="49"/>
    </row>
    <row r="146" spans="1:2" ht="12.9" customHeight="1" x14ac:dyDescent="0.2">
      <c r="A146" s="49"/>
      <c r="B146" s="49"/>
    </row>
    <row r="147" spans="1:2" ht="12.9" customHeight="1" x14ac:dyDescent="0.2">
      <c r="A147" s="49"/>
      <c r="B147" s="49"/>
    </row>
    <row r="148" spans="1:2" ht="12.9" customHeight="1" x14ac:dyDescent="0.2">
      <c r="A148" s="49"/>
      <c r="B148" s="49"/>
    </row>
    <row r="149" spans="1:2" ht="12.9" customHeight="1" x14ac:dyDescent="0.2">
      <c r="A149" s="49"/>
      <c r="B149" s="49"/>
    </row>
    <row r="150" spans="1:2" ht="12.9" customHeight="1" x14ac:dyDescent="0.2">
      <c r="A150" s="49"/>
      <c r="B150" s="49"/>
    </row>
    <row r="151" spans="1:2" ht="12.9" customHeight="1" x14ac:dyDescent="0.2">
      <c r="A151" s="49"/>
      <c r="B151" s="49"/>
    </row>
    <row r="152" spans="1:2" ht="12.9" customHeight="1" x14ac:dyDescent="0.2">
      <c r="A152" s="49"/>
      <c r="B152" s="49"/>
    </row>
    <row r="153" spans="1:2" ht="12.9" customHeight="1" x14ac:dyDescent="0.2">
      <c r="A153" s="49"/>
      <c r="B153" s="49"/>
    </row>
    <row r="154" spans="1:2" ht="12.9" customHeight="1" x14ac:dyDescent="0.2">
      <c r="A154" s="49"/>
      <c r="B154" s="49"/>
    </row>
    <row r="155" spans="1:2" ht="12.9" customHeight="1" x14ac:dyDescent="0.2">
      <c r="A155" s="49"/>
      <c r="B155" s="49"/>
    </row>
    <row r="156" spans="1:2" ht="12.9" customHeight="1" x14ac:dyDescent="0.2">
      <c r="A156" s="49"/>
      <c r="B156" s="49"/>
    </row>
    <row r="157" spans="1:2" ht="12.9" customHeight="1" x14ac:dyDescent="0.2">
      <c r="A157" s="49"/>
      <c r="B157" s="49"/>
    </row>
    <row r="158" spans="1:2" ht="12.9" customHeight="1" x14ac:dyDescent="0.2">
      <c r="A158" s="49"/>
      <c r="B158" s="49"/>
    </row>
    <row r="159" spans="1:2" ht="12.9" customHeight="1" x14ac:dyDescent="0.2">
      <c r="A159" s="49"/>
      <c r="B159" s="49"/>
    </row>
    <row r="160" spans="1:2" ht="12.9" customHeight="1" x14ac:dyDescent="0.2">
      <c r="A160" s="49"/>
      <c r="B160" s="49"/>
    </row>
    <row r="161" spans="1:2" ht="12.9" customHeight="1" x14ac:dyDescent="0.2">
      <c r="A161" s="49"/>
      <c r="B161" s="49"/>
    </row>
    <row r="162" spans="1:2" ht="12.9" customHeight="1" x14ac:dyDescent="0.2">
      <c r="A162" s="49"/>
      <c r="B162" s="49"/>
    </row>
    <row r="163" spans="1:2" ht="12.9" customHeight="1" x14ac:dyDescent="0.2">
      <c r="A163" s="49"/>
      <c r="B163" s="49"/>
    </row>
    <row r="164" spans="1:2" ht="12.9" customHeight="1" x14ac:dyDescent="0.2">
      <c r="A164" s="49"/>
      <c r="B164" s="49"/>
    </row>
    <row r="165" spans="1:2" ht="12.9" customHeight="1" x14ac:dyDescent="0.2">
      <c r="A165" s="49"/>
      <c r="B165" s="49"/>
    </row>
    <row r="166" spans="1:2" ht="12.9" customHeight="1" x14ac:dyDescent="0.2">
      <c r="A166" s="49"/>
      <c r="B166" s="49"/>
    </row>
    <row r="167" spans="1:2" ht="12.9" customHeight="1" x14ac:dyDescent="0.2">
      <c r="A167" s="49"/>
      <c r="B167" s="49"/>
    </row>
    <row r="168" spans="1:2" ht="12.9" customHeight="1" x14ac:dyDescent="0.2">
      <c r="A168" s="49"/>
      <c r="B168" s="49"/>
    </row>
    <row r="169" spans="1:2" ht="12.9" customHeight="1" x14ac:dyDescent="0.2">
      <c r="A169" s="49"/>
      <c r="B169" s="49"/>
    </row>
    <row r="170" spans="1:2" ht="12.9" customHeight="1" x14ac:dyDescent="0.2">
      <c r="A170" s="49"/>
      <c r="B170" s="49"/>
    </row>
    <row r="171" spans="1:2" ht="12.9" customHeight="1" x14ac:dyDescent="0.2">
      <c r="A171" s="49"/>
      <c r="B171" s="49"/>
    </row>
    <row r="172" spans="1:2" ht="12.9" customHeight="1" x14ac:dyDescent="0.2">
      <c r="A172" s="49"/>
      <c r="B172" s="49"/>
    </row>
    <row r="173" spans="1:2" ht="12.9" customHeight="1" x14ac:dyDescent="0.2">
      <c r="A173" s="49"/>
      <c r="B173" s="49"/>
    </row>
    <row r="174" spans="1:2" ht="12.9" customHeight="1" x14ac:dyDescent="0.2">
      <c r="A174" s="49"/>
      <c r="B174" s="49"/>
    </row>
    <row r="175" spans="1:2" ht="12.9" customHeight="1" x14ac:dyDescent="0.2">
      <c r="A175" s="49"/>
      <c r="B175" s="49"/>
    </row>
    <row r="176" spans="1:2" ht="12.9" customHeight="1" x14ac:dyDescent="0.2">
      <c r="A176" s="49"/>
      <c r="B176" s="49"/>
    </row>
    <row r="177" spans="1:2" ht="12.9" customHeight="1" x14ac:dyDescent="0.2">
      <c r="A177" s="49"/>
      <c r="B177" s="49"/>
    </row>
    <row r="178" spans="1:2" ht="12.9" customHeight="1" x14ac:dyDescent="0.2">
      <c r="A178" s="49"/>
      <c r="B178" s="49"/>
    </row>
    <row r="179" spans="1:2" ht="12.9" customHeight="1" x14ac:dyDescent="0.2">
      <c r="A179" s="49"/>
      <c r="B179" s="49"/>
    </row>
    <row r="180" spans="1:2" ht="12.9" customHeight="1" x14ac:dyDescent="0.2">
      <c r="A180" s="49"/>
      <c r="B180" s="49"/>
    </row>
    <row r="181" spans="1:2" ht="12.9" customHeight="1" x14ac:dyDescent="0.2">
      <c r="A181" s="49"/>
      <c r="B181" s="49"/>
    </row>
    <row r="182" spans="1:2" ht="12.9" customHeight="1" x14ac:dyDescent="0.2">
      <c r="A182" s="49"/>
      <c r="B182" s="49"/>
    </row>
    <row r="183" spans="1:2" ht="12.9" customHeight="1" x14ac:dyDescent="0.2">
      <c r="A183" s="49"/>
      <c r="B183" s="49"/>
    </row>
    <row r="184" spans="1:2" ht="12.9" customHeight="1" x14ac:dyDescent="0.2">
      <c r="A184" s="49"/>
      <c r="B184" s="49"/>
    </row>
    <row r="185" spans="1:2" ht="12.9" customHeight="1" x14ac:dyDescent="0.2">
      <c r="A185" s="49"/>
      <c r="B185" s="49"/>
    </row>
    <row r="186" spans="1:2" ht="12.9" customHeight="1" x14ac:dyDescent="0.2">
      <c r="A186" s="49"/>
      <c r="B186" s="49"/>
    </row>
    <row r="187" spans="1:2" ht="12.9" customHeight="1" x14ac:dyDescent="0.2">
      <c r="A187" s="49"/>
      <c r="B187" s="49"/>
    </row>
    <row r="188" spans="1:2" ht="12.9" customHeight="1" x14ac:dyDescent="0.2">
      <c r="A188" s="49"/>
      <c r="B188" s="49"/>
    </row>
    <row r="189" spans="1:2" ht="12.9" customHeight="1" x14ac:dyDescent="0.2">
      <c r="A189" s="49"/>
      <c r="B189" s="49"/>
    </row>
    <row r="190" spans="1:2" ht="12.9" customHeight="1" x14ac:dyDescent="0.2">
      <c r="A190" s="49"/>
      <c r="B190" s="49"/>
    </row>
    <row r="191" spans="1:2" ht="12.9" customHeight="1" x14ac:dyDescent="0.2">
      <c r="A191" s="49"/>
      <c r="B191" s="49"/>
    </row>
    <row r="192" spans="1:2" ht="12.9" customHeight="1" x14ac:dyDescent="0.2">
      <c r="A192" s="49"/>
      <c r="B192" s="49"/>
    </row>
    <row r="193" spans="1:2" ht="12.9" customHeight="1" x14ac:dyDescent="0.2">
      <c r="A193" s="49"/>
      <c r="B193" s="49"/>
    </row>
    <row r="194" spans="1:2" ht="12.9" customHeight="1" x14ac:dyDescent="0.2">
      <c r="A194" s="49"/>
      <c r="B194" s="49"/>
    </row>
    <row r="195" spans="1:2" ht="12.9" customHeight="1" x14ac:dyDescent="0.2">
      <c r="A195" s="49"/>
      <c r="B195" s="49"/>
    </row>
    <row r="196" spans="1:2" ht="12.9" customHeight="1" x14ac:dyDescent="0.2">
      <c r="A196" s="49"/>
      <c r="B196" s="49"/>
    </row>
    <row r="197" spans="1:2" ht="12.9" customHeight="1" x14ac:dyDescent="0.2">
      <c r="A197" s="49"/>
      <c r="B197" s="49"/>
    </row>
    <row r="198" spans="1:2" ht="12.9" customHeight="1" x14ac:dyDescent="0.2">
      <c r="A198" s="49"/>
      <c r="B198" s="49"/>
    </row>
    <row r="199" spans="1:2" ht="12.9" customHeight="1" x14ac:dyDescent="0.2">
      <c r="A199" s="49"/>
      <c r="B199" s="49"/>
    </row>
    <row r="200" spans="1:2" ht="12.9" customHeight="1" x14ac:dyDescent="0.2">
      <c r="A200" s="49"/>
      <c r="B200" s="49"/>
    </row>
    <row r="201" spans="1:2" ht="12.9" customHeight="1" x14ac:dyDescent="0.2">
      <c r="A201" s="49"/>
      <c r="B201" s="49"/>
    </row>
    <row r="202" spans="1:2" ht="12.9" customHeight="1" x14ac:dyDescent="0.2">
      <c r="A202" s="49"/>
      <c r="B202" s="49"/>
    </row>
    <row r="203" spans="1:2" ht="12.9" customHeight="1" x14ac:dyDescent="0.2">
      <c r="A203" s="49"/>
      <c r="B203" s="49"/>
    </row>
    <row r="204" spans="1:2" ht="12.9" customHeight="1" x14ac:dyDescent="0.2">
      <c r="A204" s="49"/>
      <c r="B204" s="49"/>
    </row>
    <row r="205" spans="1:2" ht="12.9" customHeight="1" x14ac:dyDescent="0.2">
      <c r="A205" s="49"/>
      <c r="B205" s="49"/>
    </row>
    <row r="206" spans="1:2" ht="12.9" customHeight="1" x14ac:dyDescent="0.2">
      <c r="A206" s="49"/>
      <c r="B206" s="49"/>
    </row>
    <row r="207" spans="1:2" ht="12.9" customHeight="1" x14ac:dyDescent="0.2">
      <c r="A207" s="49"/>
      <c r="B207" s="49"/>
    </row>
    <row r="208" spans="1:2" ht="12.9" customHeight="1" x14ac:dyDescent="0.2">
      <c r="A208" s="49"/>
      <c r="B208" s="49"/>
    </row>
    <row r="209" spans="1:2" ht="12.9" customHeight="1" x14ac:dyDescent="0.2">
      <c r="A209" s="49"/>
      <c r="B209" s="49"/>
    </row>
    <row r="210" spans="1:2" ht="12.9" customHeight="1" x14ac:dyDescent="0.2">
      <c r="A210" s="49"/>
      <c r="B210" s="49"/>
    </row>
    <row r="211" spans="1:2" ht="12.9" customHeight="1" x14ac:dyDescent="0.2">
      <c r="A211" s="49"/>
      <c r="B211" s="49"/>
    </row>
    <row r="212" spans="1:2" ht="12.9" customHeight="1" x14ac:dyDescent="0.2">
      <c r="A212" s="49"/>
      <c r="B212" s="49"/>
    </row>
    <row r="213" spans="1:2" ht="12.9" customHeight="1" x14ac:dyDescent="0.2">
      <c r="A213" s="49"/>
      <c r="B213" s="49"/>
    </row>
    <row r="214" spans="1:2" ht="12.9" customHeight="1" x14ac:dyDescent="0.2">
      <c r="A214" s="49"/>
      <c r="B214" s="49"/>
    </row>
    <row r="215" spans="1:2" ht="12.9" customHeight="1" x14ac:dyDescent="0.2">
      <c r="A215" s="49"/>
      <c r="B215" s="49"/>
    </row>
    <row r="216" spans="1:2" ht="12.9" customHeight="1" x14ac:dyDescent="0.2">
      <c r="A216" s="49"/>
      <c r="B216" s="49"/>
    </row>
    <row r="217" spans="1:2" ht="12.9" customHeight="1" x14ac:dyDescent="0.2">
      <c r="A217" s="49"/>
      <c r="B217" s="49"/>
    </row>
    <row r="218" spans="1:2" ht="12.9" customHeight="1" x14ac:dyDescent="0.2">
      <c r="A218" s="49"/>
      <c r="B218" s="49"/>
    </row>
    <row r="219" spans="1:2" ht="12.9" customHeight="1" x14ac:dyDescent="0.2">
      <c r="A219" s="49"/>
      <c r="B219" s="49"/>
    </row>
    <row r="220" spans="1:2" ht="12.9" customHeight="1" x14ac:dyDescent="0.2">
      <c r="A220" s="49"/>
      <c r="B220" s="49"/>
    </row>
    <row r="221" spans="1:2" ht="12.9" customHeight="1" x14ac:dyDescent="0.2">
      <c r="A221" s="49"/>
      <c r="B221" s="49"/>
    </row>
    <row r="222" spans="1:2" ht="12.9" customHeight="1" x14ac:dyDescent="0.2">
      <c r="A222" s="49"/>
      <c r="B222" s="49"/>
    </row>
    <row r="223" spans="1:2" ht="12.9" customHeight="1" x14ac:dyDescent="0.2">
      <c r="A223" s="49"/>
      <c r="B223" s="49"/>
    </row>
    <row r="224" spans="1:2" ht="12.9" customHeight="1" x14ac:dyDescent="0.2">
      <c r="A224" s="49"/>
      <c r="B224" s="49"/>
    </row>
    <row r="225" spans="1:2" ht="12.9" customHeight="1" x14ac:dyDescent="0.2">
      <c r="A225" s="49"/>
      <c r="B225" s="49"/>
    </row>
    <row r="226" spans="1:2" ht="12.9" customHeight="1" x14ac:dyDescent="0.2">
      <c r="A226" s="49"/>
      <c r="B226" s="49"/>
    </row>
    <row r="227" spans="1:2" ht="12.9" customHeight="1" x14ac:dyDescent="0.2">
      <c r="A227" s="49"/>
      <c r="B227" s="49"/>
    </row>
    <row r="228" spans="1:2" ht="12.9" customHeight="1" x14ac:dyDescent="0.2">
      <c r="A228" s="49"/>
      <c r="B228" s="49"/>
    </row>
    <row r="229" spans="1:2" ht="12.9" customHeight="1" x14ac:dyDescent="0.2">
      <c r="A229" s="49"/>
      <c r="B229" s="49"/>
    </row>
    <row r="230" spans="1:2" ht="12.9" customHeight="1" x14ac:dyDescent="0.2">
      <c r="A230" s="49"/>
      <c r="B230" s="49"/>
    </row>
    <row r="231" spans="1:2" ht="12.9" customHeight="1" x14ac:dyDescent="0.2">
      <c r="A231" s="49"/>
      <c r="B231" s="49"/>
    </row>
    <row r="232" spans="1:2" ht="12.9" customHeight="1" x14ac:dyDescent="0.2">
      <c r="A232" s="49"/>
      <c r="B232" s="49"/>
    </row>
    <row r="233" spans="1:2" ht="12.9" customHeight="1" x14ac:dyDescent="0.2">
      <c r="A233" s="49"/>
      <c r="B233" s="49"/>
    </row>
    <row r="234" spans="1:2" ht="12.9" customHeight="1" x14ac:dyDescent="0.2">
      <c r="A234" s="49"/>
      <c r="B234" s="49"/>
    </row>
    <row r="235" spans="1:2" ht="12.9" customHeight="1" x14ac:dyDescent="0.2">
      <c r="A235" s="49"/>
      <c r="B235" s="49"/>
    </row>
    <row r="236" spans="1:2" ht="12.9" customHeight="1" x14ac:dyDescent="0.2">
      <c r="A236" s="49"/>
      <c r="B236" s="49"/>
    </row>
    <row r="237" spans="1:2" ht="12.9" customHeight="1" x14ac:dyDescent="0.2">
      <c r="A237" s="49"/>
      <c r="B237" s="49"/>
    </row>
    <row r="238" spans="1:2" ht="12.9" customHeight="1" x14ac:dyDescent="0.2">
      <c r="A238" s="49"/>
      <c r="B238" s="49"/>
    </row>
    <row r="239" spans="1:2" ht="12.9" customHeight="1" x14ac:dyDescent="0.2">
      <c r="A239" s="49"/>
      <c r="B239" s="49"/>
    </row>
    <row r="240" spans="1:2" ht="12.9" customHeight="1" x14ac:dyDescent="0.2">
      <c r="A240" s="49"/>
      <c r="B240" s="49"/>
    </row>
    <row r="241" spans="1:2" ht="12.9" customHeight="1" x14ac:dyDescent="0.2">
      <c r="A241" s="49"/>
      <c r="B241" s="49"/>
    </row>
    <row r="242" spans="1:2" ht="12.9" customHeight="1" x14ac:dyDescent="0.2">
      <c r="A242" s="49"/>
      <c r="B242" s="49"/>
    </row>
    <row r="243" spans="1:2" ht="12.9" customHeight="1" x14ac:dyDescent="0.2">
      <c r="A243" s="49"/>
      <c r="B243" s="49"/>
    </row>
    <row r="244" spans="1:2" ht="12.9" customHeight="1" x14ac:dyDescent="0.2">
      <c r="A244" s="49"/>
      <c r="B244" s="49"/>
    </row>
    <row r="245" spans="1:2" ht="12.9" customHeight="1" x14ac:dyDescent="0.2">
      <c r="A245" s="49"/>
      <c r="B245" s="49"/>
    </row>
    <row r="246" spans="1:2" ht="12.9" customHeight="1" x14ac:dyDescent="0.2">
      <c r="A246" s="49"/>
      <c r="B246" s="49"/>
    </row>
    <row r="247" spans="1:2" ht="12.9" customHeight="1" x14ac:dyDescent="0.2">
      <c r="A247" s="49"/>
      <c r="B247" s="49"/>
    </row>
    <row r="248" spans="1:2" ht="12.9" customHeight="1" x14ac:dyDescent="0.2">
      <c r="A248" s="49"/>
      <c r="B248" s="49"/>
    </row>
    <row r="249" spans="1:2" ht="12.9" customHeight="1" x14ac:dyDescent="0.2">
      <c r="A249" s="49"/>
      <c r="B249" s="49"/>
    </row>
    <row r="250" spans="1:2" ht="12.9" customHeight="1" x14ac:dyDescent="0.2">
      <c r="A250" s="49"/>
      <c r="B250" s="49"/>
    </row>
    <row r="251" spans="1:2" ht="12.9" customHeight="1" x14ac:dyDescent="0.2">
      <c r="A251" s="49"/>
      <c r="B251" s="49"/>
    </row>
    <row r="252" spans="1:2" ht="12.9" customHeight="1" x14ac:dyDescent="0.2">
      <c r="A252" s="49"/>
      <c r="B252" s="49"/>
    </row>
    <row r="253" spans="1:2" ht="12.9" customHeight="1" x14ac:dyDescent="0.2">
      <c r="A253" s="49"/>
      <c r="B253" s="49"/>
    </row>
    <row r="254" spans="1:2" ht="12.9" customHeight="1" x14ac:dyDescent="0.2">
      <c r="A254" s="49"/>
      <c r="B254" s="49"/>
    </row>
    <row r="255" spans="1:2" ht="12.9" customHeight="1" x14ac:dyDescent="0.2">
      <c r="A255" s="49"/>
      <c r="B255" s="49"/>
    </row>
    <row r="256" spans="1:2" ht="12.9" customHeight="1" x14ac:dyDescent="0.2">
      <c r="A256" s="49"/>
      <c r="B256" s="49"/>
    </row>
    <row r="257" spans="1:2" ht="12.9" customHeight="1" x14ac:dyDescent="0.2">
      <c r="A257" s="49"/>
      <c r="B257" s="49"/>
    </row>
    <row r="258" spans="1:2" ht="12.9" customHeight="1" x14ac:dyDescent="0.2">
      <c r="A258" s="49"/>
      <c r="B258" s="49"/>
    </row>
    <row r="259" spans="1:2" ht="12.9" customHeight="1" x14ac:dyDescent="0.2">
      <c r="A259" s="49"/>
      <c r="B259" s="49"/>
    </row>
    <row r="260" spans="1:2" ht="12.9" customHeight="1" x14ac:dyDescent="0.2">
      <c r="A260" s="49"/>
      <c r="B260" s="49"/>
    </row>
    <row r="261" spans="1:2" ht="12.9" customHeight="1" x14ac:dyDescent="0.2">
      <c r="A261" s="49"/>
      <c r="B261" s="49"/>
    </row>
    <row r="262" spans="1:2" ht="12.9" customHeight="1" x14ac:dyDescent="0.2">
      <c r="A262" s="49"/>
      <c r="B262" s="49"/>
    </row>
    <row r="263" spans="1:2" ht="12.9" customHeight="1" x14ac:dyDescent="0.2">
      <c r="A263" s="49"/>
      <c r="B263" s="49"/>
    </row>
    <row r="264" spans="1:2" ht="12.9" customHeight="1" x14ac:dyDescent="0.2">
      <c r="A264" s="49"/>
      <c r="B264" s="49"/>
    </row>
    <row r="265" spans="1:2" ht="12.9" customHeight="1" x14ac:dyDescent="0.2">
      <c r="A265" s="49"/>
      <c r="B265" s="49"/>
    </row>
    <row r="266" spans="1:2" ht="12.9" customHeight="1" x14ac:dyDescent="0.2">
      <c r="A266" s="49"/>
      <c r="B266" s="49"/>
    </row>
    <row r="267" spans="1:2" ht="12.9" customHeight="1" x14ac:dyDescent="0.2">
      <c r="A267" s="49"/>
      <c r="B267" s="49"/>
    </row>
    <row r="268" spans="1:2" ht="12.9" customHeight="1" x14ac:dyDescent="0.2">
      <c r="A268" s="49"/>
      <c r="B268" s="49"/>
    </row>
    <row r="269" spans="1:2" ht="12.9" customHeight="1" x14ac:dyDescent="0.2">
      <c r="A269" s="49"/>
      <c r="B269" s="49"/>
    </row>
    <row r="270" spans="1:2" ht="12.9" customHeight="1" x14ac:dyDescent="0.2">
      <c r="A270" s="49"/>
      <c r="B270" s="49"/>
    </row>
    <row r="271" spans="1:2" ht="12.9" customHeight="1" x14ac:dyDescent="0.2">
      <c r="A271" s="49"/>
      <c r="B271" s="49"/>
    </row>
    <row r="272" spans="1:2" ht="12.9" customHeight="1" x14ac:dyDescent="0.2">
      <c r="A272" s="49"/>
      <c r="B272" s="49"/>
    </row>
    <row r="273" spans="1:2" ht="12.9" customHeight="1" x14ac:dyDescent="0.2">
      <c r="A273" s="49"/>
      <c r="B273" s="49"/>
    </row>
    <row r="274" spans="1:2" ht="12.9" customHeight="1" x14ac:dyDescent="0.2">
      <c r="A274" s="49"/>
      <c r="B274" s="49"/>
    </row>
    <row r="275" spans="1:2" ht="12.9" customHeight="1" x14ac:dyDescent="0.2">
      <c r="A275" s="49"/>
      <c r="B275" s="49"/>
    </row>
    <row r="276" spans="1:2" ht="12.9" customHeight="1" x14ac:dyDescent="0.2">
      <c r="A276" s="49"/>
      <c r="B276" s="49"/>
    </row>
    <row r="277" spans="1:2" ht="12.9" customHeight="1" x14ac:dyDescent="0.2">
      <c r="A277" s="49"/>
      <c r="B277" s="49"/>
    </row>
    <row r="278" spans="1:2" ht="12.9" customHeight="1" x14ac:dyDescent="0.2">
      <c r="A278" s="49"/>
      <c r="B278" s="49"/>
    </row>
    <row r="279" spans="1:2" ht="12.9" customHeight="1" x14ac:dyDescent="0.2">
      <c r="A279" s="49"/>
      <c r="B279" s="49"/>
    </row>
    <row r="280" spans="1:2" ht="12.9" customHeight="1" x14ac:dyDescent="0.2">
      <c r="A280" s="49"/>
      <c r="B280" s="49"/>
    </row>
    <row r="281" spans="1:2" ht="12.9" customHeight="1" x14ac:dyDescent="0.2">
      <c r="A281" s="49"/>
      <c r="B281" s="49"/>
    </row>
    <row r="282" spans="1:2" ht="12.9" customHeight="1" x14ac:dyDescent="0.2">
      <c r="A282" s="49"/>
      <c r="B282" s="49"/>
    </row>
    <row r="283" spans="1:2" ht="12.9" customHeight="1" x14ac:dyDescent="0.2">
      <c r="A283" s="49"/>
      <c r="B283" s="49"/>
    </row>
    <row r="284" spans="1:2" ht="12.9" customHeight="1" x14ac:dyDescent="0.2">
      <c r="A284" s="49"/>
      <c r="B284" s="49"/>
    </row>
    <row r="285" spans="1:2" ht="12.9" customHeight="1" x14ac:dyDescent="0.2">
      <c r="A285" s="49"/>
      <c r="B285" s="49"/>
    </row>
    <row r="286" spans="1:2" ht="12.9" customHeight="1" x14ac:dyDescent="0.2">
      <c r="A286" s="49"/>
      <c r="B286" s="49"/>
    </row>
    <row r="287" spans="1:2" ht="12.9" customHeight="1" x14ac:dyDescent="0.2">
      <c r="A287" s="49"/>
      <c r="B287" s="49"/>
    </row>
    <row r="288" spans="1:2" ht="12.9" customHeight="1" x14ac:dyDescent="0.2">
      <c r="A288" s="49"/>
      <c r="B288" s="49"/>
    </row>
    <row r="289" spans="1:2" ht="12.9" customHeight="1" x14ac:dyDescent="0.2">
      <c r="A289" s="49"/>
      <c r="B289" s="49"/>
    </row>
    <row r="290" spans="1:2" ht="12.9" customHeight="1" x14ac:dyDescent="0.2">
      <c r="A290" s="49"/>
      <c r="B290" s="49"/>
    </row>
    <row r="291" spans="1:2" ht="12.9" customHeight="1" x14ac:dyDescent="0.2">
      <c r="A291" s="49"/>
      <c r="B291" s="49"/>
    </row>
    <row r="292" spans="1:2" ht="12.9" customHeight="1" x14ac:dyDescent="0.2">
      <c r="A292" s="49"/>
      <c r="B292" s="49"/>
    </row>
    <row r="293" spans="1:2" ht="12.9" customHeight="1" x14ac:dyDescent="0.2">
      <c r="A293" s="49"/>
      <c r="B293" s="49"/>
    </row>
    <row r="294" spans="1:2" ht="12.9" customHeight="1" x14ac:dyDescent="0.2">
      <c r="A294" s="49"/>
      <c r="B294" s="49"/>
    </row>
    <row r="295" spans="1:2" ht="12.9" customHeight="1" x14ac:dyDescent="0.2">
      <c r="A295" s="49"/>
      <c r="B295" s="49"/>
    </row>
    <row r="296" spans="1:2" ht="12.9" customHeight="1" x14ac:dyDescent="0.2">
      <c r="A296" s="49"/>
      <c r="B296" s="49"/>
    </row>
    <row r="297" spans="1:2" ht="12.9" customHeight="1" x14ac:dyDescent="0.2">
      <c r="A297" s="49"/>
      <c r="B297" s="49"/>
    </row>
    <row r="298" spans="1:2" ht="12.9" customHeight="1" x14ac:dyDescent="0.2">
      <c r="A298" s="49"/>
      <c r="B298" s="49"/>
    </row>
    <row r="299" spans="1:2" ht="12.9" customHeight="1" x14ac:dyDescent="0.2">
      <c r="A299" s="49"/>
      <c r="B299" s="49"/>
    </row>
    <row r="300" spans="1:2" ht="12.9" customHeight="1" x14ac:dyDescent="0.2">
      <c r="A300" s="49"/>
      <c r="B300" s="49"/>
    </row>
    <row r="301" spans="1:2" ht="12.9" customHeight="1" x14ac:dyDescent="0.2">
      <c r="A301" s="49"/>
      <c r="B301" s="49"/>
    </row>
    <row r="302" spans="1:2" ht="12.9" customHeight="1" x14ac:dyDescent="0.2">
      <c r="A302" s="49"/>
      <c r="B302" s="49"/>
    </row>
    <row r="303" spans="1:2" ht="12.9" customHeight="1" x14ac:dyDescent="0.2">
      <c r="A303" s="49"/>
      <c r="B303" s="49"/>
    </row>
    <row r="304" spans="1:2" ht="12.9" customHeight="1" x14ac:dyDescent="0.2">
      <c r="A304" s="49"/>
      <c r="B304" s="49"/>
    </row>
    <row r="305" spans="1:2" ht="12.9" customHeight="1" x14ac:dyDescent="0.2">
      <c r="A305" s="49"/>
      <c r="B305" s="49"/>
    </row>
    <row r="306" spans="1:2" ht="12.9" customHeight="1" x14ac:dyDescent="0.2">
      <c r="A306" s="49"/>
      <c r="B306" s="49"/>
    </row>
    <row r="307" spans="1:2" ht="12.9" customHeight="1" x14ac:dyDescent="0.2">
      <c r="A307" s="49"/>
      <c r="B307" s="49"/>
    </row>
    <row r="308" spans="1:2" ht="12.9" customHeight="1" x14ac:dyDescent="0.2">
      <c r="A308" s="49"/>
      <c r="B308" s="49"/>
    </row>
    <row r="309" spans="1:2" ht="12.9" customHeight="1" x14ac:dyDescent="0.2">
      <c r="A309" s="49"/>
      <c r="B309" s="49"/>
    </row>
    <row r="310" spans="1:2" ht="12.9" customHeight="1" x14ac:dyDescent="0.2">
      <c r="A310" s="49"/>
      <c r="B310" s="49"/>
    </row>
    <row r="311" spans="1:2" ht="12.9" customHeight="1" x14ac:dyDescent="0.2">
      <c r="A311" s="49"/>
      <c r="B311" s="49"/>
    </row>
    <row r="312" spans="1:2" ht="12.9" customHeight="1" x14ac:dyDescent="0.2">
      <c r="A312" s="49"/>
      <c r="B312" s="49"/>
    </row>
    <row r="313" spans="1:2" ht="12.9" customHeight="1" x14ac:dyDescent="0.2">
      <c r="A313" s="49"/>
      <c r="B313" s="49"/>
    </row>
    <row r="314" spans="1:2" ht="12.9" customHeight="1" x14ac:dyDescent="0.2">
      <c r="A314" s="49"/>
      <c r="B314" s="49"/>
    </row>
    <row r="315" spans="1:2" ht="12.9" customHeight="1" x14ac:dyDescent="0.2">
      <c r="A315" s="49"/>
      <c r="B315" s="49"/>
    </row>
    <row r="316" spans="1:2" ht="12.9" customHeight="1" x14ac:dyDescent="0.2">
      <c r="A316" s="49"/>
      <c r="B316" s="49"/>
    </row>
    <row r="317" spans="1:2" ht="12.9" customHeight="1" x14ac:dyDescent="0.2">
      <c r="A317" s="49"/>
      <c r="B317" s="49"/>
    </row>
    <row r="318" spans="1:2" ht="12.9" customHeight="1" x14ac:dyDescent="0.2">
      <c r="A318" s="49"/>
      <c r="B318" s="49"/>
    </row>
    <row r="319" spans="1:2" ht="12.9" customHeight="1" x14ac:dyDescent="0.2">
      <c r="A319" s="49"/>
      <c r="B319" s="49"/>
    </row>
    <row r="320" spans="1:2" ht="12.9" customHeight="1" x14ac:dyDescent="0.2">
      <c r="A320" s="49"/>
      <c r="B320" s="49"/>
    </row>
    <row r="321" spans="1:2" ht="12.9" customHeight="1" x14ac:dyDescent="0.2">
      <c r="A321" s="49"/>
      <c r="B321" s="49"/>
    </row>
    <row r="322" spans="1:2" ht="12.9" customHeight="1" x14ac:dyDescent="0.2">
      <c r="A322" s="49"/>
      <c r="B322" s="49"/>
    </row>
    <row r="323" spans="1:2" ht="12.9" customHeight="1" x14ac:dyDescent="0.2">
      <c r="A323" s="49"/>
      <c r="B323" s="49"/>
    </row>
    <row r="324" spans="1:2" ht="12.9" customHeight="1" x14ac:dyDescent="0.2">
      <c r="A324" s="49"/>
      <c r="B324" s="49"/>
    </row>
    <row r="325" spans="1:2" ht="12.9" customHeight="1" x14ac:dyDescent="0.2">
      <c r="A325" s="49"/>
      <c r="B325" s="49"/>
    </row>
    <row r="326" spans="1:2" ht="12.9" customHeight="1" x14ac:dyDescent="0.2">
      <c r="A326" s="49"/>
      <c r="B326" s="49"/>
    </row>
    <row r="327" spans="1:2" ht="12.9" customHeight="1" x14ac:dyDescent="0.2">
      <c r="A327" s="49"/>
      <c r="B327" s="49"/>
    </row>
    <row r="328" spans="1:2" ht="12.9" customHeight="1" x14ac:dyDescent="0.2">
      <c r="A328" s="49"/>
      <c r="B328" s="49"/>
    </row>
    <row r="329" spans="1:2" ht="12.9" customHeight="1" x14ac:dyDescent="0.2">
      <c r="A329" s="49"/>
      <c r="B329" s="49"/>
    </row>
    <row r="330" spans="1:2" ht="12.9" customHeight="1" x14ac:dyDescent="0.2">
      <c r="A330" s="49"/>
      <c r="B330" s="49"/>
    </row>
    <row r="331" spans="1:2" ht="12.9" customHeight="1" x14ac:dyDescent="0.2">
      <c r="A331" s="49"/>
      <c r="B331" s="49"/>
    </row>
    <row r="332" spans="1:2" ht="12.9" customHeight="1" x14ac:dyDescent="0.2">
      <c r="A332" s="49"/>
      <c r="B332" s="49"/>
    </row>
    <row r="333" spans="1:2" ht="12.9" customHeight="1" x14ac:dyDescent="0.2">
      <c r="A333" s="49"/>
      <c r="B333" s="49"/>
    </row>
    <row r="334" spans="1:2" ht="12.9" customHeight="1" x14ac:dyDescent="0.2">
      <c r="A334" s="49"/>
      <c r="B334" s="49"/>
    </row>
    <row r="335" spans="1:2" ht="12.9" customHeight="1" x14ac:dyDescent="0.2">
      <c r="A335" s="49"/>
      <c r="B335" s="49"/>
    </row>
    <row r="336" spans="1:2" ht="12.9" customHeight="1" x14ac:dyDescent="0.2">
      <c r="A336" s="49"/>
      <c r="B336" s="49"/>
    </row>
    <row r="337" spans="1:2" ht="12.9" customHeight="1" x14ac:dyDescent="0.2">
      <c r="A337" s="49"/>
      <c r="B337" s="49"/>
    </row>
    <row r="338" spans="1:2" ht="12.9" customHeight="1" x14ac:dyDescent="0.2">
      <c r="A338" s="49"/>
      <c r="B338" s="49"/>
    </row>
    <row r="339" spans="1:2" ht="12.9" customHeight="1" x14ac:dyDescent="0.2">
      <c r="A339" s="49"/>
      <c r="B339" s="49"/>
    </row>
    <row r="340" spans="1:2" ht="12.9" customHeight="1" x14ac:dyDescent="0.2">
      <c r="A340" s="49"/>
      <c r="B340" s="49"/>
    </row>
    <row r="341" spans="1:2" ht="12.9" customHeight="1" x14ac:dyDescent="0.2">
      <c r="A341" s="49"/>
      <c r="B341" s="49"/>
    </row>
    <row r="342" spans="1:2" ht="12.9" customHeight="1" x14ac:dyDescent="0.2">
      <c r="A342" s="49"/>
      <c r="B342" s="49"/>
    </row>
    <row r="343" spans="1:2" ht="12.9" customHeight="1" x14ac:dyDescent="0.2">
      <c r="A343" s="49"/>
      <c r="B343" s="49"/>
    </row>
    <row r="344" spans="1:2" ht="12.9" customHeight="1" x14ac:dyDescent="0.2">
      <c r="A344" s="49"/>
      <c r="B344" s="49"/>
    </row>
    <row r="345" spans="1:2" ht="12.9" customHeight="1" x14ac:dyDescent="0.2">
      <c r="A345" s="49"/>
      <c r="B345" s="49"/>
    </row>
    <row r="346" spans="1:2" ht="12.9" customHeight="1" x14ac:dyDescent="0.2">
      <c r="A346" s="49"/>
      <c r="B346" s="49"/>
    </row>
    <row r="347" spans="1:2" ht="12.9" customHeight="1" x14ac:dyDescent="0.2">
      <c r="A347" s="49"/>
      <c r="B347" s="49"/>
    </row>
    <row r="348" spans="1:2" ht="12.9" customHeight="1" x14ac:dyDescent="0.2">
      <c r="A348" s="49"/>
      <c r="B348" s="49"/>
    </row>
    <row r="349" spans="1:2" ht="12.9" customHeight="1" x14ac:dyDescent="0.2">
      <c r="A349" s="49"/>
      <c r="B349" s="49"/>
    </row>
    <row r="350" spans="1:2" ht="12.9" customHeight="1" x14ac:dyDescent="0.2">
      <c r="A350" s="49"/>
      <c r="B350" s="49"/>
    </row>
    <row r="351" spans="1:2" ht="12.9" customHeight="1" x14ac:dyDescent="0.2">
      <c r="A351" s="49"/>
      <c r="B351" s="49"/>
    </row>
    <row r="352" spans="1:2" ht="12.9" customHeight="1" x14ac:dyDescent="0.2">
      <c r="A352" s="49"/>
      <c r="B352" s="49"/>
    </row>
    <row r="353" spans="1:2" ht="12.9" customHeight="1" x14ac:dyDescent="0.2">
      <c r="A353" s="49"/>
      <c r="B353" s="49"/>
    </row>
    <row r="354" spans="1:2" ht="12.9" customHeight="1" x14ac:dyDescent="0.2">
      <c r="A354" s="49"/>
      <c r="B354" s="49"/>
    </row>
    <row r="355" spans="1:2" ht="12.9" customHeight="1" x14ac:dyDescent="0.2">
      <c r="A355" s="49"/>
      <c r="B355" s="49"/>
    </row>
    <row r="356" spans="1:2" ht="12.9" customHeight="1" x14ac:dyDescent="0.2">
      <c r="A356" s="49"/>
      <c r="B356" s="49"/>
    </row>
    <row r="357" spans="1:2" ht="12.9" customHeight="1" x14ac:dyDescent="0.2">
      <c r="A357" s="49"/>
      <c r="B357" s="49"/>
    </row>
    <row r="358" spans="1:2" ht="12.9" customHeight="1" x14ac:dyDescent="0.2">
      <c r="A358" s="49"/>
      <c r="B358" s="49"/>
    </row>
    <row r="359" spans="1:2" ht="12.9" customHeight="1" x14ac:dyDescent="0.2">
      <c r="A359" s="49"/>
      <c r="B359" s="49"/>
    </row>
    <row r="360" spans="1:2" ht="12.9" customHeight="1" x14ac:dyDescent="0.2">
      <c r="A360" s="49"/>
      <c r="B360" s="49"/>
    </row>
    <row r="361" spans="1:2" ht="12.9" customHeight="1" x14ac:dyDescent="0.2">
      <c r="A361" s="49"/>
      <c r="B361" s="49"/>
    </row>
    <row r="362" spans="1:2" ht="12.9" customHeight="1" x14ac:dyDescent="0.2">
      <c r="A362" s="49"/>
      <c r="B362" s="49"/>
    </row>
    <row r="363" spans="1:2" ht="12.9" customHeight="1" x14ac:dyDescent="0.2">
      <c r="A363" s="49"/>
      <c r="B363" s="49"/>
    </row>
    <row r="364" spans="1:2" ht="12.9" customHeight="1" x14ac:dyDescent="0.2">
      <c r="A364" s="49"/>
      <c r="B364" s="49"/>
    </row>
    <row r="365" spans="1:2" ht="12.9" customHeight="1" x14ac:dyDescent="0.2">
      <c r="A365" s="49"/>
      <c r="B365" s="49"/>
    </row>
    <row r="366" spans="1:2" ht="12.9" customHeight="1" x14ac:dyDescent="0.2">
      <c r="A366" s="49"/>
      <c r="B366" s="49"/>
    </row>
    <row r="367" spans="1:2" ht="12.9" customHeight="1" x14ac:dyDescent="0.2">
      <c r="A367" s="49"/>
      <c r="B367" s="49"/>
    </row>
    <row r="368" spans="1:2" ht="12.9" customHeight="1" x14ac:dyDescent="0.2">
      <c r="A368" s="49"/>
      <c r="B368" s="49"/>
    </row>
    <row r="369" spans="1:2" ht="12.9" customHeight="1" x14ac:dyDescent="0.2">
      <c r="A369" s="49"/>
      <c r="B369" s="49"/>
    </row>
    <row r="370" spans="1:2" ht="12.9" customHeight="1" x14ac:dyDescent="0.2">
      <c r="A370" s="49"/>
      <c r="B370" s="49"/>
    </row>
    <row r="371" spans="1:2" ht="12.9" customHeight="1" x14ac:dyDescent="0.2">
      <c r="A371" s="49"/>
      <c r="B371" s="49"/>
    </row>
    <row r="372" spans="1:2" ht="12.9" customHeight="1" x14ac:dyDescent="0.2">
      <c r="A372" s="49"/>
      <c r="B372" s="49"/>
    </row>
    <row r="373" spans="1:2" ht="12.9" customHeight="1" x14ac:dyDescent="0.2">
      <c r="A373" s="49"/>
      <c r="B373" s="49"/>
    </row>
    <row r="374" spans="1:2" ht="12.9" customHeight="1" x14ac:dyDescent="0.2">
      <c r="A374" s="49"/>
      <c r="B374" s="49"/>
    </row>
    <row r="375" spans="1:2" ht="12.9" customHeight="1" x14ac:dyDescent="0.2">
      <c r="A375" s="49"/>
      <c r="B375" s="49"/>
    </row>
    <row r="376" spans="1:2" ht="12.9" customHeight="1" x14ac:dyDescent="0.2">
      <c r="A376" s="49"/>
      <c r="B376" s="49"/>
    </row>
    <row r="377" spans="1:2" ht="12.9" customHeight="1" x14ac:dyDescent="0.2">
      <c r="A377" s="49"/>
      <c r="B377" s="49"/>
    </row>
    <row r="378" spans="1:2" ht="12.9" customHeight="1" x14ac:dyDescent="0.2">
      <c r="A378" s="49"/>
      <c r="B378" s="49"/>
    </row>
    <row r="379" spans="1:2" ht="12.9" customHeight="1" x14ac:dyDescent="0.2">
      <c r="A379" s="49"/>
      <c r="B379" s="49"/>
    </row>
    <row r="380" spans="1:2" ht="12.9" customHeight="1" x14ac:dyDescent="0.2">
      <c r="A380" s="49"/>
      <c r="B380" s="49"/>
    </row>
    <row r="381" spans="1:2" ht="12.9" customHeight="1" x14ac:dyDescent="0.2">
      <c r="A381" s="49"/>
      <c r="B381" s="49"/>
    </row>
    <row r="382" spans="1:2" ht="12.9" customHeight="1" x14ac:dyDescent="0.2">
      <c r="A382" s="49"/>
      <c r="B382" s="49"/>
    </row>
    <row r="383" spans="1:2" ht="12.9" customHeight="1" x14ac:dyDescent="0.2">
      <c r="A383" s="49"/>
      <c r="B383" s="49"/>
    </row>
    <row r="384" spans="1:2" ht="12.9" customHeight="1" x14ac:dyDescent="0.2">
      <c r="A384" s="49"/>
      <c r="B384" s="49"/>
    </row>
    <row r="385" spans="1:2" ht="12.9" customHeight="1" x14ac:dyDescent="0.2">
      <c r="A385" s="49"/>
      <c r="B385" s="49"/>
    </row>
    <row r="386" spans="1:2" ht="12.9" customHeight="1" x14ac:dyDescent="0.2">
      <c r="A386" s="49"/>
      <c r="B386" s="49"/>
    </row>
    <row r="387" spans="1:2" ht="12.9" customHeight="1" x14ac:dyDescent="0.2">
      <c r="A387" s="49"/>
      <c r="B387" s="49"/>
    </row>
    <row r="388" spans="1:2" ht="12.9" customHeight="1" x14ac:dyDescent="0.2">
      <c r="A388" s="49"/>
      <c r="B388" s="49"/>
    </row>
    <row r="389" spans="1:2" ht="12.9" customHeight="1" x14ac:dyDescent="0.2">
      <c r="A389" s="49"/>
      <c r="B389" s="49"/>
    </row>
    <row r="390" spans="1:2" ht="12.9" customHeight="1" x14ac:dyDescent="0.2">
      <c r="A390" s="49"/>
      <c r="B390" s="49"/>
    </row>
    <row r="391" spans="1:2" ht="12.9" customHeight="1" x14ac:dyDescent="0.2">
      <c r="A391" s="49"/>
      <c r="B391" s="49"/>
    </row>
    <row r="392" spans="1:2" ht="12.9" customHeight="1" x14ac:dyDescent="0.2">
      <c r="A392" s="49"/>
      <c r="B392" s="49"/>
    </row>
    <row r="393" spans="1:2" ht="12.9" customHeight="1" x14ac:dyDescent="0.2">
      <c r="A393" s="49"/>
      <c r="B393" s="49"/>
    </row>
    <row r="394" spans="1:2" ht="12.9" customHeight="1" x14ac:dyDescent="0.2">
      <c r="A394" s="49"/>
      <c r="B394" s="49"/>
    </row>
    <row r="395" spans="1:2" ht="12.9" customHeight="1" x14ac:dyDescent="0.2">
      <c r="A395" s="49"/>
      <c r="B395" s="49"/>
    </row>
    <row r="396" spans="1:2" ht="12.9" customHeight="1" x14ac:dyDescent="0.2">
      <c r="A396" s="49"/>
      <c r="B396" s="49"/>
    </row>
    <row r="397" spans="1:2" ht="12.9" customHeight="1" x14ac:dyDescent="0.2">
      <c r="A397" s="49"/>
      <c r="B397" s="49"/>
    </row>
    <row r="398" spans="1:2" ht="12.9" customHeight="1" x14ac:dyDescent="0.2">
      <c r="A398" s="49"/>
      <c r="B398" s="49"/>
    </row>
    <row r="399" spans="1:2" ht="12.9" customHeight="1" x14ac:dyDescent="0.2">
      <c r="A399" s="49"/>
      <c r="B399" s="49"/>
    </row>
    <row r="400" spans="1:2" ht="12.9" customHeight="1" x14ac:dyDescent="0.2">
      <c r="A400" s="49"/>
      <c r="B400" s="49"/>
    </row>
    <row r="401" spans="1:2" ht="12.9" customHeight="1" x14ac:dyDescent="0.2">
      <c r="A401" s="49"/>
      <c r="B401" s="49"/>
    </row>
    <row r="402" spans="1:2" ht="12.9" customHeight="1" x14ac:dyDescent="0.2">
      <c r="A402" s="49"/>
      <c r="B402" s="49"/>
    </row>
    <row r="403" spans="1:2" ht="12.9" customHeight="1" x14ac:dyDescent="0.2">
      <c r="A403" s="49"/>
      <c r="B403" s="49"/>
    </row>
    <row r="404" spans="1:2" ht="12.9" customHeight="1" x14ac:dyDescent="0.2">
      <c r="A404" s="49"/>
      <c r="B404" s="49"/>
    </row>
    <row r="405" spans="1:2" ht="12.9" customHeight="1" x14ac:dyDescent="0.2">
      <c r="A405" s="49"/>
      <c r="B405" s="49"/>
    </row>
    <row r="406" spans="1:2" ht="12.9" customHeight="1" x14ac:dyDescent="0.2">
      <c r="A406" s="49"/>
      <c r="B406" s="49"/>
    </row>
    <row r="407" spans="1:2" ht="12.9" customHeight="1" x14ac:dyDescent="0.2">
      <c r="A407" s="49"/>
      <c r="B407" s="49"/>
    </row>
    <row r="408" spans="1:2" ht="12.9" customHeight="1" x14ac:dyDescent="0.2">
      <c r="A408" s="49"/>
      <c r="B408" s="49"/>
    </row>
    <row r="409" spans="1:2" ht="12.9" customHeight="1" x14ac:dyDescent="0.2">
      <c r="A409" s="49"/>
      <c r="B409" s="49"/>
    </row>
    <row r="410" spans="1:2" ht="12.9" customHeight="1" x14ac:dyDescent="0.2">
      <c r="A410" s="49"/>
      <c r="B410" s="49"/>
    </row>
    <row r="411" spans="1:2" ht="12.9" customHeight="1" x14ac:dyDescent="0.2">
      <c r="A411" s="49"/>
      <c r="B411" s="49"/>
    </row>
    <row r="412" spans="1:2" ht="12.9" customHeight="1" x14ac:dyDescent="0.2">
      <c r="A412" s="49"/>
      <c r="B412" s="49"/>
    </row>
    <row r="413" spans="1:2" ht="12.9" customHeight="1" x14ac:dyDescent="0.2">
      <c r="A413" s="49"/>
      <c r="B413" s="49"/>
    </row>
    <row r="414" spans="1:2" ht="12.9" customHeight="1" x14ac:dyDescent="0.2">
      <c r="A414" s="49"/>
      <c r="B414" s="49"/>
    </row>
    <row r="415" spans="1:2" ht="12.9" customHeight="1" x14ac:dyDescent="0.2">
      <c r="A415" s="49"/>
      <c r="B415" s="49"/>
    </row>
    <row r="416" spans="1:2" ht="12.9" customHeight="1" x14ac:dyDescent="0.2">
      <c r="A416" s="49"/>
      <c r="B416" s="49"/>
    </row>
    <row r="417" spans="1:2" ht="12.9" customHeight="1" x14ac:dyDescent="0.2">
      <c r="A417" s="49"/>
      <c r="B417" s="49"/>
    </row>
    <row r="418" spans="1:2" ht="12.9" customHeight="1" x14ac:dyDescent="0.2">
      <c r="A418" s="49"/>
      <c r="B418" s="49"/>
    </row>
    <row r="419" spans="1:2" ht="12.9" customHeight="1" x14ac:dyDescent="0.2">
      <c r="A419" s="49"/>
      <c r="B419" s="49"/>
    </row>
    <row r="420" spans="1:2" ht="12.9" customHeight="1" x14ac:dyDescent="0.2">
      <c r="A420" s="49"/>
      <c r="B420" s="49"/>
    </row>
    <row r="421" spans="1:2" ht="12.9" customHeight="1" x14ac:dyDescent="0.2">
      <c r="A421" s="49"/>
      <c r="B421" s="49"/>
    </row>
    <row r="422" spans="1:2" ht="12.9" customHeight="1" x14ac:dyDescent="0.2">
      <c r="A422" s="49"/>
      <c r="B422" s="49"/>
    </row>
    <row r="423" spans="1:2" ht="12.9" customHeight="1" x14ac:dyDescent="0.2">
      <c r="A423" s="49"/>
      <c r="B423" s="49"/>
    </row>
  </sheetData>
  <mergeCells count="18">
    <mergeCell ref="A15:B15"/>
    <mergeCell ref="A17:B17"/>
    <mergeCell ref="A5:B5"/>
    <mergeCell ref="A9:B9"/>
    <mergeCell ref="A7:B7"/>
    <mergeCell ref="A6:B6"/>
    <mergeCell ref="A11:B11"/>
    <mergeCell ref="A13:B13"/>
    <mergeCell ref="A19:B19"/>
    <mergeCell ref="A31:B31"/>
    <mergeCell ref="A42:B42"/>
    <mergeCell ref="A45:B45"/>
    <mergeCell ref="A33:B33"/>
    <mergeCell ref="A36:B36"/>
    <mergeCell ref="A38:B38"/>
    <mergeCell ref="A40:B40"/>
    <mergeCell ref="A30:B30"/>
    <mergeCell ref="A29:B29"/>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428C1-E1AD-4CD5-A7CB-24A5407E4D03}">
  <dimension ref="A1:G17"/>
  <sheetViews>
    <sheetView view="pageBreakPreview" zoomScale="90" zoomScaleNormal="100" zoomScaleSheetLayoutView="90" workbookViewId="0">
      <selection sqref="A1:XFD3"/>
    </sheetView>
  </sheetViews>
  <sheetFormatPr defaultColWidth="9" defaultRowHeight="13.2" x14ac:dyDescent="0.2"/>
  <cols>
    <col min="1" max="1" width="13.6640625" style="1" customWidth="1"/>
    <col min="2" max="3" width="14.6640625" style="1" customWidth="1"/>
    <col min="4" max="4" width="12.88671875" style="1" customWidth="1"/>
    <col min="5" max="5" width="13.6640625" style="1" customWidth="1"/>
    <col min="6" max="6" width="7.109375" style="1" customWidth="1"/>
    <col min="7" max="7" width="10.6640625" style="1" customWidth="1"/>
    <col min="8" max="16384" width="9" style="1"/>
  </cols>
  <sheetData>
    <row r="1" spans="1:7" ht="15" customHeight="1" x14ac:dyDescent="0.2">
      <c r="A1" s="56" t="s">
        <v>299</v>
      </c>
      <c r="B1" s="49"/>
      <c r="C1" s="49"/>
      <c r="D1" s="49"/>
      <c r="E1" s="49"/>
      <c r="F1" s="49"/>
      <c r="G1" s="50"/>
    </row>
    <row r="2" spans="1:7" ht="9.9" customHeight="1" thickBot="1" x14ac:dyDescent="0.25">
      <c r="A2" s="53"/>
      <c r="B2" s="53"/>
      <c r="C2" s="53"/>
      <c r="D2" s="53"/>
      <c r="E2" s="53"/>
      <c r="F2" s="53"/>
      <c r="G2" s="53"/>
    </row>
    <row r="3" spans="1:7" ht="15" customHeight="1" thickTop="1" x14ac:dyDescent="0.2">
      <c r="A3" s="286" t="s">
        <v>298</v>
      </c>
      <c r="B3" s="646" t="s">
        <v>297</v>
      </c>
      <c r="C3" s="646" t="s">
        <v>296</v>
      </c>
      <c r="D3" s="646" t="s">
        <v>295</v>
      </c>
      <c r="E3" s="646" t="s">
        <v>294</v>
      </c>
      <c r="F3" s="703" t="s">
        <v>293</v>
      </c>
      <c r="G3" s="646" t="s">
        <v>292</v>
      </c>
    </row>
    <row r="4" spans="1:7" ht="15" customHeight="1" x14ac:dyDescent="0.2">
      <c r="A4" s="96" t="s">
        <v>291</v>
      </c>
      <c r="B4" s="647"/>
      <c r="C4" s="647"/>
      <c r="D4" s="647"/>
      <c r="E4" s="647"/>
      <c r="F4" s="647"/>
      <c r="G4" s="647"/>
    </row>
    <row r="5" spans="1:7" ht="18" customHeight="1" x14ac:dyDescent="0.2">
      <c r="A5" s="282" t="s">
        <v>181</v>
      </c>
      <c r="B5" s="277">
        <v>53202530462</v>
      </c>
      <c r="C5" s="277">
        <v>51515302896</v>
      </c>
      <c r="D5" s="277">
        <v>290019093</v>
      </c>
      <c r="E5" s="277">
        <v>1406625279</v>
      </c>
      <c r="F5" s="382">
        <v>96.828670457310096</v>
      </c>
      <c r="G5" s="269">
        <v>9416806</v>
      </c>
    </row>
    <row r="6" spans="1:7" ht="18" customHeight="1" x14ac:dyDescent="0.2">
      <c r="A6" s="281">
        <v>3</v>
      </c>
      <c r="B6" s="374">
        <v>53167560122</v>
      </c>
      <c r="C6" s="374">
        <v>51669587174</v>
      </c>
      <c r="D6" s="374">
        <v>213148751</v>
      </c>
      <c r="E6" s="374">
        <v>1299537417</v>
      </c>
      <c r="F6" s="373">
        <v>97.18</v>
      </c>
      <c r="G6" s="372">
        <v>14713220</v>
      </c>
    </row>
    <row r="7" spans="1:7" ht="18" customHeight="1" x14ac:dyDescent="0.2">
      <c r="A7" s="381">
        <v>4</v>
      </c>
      <c r="B7" s="379">
        <v>55120694235</v>
      </c>
      <c r="C7" s="379">
        <v>53545141219</v>
      </c>
      <c r="D7" s="379">
        <v>214902193</v>
      </c>
      <c r="E7" s="379">
        <v>1381525411</v>
      </c>
      <c r="F7" s="378">
        <v>97.14</v>
      </c>
      <c r="G7" s="377">
        <v>20874588</v>
      </c>
    </row>
    <row r="8" spans="1:7" ht="15" customHeight="1" x14ac:dyDescent="0.2">
      <c r="A8" s="380"/>
      <c r="B8" s="379"/>
      <c r="C8" s="379"/>
      <c r="D8" s="379"/>
      <c r="E8" s="379"/>
      <c r="F8" s="378"/>
      <c r="G8" s="377"/>
    </row>
    <row r="9" spans="1:7" ht="18" customHeight="1" x14ac:dyDescent="0.2">
      <c r="A9" s="375" t="s">
        <v>290</v>
      </c>
      <c r="B9" s="374">
        <v>48864908511</v>
      </c>
      <c r="C9" s="376">
        <v>47348016425</v>
      </c>
      <c r="D9" s="372">
        <v>201076246</v>
      </c>
      <c r="E9" s="374">
        <v>1336367728</v>
      </c>
      <c r="F9" s="373">
        <v>96.9</v>
      </c>
      <c r="G9" s="372">
        <v>20551888</v>
      </c>
    </row>
    <row r="10" spans="1:7" ht="18" customHeight="1" x14ac:dyDescent="0.2">
      <c r="A10" s="375" t="s">
        <v>289</v>
      </c>
      <c r="B10" s="374">
        <v>629280573</v>
      </c>
      <c r="C10" s="374">
        <v>570619643</v>
      </c>
      <c r="D10" s="374">
        <v>13825947</v>
      </c>
      <c r="E10" s="374">
        <v>45157683</v>
      </c>
      <c r="F10" s="373">
        <v>90.68</v>
      </c>
      <c r="G10" s="372">
        <v>322700</v>
      </c>
    </row>
    <row r="11" spans="1:7" ht="24.75" customHeight="1" x14ac:dyDescent="0.2">
      <c r="A11" s="371" t="s">
        <v>288</v>
      </c>
      <c r="B11" s="370">
        <v>5626505151</v>
      </c>
      <c r="C11" s="370">
        <v>5626505151</v>
      </c>
      <c r="D11" s="369">
        <v>0</v>
      </c>
      <c r="E11" s="367">
        <v>0</v>
      </c>
      <c r="F11" s="368">
        <v>100</v>
      </c>
      <c r="G11" s="367">
        <v>0</v>
      </c>
    </row>
    <row r="12" spans="1:7" ht="15" customHeight="1" x14ac:dyDescent="0.2">
      <c r="A12" s="63" t="s">
        <v>287</v>
      </c>
      <c r="B12" s="63"/>
      <c r="C12" s="63"/>
      <c r="D12" s="63"/>
      <c r="E12" s="63"/>
      <c r="F12" s="63"/>
      <c r="G12" s="50" t="s">
        <v>286</v>
      </c>
    </row>
    <row r="13" spans="1:7" x14ac:dyDescent="0.2">
      <c r="A13" s="10"/>
      <c r="C13" s="10"/>
      <c r="D13" s="10"/>
      <c r="E13" s="10"/>
      <c r="F13" s="10"/>
      <c r="G13" s="50" t="s">
        <v>285</v>
      </c>
    </row>
    <row r="15" spans="1:7" ht="13.5" customHeight="1" x14ac:dyDescent="0.2"/>
    <row r="16" spans="1:7" ht="13.5" customHeight="1" x14ac:dyDescent="0.2"/>
    <row r="17" spans="2:5" ht="13.5" customHeight="1" x14ac:dyDescent="0.2">
      <c r="B17" s="122"/>
      <c r="C17" s="122"/>
      <c r="D17" s="122"/>
      <c r="E17" s="122"/>
    </row>
  </sheetData>
  <mergeCells count="6">
    <mergeCell ref="G3:G4"/>
    <mergeCell ref="B3:B4"/>
    <mergeCell ref="C3:C4"/>
    <mergeCell ref="D3:D4"/>
    <mergeCell ref="E3:E4"/>
    <mergeCell ref="F3:F4"/>
  </mergeCells>
  <phoneticPr fontId="3"/>
  <pageMargins left="0.59055118110236227" right="0.59055118110236227"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496E6-1DF4-43A9-A636-CD2D558B2698}">
  <dimension ref="A1:W32"/>
  <sheetViews>
    <sheetView view="pageBreakPreview" zoomScaleNormal="100" zoomScaleSheetLayoutView="100" workbookViewId="0">
      <selection sqref="A1:XFD3"/>
    </sheetView>
  </sheetViews>
  <sheetFormatPr defaultColWidth="9" defaultRowHeight="13.2" x14ac:dyDescent="0.2"/>
  <cols>
    <col min="1" max="1" width="11.109375" style="49" customWidth="1"/>
    <col min="2" max="2" width="11.6640625" style="49" customWidth="1"/>
    <col min="3" max="3" width="13.6640625" style="49" customWidth="1"/>
    <col min="4" max="4" width="11.6640625" style="49" customWidth="1"/>
    <col min="5" max="5" width="13.6640625" style="49" customWidth="1"/>
    <col min="6" max="6" width="11.6640625" style="49" customWidth="1"/>
    <col min="7" max="7" width="13.6640625" style="49" customWidth="1"/>
    <col min="8" max="9" width="8.33203125" style="49" customWidth="1"/>
    <col min="10" max="10" width="8.88671875" style="49" customWidth="1"/>
    <col min="11" max="11" width="9.109375" style="49" customWidth="1"/>
    <col min="12" max="16384" width="9" style="49"/>
  </cols>
  <sheetData>
    <row r="1" spans="1:7" ht="15" customHeight="1" x14ac:dyDescent="0.2">
      <c r="A1" s="56" t="s">
        <v>306</v>
      </c>
    </row>
    <row r="2" spans="1:7" s="1" customFormat="1" ht="9.9" customHeight="1" thickBot="1" x14ac:dyDescent="0.25">
      <c r="A2" s="53"/>
      <c r="B2" s="53"/>
      <c r="C2" s="53"/>
      <c r="D2" s="53"/>
      <c r="E2" s="53"/>
      <c r="F2" s="53"/>
      <c r="G2" s="53"/>
    </row>
    <row r="3" spans="1:7" s="68" customFormat="1" ht="16.5" customHeight="1" thickTop="1" x14ac:dyDescent="0.2">
      <c r="A3" s="286" t="s">
        <v>174</v>
      </c>
      <c r="B3" s="397" t="s">
        <v>305</v>
      </c>
      <c r="C3" s="396"/>
      <c r="D3" s="397" t="s">
        <v>304</v>
      </c>
      <c r="E3" s="396"/>
      <c r="F3" s="395" t="s">
        <v>303</v>
      </c>
      <c r="G3" s="395"/>
    </row>
    <row r="4" spans="1:7" s="68" customFormat="1" ht="16.5" customHeight="1" x14ac:dyDescent="0.2">
      <c r="A4" s="280" t="s">
        <v>56</v>
      </c>
      <c r="B4" s="394" t="s">
        <v>302</v>
      </c>
      <c r="C4" s="394" t="s">
        <v>301</v>
      </c>
      <c r="D4" s="394" t="s">
        <v>302</v>
      </c>
      <c r="E4" s="394" t="s">
        <v>301</v>
      </c>
      <c r="F4" s="394" t="s">
        <v>302</v>
      </c>
      <c r="G4" s="394" t="s">
        <v>301</v>
      </c>
    </row>
    <row r="5" spans="1:7" s="68" customFormat="1" ht="18" customHeight="1" x14ac:dyDescent="0.2">
      <c r="A5" s="393" t="s">
        <v>181</v>
      </c>
      <c r="B5" s="392">
        <v>360935</v>
      </c>
      <c r="C5" s="392">
        <v>46081891</v>
      </c>
      <c r="D5" s="392">
        <v>101788</v>
      </c>
      <c r="E5" s="392">
        <v>12147293</v>
      </c>
      <c r="F5" s="392">
        <v>259147</v>
      </c>
      <c r="G5" s="392">
        <v>33934598</v>
      </c>
    </row>
    <row r="6" spans="1:7" s="66" customFormat="1" ht="18" customHeight="1" x14ac:dyDescent="0.2">
      <c r="A6" s="281">
        <v>3</v>
      </c>
      <c r="B6" s="392">
        <v>360887</v>
      </c>
      <c r="C6" s="392">
        <v>45656672</v>
      </c>
      <c r="D6" s="392">
        <v>97250</v>
      </c>
      <c r="E6" s="392">
        <v>11884676</v>
      </c>
      <c r="F6" s="392">
        <v>263637</v>
      </c>
      <c r="G6" s="392">
        <v>33771996</v>
      </c>
    </row>
    <row r="7" spans="1:7" s="66" customFormat="1" ht="18" customHeight="1" x14ac:dyDescent="0.2">
      <c r="A7" s="391">
        <v>4</v>
      </c>
      <c r="B7" s="390">
        <v>364011</v>
      </c>
      <c r="C7" s="390">
        <v>47406569</v>
      </c>
      <c r="D7" s="390">
        <v>96803</v>
      </c>
      <c r="E7" s="390">
        <v>12953919</v>
      </c>
      <c r="F7" s="390">
        <v>267208</v>
      </c>
      <c r="G7" s="390">
        <v>34452650</v>
      </c>
    </row>
    <row r="8" spans="1:7" s="63" customFormat="1" ht="13.5" customHeight="1" x14ac:dyDescent="0.2">
      <c r="A8" s="389" t="s">
        <v>287</v>
      </c>
      <c r="D8" s="388"/>
      <c r="E8" s="387"/>
      <c r="F8" s="387"/>
      <c r="G8" s="113" t="s">
        <v>300</v>
      </c>
    </row>
    <row r="9" spans="1:7" s="73" customFormat="1" ht="13.5" customHeight="1" x14ac:dyDescent="0.2">
      <c r="A9" s="386"/>
      <c r="B9" s="386"/>
      <c r="F9" s="319"/>
      <c r="G9" s="330"/>
    </row>
    <row r="10" spans="1:7" s="73" customFormat="1" ht="13.5" customHeight="1" x14ac:dyDescent="0.2"/>
    <row r="11" spans="1:7" s="73" customFormat="1" ht="13.5" customHeight="1" x14ac:dyDescent="0.2"/>
    <row r="12" spans="1:7" s="73" customFormat="1" ht="13.5" customHeight="1" x14ac:dyDescent="0.2"/>
    <row r="13" spans="1:7" s="73" customFormat="1" ht="13.5" customHeight="1" x14ac:dyDescent="0.2"/>
    <row r="14" spans="1:7" s="73" customFormat="1" ht="13.5" customHeight="1" x14ac:dyDescent="0.2"/>
    <row r="22" spans="13:23" x14ac:dyDescent="0.2">
      <c r="M22" s="385"/>
      <c r="O22" s="385"/>
    </row>
    <row r="23" spans="13:23" x14ac:dyDescent="0.2">
      <c r="N23" s="384"/>
      <c r="O23" s="384"/>
      <c r="R23" s="384"/>
      <c r="W23" s="384"/>
    </row>
    <row r="24" spans="13:23" x14ac:dyDescent="0.2">
      <c r="M24" s="383"/>
      <c r="N24" s="383"/>
      <c r="O24" s="383"/>
      <c r="Q24" s="383"/>
      <c r="R24" s="383"/>
      <c r="S24" s="383"/>
      <c r="T24" s="383"/>
      <c r="W24" s="383"/>
    </row>
    <row r="25" spans="13:23" x14ac:dyDescent="0.2">
      <c r="O25" s="384"/>
      <c r="R25" s="384"/>
      <c r="W25" s="384"/>
    </row>
    <row r="26" spans="13:23" x14ac:dyDescent="0.2">
      <c r="M26" s="383"/>
      <c r="N26" s="383"/>
      <c r="O26" s="383"/>
      <c r="P26" s="383"/>
      <c r="Q26" s="383"/>
      <c r="R26" s="383"/>
      <c r="W26" s="383"/>
    </row>
    <row r="27" spans="13:23" x14ac:dyDescent="0.2">
      <c r="N27" s="384"/>
      <c r="O27" s="384"/>
      <c r="R27" s="384"/>
    </row>
    <row r="28" spans="13:23" x14ac:dyDescent="0.2">
      <c r="M28" s="383"/>
      <c r="N28" s="383"/>
      <c r="O28" s="383"/>
      <c r="P28" s="383"/>
      <c r="R28" s="383"/>
      <c r="S28" s="383"/>
      <c r="T28" s="383"/>
      <c r="V28" s="383"/>
      <c r="W28" s="383"/>
    </row>
    <row r="29" spans="13:23" x14ac:dyDescent="0.2">
      <c r="M29" s="384"/>
      <c r="N29" s="384"/>
      <c r="O29" s="384"/>
      <c r="R29" s="384"/>
      <c r="W29" s="384"/>
    </row>
    <row r="30" spans="13:23" x14ac:dyDescent="0.2">
      <c r="M30" s="383"/>
      <c r="N30" s="383"/>
      <c r="O30" s="383"/>
      <c r="P30" s="383"/>
      <c r="R30" s="383"/>
      <c r="S30" s="383"/>
      <c r="T30" s="383"/>
      <c r="W30" s="383"/>
    </row>
    <row r="32" spans="13:23" x14ac:dyDescent="0.2">
      <c r="M32" s="383"/>
      <c r="N32" s="383"/>
      <c r="O32" s="383"/>
      <c r="P32" s="383"/>
      <c r="Q32" s="383"/>
      <c r="R32" s="383"/>
      <c r="W32" s="383"/>
    </row>
  </sheetData>
  <phoneticPr fontId="3"/>
  <pageMargins left="0.78740157480314965" right="0.78740157480314965" top="0.74803149606299213" bottom="0.74803149606299213"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1663-F58D-45E3-87A5-00E94C22F9BC}">
  <dimension ref="A1:E33"/>
  <sheetViews>
    <sheetView view="pageBreakPreview" zoomScaleNormal="100" zoomScaleSheetLayoutView="100" workbookViewId="0">
      <selection sqref="A1:XFD4"/>
    </sheetView>
  </sheetViews>
  <sheetFormatPr defaultColWidth="9" defaultRowHeight="13.2" x14ac:dyDescent="0.2"/>
  <cols>
    <col min="1" max="1" width="31.6640625" style="49" customWidth="1"/>
    <col min="2" max="3" width="15.6640625" style="49" customWidth="1"/>
    <col min="4" max="4" width="23.6640625" style="49" customWidth="1"/>
    <col min="5" max="16384" width="9" style="49"/>
  </cols>
  <sheetData>
    <row r="1" spans="1:5" s="1" customFormat="1" ht="15" customHeight="1" x14ac:dyDescent="0.2">
      <c r="A1" s="56" t="s">
        <v>323</v>
      </c>
    </row>
    <row r="2" spans="1:5" ht="12.9" customHeight="1" thickBot="1" x14ac:dyDescent="0.2">
      <c r="A2" s="56"/>
      <c r="D2" s="415" t="s">
        <v>322</v>
      </c>
    </row>
    <row r="3" spans="1:5" s="410" customFormat="1" ht="30" customHeight="1" thickTop="1" x14ac:dyDescent="0.2">
      <c r="A3" s="414" t="s">
        <v>321</v>
      </c>
      <c r="B3" s="413" t="s">
        <v>320</v>
      </c>
      <c r="C3" s="412" t="s">
        <v>319</v>
      </c>
      <c r="D3" s="411" t="s">
        <v>318</v>
      </c>
    </row>
    <row r="4" spans="1:5" s="66" customFormat="1" ht="18" customHeight="1" x14ac:dyDescent="0.2">
      <c r="A4" s="409" t="s">
        <v>317</v>
      </c>
      <c r="B4" s="407">
        <v>346954</v>
      </c>
      <c r="C4" s="407">
        <v>47761565</v>
      </c>
      <c r="D4" s="406">
        <v>137660</v>
      </c>
    </row>
    <row r="5" spans="1:5" s="66" customFormat="1" ht="5.0999999999999996" customHeight="1" x14ac:dyDescent="0.2">
      <c r="A5" s="408"/>
      <c r="B5" s="407"/>
      <c r="C5" s="407"/>
      <c r="D5" s="406"/>
    </row>
    <row r="6" spans="1:5" s="68" customFormat="1" ht="18" customHeight="1" x14ac:dyDescent="0.2">
      <c r="A6" s="97" t="s">
        <v>316</v>
      </c>
      <c r="B6" s="404">
        <v>11019</v>
      </c>
      <c r="C6" s="404">
        <v>31143</v>
      </c>
      <c r="D6" s="403">
        <v>2826</v>
      </c>
    </row>
    <row r="7" spans="1:5" s="68" customFormat="1" ht="18" customHeight="1" x14ac:dyDescent="0.2">
      <c r="A7" s="405" t="s">
        <v>315</v>
      </c>
      <c r="B7" s="404">
        <v>95919</v>
      </c>
      <c r="C7" s="404">
        <v>3294380</v>
      </c>
      <c r="D7" s="403">
        <v>34345</v>
      </c>
    </row>
    <row r="8" spans="1:5" s="68" customFormat="1" ht="18" customHeight="1" x14ac:dyDescent="0.2">
      <c r="A8" s="97" t="s">
        <v>314</v>
      </c>
      <c r="B8" s="404">
        <v>105124</v>
      </c>
      <c r="C8" s="404">
        <v>9229332</v>
      </c>
      <c r="D8" s="403">
        <v>87795</v>
      </c>
    </row>
    <row r="9" spans="1:5" s="68" customFormat="1" ht="18" customHeight="1" x14ac:dyDescent="0.2">
      <c r="A9" s="97" t="s">
        <v>313</v>
      </c>
      <c r="B9" s="404">
        <v>60817</v>
      </c>
      <c r="C9" s="404">
        <v>8916932</v>
      </c>
      <c r="D9" s="403">
        <v>146619</v>
      </c>
    </row>
    <row r="10" spans="1:5" s="68" customFormat="1" ht="18" customHeight="1" x14ac:dyDescent="0.2">
      <c r="A10" s="97" t="s">
        <v>312</v>
      </c>
      <c r="B10" s="404">
        <v>30222</v>
      </c>
      <c r="C10" s="404">
        <v>6239042</v>
      </c>
      <c r="D10" s="403">
        <v>206440</v>
      </c>
    </row>
    <row r="11" spans="1:5" s="68" customFormat="1" ht="18" customHeight="1" x14ac:dyDescent="0.2">
      <c r="A11" s="97" t="s">
        <v>311</v>
      </c>
      <c r="B11" s="404">
        <v>21049</v>
      </c>
      <c r="C11" s="404">
        <v>5853076</v>
      </c>
      <c r="D11" s="403">
        <v>278069</v>
      </c>
    </row>
    <row r="12" spans="1:5" s="68" customFormat="1" ht="18" customHeight="1" x14ac:dyDescent="0.2">
      <c r="A12" s="97" t="s">
        <v>310</v>
      </c>
      <c r="B12" s="404">
        <v>8963</v>
      </c>
      <c r="C12" s="404">
        <v>3308560</v>
      </c>
      <c r="D12" s="403">
        <v>369135</v>
      </c>
    </row>
    <row r="13" spans="1:5" s="68" customFormat="1" ht="18" customHeight="1" x14ac:dyDescent="0.2">
      <c r="A13" s="97" t="s">
        <v>309</v>
      </c>
      <c r="B13" s="404">
        <v>7484</v>
      </c>
      <c r="C13" s="404">
        <v>3704429</v>
      </c>
      <c r="D13" s="403">
        <v>494980</v>
      </c>
    </row>
    <row r="14" spans="1:5" s="68" customFormat="1" ht="18" customHeight="1" x14ac:dyDescent="0.2">
      <c r="A14" s="96" t="s">
        <v>308</v>
      </c>
      <c r="B14" s="402">
        <v>6357</v>
      </c>
      <c r="C14" s="402">
        <v>7184671</v>
      </c>
      <c r="D14" s="402">
        <v>1130198</v>
      </c>
    </row>
    <row r="15" spans="1:5" s="63" customFormat="1" ht="12" customHeight="1" x14ac:dyDescent="0.2">
      <c r="A15" s="63" t="s">
        <v>287</v>
      </c>
      <c r="B15" s="64" t="s">
        <v>609</v>
      </c>
      <c r="C15" s="401"/>
    </row>
    <row r="16" spans="1:5" ht="12" customHeight="1" x14ac:dyDescent="0.2">
      <c r="A16" s="386"/>
      <c r="B16" s="63" t="s">
        <v>307</v>
      </c>
      <c r="C16" s="64"/>
      <c r="D16" s="50"/>
      <c r="E16" s="385"/>
    </row>
    <row r="17" spans="2:3" x14ac:dyDescent="0.2">
      <c r="B17" s="400"/>
      <c r="C17" s="398"/>
    </row>
    <row r="18" spans="2:3" x14ac:dyDescent="0.2">
      <c r="B18" s="399"/>
      <c r="C18" s="398"/>
    </row>
    <row r="19" spans="2:3" x14ac:dyDescent="0.2">
      <c r="B19" s="399"/>
      <c r="C19" s="398"/>
    </row>
    <row r="20" spans="2:3" x14ac:dyDescent="0.2">
      <c r="B20" s="399"/>
      <c r="C20" s="398"/>
    </row>
    <row r="21" spans="2:3" x14ac:dyDescent="0.2">
      <c r="B21" s="399"/>
      <c r="C21" s="398"/>
    </row>
    <row r="22" spans="2:3" x14ac:dyDescent="0.2">
      <c r="B22" s="399"/>
      <c r="C22" s="398"/>
    </row>
    <row r="23" spans="2:3" x14ac:dyDescent="0.2">
      <c r="B23" s="399"/>
    </row>
    <row r="24" spans="2:3" x14ac:dyDescent="0.2">
      <c r="B24" s="399"/>
      <c r="C24" s="398"/>
    </row>
    <row r="25" spans="2:3" x14ac:dyDescent="0.2">
      <c r="B25" s="399"/>
      <c r="C25" s="398"/>
    </row>
    <row r="26" spans="2:3" x14ac:dyDescent="0.2">
      <c r="B26" s="399"/>
      <c r="C26" s="398"/>
    </row>
    <row r="27" spans="2:3" x14ac:dyDescent="0.2">
      <c r="B27" s="399"/>
      <c r="C27" s="398"/>
    </row>
    <row r="28" spans="2:3" x14ac:dyDescent="0.2">
      <c r="B28" s="399"/>
    </row>
    <row r="29" spans="2:3" x14ac:dyDescent="0.2">
      <c r="B29" s="399"/>
    </row>
    <row r="30" spans="2:3" x14ac:dyDescent="0.2">
      <c r="B30" s="399"/>
    </row>
    <row r="31" spans="2:3" x14ac:dyDescent="0.2">
      <c r="B31" s="399"/>
    </row>
    <row r="32" spans="2:3" x14ac:dyDescent="0.2">
      <c r="B32" s="399"/>
      <c r="C32" s="398"/>
    </row>
    <row r="33" spans="2:3" x14ac:dyDescent="0.2">
      <c r="B33" s="399"/>
      <c r="C33" s="398"/>
    </row>
  </sheetData>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4E4AC-1E3C-475E-AA70-C2FCC5923E70}">
  <dimension ref="A1:F248"/>
  <sheetViews>
    <sheetView view="pageBreakPreview" zoomScale="70" zoomScaleNormal="85" zoomScaleSheetLayoutView="70" workbookViewId="0">
      <selection sqref="A1:XFD3"/>
    </sheetView>
  </sheetViews>
  <sheetFormatPr defaultColWidth="9" defaultRowHeight="13.2" x14ac:dyDescent="0.2"/>
  <cols>
    <col min="1" max="1" width="18.88671875" style="49" customWidth="1"/>
    <col min="2" max="2" width="23.6640625" style="49" customWidth="1"/>
    <col min="3" max="3" width="1.6640625" style="49" customWidth="1"/>
    <col min="4" max="5" width="20.109375" style="49" customWidth="1"/>
    <col min="6" max="6" width="24" style="49" customWidth="1"/>
    <col min="7" max="16384" width="9" style="49"/>
  </cols>
  <sheetData>
    <row r="1" spans="1:6" s="1" customFormat="1" ht="15" customHeight="1" x14ac:dyDescent="0.2">
      <c r="A1" s="438" t="s">
        <v>363</v>
      </c>
      <c r="B1" s="438"/>
      <c r="C1" s="438"/>
      <c r="D1" s="416"/>
      <c r="F1" s="3"/>
    </row>
    <row r="2" spans="1:6" ht="12.9" customHeight="1" thickBot="1" x14ac:dyDescent="0.25">
      <c r="A2" s="438"/>
      <c r="B2" s="438"/>
      <c r="C2" s="438"/>
      <c r="D2" s="416"/>
      <c r="E2" s="415" t="s">
        <v>322</v>
      </c>
      <c r="F2" s="73"/>
    </row>
    <row r="3" spans="1:6" s="68" customFormat="1" ht="17.25" customHeight="1" thickTop="1" x14ac:dyDescent="0.15">
      <c r="A3" s="437"/>
      <c r="B3" s="436" t="s">
        <v>47</v>
      </c>
      <c r="C3" s="436"/>
      <c r="D3" s="780" t="s">
        <v>362</v>
      </c>
      <c r="E3" s="780" t="s">
        <v>361</v>
      </c>
    </row>
    <row r="4" spans="1:6" s="68" customFormat="1" ht="12" x14ac:dyDescent="0.15">
      <c r="A4" s="434" t="s">
        <v>360</v>
      </c>
      <c r="B4" s="433"/>
      <c r="C4" s="433"/>
      <c r="D4" s="781"/>
      <c r="E4" s="781"/>
    </row>
    <row r="5" spans="1:6" s="68" customFormat="1" ht="15.75" customHeight="1" x14ac:dyDescent="0.15">
      <c r="A5" s="432" t="s">
        <v>359</v>
      </c>
      <c r="B5" s="431"/>
      <c r="C5" s="431"/>
      <c r="D5" s="255"/>
      <c r="E5" s="430" t="s">
        <v>358</v>
      </c>
      <c r="F5" s="423"/>
    </row>
    <row r="6" spans="1:6" s="68" customFormat="1" ht="18" customHeight="1" x14ac:dyDescent="0.15">
      <c r="A6" s="782" t="s">
        <v>357</v>
      </c>
      <c r="B6" s="783"/>
      <c r="C6" s="429"/>
      <c r="D6" s="428">
        <v>431101</v>
      </c>
      <c r="E6" s="427">
        <v>1269628429</v>
      </c>
      <c r="F6" s="426"/>
    </row>
    <row r="7" spans="1:6" s="68" customFormat="1" ht="5.0999999999999996" customHeight="1" x14ac:dyDescent="0.15">
      <c r="A7" s="784"/>
      <c r="B7" s="785"/>
      <c r="C7" s="424"/>
      <c r="D7" s="425"/>
      <c r="E7" s="424"/>
    </row>
    <row r="8" spans="1:6" s="68" customFormat="1" ht="18" customHeight="1" x14ac:dyDescent="0.15">
      <c r="A8" s="786" t="s">
        <v>356</v>
      </c>
      <c r="B8" s="787"/>
      <c r="C8" s="420"/>
      <c r="D8" s="419">
        <v>98167</v>
      </c>
      <c r="E8" s="419">
        <v>45212058</v>
      </c>
      <c r="F8" s="423"/>
    </row>
    <row r="9" spans="1:6" s="68" customFormat="1" ht="18" customHeight="1" x14ac:dyDescent="0.15">
      <c r="A9" s="786" t="s">
        <v>355</v>
      </c>
      <c r="B9" s="787"/>
      <c r="C9" s="420"/>
      <c r="D9" s="419">
        <v>94437</v>
      </c>
      <c r="E9" s="419">
        <v>143004127</v>
      </c>
      <c r="F9" s="422"/>
    </row>
    <row r="10" spans="1:6" s="68" customFormat="1" ht="18" customHeight="1" x14ac:dyDescent="0.15">
      <c r="A10" s="786" t="s">
        <v>354</v>
      </c>
      <c r="B10" s="787"/>
      <c r="C10" s="420"/>
      <c r="D10" s="419">
        <v>86209</v>
      </c>
      <c r="E10" s="419">
        <v>212666014</v>
      </c>
      <c r="F10" s="421"/>
    </row>
    <row r="11" spans="1:6" s="68" customFormat="1" ht="18" customHeight="1" x14ac:dyDescent="0.15">
      <c r="A11" s="786" t="s">
        <v>353</v>
      </c>
      <c r="B11" s="787"/>
      <c r="C11" s="420"/>
      <c r="D11" s="419">
        <v>56939</v>
      </c>
      <c r="E11" s="419">
        <v>197096651</v>
      </c>
      <c r="F11" s="421"/>
    </row>
    <row r="12" spans="1:6" s="68" customFormat="1" ht="18" customHeight="1" x14ac:dyDescent="0.15">
      <c r="A12" s="786" t="s">
        <v>352</v>
      </c>
      <c r="B12" s="787"/>
      <c r="C12" s="420"/>
      <c r="D12" s="419">
        <v>34264</v>
      </c>
      <c r="E12" s="419">
        <v>152418586</v>
      </c>
      <c r="F12" s="421"/>
    </row>
    <row r="13" spans="1:6" s="68" customFormat="1" ht="18" customHeight="1" x14ac:dyDescent="0.15">
      <c r="A13" s="786" t="s">
        <v>351</v>
      </c>
      <c r="B13" s="787"/>
      <c r="C13" s="420"/>
      <c r="D13" s="419">
        <v>20134</v>
      </c>
      <c r="E13" s="419">
        <v>110061284</v>
      </c>
      <c r="F13" s="421"/>
    </row>
    <row r="14" spans="1:6" s="68" customFormat="1" ht="18" customHeight="1" x14ac:dyDescent="0.15">
      <c r="A14" s="786" t="s">
        <v>350</v>
      </c>
      <c r="B14" s="787"/>
      <c r="C14" s="420"/>
      <c r="D14" s="419">
        <v>12960</v>
      </c>
      <c r="E14" s="419">
        <v>83732661</v>
      </c>
      <c r="F14" s="421"/>
    </row>
    <row r="15" spans="1:6" s="68" customFormat="1" ht="18" customHeight="1" x14ac:dyDescent="0.15">
      <c r="A15" s="786" t="s">
        <v>349</v>
      </c>
      <c r="B15" s="787"/>
      <c r="C15" s="420"/>
      <c r="D15" s="419">
        <v>8150</v>
      </c>
      <c r="E15" s="419">
        <v>60823191</v>
      </c>
      <c r="F15" s="421"/>
    </row>
    <row r="16" spans="1:6" s="68" customFormat="1" ht="18" customHeight="1" x14ac:dyDescent="0.15">
      <c r="A16" s="786" t="s">
        <v>348</v>
      </c>
      <c r="B16" s="787"/>
      <c r="C16" s="420"/>
      <c r="D16" s="419">
        <v>5283</v>
      </c>
      <c r="E16" s="419">
        <v>44782475</v>
      </c>
      <c r="F16" s="421"/>
    </row>
    <row r="17" spans="1:6" s="68" customFormat="1" ht="18" customHeight="1" x14ac:dyDescent="0.15">
      <c r="A17" s="786" t="s">
        <v>347</v>
      </c>
      <c r="B17" s="787"/>
      <c r="C17" s="420"/>
      <c r="D17" s="419">
        <v>3647</v>
      </c>
      <c r="E17" s="419">
        <v>34568716</v>
      </c>
      <c r="F17" s="421"/>
    </row>
    <row r="18" spans="1:6" s="68" customFormat="1" ht="18" customHeight="1" x14ac:dyDescent="0.15">
      <c r="A18" s="786" t="s">
        <v>346</v>
      </c>
      <c r="B18" s="787"/>
      <c r="C18" s="420"/>
      <c r="D18" s="419">
        <v>2611</v>
      </c>
      <c r="E18" s="419">
        <v>27284679</v>
      </c>
      <c r="F18" s="421"/>
    </row>
    <row r="19" spans="1:6" s="68" customFormat="1" ht="18" customHeight="1" x14ac:dyDescent="0.15">
      <c r="A19" s="786" t="s">
        <v>345</v>
      </c>
      <c r="B19" s="787"/>
      <c r="C19" s="420"/>
      <c r="D19" s="419">
        <v>1718</v>
      </c>
      <c r="E19" s="419">
        <v>19682221</v>
      </c>
      <c r="F19" s="421"/>
    </row>
    <row r="20" spans="1:6" s="68" customFormat="1" ht="18" customHeight="1" x14ac:dyDescent="0.15">
      <c r="A20" s="786" t="s">
        <v>344</v>
      </c>
      <c r="B20" s="787"/>
      <c r="C20" s="420"/>
      <c r="D20" s="419">
        <v>1171</v>
      </c>
      <c r="E20" s="419">
        <v>14592927</v>
      </c>
      <c r="F20" s="421"/>
    </row>
    <row r="21" spans="1:6" s="68" customFormat="1" ht="18" customHeight="1" x14ac:dyDescent="0.15">
      <c r="A21" s="786" t="s">
        <v>343</v>
      </c>
      <c r="B21" s="787"/>
      <c r="C21" s="420"/>
      <c r="D21" s="419">
        <v>907</v>
      </c>
      <c r="E21" s="419">
        <v>12221899</v>
      </c>
      <c r="F21" s="421"/>
    </row>
    <row r="22" spans="1:6" s="68" customFormat="1" ht="18" customHeight="1" x14ac:dyDescent="0.15">
      <c r="A22" s="786" t="s">
        <v>342</v>
      </c>
      <c r="B22" s="787"/>
      <c r="C22" s="420"/>
      <c r="D22" s="419">
        <v>606</v>
      </c>
      <c r="E22" s="419">
        <v>8775478</v>
      </c>
      <c r="F22" s="421"/>
    </row>
    <row r="23" spans="1:6" s="68" customFormat="1" ht="18" customHeight="1" x14ac:dyDescent="0.15">
      <c r="A23" s="786" t="s">
        <v>341</v>
      </c>
      <c r="B23" s="787"/>
      <c r="C23" s="420"/>
      <c r="D23" s="419">
        <v>532</v>
      </c>
      <c r="E23" s="419">
        <v>8238294</v>
      </c>
      <c r="F23" s="421"/>
    </row>
    <row r="24" spans="1:6" s="68" customFormat="1" ht="18" customHeight="1" x14ac:dyDescent="0.15">
      <c r="A24" s="786" t="s">
        <v>340</v>
      </c>
      <c r="B24" s="787"/>
      <c r="C24" s="420"/>
      <c r="D24" s="419">
        <v>436</v>
      </c>
      <c r="E24" s="419">
        <v>7164080</v>
      </c>
      <c r="F24" s="421"/>
    </row>
    <row r="25" spans="1:6" s="68" customFormat="1" ht="18" customHeight="1" x14ac:dyDescent="0.15">
      <c r="A25" s="786" t="s">
        <v>339</v>
      </c>
      <c r="B25" s="787"/>
      <c r="C25" s="420"/>
      <c r="D25" s="419">
        <v>357</v>
      </c>
      <c r="E25" s="419">
        <v>6251835</v>
      </c>
      <c r="F25" s="421"/>
    </row>
    <row r="26" spans="1:6" s="68" customFormat="1" ht="18" customHeight="1" x14ac:dyDescent="0.15">
      <c r="A26" s="786" t="s">
        <v>338</v>
      </c>
      <c r="B26" s="787"/>
      <c r="C26" s="420"/>
      <c r="D26" s="419">
        <v>305</v>
      </c>
      <c r="E26" s="419">
        <v>5643549</v>
      </c>
      <c r="F26" s="421"/>
    </row>
    <row r="27" spans="1:6" s="68" customFormat="1" ht="18" customHeight="1" x14ac:dyDescent="0.15">
      <c r="A27" s="786" t="s">
        <v>337</v>
      </c>
      <c r="B27" s="787"/>
      <c r="C27" s="420"/>
      <c r="D27" s="419">
        <v>246</v>
      </c>
      <c r="E27" s="419">
        <v>4790063</v>
      </c>
      <c r="F27" s="421"/>
    </row>
    <row r="28" spans="1:6" s="68" customFormat="1" ht="18" customHeight="1" x14ac:dyDescent="0.15">
      <c r="A28" s="786" t="s">
        <v>336</v>
      </c>
      <c r="B28" s="787"/>
      <c r="C28" s="420"/>
      <c r="D28" s="419">
        <v>199</v>
      </c>
      <c r="E28" s="419">
        <v>4074777</v>
      </c>
      <c r="F28" s="421"/>
    </row>
    <row r="29" spans="1:6" s="68" customFormat="1" ht="18" customHeight="1" x14ac:dyDescent="0.15">
      <c r="A29" s="786" t="s">
        <v>335</v>
      </c>
      <c r="B29" s="787"/>
      <c r="C29" s="420"/>
      <c r="D29" s="419">
        <v>164</v>
      </c>
      <c r="E29" s="419">
        <v>3536742</v>
      </c>
      <c r="F29" s="421"/>
    </row>
    <row r="30" spans="1:6" s="68" customFormat="1" ht="18" customHeight="1" x14ac:dyDescent="0.15">
      <c r="A30" s="786" t="s">
        <v>334</v>
      </c>
      <c r="B30" s="787"/>
      <c r="C30" s="420"/>
      <c r="D30" s="419">
        <v>175</v>
      </c>
      <c r="E30" s="419">
        <v>3926343</v>
      </c>
      <c r="F30" s="421"/>
    </row>
    <row r="31" spans="1:6" s="68" customFormat="1" ht="18" customHeight="1" x14ac:dyDescent="0.15">
      <c r="A31" s="786" t="s">
        <v>333</v>
      </c>
      <c r="B31" s="787"/>
      <c r="C31" s="420"/>
      <c r="D31" s="419">
        <v>124</v>
      </c>
      <c r="E31" s="419">
        <v>2908458</v>
      </c>
      <c r="F31" s="421"/>
    </row>
    <row r="32" spans="1:6" s="68" customFormat="1" ht="18" customHeight="1" x14ac:dyDescent="0.15">
      <c r="A32" s="786" t="s">
        <v>332</v>
      </c>
      <c r="B32" s="787"/>
      <c r="C32" s="420"/>
      <c r="D32" s="419">
        <v>125</v>
      </c>
      <c r="E32" s="419">
        <v>3060420</v>
      </c>
      <c r="F32" s="421"/>
    </row>
    <row r="33" spans="1:6" s="68" customFormat="1" ht="18" customHeight="1" x14ac:dyDescent="0.15">
      <c r="A33" s="786" t="s">
        <v>331</v>
      </c>
      <c r="B33" s="787"/>
      <c r="C33" s="420"/>
      <c r="D33" s="419">
        <v>92</v>
      </c>
      <c r="E33" s="419">
        <v>2345913</v>
      </c>
      <c r="F33" s="421"/>
    </row>
    <row r="34" spans="1:6" s="68" customFormat="1" ht="18" customHeight="1" x14ac:dyDescent="0.15">
      <c r="A34" s="786" t="s">
        <v>330</v>
      </c>
      <c r="B34" s="787"/>
      <c r="C34" s="420"/>
      <c r="D34" s="419">
        <v>92</v>
      </c>
      <c r="E34" s="419">
        <v>2437477</v>
      </c>
      <c r="F34" s="421"/>
    </row>
    <row r="35" spans="1:6" s="68" customFormat="1" ht="18" customHeight="1" x14ac:dyDescent="0.15">
      <c r="A35" s="786" t="s">
        <v>329</v>
      </c>
      <c r="B35" s="787"/>
      <c r="C35" s="420"/>
      <c r="D35" s="419">
        <v>80</v>
      </c>
      <c r="E35" s="419">
        <v>2204064</v>
      </c>
      <c r="F35" s="421"/>
    </row>
    <row r="36" spans="1:6" s="68" customFormat="1" ht="18" customHeight="1" x14ac:dyDescent="0.15">
      <c r="A36" s="786" t="s">
        <v>328</v>
      </c>
      <c r="B36" s="787"/>
      <c r="C36" s="420"/>
      <c r="D36" s="419">
        <v>84</v>
      </c>
      <c r="E36" s="419">
        <v>2392449</v>
      </c>
      <c r="F36" s="421"/>
    </row>
    <row r="37" spans="1:6" s="68" customFormat="1" ht="18" customHeight="1" x14ac:dyDescent="0.15">
      <c r="A37" s="786" t="s">
        <v>327</v>
      </c>
      <c r="B37" s="787"/>
      <c r="C37" s="420"/>
      <c r="D37" s="419">
        <v>77</v>
      </c>
      <c r="E37" s="419">
        <v>2272579</v>
      </c>
    </row>
    <row r="38" spans="1:6" s="68" customFormat="1" ht="18" customHeight="1" x14ac:dyDescent="0.15">
      <c r="A38" s="790" t="s">
        <v>326</v>
      </c>
      <c r="B38" s="791"/>
      <c r="C38" s="418"/>
      <c r="D38" s="417">
        <v>810</v>
      </c>
      <c r="E38" s="417">
        <v>41458419</v>
      </c>
    </row>
    <row r="39" spans="1:6" s="63" customFormat="1" ht="12" customHeight="1" x14ac:dyDescent="0.15">
      <c r="A39" s="10" t="s">
        <v>287</v>
      </c>
      <c r="C39" s="10"/>
      <c r="D39" s="10"/>
      <c r="E39" s="11" t="s">
        <v>325</v>
      </c>
    </row>
    <row r="40" spans="1:6" s="63" customFormat="1" ht="12" customHeight="1" x14ac:dyDescent="0.2">
      <c r="A40" s="13"/>
      <c r="C40" s="13"/>
      <c r="D40" s="416"/>
      <c r="E40" s="11" t="s">
        <v>324</v>
      </c>
    </row>
    <row r="41" spans="1:6" s="63" customFormat="1" ht="13.5" customHeight="1" x14ac:dyDescent="0.2">
      <c r="A41" s="788"/>
      <c r="B41" s="788"/>
      <c r="C41" s="788"/>
      <c r="D41" s="789"/>
      <c r="E41" s="789"/>
    </row>
    <row r="42" spans="1:6" s="63" customFormat="1" ht="10.8" x14ac:dyDescent="0.2">
      <c r="F42" s="73"/>
    </row>
    <row r="43" spans="1:6" s="63" customFormat="1" ht="10.8" x14ac:dyDescent="0.2">
      <c r="F43" s="73"/>
    </row>
    <row r="44" spans="1:6" s="73" customFormat="1" ht="10.8" x14ac:dyDescent="0.2"/>
    <row r="45" spans="1:6" s="73" customFormat="1" ht="10.8" x14ac:dyDescent="0.2"/>
    <row r="46" spans="1:6" s="73" customFormat="1" ht="10.8" x14ac:dyDescent="0.2"/>
    <row r="47" spans="1:6" s="73" customFormat="1" ht="10.8" x14ac:dyDescent="0.2">
      <c r="D47" s="319"/>
    </row>
    <row r="48" spans="1:6" s="73" customFormat="1" ht="10.8" x14ac:dyDescent="0.2"/>
    <row r="49" s="73" customFormat="1" ht="10.8" x14ac:dyDescent="0.2"/>
    <row r="50" s="73" customFormat="1" ht="10.8" x14ac:dyDescent="0.2"/>
    <row r="51" s="73" customFormat="1" ht="10.8" x14ac:dyDescent="0.2"/>
    <row r="52" s="73" customFormat="1" ht="10.8" x14ac:dyDescent="0.2"/>
    <row r="53" s="73" customFormat="1" ht="10.8" x14ac:dyDescent="0.2"/>
    <row r="54" s="73" customFormat="1" ht="10.8" x14ac:dyDescent="0.2"/>
    <row r="55" s="73" customFormat="1" ht="10.8" x14ac:dyDescent="0.2"/>
    <row r="56" s="73" customFormat="1" ht="10.8" x14ac:dyDescent="0.2"/>
    <row r="57" s="73" customFormat="1" ht="10.8" x14ac:dyDescent="0.2"/>
    <row r="58" s="73" customFormat="1" ht="10.8" x14ac:dyDescent="0.2"/>
    <row r="59" s="73" customFormat="1" ht="10.8" x14ac:dyDescent="0.2"/>
    <row r="60" s="73" customFormat="1" ht="10.8" x14ac:dyDescent="0.2"/>
    <row r="61" s="73" customFormat="1" ht="10.8" x14ac:dyDescent="0.2"/>
    <row r="62" s="73" customFormat="1" ht="10.8" x14ac:dyDescent="0.2"/>
    <row r="63" s="73" customFormat="1" ht="10.8" x14ac:dyDescent="0.2"/>
    <row r="64" s="73" customFormat="1" ht="10.8" x14ac:dyDescent="0.2"/>
    <row r="65" s="73" customFormat="1" ht="10.8" x14ac:dyDescent="0.2"/>
    <row r="66" s="73" customFormat="1" ht="10.8" x14ac:dyDescent="0.2"/>
    <row r="67" s="73" customFormat="1" ht="10.8" x14ac:dyDescent="0.2"/>
    <row r="68" s="73" customFormat="1" ht="10.8" x14ac:dyDescent="0.2"/>
    <row r="69" s="73" customFormat="1" ht="10.8" x14ac:dyDescent="0.2"/>
    <row r="70" s="73" customFormat="1" ht="10.8" x14ac:dyDescent="0.2"/>
    <row r="71" s="73" customFormat="1" ht="10.8" x14ac:dyDescent="0.2"/>
    <row r="72" s="73" customFormat="1" ht="10.8" x14ac:dyDescent="0.2"/>
    <row r="73" s="73" customFormat="1" ht="10.8" x14ac:dyDescent="0.2"/>
    <row r="74" s="73" customFormat="1" ht="10.8" x14ac:dyDescent="0.2"/>
    <row r="75" s="73" customFormat="1" ht="10.8" x14ac:dyDescent="0.2"/>
    <row r="76" s="73" customFormat="1" ht="10.8" x14ac:dyDescent="0.2"/>
    <row r="77" s="73" customFormat="1" ht="10.8" x14ac:dyDescent="0.2"/>
    <row r="78" s="73" customFormat="1" ht="10.8" x14ac:dyDescent="0.2"/>
    <row r="79" s="73" customFormat="1" ht="10.8" x14ac:dyDescent="0.2"/>
    <row r="80" s="73" customFormat="1" ht="10.8" x14ac:dyDescent="0.2"/>
    <row r="81" s="73" customFormat="1" ht="10.8" x14ac:dyDescent="0.2"/>
    <row r="82" s="73" customFormat="1" ht="10.8" x14ac:dyDescent="0.2"/>
    <row r="83" s="73" customFormat="1" ht="10.8" x14ac:dyDescent="0.2"/>
    <row r="84" s="73" customFormat="1" ht="10.8" x14ac:dyDescent="0.2"/>
    <row r="85" s="73" customFormat="1" ht="10.8" x14ac:dyDescent="0.2"/>
    <row r="86" s="73" customFormat="1" ht="10.8" x14ac:dyDescent="0.2"/>
    <row r="87" s="73" customFormat="1" ht="10.8" x14ac:dyDescent="0.2"/>
    <row r="88" s="73" customFormat="1" ht="10.8" x14ac:dyDescent="0.2"/>
    <row r="89" s="73" customFormat="1" ht="10.8" x14ac:dyDescent="0.2"/>
    <row r="90" s="73" customFormat="1" ht="10.8" x14ac:dyDescent="0.2"/>
    <row r="91" s="73" customFormat="1" ht="10.8" x14ac:dyDescent="0.2"/>
    <row r="92" s="73" customFormat="1" ht="10.8" x14ac:dyDescent="0.2"/>
    <row r="93" s="73" customFormat="1" ht="10.8" x14ac:dyDescent="0.2"/>
    <row r="94" s="73" customFormat="1" ht="10.8" x14ac:dyDescent="0.2"/>
    <row r="95" s="73" customFormat="1" ht="10.8" x14ac:dyDescent="0.2"/>
    <row r="96" s="73" customFormat="1" ht="10.8" x14ac:dyDescent="0.2"/>
    <row r="97" s="73" customFormat="1" ht="10.8" x14ac:dyDescent="0.2"/>
    <row r="98" s="73" customFormat="1" ht="10.8" x14ac:dyDescent="0.2"/>
    <row r="99" s="73" customFormat="1" ht="10.8" x14ac:dyDescent="0.2"/>
    <row r="100" s="73" customFormat="1" ht="10.8" x14ac:dyDescent="0.2"/>
    <row r="101" s="73" customFormat="1" ht="10.8" x14ac:dyDescent="0.2"/>
    <row r="102" s="73" customFormat="1" ht="10.8" x14ac:dyDescent="0.2"/>
    <row r="103" s="73" customFormat="1" ht="10.8" x14ac:dyDescent="0.2"/>
    <row r="104" s="73" customFormat="1" ht="10.8" x14ac:dyDescent="0.2"/>
    <row r="105" s="73" customFormat="1" ht="10.8" x14ac:dyDescent="0.2"/>
    <row r="106" s="73" customFormat="1" ht="10.8" x14ac:dyDescent="0.2"/>
    <row r="107" s="73" customFormat="1" ht="10.8" x14ac:dyDescent="0.2"/>
    <row r="108" s="73" customFormat="1" ht="10.8" x14ac:dyDescent="0.2"/>
    <row r="109" s="73" customFormat="1" ht="10.8" x14ac:dyDescent="0.2"/>
    <row r="110" s="73" customFormat="1" ht="10.8" x14ac:dyDescent="0.2"/>
    <row r="111" s="73" customFormat="1" ht="10.8" x14ac:dyDescent="0.2"/>
    <row r="112" s="73" customFormat="1" ht="10.8" x14ac:dyDescent="0.2"/>
    <row r="113" s="73" customFormat="1" ht="10.8" x14ac:dyDescent="0.2"/>
    <row r="114" s="73" customFormat="1" ht="10.8" x14ac:dyDescent="0.2"/>
    <row r="115" s="73" customFormat="1" ht="10.8" x14ac:dyDescent="0.2"/>
    <row r="116" s="73" customFormat="1" ht="10.8" x14ac:dyDescent="0.2"/>
    <row r="117" s="73" customFormat="1" ht="10.8" x14ac:dyDescent="0.2"/>
    <row r="118" s="73" customFormat="1" ht="10.8" x14ac:dyDescent="0.2"/>
    <row r="119" s="73" customFormat="1" ht="10.8" x14ac:dyDescent="0.2"/>
    <row r="120" s="73" customFormat="1" ht="10.8" x14ac:dyDescent="0.2"/>
    <row r="121" s="73" customFormat="1" ht="10.8" x14ac:dyDescent="0.2"/>
    <row r="122" s="73" customFormat="1" ht="10.8" x14ac:dyDescent="0.2"/>
    <row r="123" s="73" customFormat="1" ht="10.8" x14ac:dyDescent="0.2"/>
    <row r="124" s="73" customFormat="1" ht="10.8" x14ac:dyDescent="0.2"/>
    <row r="125" s="73" customFormat="1" ht="10.8" x14ac:dyDescent="0.2"/>
    <row r="126" s="73" customFormat="1" ht="10.8" x14ac:dyDescent="0.2"/>
    <row r="127" s="73" customFormat="1" ht="10.8" x14ac:dyDescent="0.2"/>
    <row r="128" s="73" customFormat="1" ht="10.8" x14ac:dyDescent="0.2"/>
    <row r="129" s="73" customFormat="1" ht="10.8" x14ac:dyDescent="0.2"/>
    <row r="130" s="73" customFormat="1" ht="10.8" x14ac:dyDescent="0.2"/>
    <row r="131" s="73" customFormat="1" ht="10.8" x14ac:dyDescent="0.2"/>
    <row r="132" s="73" customFormat="1" ht="10.8" x14ac:dyDescent="0.2"/>
    <row r="133" s="73" customFormat="1" ht="10.8" x14ac:dyDescent="0.2"/>
    <row r="134" s="73" customFormat="1" ht="10.8" x14ac:dyDescent="0.2"/>
    <row r="135" s="73" customFormat="1" ht="10.8" x14ac:dyDescent="0.2"/>
    <row r="136" s="73" customFormat="1" ht="10.8" x14ac:dyDescent="0.2"/>
    <row r="137" s="73" customFormat="1" ht="10.8" x14ac:dyDescent="0.2"/>
    <row r="138" s="73" customFormat="1" ht="10.8" x14ac:dyDescent="0.2"/>
    <row r="139" s="73" customFormat="1" ht="10.8" x14ac:dyDescent="0.2"/>
    <row r="140" s="73" customFormat="1" ht="10.8" x14ac:dyDescent="0.2"/>
    <row r="141" s="73" customFormat="1" ht="10.8" x14ac:dyDescent="0.2"/>
    <row r="142" s="73" customFormat="1" ht="10.8" x14ac:dyDescent="0.2"/>
    <row r="143" s="73" customFormat="1" ht="10.8" x14ac:dyDescent="0.2"/>
    <row r="144" s="73" customFormat="1" ht="10.8" x14ac:dyDescent="0.2"/>
    <row r="145" s="73" customFormat="1" ht="10.8" x14ac:dyDescent="0.2"/>
    <row r="146" s="73" customFormat="1" ht="10.8" x14ac:dyDescent="0.2"/>
    <row r="147" s="73" customFormat="1" ht="10.8" x14ac:dyDescent="0.2"/>
    <row r="148" s="73" customFormat="1" ht="10.8" x14ac:dyDescent="0.2"/>
    <row r="149" s="73" customFormat="1" ht="10.8" x14ac:dyDescent="0.2"/>
    <row r="150" s="73" customFormat="1" ht="10.8" x14ac:dyDescent="0.2"/>
    <row r="151" s="73" customFormat="1" ht="10.8" x14ac:dyDescent="0.2"/>
    <row r="152" s="73" customFormat="1" ht="10.8" x14ac:dyDescent="0.2"/>
    <row r="153" s="73" customFormat="1" ht="10.8" x14ac:dyDescent="0.2"/>
    <row r="154" s="73" customFormat="1" ht="10.8" x14ac:dyDescent="0.2"/>
    <row r="155" s="73" customFormat="1" ht="10.8" x14ac:dyDescent="0.2"/>
    <row r="156" s="73" customFormat="1" ht="10.8" x14ac:dyDescent="0.2"/>
    <row r="157" s="73" customFormat="1" ht="10.8" x14ac:dyDescent="0.2"/>
    <row r="158" s="73" customFormat="1" ht="10.8" x14ac:dyDescent="0.2"/>
    <row r="159" s="73" customFormat="1" ht="10.8" x14ac:dyDescent="0.2"/>
    <row r="160" s="73" customFormat="1" ht="10.8" x14ac:dyDescent="0.2"/>
    <row r="161" s="73" customFormat="1" ht="10.8" x14ac:dyDescent="0.2"/>
    <row r="162" s="73" customFormat="1" ht="10.8" x14ac:dyDescent="0.2"/>
    <row r="163" s="73" customFormat="1" ht="10.8" x14ac:dyDescent="0.2"/>
    <row r="164" s="73" customFormat="1" ht="10.8" x14ac:dyDescent="0.2"/>
    <row r="165" s="73" customFormat="1" ht="10.8" x14ac:dyDescent="0.2"/>
    <row r="166" s="73" customFormat="1" ht="10.8" x14ac:dyDescent="0.2"/>
    <row r="167" s="73" customFormat="1" ht="10.8" x14ac:dyDescent="0.2"/>
    <row r="168" s="73" customFormat="1" ht="10.8" x14ac:dyDescent="0.2"/>
    <row r="169" s="73" customFormat="1" ht="10.8" x14ac:dyDescent="0.2"/>
    <row r="170" s="73" customFormat="1" ht="10.8" x14ac:dyDescent="0.2"/>
    <row r="171" s="73" customFormat="1" ht="10.8" x14ac:dyDescent="0.2"/>
    <row r="172" s="73" customFormat="1" ht="10.8" x14ac:dyDescent="0.2"/>
    <row r="173" s="73" customFormat="1" ht="10.8" x14ac:dyDescent="0.2"/>
    <row r="174" s="73" customFormat="1" ht="10.8" x14ac:dyDescent="0.2"/>
    <row r="175" s="73" customFormat="1" ht="10.8" x14ac:dyDescent="0.2"/>
    <row r="176" s="73" customFormat="1" ht="10.8" x14ac:dyDescent="0.2"/>
    <row r="177" s="73" customFormat="1" ht="10.8" x14ac:dyDescent="0.2"/>
    <row r="178" s="73" customFormat="1" ht="10.8" x14ac:dyDescent="0.2"/>
    <row r="179" s="73" customFormat="1" ht="10.8" x14ac:dyDescent="0.2"/>
    <row r="180" s="73" customFormat="1" ht="10.8" x14ac:dyDescent="0.2"/>
    <row r="181" s="73" customFormat="1" ht="10.8" x14ac:dyDescent="0.2"/>
    <row r="182" s="73" customFormat="1" ht="10.8" x14ac:dyDescent="0.2"/>
    <row r="183" s="73" customFormat="1" ht="10.8" x14ac:dyDescent="0.2"/>
    <row r="184" s="73" customFormat="1" ht="10.8" x14ac:dyDescent="0.2"/>
    <row r="185" s="73" customFormat="1" ht="10.8" x14ac:dyDescent="0.2"/>
    <row r="186" s="73" customFormat="1" ht="10.8" x14ac:dyDescent="0.2"/>
    <row r="187" s="73" customFormat="1" ht="10.8" x14ac:dyDescent="0.2"/>
    <row r="188" s="73" customFormat="1" ht="10.8" x14ac:dyDescent="0.2"/>
    <row r="189" s="73" customFormat="1" ht="10.8" x14ac:dyDescent="0.2"/>
    <row r="190" s="73" customFormat="1" ht="10.8" x14ac:dyDescent="0.2"/>
    <row r="191" s="73" customFormat="1" ht="10.8" x14ac:dyDescent="0.2"/>
    <row r="192" s="73" customFormat="1" ht="10.8" x14ac:dyDescent="0.2"/>
    <row r="193" s="73" customFormat="1" ht="10.8" x14ac:dyDescent="0.2"/>
    <row r="194" s="73" customFormat="1" ht="10.8" x14ac:dyDescent="0.2"/>
    <row r="195" s="73" customFormat="1" ht="10.8" x14ac:dyDescent="0.2"/>
    <row r="196" s="73" customFormat="1" ht="10.8" x14ac:dyDescent="0.2"/>
    <row r="197" s="73" customFormat="1" ht="10.8" x14ac:dyDescent="0.2"/>
    <row r="198" s="73" customFormat="1" ht="10.8" x14ac:dyDescent="0.2"/>
    <row r="199" s="73" customFormat="1" ht="10.8" x14ac:dyDescent="0.2"/>
    <row r="200" s="73" customFormat="1" ht="10.8" x14ac:dyDescent="0.2"/>
    <row r="201" s="73" customFormat="1" ht="10.8" x14ac:dyDescent="0.2"/>
    <row r="202" s="73" customFormat="1" ht="10.8" x14ac:dyDescent="0.2"/>
    <row r="203" s="73" customFormat="1" ht="10.8" x14ac:dyDescent="0.2"/>
    <row r="204" s="73" customFormat="1" ht="10.8" x14ac:dyDescent="0.2"/>
    <row r="205" s="73" customFormat="1" ht="10.8" x14ac:dyDescent="0.2"/>
    <row r="206" s="73" customFormat="1" ht="10.8" x14ac:dyDescent="0.2"/>
    <row r="207" s="73" customFormat="1" ht="10.8" x14ac:dyDescent="0.2"/>
    <row r="208" s="73" customFormat="1" ht="10.8" x14ac:dyDescent="0.2"/>
    <row r="209" s="73" customFormat="1" ht="10.8" x14ac:dyDescent="0.2"/>
    <row r="210" s="73" customFormat="1" ht="10.8" x14ac:dyDescent="0.2"/>
    <row r="211" s="73" customFormat="1" ht="10.8" x14ac:dyDescent="0.2"/>
    <row r="212" s="73" customFormat="1" ht="10.8" x14ac:dyDescent="0.2"/>
    <row r="213" s="73" customFormat="1" ht="10.8" x14ac:dyDescent="0.2"/>
    <row r="214" s="73" customFormat="1" ht="10.8" x14ac:dyDescent="0.2"/>
    <row r="215" s="73" customFormat="1" ht="10.8" x14ac:dyDescent="0.2"/>
    <row r="216" s="73" customFormat="1" ht="10.8" x14ac:dyDescent="0.2"/>
    <row r="217" s="73" customFormat="1" ht="10.8" x14ac:dyDescent="0.2"/>
    <row r="218" s="73" customFormat="1" ht="10.8" x14ac:dyDescent="0.2"/>
    <row r="219" s="73" customFormat="1" ht="10.8" x14ac:dyDescent="0.2"/>
    <row r="220" s="73" customFormat="1" ht="10.8" x14ac:dyDescent="0.2"/>
    <row r="221" s="73" customFormat="1" ht="10.8" x14ac:dyDescent="0.2"/>
    <row r="222" s="73" customFormat="1" ht="10.8" x14ac:dyDescent="0.2"/>
    <row r="223" s="73" customFormat="1" ht="10.8" x14ac:dyDescent="0.2"/>
    <row r="224" s="73" customFormat="1" ht="10.8" x14ac:dyDescent="0.2"/>
    <row r="225" s="73" customFormat="1" ht="10.8" x14ac:dyDescent="0.2"/>
    <row r="226" s="73" customFormat="1" ht="10.8" x14ac:dyDescent="0.2"/>
    <row r="227" s="73" customFormat="1" ht="10.8" x14ac:dyDescent="0.2"/>
    <row r="228" s="73" customFormat="1" ht="10.8" x14ac:dyDescent="0.2"/>
    <row r="229" s="73" customFormat="1" ht="10.8" x14ac:dyDescent="0.2"/>
    <row r="230" s="73" customFormat="1" ht="10.8" x14ac:dyDescent="0.2"/>
    <row r="231" s="73" customFormat="1" ht="10.8" x14ac:dyDescent="0.2"/>
    <row r="232" s="73" customFormat="1" ht="10.8" x14ac:dyDescent="0.2"/>
    <row r="233" s="73" customFormat="1" ht="10.8" x14ac:dyDescent="0.2"/>
    <row r="234" s="73" customFormat="1" ht="10.8" x14ac:dyDescent="0.2"/>
    <row r="235" s="73" customFormat="1" ht="10.8" x14ac:dyDescent="0.2"/>
    <row r="236" s="73" customFormat="1" ht="10.8" x14ac:dyDescent="0.2"/>
    <row r="237" s="73" customFormat="1" ht="10.8" x14ac:dyDescent="0.2"/>
    <row r="238" s="73" customFormat="1" ht="10.8" x14ac:dyDescent="0.2"/>
    <row r="239" s="73" customFormat="1" ht="10.8" x14ac:dyDescent="0.2"/>
    <row r="240" s="73" customFormat="1" ht="10.8" x14ac:dyDescent="0.2"/>
    <row r="241" spans="6:6" s="73" customFormat="1" ht="10.8" x14ac:dyDescent="0.2"/>
    <row r="242" spans="6:6" s="73" customFormat="1" ht="10.8" x14ac:dyDescent="0.2"/>
    <row r="243" spans="6:6" s="73" customFormat="1" ht="10.8" x14ac:dyDescent="0.2"/>
    <row r="244" spans="6:6" s="73" customFormat="1" ht="10.8" x14ac:dyDescent="0.2"/>
    <row r="245" spans="6:6" s="73" customFormat="1" ht="10.8" x14ac:dyDescent="0.2"/>
    <row r="246" spans="6:6" s="73" customFormat="1" ht="10.8" x14ac:dyDescent="0.2"/>
    <row r="247" spans="6:6" s="73" customFormat="1" x14ac:dyDescent="0.2">
      <c r="F247" s="49"/>
    </row>
    <row r="248" spans="6:6" s="73" customFormat="1" x14ac:dyDescent="0.2">
      <c r="F248" s="49"/>
    </row>
  </sheetData>
  <mergeCells count="36">
    <mergeCell ref="A41:E41"/>
    <mergeCell ref="A28:B28"/>
    <mergeCell ref="A29:B29"/>
    <mergeCell ref="A30:B30"/>
    <mergeCell ref="A31:B31"/>
    <mergeCell ref="A32:B32"/>
    <mergeCell ref="A38:B38"/>
    <mergeCell ref="A33:B33"/>
    <mergeCell ref="A34:B34"/>
    <mergeCell ref="A35:B35"/>
    <mergeCell ref="A36:B36"/>
    <mergeCell ref="A37:B37"/>
    <mergeCell ref="A14:B14"/>
    <mergeCell ref="A27:B27"/>
    <mergeCell ref="A16:B16"/>
    <mergeCell ref="A17:B17"/>
    <mergeCell ref="A18:B18"/>
    <mergeCell ref="A19:B19"/>
    <mergeCell ref="A20:B20"/>
    <mergeCell ref="A21:B21"/>
    <mergeCell ref="A22:B22"/>
    <mergeCell ref="A15:B15"/>
    <mergeCell ref="A23:B23"/>
    <mergeCell ref="A24:B24"/>
    <mergeCell ref="A25:B25"/>
    <mergeCell ref="A26:B26"/>
    <mergeCell ref="E3:E4"/>
    <mergeCell ref="A6:B6"/>
    <mergeCell ref="A7:B7"/>
    <mergeCell ref="A8:B8"/>
    <mergeCell ref="A13:B13"/>
    <mergeCell ref="A9:B9"/>
    <mergeCell ref="A10:B10"/>
    <mergeCell ref="A11:B11"/>
    <mergeCell ref="A12:B12"/>
    <mergeCell ref="D3:D4"/>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BDEA8-4DB0-47A9-9B4C-40089A990162}">
  <dimension ref="A1:J14"/>
  <sheetViews>
    <sheetView view="pageBreakPreview" zoomScaleNormal="100" zoomScaleSheetLayoutView="100" workbookViewId="0">
      <selection sqref="A1:XFD3"/>
    </sheetView>
  </sheetViews>
  <sheetFormatPr defaultColWidth="9" defaultRowHeight="13.2" x14ac:dyDescent="0.2"/>
  <cols>
    <col min="1" max="1" width="10.6640625" style="49" customWidth="1"/>
    <col min="2" max="3" width="14.88671875" style="49" customWidth="1"/>
    <col min="4" max="7" width="12.109375" style="49" customWidth="1"/>
    <col min="8" max="16384" width="9" style="49"/>
  </cols>
  <sheetData>
    <row r="1" spans="1:10" ht="15" customHeight="1" x14ac:dyDescent="0.2">
      <c r="A1" s="56" t="s">
        <v>372</v>
      </c>
      <c r="G1" s="444"/>
    </row>
    <row r="2" spans="1:10" s="1" customFormat="1" ht="9.9" customHeight="1" thickBot="1" x14ac:dyDescent="0.25">
      <c r="A2" s="53"/>
      <c r="B2" s="53"/>
      <c r="C2" s="53"/>
      <c r="D2" s="53"/>
      <c r="E2" s="53"/>
      <c r="F2" s="53"/>
      <c r="G2" s="53"/>
    </row>
    <row r="3" spans="1:10" s="68" customFormat="1" ht="16.5" customHeight="1" thickTop="1" x14ac:dyDescent="0.2">
      <c r="A3" s="93" t="s">
        <v>371</v>
      </c>
      <c r="B3" s="397" t="s">
        <v>370</v>
      </c>
      <c r="C3" s="397"/>
      <c r="D3" s="792" t="s">
        <v>369</v>
      </c>
      <c r="E3" s="793"/>
      <c r="F3" s="397" t="s">
        <v>368</v>
      </c>
      <c r="G3" s="395"/>
    </row>
    <row r="4" spans="1:10" s="68" customFormat="1" ht="16.5" customHeight="1" x14ac:dyDescent="0.2">
      <c r="A4" s="96" t="s">
        <v>56</v>
      </c>
      <c r="B4" s="443" t="s">
        <v>367</v>
      </c>
      <c r="C4" s="443" t="s">
        <v>366</v>
      </c>
      <c r="D4" s="443" t="s">
        <v>367</v>
      </c>
      <c r="E4" s="443" t="s">
        <v>366</v>
      </c>
      <c r="F4" s="443" t="s">
        <v>367</v>
      </c>
      <c r="G4" s="394" t="s">
        <v>366</v>
      </c>
    </row>
    <row r="5" spans="1:10" s="66" customFormat="1" ht="18" customHeight="1" x14ac:dyDescent="0.2">
      <c r="A5" s="281" t="s">
        <v>181</v>
      </c>
      <c r="B5" s="441">
        <v>77155610.826086953</v>
      </c>
      <c r="C5" s="441">
        <v>76815318</v>
      </c>
      <c r="D5" s="441">
        <v>185420</v>
      </c>
      <c r="E5" s="441">
        <v>111118</v>
      </c>
      <c r="F5" s="441">
        <v>338912</v>
      </c>
      <c r="G5" s="441">
        <v>217709</v>
      </c>
    </row>
    <row r="6" spans="1:10" s="66" customFormat="1" ht="18" customHeight="1" x14ac:dyDescent="0.2">
      <c r="A6" s="281">
        <v>3</v>
      </c>
      <c r="B6" s="442">
        <v>76855164</v>
      </c>
      <c r="C6" s="442">
        <v>75705508</v>
      </c>
      <c r="D6" s="442">
        <v>184656</v>
      </c>
      <c r="E6" s="442">
        <v>109559</v>
      </c>
      <c r="F6" s="442">
        <v>336156</v>
      </c>
      <c r="G6" s="441">
        <v>212034</v>
      </c>
    </row>
    <row r="7" spans="1:10" s="66" customFormat="1" ht="18" customHeight="1" x14ac:dyDescent="0.2">
      <c r="A7" s="391">
        <v>4</v>
      </c>
      <c r="B7" s="440">
        <v>80981880</v>
      </c>
      <c r="C7" s="440">
        <v>78930265</v>
      </c>
      <c r="D7" s="440">
        <v>195590</v>
      </c>
      <c r="E7" s="440">
        <v>114540</v>
      </c>
      <c r="F7" s="440">
        <v>354470</v>
      </c>
      <c r="G7" s="439">
        <v>219298</v>
      </c>
    </row>
    <row r="8" spans="1:10" s="63" customFormat="1" ht="13.5" customHeight="1" x14ac:dyDescent="0.2">
      <c r="A8" s="63" t="s">
        <v>287</v>
      </c>
      <c r="C8" s="63" t="s">
        <v>365</v>
      </c>
      <c r="D8" s="64"/>
      <c r="G8" s="50"/>
    </row>
    <row r="9" spans="1:10" s="63" customFormat="1" ht="13.5" customHeight="1" x14ac:dyDescent="0.2">
      <c r="C9" s="63" t="s">
        <v>364</v>
      </c>
      <c r="D9" s="64"/>
      <c r="G9" s="50"/>
    </row>
    <row r="10" spans="1:10" s="63" customFormat="1" ht="13.5" customHeight="1" x14ac:dyDescent="0.2">
      <c r="G10" s="50"/>
      <c r="H10" s="49"/>
      <c r="I10" s="49"/>
      <c r="J10" s="49"/>
    </row>
    <row r="11" spans="1:10" ht="13.5" customHeight="1" x14ac:dyDescent="0.2"/>
    <row r="12" spans="1:10" ht="13.5" customHeight="1" x14ac:dyDescent="0.2"/>
    <row r="13" spans="1:10" ht="13.5" customHeight="1" x14ac:dyDescent="0.2"/>
    <row r="14" spans="1:10" ht="13.5" customHeight="1" x14ac:dyDescent="0.2"/>
  </sheetData>
  <mergeCells count="1">
    <mergeCell ref="D3:E3"/>
  </mergeCells>
  <phoneticPr fontId="3"/>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79AA6-C84A-460B-AF84-2F3909642F52}">
  <dimension ref="A1:E11"/>
  <sheetViews>
    <sheetView view="pageBreakPreview" zoomScaleNormal="100" zoomScaleSheetLayoutView="100" workbookViewId="0">
      <selection sqref="A1:XFD3"/>
    </sheetView>
  </sheetViews>
  <sheetFormatPr defaultColWidth="9" defaultRowHeight="13.2" x14ac:dyDescent="0.2"/>
  <cols>
    <col min="1" max="5" width="17.6640625" style="1" customWidth="1"/>
    <col min="6" max="16384" width="9" style="1"/>
  </cols>
  <sheetData>
    <row r="1" spans="1:5" ht="15" customHeight="1" x14ac:dyDescent="0.2">
      <c r="A1" s="56" t="s">
        <v>381</v>
      </c>
      <c r="E1" s="50"/>
    </row>
    <row r="2" spans="1:5" ht="12.9" customHeight="1" thickBot="1" x14ac:dyDescent="0.25">
      <c r="E2" s="50"/>
    </row>
    <row r="3" spans="1:5" s="85" customFormat="1" ht="15" customHeight="1" thickTop="1" x14ac:dyDescent="0.15">
      <c r="A3" s="93" t="s">
        <v>380</v>
      </c>
      <c r="B3" s="646" t="s">
        <v>379</v>
      </c>
      <c r="C3" s="794" t="s">
        <v>378</v>
      </c>
      <c r="D3" s="646" t="s">
        <v>377</v>
      </c>
      <c r="E3" s="703" t="s">
        <v>376</v>
      </c>
    </row>
    <row r="4" spans="1:5" s="85" customFormat="1" ht="15" customHeight="1" x14ac:dyDescent="0.15">
      <c r="A4" s="96" t="s">
        <v>291</v>
      </c>
      <c r="B4" s="659"/>
      <c r="C4" s="795"/>
      <c r="D4" s="659"/>
      <c r="E4" s="705"/>
    </row>
    <row r="5" spans="1:5" s="85" customFormat="1" ht="19.5" customHeight="1" x14ac:dyDescent="0.15">
      <c r="A5" s="71" t="s">
        <v>181</v>
      </c>
      <c r="B5" s="451">
        <v>50766</v>
      </c>
      <c r="C5" s="452">
        <v>43.1</v>
      </c>
      <c r="D5" s="451">
        <v>3578070</v>
      </c>
      <c r="E5" s="450">
        <v>31.4</v>
      </c>
    </row>
    <row r="6" spans="1:5" s="85" customFormat="1" ht="20.100000000000001" customHeight="1" x14ac:dyDescent="0.15">
      <c r="A6" s="71">
        <v>3</v>
      </c>
      <c r="B6" s="451">
        <v>51186</v>
      </c>
      <c r="C6" s="452">
        <v>44.1</v>
      </c>
      <c r="D6" s="451">
        <v>3576554</v>
      </c>
      <c r="E6" s="450">
        <v>31.7</v>
      </c>
    </row>
    <row r="7" spans="1:5" s="85" customFormat="1" ht="20.100000000000001" customHeight="1" x14ac:dyDescent="0.15">
      <c r="A7" s="253">
        <v>4</v>
      </c>
      <c r="B7" s="448">
        <v>51521</v>
      </c>
      <c r="C7" s="449">
        <v>45.9</v>
      </c>
      <c r="D7" s="448">
        <v>3790720</v>
      </c>
      <c r="E7" s="447">
        <v>30.7</v>
      </c>
    </row>
    <row r="8" spans="1:5" ht="12" customHeight="1" x14ac:dyDescent="0.2">
      <c r="A8" s="63" t="s">
        <v>375</v>
      </c>
      <c r="B8" s="446" t="s">
        <v>374</v>
      </c>
      <c r="C8" s="445"/>
      <c r="D8" s="445"/>
      <c r="E8" s="445"/>
    </row>
    <row r="9" spans="1:5" x14ac:dyDescent="0.2">
      <c r="B9" s="446" t="s">
        <v>373</v>
      </c>
      <c r="C9" s="445"/>
      <c r="D9" s="445"/>
    </row>
    <row r="10" spans="1:5" x14ac:dyDescent="0.2">
      <c r="E10" s="50"/>
    </row>
    <row r="11" spans="1:5" x14ac:dyDescent="0.2">
      <c r="E11" s="50"/>
    </row>
  </sheetData>
  <mergeCells count="4">
    <mergeCell ref="B3:B4"/>
    <mergeCell ref="C3:C4"/>
    <mergeCell ref="D3:D4"/>
    <mergeCell ref="E3:E4"/>
  </mergeCells>
  <phoneticPr fontId="3"/>
  <printOptions horizontalCentered="1"/>
  <pageMargins left="0.70866141732283472" right="0.70866141732283472" top="0.74803149606299213" bottom="0.74803149606299213" header="0.31496062992125984" footer="0.31496062992125984"/>
  <pageSetup paperSize="9" orientation="portrait" cellComments="asDisplayed"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6F58B-5D8C-44D0-9F57-5ADBF00A7DBF}">
  <dimension ref="A1:F14"/>
  <sheetViews>
    <sheetView view="pageBreakPreview" zoomScaleNormal="100" zoomScaleSheetLayoutView="100" workbookViewId="0">
      <selection sqref="A1:XFD3"/>
    </sheetView>
  </sheetViews>
  <sheetFormatPr defaultColWidth="9" defaultRowHeight="13.2" x14ac:dyDescent="0.2"/>
  <cols>
    <col min="1" max="6" width="14.88671875" style="1" customWidth="1"/>
    <col min="7" max="16384" width="9" style="1"/>
  </cols>
  <sheetData>
    <row r="1" spans="1:6" ht="15" customHeight="1" x14ac:dyDescent="0.2">
      <c r="A1" s="56" t="s">
        <v>395</v>
      </c>
      <c r="B1" s="467"/>
      <c r="C1" s="467"/>
      <c r="D1" s="466"/>
      <c r="E1" s="466"/>
      <c r="F1" s="466"/>
    </row>
    <row r="2" spans="1:6" ht="9.9" customHeight="1" thickBot="1" x14ac:dyDescent="0.25">
      <c r="A2" s="56"/>
      <c r="B2" s="319"/>
      <c r="C2" s="319"/>
      <c r="D2" s="330"/>
      <c r="E2" s="330"/>
      <c r="F2" s="330"/>
    </row>
    <row r="3" spans="1:6" s="85" customFormat="1" ht="18.75" customHeight="1" thickTop="1" x14ac:dyDescent="0.15">
      <c r="A3" s="93" t="s">
        <v>394</v>
      </c>
      <c r="B3" s="796" t="s">
        <v>393</v>
      </c>
      <c r="C3" s="797"/>
      <c r="D3" s="465" t="s">
        <v>392</v>
      </c>
      <c r="E3" s="464"/>
      <c r="F3" s="463"/>
    </row>
    <row r="4" spans="1:6" s="85" customFormat="1" ht="19.5" customHeight="1" x14ac:dyDescent="0.15">
      <c r="A4" s="97"/>
      <c r="B4" s="798"/>
      <c r="C4" s="799"/>
      <c r="D4" s="800" t="s">
        <v>391</v>
      </c>
      <c r="E4" s="802" t="s">
        <v>390</v>
      </c>
      <c r="F4" s="803"/>
    </row>
    <row r="5" spans="1:6" s="85" customFormat="1" ht="18" customHeight="1" x14ac:dyDescent="0.15">
      <c r="A5" s="280" t="s">
        <v>389</v>
      </c>
      <c r="B5" s="461" t="s">
        <v>388</v>
      </c>
      <c r="C5" s="462" t="s">
        <v>387</v>
      </c>
      <c r="D5" s="801"/>
      <c r="E5" s="461" t="s">
        <v>386</v>
      </c>
      <c r="F5" s="460" t="s">
        <v>385</v>
      </c>
    </row>
    <row r="6" spans="1:6" s="85" customFormat="1" ht="20.100000000000001" customHeight="1" x14ac:dyDescent="0.15">
      <c r="A6" s="71" t="s">
        <v>181</v>
      </c>
      <c r="B6" s="336">
        <v>288123</v>
      </c>
      <c r="C6" s="459">
        <v>896</v>
      </c>
      <c r="D6" s="458">
        <v>91135</v>
      </c>
      <c r="E6" s="339">
        <v>89111</v>
      </c>
      <c r="F6" s="336">
        <v>2024</v>
      </c>
    </row>
    <row r="7" spans="1:6" s="85" customFormat="1" ht="20.100000000000001" customHeight="1" x14ac:dyDescent="0.15">
      <c r="A7" s="71">
        <v>3</v>
      </c>
      <c r="B7" s="336">
        <v>527928</v>
      </c>
      <c r="C7" s="459">
        <v>2307</v>
      </c>
      <c r="D7" s="458">
        <v>193522</v>
      </c>
      <c r="E7" s="339">
        <v>181982</v>
      </c>
      <c r="F7" s="336">
        <v>11540</v>
      </c>
    </row>
    <row r="8" spans="1:6" s="85" customFormat="1" ht="20.100000000000001" customHeight="1" x14ac:dyDescent="0.15">
      <c r="A8" s="253">
        <v>4</v>
      </c>
      <c r="B8" s="332">
        <v>602200</v>
      </c>
      <c r="C8" s="457">
        <v>2369</v>
      </c>
      <c r="D8" s="456">
        <v>302885</v>
      </c>
      <c r="E8" s="335">
        <v>234858</v>
      </c>
      <c r="F8" s="332">
        <v>68027</v>
      </c>
    </row>
    <row r="9" spans="1:6" s="85" customFormat="1" ht="5.0999999999999996" customHeight="1" x14ac:dyDescent="0.15">
      <c r="A9" s="63" t="s">
        <v>375</v>
      </c>
      <c r="B9" s="319"/>
      <c r="C9" s="319"/>
      <c r="D9" s="330"/>
      <c r="E9" s="454"/>
      <c r="F9" s="455" t="s">
        <v>384</v>
      </c>
    </row>
    <row r="10" spans="1:6" ht="12" customHeight="1" x14ac:dyDescent="0.2">
      <c r="A10" s="63"/>
      <c r="B10" s="319"/>
      <c r="C10" s="50" t="s">
        <v>383</v>
      </c>
      <c r="D10" s="49"/>
      <c r="E10" s="49"/>
      <c r="F10" s="636" t="s">
        <v>382</v>
      </c>
    </row>
    <row r="11" spans="1:6" ht="12" customHeight="1" x14ac:dyDescent="0.2">
      <c r="A11" s="73"/>
      <c r="B11" s="73"/>
      <c r="C11" s="50"/>
      <c r="F11" s="49"/>
    </row>
    <row r="12" spans="1:6" ht="12" customHeight="1" x14ac:dyDescent="0.2">
      <c r="A12" s="73"/>
      <c r="B12" s="73"/>
      <c r="C12" s="50"/>
    </row>
    <row r="13" spans="1:6" ht="12" customHeight="1" x14ac:dyDescent="0.2">
      <c r="D13" s="50"/>
      <c r="E13" s="453"/>
    </row>
    <row r="14" spans="1:6" ht="12" customHeight="1" x14ac:dyDescent="0.2">
      <c r="F14" s="453"/>
    </row>
  </sheetData>
  <mergeCells count="3">
    <mergeCell ref="B3:C4"/>
    <mergeCell ref="D4:D5"/>
    <mergeCell ref="E4:F4"/>
  </mergeCells>
  <phoneticPr fontId="3"/>
  <printOptions horizontalCentered="1"/>
  <pageMargins left="0.51181102362204722" right="0.51181102362204722" top="0.74803149606299213" bottom="0.74803149606299213" header="0.31496062992125984" footer="0.31496062992125984"/>
  <pageSetup paperSize="9" orientation="portrait" cellComments="asDisplayed"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AFF21-30D0-4102-A4D2-1B21EF01EE9A}">
  <dimension ref="A1:I965"/>
  <sheetViews>
    <sheetView view="pageBreakPreview" zoomScaleNormal="100" zoomScaleSheetLayoutView="100" workbookViewId="0">
      <selection sqref="A1:XFD3"/>
    </sheetView>
  </sheetViews>
  <sheetFormatPr defaultColWidth="9" defaultRowHeight="24.9" customHeight="1" x14ac:dyDescent="0.2"/>
  <cols>
    <col min="1" max="1" width="2.33203125" style="49" customWidth="1"/>
    <col min="2" max="3" width="20.6640625" style="49" customWidth="1"/>
    <col min="4" max="5" width="20.6640625" style="56" customWidth="1"/>
    <col min="6" max="6" width="9" style="49" customWidth="1"/>
    <col min="7" max="7" width="22.77734375" style="49" customWidth="1"/>
    <col min="8" max="16384" width="9" style="49"/>
  </cols>
  <sheetData>
    <row r="1" spans="1:7" ht="15" customHeight="1" x14ac:dyDescent="0.2">
      <c r="A1" s="811" t="s">
        <v>605</v>
      </c>
      <c r="B1" s="811"/>
      <c r="D1" s="602"/>
      <c r="E1" s="602"/>
    </row>
    <row r="2" spans="1:7" ht="9.9" customHeight="1" thickBot="1" x14ac:dyDescent="0.25">
      <c r="B2" s="56"/>
      <c r="C2" s="601"/>
      <c r="D2" s="600"/>
      <c r="E2" s="600"/>
    </row>
    <row r="3" spans="1:7" ht="15" customHeight="1" thickTop="1" x14ac:dyDescent="0.2">
      <c r="A3" s="812" t="s">
        <v>604</v>
      </c>
      <c r="B3" s="813"/>
      <c r="C3" s="814" t="s">
        <v>181</v>
      </c>
      <c r="D3" s="816">
        <v>3</v>
      </c>
      <c r="E3" s="804">
        <v>4</v>
      </c>
    </row>
    <row r="4" spans="1:7" ht="15" customHeight="1" x14ac:dyDescent="0.2">
      <c r="A4" s="806" t="s">
        <v>603</v>
      </c>
      <c r="B4" s="807"/>
      <c r="C4" s="815"/>
      <c r="D4" s="817"/>
      <c r="E4" s="805"/>
    </row>
    <row r="5" spans="1:7" ht="17.100000000000001" customHeight="1" x14ac:dyDescent="0.2">
      <c r="A5" s="808" t="s">
        <v>74</v>
      </c>
      <c r="B5" s="809"/>
      <c r="C5" s="599">
        <v>81950401</v>
      </c>
      <c r="D5" s="599">
        <v>82003324</v>
      </c>
      <c r="E5" s="598">
        <v>85471264</v>
      </c>
      <c r="G5" s="597"/>
    </row>
    <row r="6" spans="1:7" ht="17.100000000000001" customHeight="1" x14ac:dyDescent="0.2">
      <c r="A6" s="594"/>
      <c r="B6" s="118"/>
      <c r="C6" s="593"/>
      <c r="D6" s="593"/>
      <c r="E6" s="592"/>
    </row>
    <row r="7" spans="1:7" ht="17.100000000000001" customHeight="1" x14ac:dyDescent="0.2">
      <c r="A7" s="594"/>
      <c r="B7" s="118" t="s">
        <v>602</v>
      </c>
      <c r="C7" s="593">
        <v>61740</v>
      </c>
      <c r="D7" s="593">
        <v>69620</v>
      </c>
      <c r="E7" s="592">
        <v>69900</v>
      </c>
    </row>
    <row r="8" spans="1:7" ht="17.100000000000001" customHeight="1" x14ac:dyDescent="0.2">
      <c r="A8" s="594"/>
      <c r="B8" s="118" t="s">
        <v>601</v>
      </c>
      <c r="C8" s="593">
        <v>30525886</v>
      </c>
      <c r="D8" s="593">
        <v>30282445</v>
      </c>
      <c r="E8" s="592">
        <v>31441050</v>
      </c>
    </row>
    <row r="9" spans="1:7" ht="17.100000000000001" customHeight="1" x14ac:dyDescent="0.2">
      <c r="A9" s="594"/>
      <c r="B9" s="118" t="s">
        <v>600</v>
      </c>
      <c r="C9" s="593">
        <v>26621</v>
      </c>
      <c r="D9" s="593">
        <v>47697</v>
      </c>
      <c r="E9" s="592">
        <v>50959</v>
      </c>
    </row>
    <row r="10" spans="1:7" ht="17.100000000000001" customHeight="1" x14ac:dyDescent="0.2">
      <c r="A10" s="594"/>
      <c r="B10" s="118" t="s">
        <v>599</v>
      </c>
      <c r="C10" s="593">
        <v>67476</v>
      </c>
      <c r="D10" s="593">
        <v>74456</v>
      </c>
      <c r="E10" s="592">
        <v>135924</v>
      </c>
    </row>
    <row r="11" spans="1:7" ht="17.100000000000001" customHeight="1" x14ac:dyDescent="0.2">
      <c r="A11" s="594"/>
      <c r="B11" s="118" t="s">
        <v>598</v>
      </c>
      <c r="C11" s="593">
        <v>1845601</v>
      </c>
      <c r="D11" s="593">
        <v>2305702</v>
      </c>
      <c r="E11" s="592">
        <v>2374645</v>
      </c>
    </row>
    <row r="12" spans="1:7" ht="17.100000000000001" customHeight="1" x14ac:dyDescent="0.2">
      <c r="A12" s="594"/>
      <c r="B12" s="118" t="s">
        <v>597</v>
      </c>
      <c r="C12" s="596" t="s">
        <v>240</v>
      </c>
      <c r="D12" s="596" t="s">
        <v>240</v>
      </c>
      <c r="E12" s="595" t="s">
        <v>140</v>
      </c>
    </row>
    <row r="13" spans="1:7" ht="17.100000000000001" customHeight="1" x14ac:dyDescent="0.2">
      <c r="A13" s="594"/>
      <c r="B13" s="118" t="s">
        <v>596</v>
      </c>
      <c r="C13" s="593">
        <v>229519</v>
      </c>
      <c r="D13" s="593">
        <v>291082</v>
      </c>
      <c r="E13" s="592">
        <v>268331</v>
      </c>
    </row>
    <row r="14" spans="1:7" ht="17.100000000000001" customHeight="1" x14ac:dyDescent="0.2">
      <c r="A14" s="594"/>
      <c r="B14" s="118" t="s">
        <v>595</v>
      </c>
      <c r="C14" s="593">
        <v>39353535</v>
      </c>
      <c r="D14" s="593">
        <v>38907144</v>
      </c>
      <c r="E14" s="592">
        <v>40878519</v>
      </c>
    </row>
    <row r="15" spans="1:7" ht="17.100000000000001" customHeight="1" x14ac:dyDescent="0.2">
      <c r="A15" s="594"/>
      <c r="B15" s="118" t="s">
        <v>594</v>
      </c>
      <c r="C15" s="596" t="s">
        <v>240</v>
      </c>
      <c r="D15" s="596" t="s">
        <v>240</v>
      </c>
      <c r="E15" s="595" t="s">
        <v>140</v>
      </c>
    </row>
    <row r="16" spans="1:7" ht="17.100000000000001" customHeight="1" x14ac:dyDescent="0.2">
      <c r="A16" s="594"/>
      <c r="B16" s="118" t="s">
        <v>593</v>
      </c>
      <c r="C16" s="593">
        <v>8335934</v>
      </c>
      <c r="D16" s="593">
        <v>8253101</v>
      </c>
      <c r="E16" s="592">
        <v>8648374</v>
      </c>
    </row>
    <row r="17" spans="1:9" ht="17.100000000000001" customHeight="1" x14ac:dyDescent="0.2">
      <c r="A17" s="594"/>
      <c r="B17" s="118" t="s">
        <v>592</v>
      </c>
      <c r="C17" s="593">
        <v>5440</v>
      </c>
      <c r="D17" s="593">
        <v>12054</v>
      </c>
      <c r="E17" s="592">
        <v>1380</v>
      </c>
    </row>
    <row r="18" spans="1:9" ht="17.100000000000001" customHeight="1" x14ac:dyDescent="0.2">
      <c r="A18" s="591"/>
      <c r="B18" s="590" t="s">
        <v>591</v>
      </c>
      <c r="C18" s="589">
        <v>1498649</v>
      </c>
      <c r="D18" s="589">
        <v>1760023</v>
      </c>
      <c r="E18" s="588">
        <v>1602184</v>
      </c>
    </row>
    <row r="19" spans="1:9" ht="12" customHeight="1" x14ac:dyDescent="0.2">
      <c r="A19" s="810" t="s">
        <v>590</v>
      </c>
      <c r="B19" s="810"/>
      <c r="C19" s="192"/>
      <c r="D19" s="50"/>
      <c r="E19" s="50" t="s">
        <v>589</v>
      </c>
      <c r="G19" s="587"/>
      <c r="H19" s="587"/>
      <c r="I19" s="587"/>
    </row>
    <row r="20" spans="1:9" ht="12" customHeight="1" x14ac:dyDescent="0.2">
      <c r="B20" s="63"/>
      <c r="C20" s="63"/>
      <c r="D20" s="50"/>
      <c r="E20" s="50" t="s">
        <v>588</v>
      </c>
      <c r="G20" s="584"/>
      <c r="H20" s="584"/>
      <c r="I20" s="584"/>
    </row>
    <row r="21" spans="1:9" ht="12" customHeight="1" x14ac:dyDescent="0.2">
      <c r="B21" s="63"/>
      <c r="C21" s="63"/>
      <c r="D21" s="50"/>
      <c r="E21" s="50" t="s">
        <v>587</v>
      </c>
      <c r="G21" s="584"/>
      <c r="H21" s="584"/>
      <c r="I21" s="584"/>
    </row>
    <row r="22" spans="1:9" ht="12" customHeight="1" x14ac:dyDescent="0.2">
      <c r="B22" s="63"/>
      <c r="C22" s="63"/>
      <c r="D22" s="50"/>
      <c r="E22" s="50" t="s">
        <v>586</v>
      </c>
      <c r="G22" s="584"/>
      <c r="H22" s="584"/>
      <c r="I22" s="584"/>
    </row>
    <row r="23" spans="1:9" ht="12" customHeight="1" x14ac:dyDescent="0.2">
      <c r="B23" s="63"/>
      <c r="C23" s="63"/>
      <c r="D23" s="50"/>
      <c r="E23" s="50" t="s">
        <v>585</v>
      </c>
      <c r="G23" s="584"/>
      <c r="H23" s="584"/>
      <c r="I23" s="584"/>
    </row>
    <row r="24" spans="1:9" ht="12" customHeight="1" x14ac:dyDescent="0.2">
      <c r="B24" s="63"/>
      <c r="C24" s="50"/>
      <c r="D24" s="50"/>
      <c r="E24" s="50" t="s">
        <v>614</v>
      </c>
      <c r="G24" s="584"/>
      <c r="H24" s="584"/>
      <c r="I24" s="584"/>
    </row>
    <row r="25" spans="1:9" ht="12.9" customHeight="1" x14ac:dyDescent="0.2">
      <c r="B25" s="63"/>
      <c r="D25" s="630"/>
      <c r="E25" s="50" t="s">
        <v>613</v>
      </c>
      <c r="G25" s="586"/>
      <c r="H25" s="584"/>
      <c r="I25" s="584"/>
    </row>
    <row r="26" spans="1:9" ht="12" customHeight="1" x14ac:dyDescent="0.2">
      <c r="D26" s="585"/>
      <c r="E26" s="585"/>
      <c r="G26" s="584"/>
      <c r="H26" s="584"/>
      <c r="I26" s="584"/>
    </row>
    <row r="27" spans="1:9" ht="12" customHeight="1" x14ac:dyDescent="0.2">
      <c r="G27" s="584"/>
      <c r="H27" s="584"/>
      <c r="I27" s="584"/>
    </row>
    <row r="28" spans="1:9" ht="12" customHeight="1" x14ac:dyDescent="0.2"/>
    <row r="29" spans="1:9" ht="12" customHeight="1" x14ac:dyDescent="0.2"/>
    <row r="30" spans="1:9" ht="12" customHeight="1" x14ac:dyDescent="0.2"/>
    <row r="31" spans="1:9" ht="12" customHeight="1" x14ac:dyDescent="0.2"/>
    <row r="32" spans="1:9"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row r="866" ht="12" customHeight="1" x14ac:dyDescent="0.2"/>
    <row r="867" ht="12" customHeight="1" x14ac:dyDescent="0.2"/>
    <row r="868" ht="12" customHeight="1" x14ac:dyDescent="0.2"/>
    <row r="869" ht="12" customHeight="1" x14ac:dyDescent="0.2"/>
    <row r="870" ht="12" customHeight="1" x14ac:dyDescent="0.2"/>
    <row r="871" ht="12" customHeight="1" x14ac:dyDescent="0.2"/>
    <row r="872" ht="12" customHeight="1" x14ac:dyDescent="0.2"/>
    <row r="873" ht="12" customHeight="1" x14ac:dyDescent="0.2"/>
    <row r="874" ht="12" customHeight="1" x14ac:dyDescent="0.2"/>
    <row r="875" ht="12" customHeight="1" x14ac:dyDescent="0.2"/>
    <row r="876" ht="12" customHeight="1" x14ac:dyDescent="0.2"/>
    <row r="877" ht="12" customHeight="1" x14ac:dyDescent="0.2"/>
    <row r="878" ht="12" customHeight="1" x14ac:dyDescent="0.2"/>
    <row r="879" ht="12" customHeight="1" x14ac:dyDescent="0.2"/>
    <row r="880" ht="12" customHeight="1" x14ac:dyDescent="0.2"/>
    <row r="881" ht="12" customHeight="1" x14ac:dyDescent="0.2"/>
    <row r="882" ht="12" customHeight="1" x14ac:dyDescent="0.2"/>
    <row r="883" ht="12" customHeight="1" x14ac:dyDescent="0.2"/>
    <row r="884" ht="12" customHeight="1" x14ac:dyDescent="0.2"/>
    <row r="885" ht="12" customHeight="1" x14ac:dyDescent="0.2"/>
    <row r="886" ht="12" customHeight="1" x14ac:dyDescent="0.2"/>
    <row r="887" ht="12" customHeight="1" x14ac:dyDescent="0.2"/>
    <row r="888" ht="12" customHeight="1" x14ac:dyDescent="0.2"/>
    <row r="889" ht="12" customHeight="1" x14ac:dyDescent="0.2"/>
    <row r="890" ht="12" customHeight="1" x14ac:dyDescent="0.2"/>
    <row r="891" ht="12" customHeight="1" x14ac:dyDescent="0.2"/>
    <row r="892" ht="12" customHeight="1" x14ac:dyDescent="0.2"/>
    <row r="893" ht="12" customHeight="1" x14ac:dyDescent="0.2"/>
    <row r="894" ht="12" customHeight="1" x14ac:dyDescent="0.2"/>
    <row r="895" ht="12" customHeight="1" x14ac:dyDescent="0.2"/>
    <row r="896" ht="12" customHeight="1" x14ac:dyDescent="0.2"/>
    <row r="897" ht="12" customHeight="1" x14ac:dyDescent="0.2"/>
    <row r="898" ht="12" customHeight="1" x14ac:dyDescent="0.2"/>
    <row r="899" ht="12" customHeight="1" x14ac:dyDescent="0.2"/>
    <row r="900" ht="12" customHeight="1" x14ac:dyDescent="0.2"/>
    <row r="901" ht="12" customHeight="1" x14ac:dyDescent="0.2"/>
    <row r="902" ht="12" customHeight="1" x14ac:dyDescent="0.2"/>
    <row r="903" ht="12" customHeight="1" x14ac:dyDescent="0.2"/>
    <row r="904" ht="12" customHeight="1" x14ac:dyDescent="0.2"/>
    <row r="905" ht="12" customHeight="1" x14ac:dyDescent="0.2"/>
    <row r="906" ht="12" customHeight="1" x14ac:dyDescent="0.2"/>
    <row r="907" ht="12" customHeight="1" x14ac:dyDescent="0.2"/>
    <row r="908" ht="12" customHeight="1" x14ac:dyDescent="0.2"/>
    <row r="909" ht="12" customHeight="1" x14ac:dyDescent="0.2"/>
    <row r="910" ht="12" customHeight="1" x14ac:dyDescent="0.2"/>
    <row r="911" ht="12" customHeight="1" x14ac:dyDescent="0.2"/>
    <row r="912" ht="12" customHeight="1" x14ac:dyDescent="0.2"/>
    <row r="913" ht="12" customHeight="1" x14ac:dyDescent="0.2"/>
    <row r="914" ht="12" customHeight="1" x14ac:dyDescent="0.2"/>
    <row r="915" ht="12" customHeight="1" x14ac:dyDescent="0.2"/>
    <row r="916" ht="12" customHeight="1" x14ac:dyDescent="0.2"/>
    <row r="917" ht="12" customHeight="1" x14ac:dyDescent="0.2"/>
    <row r="918" ht="12" customHeight="1" x14ac:dyDescent="0.2"/>
    <row r="919" ht="12" customHeight="1" x14ac:dyDescent="0.2"/>
    <row r="920" ht="12" customHeight="1" x14ac:dyDescent="0.2"/>
    <row r="921" ht="12" customHeight="1" x14ac:dyDescent="0.2"/>
    <row r="922" ht="12" customHeight="1" x14ac:dyDescent="0.2"/>
    <row r="923" ht="12" customHeight="1" x14ac:dyDescent="0.2"/>
    <row r="924" ht="12" customHeight="1" x14ac:dyDescent="0.2"/>
    <row r="925" ht="12" customHeight="1" x14ac:dyDescent="0.2"/>
    <row r="926" ht="12" customHeight="1" x14ac:dyDescent="0.2"/>
    <row r="927" ht="12" customHeight="1" x14ac:dyDescent="0.2"/>
    <row r="928" ht="12" customHeight="1" x14ac:dyDescent="0.2"/>
    <row r="929" ht="12" customHeight="1" x14ac:dyDescent="0.2"/>
    <row r="930" ht="12" customHeight="1" x14ac:dyDescent="0.2"/>
    <row r="931" ht="12" customHeight="1" x14ac:dyDescent="0.2"/>
    <row r="932" ht="12" customHeight="1" x14ac:dyDescent="0.2"/>
    <row r="933" ht="12" customHeight="1" x14ac:dyDescent="0.2"/>
    <row r="934" ht="12" customHeight="1" x14ac:dyDescent="0.2"/>
    <row r="935" ht="12" customHeight="1" x14ac:dyDescent="0.2"/>
    <row r="936" ht="12" customHeight="1" x14ac:dyDescent="0.2"/>
    <row r="937" ht="12" customHeight="1" x14ac:dyDescent="0.2"/>
    <row r="938" ht="12" customHeight="1" x14ac:dyDescent="0.2"/>
    <row r="939" ht="12" customHeight="1" x14ac:dyDescent="0.2"/>
    <row r="940" ht="12" customHeight="1" x14ac:dyDescent="0.2"/>
    <row r="941" ht="12" customHeight="1" x14ac:dyDescent="0.2"/>
    <row r="942" ht="12" customHeight="1" x14ac:dyDescent="0.2"/>
    <row r="943" ht="12" customHeight="1" x14ac:dyDescent="0.2"/>
    <row r="944" ht="12" customHeight="1" x14ac:dyDescent="0.2"/>
    <row r="945" ht="12" customHeight="1" x14ac:dyDescent="0.2"/>
    <row r="946" ht="12" customHeight="1" x14ac:dyDescent="0.2"/>
    <row r="947" ht="12" customHeight="1" x14ac:dyDescent="0.2"/>
    <row r="948" ht="12" customHeight="1" x14ac:dyDescent="0.2"/>
    <row r="949" ht="12" customHeight="1" x14ac:dyDescent="0.2"/>
    <row r="950" ht="12" customHeight="1" x14ac:dyDescent="0.2"/>
    <row r="951" ht="12" customHeight="1" x14ac:dyDescent="0.2"/>
    <row r="952" ht="12" customHeight="1" x14ac:dyDescent="0.2"/>
    <row r="953" ht="12" customHeight="1" x14ac:dyDescent="0.2"/>
    <row r="954" ht="12" customHeight="1" x14ac:dyDescent="0.2"/>
    <row r="955" ht="12" customHeight="1" x14ac:dyDescent="0.2"/>
    <row r="956" ht="12" customHeight="1" x14ac:dyDescent="0.2"/>
    <row r="957" ht="12" customHeight="1" x14ac:dyDescent="0.2"/>
    <row r="958" ht="12" customHeight="1" x14ac:dyDescent="0.2"/>
    <row r="959" ht="12" customHeight="1" x14ac:dyDescent="0.2"/>
    <row r="960" ht="12" customHeight="1" x14ac:dyDescent="0.2"/>
    <row r="961" ht="12" customHeight="1" x14ac:dyDescent="0.2"/>
    <row r="962" ht="12" customHeight="1" x14ac:dyDescent="0.2"/>
    <row r="963" ht="12" customHeight="1" x14ac:dyDescent="0.2"/>
    <row r="964" ht="12" customHeight="1" x14ac:dyDescent="0.2"/>
    <row r="965" ht="12" customHeight="1" x14ac:dyDescent="0.2"/>
  </sheetData>
  <sheetProtection selectLockedCells="1" selectUnlockedCells="1"/>
  <mergeCells count="8">
    <mergeCell ref="E3:E4"/>
    <mergeCell ref="A4:B4"/>
    <mergeCell ref="A5:B5"/>
    <mergeCell ref="A19:B19"/>
    <mergeCell ref="A1:B1"/>
    <mergeCell ref="A3:B3"/>
    <mergeCell ref="C3:C4"/>
    <mergeCell ref="D3:D4"/>
  </mergeCells>
  <phoneticPr fontId="3"/>
  <printOptions horizontalCentered="1" verticalCentered="1"/>
  <pageMargins left="0.78749999999999998" right="0.78749999999999998" top="0.39374999999999999" bottom="0.98402777777777772" header="0.51180555555555551" footer="0.5118055555555555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8"/>
  <sheetViews>
    <sheetView view="pageBreakPreview" topLeftCell="A52" zoomScale="106" zoomScaleNormal="85" zoomScaleSheetLayoutView="106" workbookViewId="0">
      <selection activeCell="E6" sqref="E6"/>
    </sheetView>
  </sheetViews>
  <sheetFormatPr defaultColWidth="9" defaultRowHeight="13.2" x14ac:dyDescent="0.2"/>
  <cols>
    <col min="1" max="1" width="1.88671875" style="1" customWidth="1"/>
    <col min="2" max="2" width="23.77734375" style="1" customWidth="1"/>
    <col min="3" max="3" width="0.88671875" style="1" customWidth="1"/>
    <col min="4" max="6" width="20.109375" style="1" customWidth="1"/>
    <col min="7" max="7" width="17" style="1" bestFit="1" customWidth="1"/>
    <col min="8" max="9" width="15" style="1" bestFit="1" customWidth="1"/>
    <col min="10" max="16384" width="9" style="1"/>
  </cols>
  <sheetData>
    <row r="1" spans="1:6" ht="15" customHeight="1" x14ac:dyDescent="0.2">
      <c r="A1" s="56" t="s">
        <v>102</v>
      </c>
      <c r="C1" s="56"/>
    </row>
    <row r="2" spans="1:6" ht="5.0999999999999996" customHeight="1" x14ac:dyDescent="0.2">
      <c r="A2" s="56"/>
      <c r="C2" s="56"/>
    </row>
    <row r="3" spans="1:6" s="49" customFormat="1" ht="15" customHeight="1" thickBot="1" x14ac:dyDescent="0.25">
      <c r="A3" s="66" t="s">
        <v>101</v>
      </c>
      <c r="C3" s="66"/>
      <c r="F3" s="50" t="s">
        <v>608</v>
      </c>
    </row>
    <row r="4" spans="1:6" s="85" customFormat="1" ht="15" customHeight="1" thickTop="1" x14ac:dyDescent="0.15">
      <c r="A4" s="93"/>
      <c r="B4" s="652" t="s">
        <v>47</v>
      </c>
      <c r="C4" s="653"/>
      <c r="D4" s="646" t="s">
        <v>33</v>
      </c>
      <c r="E4" s="654" t="s">
        <v>77</v>
      </c>
      <c r="F4" s="646" t="s">
        <v>76</v>
      </c>
    </row>
    <row r="5" spans="1:6" s="85" customFormat="1" ht="15" customHeight="1" x14ac:dyDescent="0.15">
      <c r="A5" s="648" t="s">
        <v>100</v>
      </c>
      <c r="B5" s="649"/>
      <c r="C5" s="92"/>
      <c r="D5" s="647"/>
      <c r="E5" s="655"/>
      <c r="F5" s="647"/>
    </row>
    <row r="6" spans="1:6" s="66" customFormat="1" ht="12.9" customHeight="1" x14ac:dyDescent="0.2">
      <c r="A6" s="650" t="s">
        <v>74</v>
      </c>
      <c r="B6" s="656"/>
      <c r="C6" s="91"/>
      <c r="D6" s="607">
        <f>SUM(D8:D29)</f>
        <v>316192496</v>
      </c>
      <c r="E6" s="608">
        <f>F6-D6</f>
        <v>23253659</v>
      </c>
      <c r="F6" s="608">
        <f>SUM(F8:F29)</f>
        <v>339446155</v>
      </c>
    </row>
    <row r="7" spans="1:6" s="68" customFormat="1" ht="12.9" customHeight="1" x14ac:dyDescent="0.2">
      <c r="A7" s="97"/>
      <c r="B7" s="87"/>
      <c r="C7" s="86"/>
      <c r="D7" s="609"/>
      <c r="E7" s="610"/>
      <c r="F7" s="609"/>
    </row>
    <row r="8" spans="1:6" s="68" customFormat="1" ht="12.9" customHeight="1" x14ac:dyDescent="0.2">
      <c r="A8" s="97"/>
      <c r="B8" s="87" t="s">
        <v>45</v>
      </c>
      <c r="C8" s="86"/>
      <c r="D8" s="611">
        <v>51542402</v>
      </c>
      <c r="E8" s="612">
        <f t="shared" ref="E8:E29" si="0">F8-D8</f>
        <v>1412652</v>
      </c>
      <c r="F8" s="611">
        <v>52955054</v>
      </c>
    </row>
    <row r="9" spans="1:6" s="68" customFormat="1" ht="12.9" customHeight="1" x14ac:dyDescent="0.2">
      <c r="A9" s="97"/>
      <c r="B9" s="87" t="s">
        <v>99</v>
      </c>
      <c r="C9" s="86"/>
      <c r="D9" s="611">
        <v>965701</v>
      </c>
      <c r="E9" s="612">
        <f t="shared" si="0"/>
        <v>83300</v>
      </c>
      <c r="F9" s="611">
        <v>1049001</v>
      </c>
    </row>
    <row r="10" spans="1:6" s="68" customFormat="1" ht="12.9" customHeight="1" x14ac:dyDescent="0.2">
      <c r="A10" s="97"/>
      <c r="B10" s="87" t="s">
        <v>98</v>
      </c>
      <c r="C10" s="86"/>
      <c r="D10" s="611">
        <v>108000</v>
      </c>
      <c r="E10" s="612">
        <f t="shared" si="0"/>
        <v>62000</v>
      </c>
      <c r="F10" s="611">
        <v>170000</v>
      </c>
    </row>
    <row r="11" spans="1:6" s="68" customFormat="1" ht="12.9" customHeight="1" x14ac:dyDescent="0.2">
      <c r="A11" s="97"/>
      <c r="B11" s="87" t="s">
        <v>97</v>
      </c>
      <c r="C11" s="86"/>
      <c r="D11" s="611">
        <v>592000</v>
      </c>
      <c r="E11" s="612">
        <f>F11-D11</f>
        <v>272000</v>
      </c>
      <c r="F11" s="611">
        <v>864000</v>
      </c>
    </row>
    <row r="12" spans="1:6" s="68" customFormat="1" ht="12.9" customHeight="1" x14ac:dyDescent="0.2">
      <c r="A12" s="97"/>
      <c r="B12" s="87" t="s">
        <v>96</v>
      </c>
      <c r="C12" s="86"/>
      <c r="D12" s="611">
        <v>691000</v>
      </c>
      <c r="E12" s="612">
        <f t="shared" si="0"/>
        <v>0</v>
      </c>
      <c r="F12" s="611">
        <v>691000</v>
      </c>
    </row>
    <row r="13" spans="1:6" s="68" customFormat="1" ht="12.9" customHeight="1" x14ac:dyDescent="0.2">
      <c r="A13" s="97"/>
      <c r="B13" s="87" t="s">
        <v>95</v>
      </c>
      <c r="C13" s="86"/>
      <c r="D13" s="611">
        <v>15300000</v>
      </c>
      <c r="E13" s="612">
        <f t="shared" si="0"/>
        <v>287000</v>
      </c>
      <c r="F13" s="611">
        <v>15587000</v>
      </c>
    </row>
    <row r="14" spans="1:6" s="68" customFormat="1" ht="12.9" customHeight="1" x14ac:dyDescent="0.2">
      <c r="A14" s="97"/>
      <c r="B14" s="87" t="s">
        <v>94</v>
      </c>
      <c r="C14" s="86"/>
      <c r="D14" s="611">
        <v>1</v>
      </c>
      <c r="E14" s="612">
        <f t="shared" si="0"/>
        <v>0</v>
      </c>
      <c r="F14" s="611">
        <v>1</v>
      </c>
    </row>
    <row r="15" spans="1:6" s="68" customFormat="1" ht="12.9" customHeight="1" x14ac:dyDescent="0.2">
      <c r="A15" s="97"/>
      <c r="B15" s="87" t="s">
        <v>93</v>
      </c>
      <c r="C15" s="86"/>
      <c r="D15" s="611">
        <v>238000</v>
      </c>
      <c r="E15" s="612">
        <f t="shared" si="0"/>
        <v>15398</v>
      </c>
      <c r="F15" s="611">
        <v>253398</v>
      </c>
    </row>
    <row r="16" spans="1:6" s="68" customFormat="1" ht="12.9" customHeight="1" x14ac:dyDescent="0.2">
      <c r="A16" s="97"/>
      <c r="B16" s="87" t="s">
        <v>92</v>
      </c>
      <c r="C16" s="86"/>
      <c r="D16" s="611">
        <v>1648</v>
      </c>
      <c r="E16" s="612">
        <f t="shared" si="0"/>
        <v>848</v>
      </c>
      <c r="F16" s="611">
        <v>2496</v>
      </c>
    </row>
    <row r="17" spans="1:9" s="68" customFormat="1" ht="12.9" customHeight="1" x14ac:dyDescent="0.2">
      <c r="A17" s="97"/>
      <c r="B17" s="87" t="s">
        <v>91</v>
      </c>
      <c r="C17" s="86"/>
      <c r="D17" s="612">
        <v>572000</v>
      </c>
      <c r="E17" s="612">
        <f t="shared" si="0"/>
        <v>172157</v>
      </c>
      <c r="F17" s="611">
        <v>744157</v>
      </c>
    </row>
    <row r="18" spans="1:9" s="68" customFormat="1" ht="12.9" customHeight="1" x14ac:dyDescent="0.2">
      <c r="A18" s="97"/>
      <c r="B18" s="87" t="s">
        <v>90</v>
      </c>
      <c r="C18" s="86"/>
      <c r="D18" s="611">
        <v>72000</v>
      </c>
      <c r="E18" s="612">
        <f t="shared" si="0"/>
        <v>0</v>
      </c>
      <c r="F18" s="611">
        <v>72000</v>
      </c>
    </row>
    <row r="19" spans="1:9" s="68" customFormat="1" ht="12.9" customHeight="1" x14ac:dyDescent="0.2">
      <c r="A19" s="97"/>
      <c r="B19" s="87" t="s">
        <v>89</v>
      </c>
      <c r="C19" s="86"/>
      <c r="D19" s="611">
        <v>103200000</v>
      </c>
      <c r="E19" s="612">
        <f t="shared" si="0"/>
        <v>4684470</v>
      </c>
      <c r="F19" s="611">
        <v>107884470</v>
      </c>
    </row>
    <row r="20" spans="1:9" s="68" customFormat="1" ht="12.9" customHeight="1" x14ac:dyDescent="0.2">
      <c r="A20" s="97"/>
      <c r="B20" s="87" t="s">
        <v>88</v>
      </c>
      <c r="C20" s="86"/>
      <c r="D20" s="611">
        <v>2308919</v>
      </c>
      <c r="E20" s="612">
        <f t="shared" si="0"/>
        <v>-6646</v>
      </c>
      <c r="F20" s="611">
        <v>2302273</v>
      </c>
    </row>
    <row r="21" spans="1:9" s="68" customFormat="1" ht="12.9" customHeight="1" x14ac:dyDescent="0.2">
      <c r="A21" s="97"/>
      <c r="B21" s="87" t="s">
        <v>87</v>
      </c>
      <c r="C21" s="86"/>
      <c r="D21" s="611">
        <v>4153682</v>
      </c>
      <c r="E21" s="612">
        <f t="shared" si="0"/>
        <v>467390</v>
      </c>
      <c r="F21" s="611">
        <v>4621072</v>
      </c>
    </row>
    <row r="22" spans="1:9" s="68" customFormat="1" ht="12.9" customHeight="1" x14ac:dyDescent="0.2">
      <c r="A22" s="97"/>
      <c r="B22" s="87" t="s">
        <v>86</v>
      </c>
      <c r="C22" s="86"/>
      <c r="D22" s="611">
        <v>75115731</v>
      </c>
      <c r="E22" s="612">
        <f t="shared" si="0"/>
        <v>9634914</v>
      </c>
      <c r="F22" s="611">
        <v>84750645</v>
      </c>
    </row>
    <row r="23" spans="1:9" s="68" customFormat="1" ht="12.9" customHeight="1" x14ac:dyDescent="0.2">
      <c r="A23" s="97"/>
      <c r="B23" s="87" t="s">
        <v>85</v>
      </c>
      <c r="C23" s="86"/>
      <c r="D23" s="611">
        <v>25053979</v>
      </c>
      <c r="E23" s="612">
        <f t="shared" si="0"/>
        <v>3335955</v>
      </c>
      <c r="F23" s="611">
        <v>28389934</v>
      </c>
    </row>
    <row r="24" spans="1:9" s="68" customFormat="1" ht="12.9" customHeight="1" x14ac:dyDescent="0.2">
      <c r="A24" s="97"/>
      <c r="B24" s="87" t="s">
        <v>84</v>
      </c>
      <c r="C24" s="86"/>
      <c r="D24" s="611">
        <v>428136</v>
      </c>
      <c r="E24" s="612">
        <f t="shared" si="0"/>
        <v>195279</v>
      </c>
      <c r="F24" s="611">
        <v>623415</v>
      </c>
    </row>
    <row r="25" spans="1:9" s="68" customFormat="1" ht="12.9" customHeight="1" x14ac:dyDescent="0.2">
      <c r="A25" s="97"/>
      <c r="B25" s="87" t="s">
        <v>83</v>
      </c>
      <c r="C25" s="86"/>
      <c r="D25" s="611">
        <v>22809</v>
      </c>
      <c r="E25" s="612">
        <f t="shared" si="0"/>
        <v>257260</v>
      </c>
      <c r="F25" s="611">
        <v>280069</v>
      </c>
    </row>
    <row r="26" spans="1:9" s="68" customFormat="1" ht="12.9" customHeight="1" x14ac:dyDescent="0.2">
      <c r="A26" s="97"/>
      <c r="B26" s="87" t="s">
        <v>82</v>
      </c>
      <c r="C26" s="86"/>
      <c r="D26" s="611">
        <v>31268139</v>
      </c>
      <c r="E26" s="612">
        <f t="shared" si="0"/>
        <v>-2171468</v>
      </c>
      <c r="F26" s="611">
        <v>29096671</v>
      </c>
    </row>
    <row r="27" spans="1:9" s="68" customFormat="1" ht="12.9" customHeight="1" x14ac:dyDescent="0.2">
      <c r="A27" s="97"/>
      <c r="B27" s="87" t="s">
        <v>81</v>
      </c>
      <c r="C27" s="86"/>
      <c r="D27" s="611">
        <v>1000000</v>
      </c>
      <c r="E27" s="612">
        <f t="shared" si="0"/>
        <v>4328062</v>
      </c>
      <c r="F27" s="611">
        <v>5328062</v>
      </c>
    </row>
    <row r="28" spans="1:9" s="68" customFormat="1" ht="12.9" customHeight="1" x14ac:dyDescent="0.2">
      <c r="A28" s="97"/>
      <c r="B28" s="87" t="s">
        <v>80</v>
      </c>
      <c r="C28" s="86"/>
      <c r="D28" s="611">
        <v>3554349</v>
      </c>
      <c r="E28" s="612">
        <f t="shared" si="0"/>
        <v>223088</v>
      </c>
      <c r="F28" s="611">
        <v>3777437</v>
      </c>
    </row>
    <row r="29" spans="1:9" s="68" customFormat="1" ht="12.9" customHeight="1" x14ac:dyDescent="0.2">
      <c r="A29" s="97"/>
      <c r="B29" s="87" t="s">
        <v>79</v>
      </c>
      <c r="C29" s="86"/>
      <c r="D29" s="611">
        <v>4000</v>
      </c>
      <c r="E29" s="612">
        <f t="shared" si="0"/>
        <v>0</v>
      </c>
      <c r="F29" s="611">
        <v>4000</v>
      </c>
      <c r="G29" s="81"/>
      <c r="H29" s="81"/>
      <c r="I29" s="81"/>
    </row>
    <row r="30" spans="1:9" s="68" customFormat="1" ht="12.75" customHeight="1" x14ac:dyDescent="0.2">
      <c r="A30" s="96"/>
      <c r="B30" s="95"/>
      <c r="C30" s="94"/>
      <c r="D30" s="613"/>
      <c r="E30" s="613"/>
      <c r="F30" s="614"/>
    </row>
    <row r="31" spans="1:9" ht="12.9" customHeight="1" x14ac:dyDescent="0.2"/>
    <row r="32" spans="1:9" ht="15" customHeight="1" thickBot="1" x14ac:dyDescent="0.25">
      <c r="A32" s="66" t="s">
        <v>78</v>
      </c>
      <c r="B32" s="66"/>
      <c r="C32" s="66"/>
      <c r="D32" s="49"/>
      <c r="E32" s="49"/>
      <c r="F32" s="50"/>
    </row>
    <row r="33" spans="1:9" s="85" customFormat="1" ht="15" customHeight="1" thickTop="1" x14ac:dyDescent="0.15">
      <c r="A33" s="93"/>
      <c r="B33" s="652" t="s">
        <v>47</v>
      </c>
      <c r="C33" s="653"/>
      <c r="D33" s="646" t="s">
        <v>33</v>
      </c>
      <c r="E33" s="654" t="s">
        <v>77</v>
      </c>
      <c r="F33" s="646" t="s">
        <v>76</v>
      </c>
    </row>
    <row r="34" spans="1:9" s="85" customFormat="1" ht="15" customHeight="1" x14ac:dyDescent="0.15">
      <c r="A34" s="648" t="s">
        <v>75</v>
      </c>
      <c r="B34" s="649"/>
      <c r="C34" s="92"/>
      <c r="D34" s="647"/>
      <c r="E34" s="657"/>
      <c r="F34" s="647"/>
    </row>
    <row r="35" spans="1:9" s="85" customFormat="1" ht="12.9" customHeight="1" x14ac:dyDescent="0.2">
      <c r="A35" s="650" t="s">
        <v>74</v>
      </c>
      <c r="B35" s="651"/>
      <c r="C35" s="91"/>
      <c r="D35" s="615">
        <f>SUM(D37:D46)</f>
        <v>316192496</v>
      </c>
      <c r="E35" s="608">
        <f>F35-D35</f>
        <v>23253659</v>
      </c>
      <c r="F35" s="616">
        <f>SUM(F37:F46)</f>
        <v>339446155</v>
      </c>
    </row>
    <row r="36" spans="1:9" s="85" customFormat="1" ht="12.9" customHeight="1" x14ac:dyDescent="0.15">
      <c r="A36" s="88"/>
      <c r="B36" s="90"/>
      <c r="C36" s="89"/>
      <c r="D36" s="617"/>
      <c r="E36" s="612"/>
      <c r="F36" s="618"/>
    </row>
    <row r="37" spans="1:9" s="85" customFormat="1" ht="12.9" customHeight="1" x14ac:dyDescent="0.15">
      <c r="A37" s="88"/>
      <c r="B37" s="87" t="s">
        <v>73</v>
      </c>
      <c r="C37" s="86"/>
      <c r="D37" s="619">
        <v>933761</v>
      </c>
      <c r="E37" s="612">
        <f t="shared" ref="E37:E46" si="1">F37-D37</f>
        <v>-3934</v>
      </c>
      <c r="F37" s="620">
        <v>929827</v>
      </c>
    </row>
    <row r="38" spans="1:9" s="85" customFormat="1" ht="12.9" customHeight="1" x14ac:dyDescent="0.15">
      <c r="A38" s="88"/>
      <c r="B38" s="87" t="s">
        <v>72</v>
      </c>
      <c r="C38" s="86"/>
      <c r="D38" s="619">
        <v>35237611</v>
      </c>
      <c r="E38" s="612">
        <f t="shared" si="1"/>
        <v>6811081</v>
      </c>
      <c r="F38" s="620">
        <v>42048692</v>
      </c>
    </row>
    <row r="39" spans="1:9" s="85" customFormat="1" ht="12.9" customHeight="1" x14ac:dyDescent="0.15">
      <c r="A39" s="88"/>
      <c r="B39" s="87" t="s">
        <v>71</v>
      </c>
      <c r="C39" s="86"/>
      <c r="D39" s="619">
        <v>152286082</v>
      </c>
      <c r="E39" s="612">
        <f t="shared" si="1"/>
        <v>9182093</v>
      </c>
      <c r="F39" s="620">
        <v>161468175</v>
      </c>
    </row>
    <row r="40" spans="1:9" s="85" customFormat="1" ht="12.9" customHeight="1" x14ac:dyDescent="0.15">
      <c r="A40" s="88"/>
      <c r="B40" s="87" t="s">
        <v>70</v>
      </c>
      <c r="C40" s="86"/>
      <c r="D40" s="619">
        <v>3840144</v>
      </c>
      <c r="E40" s="612">
        <f t="shared" si="1"/>
        <v>2375951</v>
      </c>
      <c r="F40" s="620">
        <v>6216095</v>
      </c>
    </row>
    <row r="41" spans="1:9" s="85" customFormat="1" ht="12.9" customHeight="1" x14ac:dyDescent="0.15">
      <c r="A41" s="88"/>
      <c r="B41" s="87" t="s">
        <v>69</v>
      </c>
      <c r="C41" s="86"/>
      <c r="D41" s="619">
        <v>27939970</v>
      </c>
      <c r="E41" s="612">
        <f t="shared" si="1"/>
        <v>1602581</v>
      </c>
      <c r="F41" s="621">
        <v>29542551</v>
      </c>
    </row>
    <row r="42" spans="1:9" s="85" customFormat="1" ht="12.9" customHeight="1" x14ac:dyDescent="0.15">
      <c r="A42" s="88"/>
      <c r="B42" s="87" t="s">
        <v>68</v>
      </c>
      <c r="C42" s="86"/>
      <c r="D42" s="619">
        <v>28843748</v>
      </c>
      <c r="E42" s="612">
        <f t="shared" si="1"/>
        <v>-2234010</v>
      </c>
      <c r="F42" s="620">
        <v>26609738</v>
      </c>
    </row>
    <row r="43" spans="1:9" s="85" customFormat="1" ht="12.9" customHeight="1" x14ac:dyDescent="0.15">
      <c r="A43" s="88"/>
      <c r="B43" s="87" t="s">
        <v>67</v>
      </c>
      <c r="C43" s="86"/>
      <c r="D43" s="619">
        <v>37547106</v>
      </c>
      <c r="E43" s="612">
        <f t="shared" si="1"/>
        <v>7178820</v>
      </c>
      <c r="F43" s="620">
        <v>44725926</v>
      </c>
    </row>
    <row r="44" spans="1:9" s="85" customFormat="1" ht="12.9" customHeight="1" x14ac:dyDescent="0.15">
      <c r="A44" s="88"/>
      <c r="B44" s="87" t="s">
        <v>66</v>
      </c>
      <c r="C44" s="86"/>
      <c r="D44" s="619">
        <v>3443772</v>
      </c>
      <c r="E44" s="612">
        <f t="shared" si="1"/>
        <v>-18738</v>
      </c>
      <c r="F44" s="620">
        <v>3425034</v>
      </c>
    </row>
    <row r="45" spans="1:9" s="85" customFormat="1" ht="12.9" customHeight="1" x14ac:dyDescent="0.15">
      <c r="A45" s="88"/>
      <c r="B45" s="87" t="s">
        <v>65</v>
      </c>
      <c r="C45" s="86"/>
      <c r="D45" s="619">
        <v>25720302</v>
      </c>
      <c r="E45" s="612">
        <f t="shared" si="1"/>
        <v>-1640185</v>
      </c>
      <c r="F45" s="620">
        <v>24080117</v>
      </c>
    </row>
    <row r="46" spans="1:9" ht="12.9" customHeight="1" x14ac:dyDescent="0.2">
      <c r="A46" s="84"/>
      <c r="B46" s="83" t="s">
        <v>64</v>
      </c>
      <c r="C46" s="82"/>
      <c r="D46" s="622">
        <v>400000</v>
      </c>
      <c r="E46" s="613">
        <f t="shared" si="1"/>
        <v>0</v>
      </c>
      <c r="F46" s="623">
        <v>400000</v>
      </c>
      <c r="G46" s="81"/>
      <c r="H46" s="81"/>
      <c r="I46" s="81"/>
    </row>
    <row r="47" spans="1:9" ht="12" customHeight="1" x14ac:dyDescent="0.2">
      <c r="A47" s="10" t="s">
        <v>52</v>
      </c>
      <c r="B47" s="10"/>
      <c r="C47" s="10"/>
      <c r="D47" s="10"/>
      <c r="E47" s="10"/>
      <c r="F47" s="11" t="s">
        <v>63</v>
      </c>
    </row>
    <row r="48" spans="1:9" ht="15" customHeight="1" x14ac:dyDescent="0.2">
      <c r="D48" s="64"/>
      <c r="E48" s="80"/>
      <c r="F48" s="50" t="s">
        <v>227</v>
      </c>
    </row>
  </sheetData>
  <mergeCells count="12">
    <mergeCell ref="F33:F34"/>
    <mergeCell ref="A34:B34"/>
    <mergeCell ref="A35:B35"/>
    <mergeCell ref="B4:C4"/>
    <mergeCell ref="D4:D5"/>
    <mergeCell ref="E4:E5"/>
    <mergeCell ref="F4:F5"/>
    <mergeCell ref="A5:B5"/>
    <mergeCell ref="A6:B6"/>
    <mergeCell ref="B33:C33"/>
    <mergeCell ref="D33:D34"/>
    <mergeCell ref="E33:E34"/>
  </mergeCells>
  <phoneticPr fontId="3"/>
  <printOptions horizontalCentered="1"/>
  <pageMargins left="0" right="0" top="0.39370078740157483" bottom="0.39370078740157483" header="0.31496062992125984" footer="0.31496062992125984"/>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2A2CB-308C-409D-A70D-4419E4D45504}">
  <dimension ref="A1:G35"/>
  <sheetViews>
    <sheetView view="pageBreakPreview" zoomScaleNormal="100" zoomScaleSheetLayoutView="100" workbookViewId="0">
      <selection activeCell="H15" sqref="H15"/>
    </sheetView>
  </sheetViews>
  <sheetFormatPr defaultColWidth="9" defaultRowHeight="13.2" x14ac:dyDescent="0.2"/>
  <cols>
    <col min="1" max="1" width="2" style="1" customWidth="1"/>
    <col min="2" max="2" width="29.77734375" style="1" customWidth="1"/>
    <col min="3" max="5" width="18.33203125" style="1" customWidth="1"/>
    <col min="6" max="6" width="9" style="1"/>
    <col min="7" max="7" width="10.44140625" style="1" bestFit="1" customWidth="1"/>
    <col min="8" max="16384" width="9" style="1"/>
  </cols>
  <sheetData>
    <row r="1" spans="1:7" ht="15" customHeight="1" x14ac:dyDescent="0.2">
      <c r="A1" s="811" t="s">
        <v>584</v>
      </c>
      <c r="B1" s="821"/>
      <c r="C1" s="821"/>
      <c r="D1" s="821"/>
      <c r="E1" s="821"/>
      <c r="F1" s="49"/>
    </row>
    <row r="2" spans="1:7" ht="9.9" customHeight="1" thickBot="1" x14ac:dyDescent="0.25">
      <c r="B2" s="56"/>
      <c r="C2" s="494"/>
      <c r="D2" s="583"/>
      <c r="E2" s="583"/>
      <c r="F2" s="49"/>
    </row>
    <row r="3" spans="1:7" ht="15" customHeight="1" thickTop="1" x14ac:dyDescent="0.2">
      <c r="A3" s="822" t="s">
        <v>583</v>
      </c>
      <c r="B3" s="823"/>
      <c r="C3" s="646" t="s">
        <v>582</v>
      </c>
      <c r="D3" s="824">
        <v>2</v>
      </c>
      <c r="E3" s="826">
        <v>3</v>
      </c>
      <c r="F3" s="49"/>
    </row>
    <row r="4" spans="1:7" ht="15" customHeight="1" x14ac:dyDescent="0.2">
      <c r="A4" s="827" t="s">
        <v>581</v>
      </c>
      <c r="B4" s="828"/>
      <c r="C4" s="659"/>
      <c r="D4" s="825"/>
      <c r="E4" s="647"/>
      <c r="F4" s="49"/>
    </row>
    <row r="5" spans="1:7" ht="17.100000000000001" customHeight="1" x14ac:dyDescent="0.2">
      <c r="A5" s="818" t="s">
        <v>74</v>
      </c>
      <c r="B5" s="819"/>
      <c r="C5" s="582">
        <v>185152</v>
      </c>
      <c r="D5" s="582">
        <v>202534</v>
      </c>
      <c r="E5" s="629">
        <v>222474</v>
      </c>
      <c r="F5" s="49"/>
      <c r="G5" s="581"/>
    </row>
    <row r="6" spans="1:7" ht="17.100000000000001" customHeight="1" x14ac:dyDescent="0.2">
      <c r="A6" s="541"/>
      <c r="B6" s="118"/>
      <c r="C6" s="579"/>
      <c r="D6" s="579"/>
      <c r="E6" s="627"/>
      <c r="F6" s="49"/>
    </row>
    <row r="7" spans="1:7" ht="17.100000000000001" customHeight="1" x14ac:dyDescent="0.2">
      <c r="A7" s="541"/>
      <c r="B7" s="118" t="s">
        <v>580</v>
      </c>
      <c r="C7" s="579">
        <v>695</v>
      </c>
      <c r="D7" s="579">
        <v>510</v>
      </c>
      <c r="E7" s="627">
        <v>474</v>
      </c>
      <c r="F7" s="49"/>
    </row>
    <row r="8" spans="1:7" ht="17.100000000000001" customHeight="1" x14ac:dyDescent="0.2">
      <c r="A8" s="541"/>
      <c r="B8" s="118" t="s">
        <v>579</v>
      </c>
      <c r="C8" s="579">
        <v>44575</v>
      </c>
      <c r="D8" s="579">
        <v>43379</v>
      </c>
      <c r="E8" s="627">
        <v>46613</v>
      </c>
      <c r="F8" s="49"/>
    </row>
    <row r="9" spans="1:7" ht="17.100000000000001" customHeight="1" x14ac:dyDescent="0.2">
      <c r="A9" s="541"/>
      <c r="B9" s="118" t="s">
        <v>578</v>
      </c>
      <c r="C9" s="579">
        <v>1212</v>
      </c>
      <c r="D9" s="579">
        <v>1056</v>
      </c>
      <c r="E9" s="627">
        <v>955</v>
      </c>
      <c r="F9" s="49"/>
    </row>
    <row r="10" spans="1:7" ht="17.100000000000001" customHeight="1" x14ac:dyDescent="0.2">
      <c r="A10" s="541"/>
      <c r="B10" s="118" t="s">
        <v>577</v>
      </c>
      <c r="C10" s="580">
        <v>23102</v>
      </c>
      <c r="D10" s="580">
        <v>24114</v>
      </c>
      <c r="E10" s="628">
        <v>28237</v>
      </c>
      <c r="F10" s="49"/>
    </row>
    <row r="11" spans="1:7" ht="17.100000000000001" customHeight="1" x14ac:dyDescent="0.2">
      <c r="A11" s="541"/>
      <c r="B11" s="118" t="s">
        <v>576</v>
      </c>
      <c r="C11" s="579">
        <v>24600</v>
      </c>
      <c r="D11" s="579">
        <v>26023</v>
      </c>
      <c r="E11" s="627">
        <v>34662</v>
      </c>
      <c r="F11" s="49"/>
    </row>
    <row r="12" spans="1:7" ht="17.100000000000001" customHeight="1" x14ac:dyDescent="0.2">
      <c r="A12" s="541"/>
      <c r="B12" s="118" t="s">
        <v>575</v>
      </c>
      <c r="C12" s="579">
        <v>1107</v>
      </c>
      <c r="D12" s="579">
        <v>2232</v>
      </c>
      <c r="E12" s="627">
        <v>3825</v>
      </c>
      <c r="F12" s="49"/>
    </row>
    <row r="13" spans="1:7" ht="17.100000000000001" customHeight="1" x14ac:dyDescent="0.2">
      <c r="A13" s="541"/>
      <c r="B13" s="118" t="s">
        <v>574</v>
      </c>
      <c r="C13" s="579">
        <v>17506</v>
      </c>
      <c r="D13" s="579">
        <v>23910</v>
      </c>
      <c r="E13" s="627">
        <v>26942</v>
      </c>
      <c r="F13" s="49"/>
    </row>
    <row r="14" spans="1:7" ht="17.100000000000001" customHeight="1" x14ac:dyDescent="0.2">
      <c r="A14" s="541"/>
      <c r="B14" s="118" t="s">
        <v>573</v>
      </c>
      <c r="C14" s="579">
        <v>33</v>
      </c>
      <c r="D14" s="579">
        <v>23</v>
      </c>
      <c r="E14" s="627">
        <v>21</v>
      </c>
      <c r="F14" s="49"/>
    </row>
    <row r="15" spans="1:7" ht="17.100000000000001" customHeight="1" x14ac:dyDescent="0.2">
      <c r="A15" s="541"/>
      <c r="B15" s="118" t="s">
        <v>572</v>
      </c>
      <c r="C15" s="579">
        <v>71858</v>
      </c>
      <c r="D15" s="579">
        <v>80933</v>
      </c>
      <c r="E15" s="627">
        <v>80379</v>
      </c>
      <c r="F15" s="49"/>
    </row>
    <row r="16" spans="1:7" ht="17.100000000000001" customHeight="1" x14ac:dyDescent="0.2">
      <c r="A16" s="541"/>
      <c r="B16" s="118" t="s">
        <v>571</v>
      </c>
      <c r="C16" s="578" t="s">
        <v>567</v>
      </c>
      <c r="D16" s="626" t="s">
        <v>567</v>
      </c>
      <c r="E16" s="625" t="s">
        <v>567</v>
      </c>
      <c r="F16" s="49"/>
    </row>
    <row r="17" spans="1:6" ht="17.100000000000001" customHeight="1" x14ac:dyDescent="0.2">
      <c r="A17" s="541"/>
      <c r="B17" s="118" t="s">
        <v>570</v>
      </c>
      <c r="C17" s="634">
        <v>0</v>
      </c>
      <c r="D17" s="634">
        <v>0</v>
      </c>
      <c r="E17" s="635">
        <v>0</v>
      </c>
      <c r="F17" s="49"/>
    </row>
    <row r="18" spans="1:6" ht="17.100000000000001" customHeight="1" x14ac:dyDescent="0.2">
      <c r="A18" s="541"/>
      <c r="B18" s="118" t="s">
        <v>569</v>
      </c>
      <c r="C18" s="578">
        <v>0</v>
      </c>
      <c r="D18" s="578" t="s">
        <v>240</v>
      </c>
      <c r="E18" s="624" t="s">
        <v>612</v>
      </c>
      <c r="F18" s="49"/>
    </row>
    <row r="19" spans="1:6" ht="17.100000000000001" customHeight="1" x14ac:dyDescent="0.2">
      <c r="A19" s="84"/>
      <c r="B19" s="577" t="s">
        <v>568</v>
      </c>
      <c r="C19" s="576" t="s">
        <v>567</v>
      </c>
      <c r="D19" s="576" t="s">
        <v>567</v>
      </c>
      <c r="E19" s="631" t="s">
        <v>567</v>
      </c>
      <c r="F19" s="49"/>
    </row>
    <row r="20" spans="1:6" ht="12" customHeight="1" x14ac:dyDescent="0.2">
      <c r="A20" s="820" t="s">
        <v>566</v>
      </c>
      <c r="B20" s="651"/>
      <c r="C20" s="192"/>
      <c r="D20" s="50"/>
      <c r="E20" s="50" t="s">
        <v>565</v>
      </c>
      <c r="F20" s="49"/>
    </row>
    <row r="21" spans="1:6" s="10" customFormat="1" ht="12" customHeight="1" x14ac:dyDescent="0.15">
      <c r="B21" s="50" t="s">
        <v>564</v>
      </c>
      <c r="C21" s="63" t="s">
        <v>563</v>
      </c>
      <c r="D21" s="50"/>
      <c r="E21" s="50"/>
      <c r="F21" s="63"/>
    </row>
    <row r="22" spans="1:6" s="10" customFormat="1" ht="12" customHeight="1" x14ac:dyDescent="0.15">
      <c r="B22" s="50" t="s">
        <v>562</v>
      </c>
      <c r="C22" s="63" t="s">
        <v>561</v>
      </c>
      <c r="D22" s="575"/>
      <c r="E22" s="50"/>
      <c r="F22" s="63"/>
    </row>
    <row r="23" spans="1:6" s="10" customFormat="1" ht="12" customHeight="1" x14ac:dyDescent="0.15">
      <c r="C23" s="10" t="s">
        <v>560</v>
      </c>
      <c r="D23" s="575"/>
      <c r="E23" s="575"/>
      <c r="F23" s="63"/>
    </row>
    <row r="24" spans="1:6" s="10" customFormat="1" ht="12" customHeight="1" x14ac:dyDescent="0.15">
      <c r="B24" s="50"/>
      <c r="C24" s="10" t="s">
        <v>559</v>
      </c>
      <c r="D24" s="50"/>
      <c r="E24" s="50"/>
    </row>
    <row r="25" spans="1:6" s="10" customFormat="1" ht="12" customHeight="1" x14ac:dyDescent="0.15">
      <c r="B25" s="50" t="s">
        <v>558</v>
      </c>
      <c r="C25" s="63" t="s">
        <v>557</v>
      </c>
      <c r="D25" s="50"/>
      <c r="E25" s="50"/>
    </row>
    <row r="26" spans="1:6" x14ac:dyDescent="0.2">
      <c r="B26" s="50" t="s">
        <v>556</v>
      </c>
      <c r="C26" s="63" t="s">
        <v>611</v>
      </c>
      <c r="D26" s="10"/>
      <c r="E26" s="10"/>
    </row>
    <row r="35" ht="15" customHeight="1" x14ac:dyDescent="0.2"/>
  </sheetData>
  <mergeCells count="8">
    <mergeCell ref="A5:B5"/>
    <mergeCell ref="A20:B20"/>
    <mergeCell ref="A1:E1"/>
    <mergeCell ref="A3:B3"/>
    <mergeCell ref="C3:C4"/>
    <mergeCell ref="D3:D4"/>
    <mergeCell ref="E3:E4"/>
    <mergeCell ref="A4:B4"/>
  </mergeCells>
  <phoneticPr fontId="3"/>
  <printOptions horizontalCentered="1"/>
  <pageMargins left="0.78740157480314965" right="0.78740157480314965" top="0.98425196850393704" bottom="0.98425196850393704" header="0.51181102362204722" footer="0.51181102362204722"/>
  <pageSetup paperSize="9" orientation="portrait" copies="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1"/>
  <sheetViews>
    <sheetView view="pageBreakPreview" zoomScale="85" zoomScaleNormal="100" zoomScaleSheetLayoutView="85" workbookViewId="0">
      <selection activeCell="H13" sqref="H13"/>
    </sheetView>
  </sheetViews>
  <sheetFormatPr defaultColWidth="9" defaultRowHeight="13.2" x14ac:dyDescent="0.2"/>
  <cols>
    <col min="1" max="1" width="1.77734375" style="1" customWidth="1"/>
    <col min="2" max="2" width="24.109375" style="1" customWidth="1"/>
    <col min="3" max="3" width="0.88671875" style="1" customWidth="1"/>
    <col min="4" max="6" width="20.6640625" style="1" customWidth="1"/>
    <col min="7" max="9" width="15" style="1" customWidth="1"/>
    <col min="10" max="16384" width="9" style="1"/>
  </cols>
  <sheetData>
    <row r="1" spans="1:9" ht="15" customHeight="1" x14ac:dyDescent="0.2">
      <c r="A1" s="56" t="s">
        <v>112</v>
      </c>
      <c r="B1" s="56"/>
      <c r="C1" s="56"/>
      <c r="D1" s="57"/>
    </row>
    <row r="2" spans="1:9" ht="5.0999999999999996" customHeight="1" x14ac:dyDescent="0.2">
      <c r="A2" s="56"/>
      <c r="B2" s="56"/>
      <c r="C2" s="56"/>
      <c r="D2" s="57"/>
    </row>
    <row r="3" spans="1:9" s="49" customFormat="1" ht="15" customHeight="1" thickBot="1" x14ac:dyDescent="0.25">
      <c r="A3" s="66" t="s">
        <v>101</v>
      </c>
      <c r="B3" s="66"/>
      <c r="C3" s="66"/>
      <c r="F3" s="50" t="s">
        <v>608</v>
      </c>
    </row>
    <row r="4" spans="1:9" s="85" customFormat="1" ht="15" customHeight="1" thickTop="1" x14ac:dyDescent="0.15">
      <c r="A4" s="93"/>
      <c r="B4" s="108"/>
      <c r="C4" s="107" t="s">
        <v>47</v>
      </c>
      <c r="D4" s="646" t="s">
        <v>33</v>
      </c>
      <c r="E4" s="654" t="s">
        <v>77</v>
      </c>
      <c r="F4" s="646" t="s">
        <v>76</v>
      </c>
    </row>
    <row r="5" spans="1:9" s="85" customFormat="1" ht="15" customHeight="1" x14ac:dyDescent="0.15">
      <c r="A5" s="96" t="s">
        <v>75</v>
      </c>
      <c r="B5" s="103"/>
      <c r="C5" s="92"/>
      <c r="D5" s="647"/>
      <c r="E5" s="655"/>
      <c r="F5" s="647"/>
    </row>
    <row r="6" spans="1:9" s="106" customFormat="1" ht="18" customHeight="1" x14ac:dyDescent="0.15">
      <c r="A6" s="650" t="s">
        <v>74</v>
      </c>
      <c r="B6" s="658"/>
      <c r="C6" s="91"/>
      <c r="D6" s="608">
        <f>SUM(D8:D15)</f>
        <v>72295331</v>
      </c>
      <c r="E6" s="608">
        <f>F6-D6</f>
        <v>-162635</v>
      </c>
      <c r="F6" s="608">
        <f>SUM(F8:F15)</f>
        <v>72132696</v>
      </c>
    </row>
    <row r="7" spans="1:9" s="85" customFormat="1" ht="18" customHeight="1" x14ac:dyDescent="0.15">
      <c r="A7" s="105"/>
      <c r="B7" s="87"/>
      <c r="C7" s="86"/>
      <c r="D7" s="611"/>
      <c r="E7" s="611"/>
      <c r="F7" s="611"/>
    </row>
    <row r="8" spans="1:9" s="85" customFormat="1" ht="18" customHeight="1" x14ac:dyDescent="0.15">
      <c r="A8" s="105"/>
      <c r="B8" s="87" t="s">
        <v>111</v>
      </c>
      <c r="C8" s="86"/>
      <c r="D8" s="611">
        <v>15077163</v>
      </c>
      <c r="E8" s="611">
        <f t="shared" ref="E8:E15" si="0">F8-D8</f>
        <v>270491</v>
      </c>
      <c r="F8" s="611">
        <v>15347654</v>
      </c>
    </row>
    <row r="9" spans="1:9" s="85" customFormat="1" ht="18" customHeight="1" x14ac:dyDescent="0.15">
      <c r="A9" s="105"/>
      <c r="B9" s="87" t="s">
        <v>110</v>
      </c>
      <c r="C9" s="86"/>
      <c r="D9" s="611">
        <v>4</v>
      </c>
      <c r="E9" s="611">
        <f t="shared" si="0"/>
        <v>0</v>
      </c>
      <c r="F9" s="611">
        <v>4</v>
      </c>
    </row>
    <row r="10" spans="1:9" s="85" customFormat="1" ht="18" customHeight="1" x14ac:dyDescent="0.15">
      <c r="A10" s="105"/>
      <c r="B10" s="87" t="s">
        <v>87</v>
      </c>
      <c r="C10" s="86"/>
      <c r="D10" s="611">
        <v>150</v>
      </c>
      <c r="E10" s="611">
        <f t="shared" si="0"/>
        <v>10</v>
      </c>
      <c r="F10" s="611">
        <v>160</v>
      </c>
    </row>
    <row r="11" spans="1:9" s="85" customFormat="1" ht="18" customHeight="1" x14ac:dyDescent="0.15">
      <c r="A11" s="105"/>
      <c r="B11" s="87" t="s">
        <v>86</v>
      </c>
      <c r="C11" s="86"/>
      <c r="D11" s="611">
        <v>396</v>
      </c>
      <c r="E11" s="611">
        <f t="shared" si="0"/>
        <v>371</v>
      </c>
      <c r="F11" s="611">
        <v>767</v>
      </c>
    </row>
    <row r="12" spans="1:9" s="85" customFormat="1" ht="18" customHeight="1" x14ac:dyDescent="0.15">
      <c r="A12" s="105"/>
      <c r="B12" s="87" t="s">
        <v>85</v>
      </c>
      <c r="C12" s="86"/>
      <c r="D12" s="611">
        <v>48111694</v>
      </c>
      <c r="E12" s="611">
        <f t="shared" si="0"/>
        <v>-269463</v>
      </c>
      <c r="F12" s="611">
        <v>47842231</v>
      </c>
    </row>
    <row r="13" spans="1:9" s="85" customFormat="1" ht="18" customHeight="1" x14ac:dyDescent="0.15">
      <c r="A13" s="105"/>
      <c r="B13" s="87" t="s">
        <v>82</v>
      </c>
      <c r="C13" s="86"/>
      <c r="D13" s="611">
        <v>8990179</v>
      </c>
      <c r="E13" s="611">
        <f t="shared" si="0"/>
        <v>-1083639</v>
      </c>
      <c r="F13" s="611">
        <v>7906540</v>
      </c>
    </row>
    <row r="14" spans="1:9" s="85" customFormat="1" ht="18" customHeight="1" x14ac:dyDescent="0.15">
      <c r="A14" s="105"/>
      <c r="B14" s="87" t="s">
        <v>81</v>
      </c>
      <c r="C14" s="86"/>
      <c r="D14" s="611">
        <v>1</v>
      </c>
      <c r="E14" s="611">
        <f t="shared" si="0"/>
        <v>906951</v>
      </c>
      <c r="F14" s="611">
        <v>906952</v>
      </c>
    </row>
    <row r="15" spans="1:9" s="85" customFormat="1" ht="18" customHeight="1" x14ac:dyDescent="0.15">
      <c r="A15" s="104"/>
      <c r="B15" s="95" t="s">
        <v>80</v>
      </c>
      <c r="C15" s="94"/>
      <c r="D15" s="614">
        <v>115744</v>
      </c>
      <c r="E15" s="614">
        <f t="shared" si="0"/>
        <v>12644</v>
      </c>
      <c r="F15" s="623">
        <v>128388</v>
      </c>
      <c r="G15" s="98"/>
      <c r="H15" s="98"/>
      <c r="I15" s="98"/>
    </row>
    <row r="16" spans="1:9" ht="15" customHeight="1" x14ac:dyDescent="0.2">
      <c r="B16" s="64"/>
      <c r="C16" s="64"/>
      <c r="D16" s="63"/>
      <c r="E16" s="63"/>
      <c r="F16" s="63"/>
    </row>
    <row r="17" spans="1:9" ht="15" customHeight="1" x14ac:dyDescent="0.2"/>
    <row r="18" spans="1:9" ht="15" customHeight="1" x14ac:dyDescent="0.2"/>
    <row r="19" spans="1:9" ht="15" customHeight="1" thickBot="1" x14ac:dyDescent="0.25">
      <c r="A19" s="66" t="s">
        <v>78</v>
      </c>
      <c r="C19" s="49"/>
      <c r="D19" s="49"/>
      <c r="E19" s="49"/>
      <c r="F19" s="50"/>
    </row>
    <row r="20" spans="1:9" s="85" customFormat="1" ht="15" customHeight="1" thickTop="1" x14ac:dyDescent="0.15">
      <c r="A20" s="93"/>
      <c r="B20" s="652" t="s">
        <v>47</v>
      </c>
      <c r="C20" s="653"/>
      <c r="D20" s="646" t="s">
        <v>33</v>
      </c>
      <c r="E20" s="646" t="s">
        <v>77</v>
      </c>
      <c r="F20" s="646" t="s">
        <v>76</v>
      </c>
    </row>
    <row r="21" spans="1:9" s="85" customFormat="1" ht="15" customHeight="1" x14ac:dyDescent="0.15">
      <c r="A21" s="96" t="s">
        <v>75</v>
      </c>
      <c r="B21" s="103"/>
      <c r="C21" s="92"/>
      <c r="D21" s="647"/>
      <c r="E21" s="659"/>
      <c r="F21" s="659"/>
    </row>
    <row r="22" spans="1:9" s="85" customFormat="1" ht="18" customHeight="1" x14ac:dyDescent="0.2">
      <c r="A22" s="650" t="s">
        <v>74</v>
      </c>
      <c r="B22" s="651"/>
      <c r="C22" s="102"/>
      <c r="D22" s="610">
        <f>SUM(D24:D30)</f>
        <v>72295331</v>
      </c>
      <c r="E22" s="610">
        <f>F22-D22</f>
        <v>-162635</v>
      </c>
      <c r="F22" s="608">
        <f>SUM(F24:F30)</f>
        <v>72132696</v>
      </c>
    </row>
    <row r="23" spans="1:9" s="85" customFormat="1" ht="18" customHeight="1" x14ac:dyDescent="0.15">
      <c r="A23" s="88"/>
      <c r="B23" s="87"/>
      <c r="C23" s="101"/>
      <c r="D23" s="612"/>
      <c r="E23" s="611"/>
      <c r="F23" s="612"/>
    </row>
    <row r="24" spans="1:9" s="85" customFormat="1" ht="18" customHeight="1" x14ac:dyDescent="0.15">
      <c r="A24" s="88"/>
      <c r="B24" s="87" t="s">
        <v>109</v>
      </c>
      <c r="C24" s="101"/>
      <c r="D24" s="612">
        <v>1640434</v>
      </c>
      <c r="E24" s="611">
        <f t="shared" ref="E24:E30" si="1">F24-D24</f>
        <v>-133850</v>
      </c>
      <c r="F24" s="612">
        <v>1506584</v>
      </c>
    </row>
    <row r="25" spans="1:9" s="85" customFormat="1" ht="18" customHeight="1" x14ac:dyDescent="0.15">
      <c r="A25" s="88"/>
      <c r="B25" s="87" t="s">
        <v>108</v>
      </c>
      <c r="C25" s="101"/>
      <c r="D25" s="612">
        <v>47784552</v>
      </c>
      <c r="E25" s="611">
        <f t="shared" si="1"/>
        <v>-260094</v>
      </c>
      <c r="F25" s="612">
        <v>47524458</v>
      </c>
    </row>
    <row r="26" spans="1:9" s="85" customFormat="1" ht="18" customHeight="1" x14ac:dyDescent="0.15">
      <c r="A26" s="88"/>
      <c r="B26" s="87" t="s">
        <v>107</v>
      </c>
      <c r="C26" s="101"/>
      <c r="D26" s="612">
        <v>21901682</v>
      </c>
      <c r="E26" s="611">
        <f t="shared" si="1"/>
        <v>-421307</v>
      </c>
      <c r="F26" s="612">
        <v>21480375</v>
      </c>
    </row>
    <row r="27" spans="1:9" s="85" customFormat="1" ht="18" customHeight="1" x14ac:dyDescent="0.15">
      <c r="A27" s="88"/>
      <c r="B27" s="87" t="s">
        <v>106</v>
      </c>
      <c r="C27" s="101"/>
      <c r="D27" s="612">
        <v>9</v>
      </c>
      <c r="E27" s="611">
        <f t="shared" si="1"/>
        <v>0</v>
      </c>
      <c r="F27" s="612">
        <v>9</v>
      </c>
    </row>
    <row r="28" spans="1:9" s="85" customFormat="1" ht="18" customHeight="1" x14ac:dyDescent="0.15">
      <c r="A28" s="88"/>
      <c r="B28" s="87" t="s">
        <v>105</v>
      </c>
      <c r="C28" s="101"/>
      <c r="D28" s="612">
        <v>634042</v>
      </c>
      <c r="E28" s="611">
        <f t="shared" si="1"/>
        <v>-38245</v>
      </c>
      <c r="F28" s="612">
        <v>595797</v>
      </c>
    </row>
    <row r="29" spans="1:9" s="85" customFormat="1" ht="18" customHeight="1" x14ac:dyDescent="0.15">
      <c r="A29" s="88"/>
      <c r="B29" s="87" t="s">
        <v>104</v>
      </c>
      <c r="C29" s="101"/>
      <c r="D29" s="612">
        <v>134612</v>
      </c>
      <c r="E29" s="611">
        <f t="shared" si="1"/>
        <v>690861</v>
      </c>
      <c r="F29" s="612">
        <v>825473</v>
      </c>
    </row>
    <row r="30" spans="1:9" s="85" customFormat="1" ht="18" customHeight="1" x14ac:dyDescent="0.15">
      <c r="A30" s="100"/>
      <c r="B30" s="95" t="s">
        <v>103</v>
      </c>
      <c r="C30" s="99"/>
      <c r="D30" s="613">
        <v>200000</v>
      </c>
      <c r="E30" s="614">
        <f t="shared" si="1"/>
        <v>0</v>
      </c>
      <c r="F30" s="613">
        <v>200000</v>
      </c>
      <c r="G30" s="98"/>
      <c r="H30" s="98"/>
      <c r="I30" s="98"/>
    </row>
    <row r="31" spans="1:9" ht="15" customHeight="1" x14ac:dyDescent="0.2">
      <c r="A31" s="64" t="s">
        <v>52</v>
      </c>
      <c r="B31" s="63"/>
      <c r="C31" s="63"/>
      <c r="D31" s="63"/>
      <c r="E31" s="63"/>
      <c r="F31" s="50" t="s">
        <v>63</v>
      </c>
    </row>
  </sheetData>
  <mergeCells count="9">
    <mergeCell ref="A22:B22"/>
    <mergeCell ref="D4:D5"/>
    <mergeCell ref="E4:E5"/>
    <mergeCell ref="F4:F5"/>
    <mergeCell ref="A6:B6"/>
    <mergeCell ref="B20:C20"/>
    <mergeCell ref="D20:D21"/>
    <mergeCell ref="E20:E21"/>
    <mergeCell ref="F20:F21"/>
  </mergeCells>
  <phoneticPr fontId="3"/>
  <printOptions horizontalCentered="1"/>
  <pageMargins left="0" right="0" top="0.39370078740157483" bottom="0.3937007874015748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9"/>
  <sheetViews>
    <sheetView view="pageBreakPreview" zoomScale="110" zoomScaleNormal="85" zoomScaleSheetLayoutView="110" workbookViewId="0">
      <selection activeCell="K17" sqref="K17"/>
    </sheetView>
  </sheetViews>
  <sheetFormatPr defaultColWidth="9" defaultRowHeight="13.2" x14ac:dyDescent="0.2"/>
  <cols>
    <col min="1" max="1" width="0.88671875" style="1" customWidth="1"/>
    <col min="2" max="2" width="1.88671875" style="1" customWidth="1"/>
    <col min="3" max="3" width="23.109375" style="1" customWidth="1"/>
    <col min="4" max="4" width="0.88671875" style="1" customWidth="1"/>
    <col min="5" max="7" width="20.109375" style="1" customWidth="1"/>
    <col min="8" max="8" width="13.44140625" style="1" customWidth="1"/>
    <col min="9" max="9" width="15.33203125" style="1" bestFit="1" customWidth="1"/>
    <col min="10" max="10" width="13.44140625" style="1" customWidth="1"/>
    <col min="11" max="16384" width="9" style="1"/>
  </cols>
  <sheetData>
    <row r="1" spans="1:10" ht="15" customHeight="1" x14ac:dyDescent="0.2">
      <c r="A1" s="56" t="s">
        <v>120</v>
      </c>
      <c r="B1" s="56"/>
      <c r="D1" s="56"/>
      <c r="E1" s="57"/>
    </row>
    <row r="2" spans="1:10" ht="5.0999999999999996" customHeight="1" x14ac:dyDescent="0.2">
      <c r="A2" s="56"/>
      <c r="B2" s="56"/>
      <c r="D2" s="56"/>
      <c r="E2" s="57"/>
    </row>
    <row r="3" spans="1:10" s="49" customFormat="1" ht="15" customHeight="1" thickBot="1" x14ac:dyDescent="0.25">
      <c r="A3" s="66" t="s">
        <v>101</v>
      </c>
      <c r="B3" s="66"/>
      <c r="D3" s="66"/>
      <c r="G3" s="50" t="s">
        <v>608</v>
      </c>
    </row>
    <row r="4" spans="1:10" s="85" customFormat="1" ht="15" customHeight="1" thickTop="1" x14ac:dyDescent="0.15">
      <c r="A4" s="93"/>
      <c r="B4" s="108"/>
      <c r="C4" s="652" t="s">
        <v>47</v>
      </c>
      <c r="D4" s="653"/>
      <c r="E4" s="646" t="s">
        <v>33</v>
      </c>
      <c r="F4" s="654" t="s">
        <v>77</v>
      </c>
      <c r="G4" s="646" t="s">
        <v>76</v>
      </c>
    </row>
    <row r="5" spans="1:10" s="85" customFormat="1" ht="15" customHeight="1" x14ac:dyDescent="0.15">
      <c r="A5" s="96" t="s">
        <v>100</v>
      </c>
      <c r="B5" s="103"/>
      <c r="C5" s="103"/>
      <c r="D5" s="92"/>
      <c r="E5" s="647"/>
      <c r="F5" s="655"/>
      <c r="G5" s="647"/>
    </row>
    <row r="6" spans="1:10" s="66" customFormat="1" ht="15" customHeight="1" x14ac:dyDescent="0.2">
      <c r="A6" s="112"/>
      <c r="B6" s="660" t="s">
        <v>74</v>
      </c>
      <c r="C6" s="656"/>
      <c r="D6" s="91"/>
      <c r="E6" s="608">
        <f>SUM(E8:E16)</f>
        <v>67484142</v>
      </c>
      <c r="F6" s="608">
        <f>G6-E6</f>
        <v>406166</v>
      </c>
      <c r="G6" s="608">
        <f>SUM(G8:G16)</f>
        <v>67890308</v>
      </c>
    </row>
    <row r="7" spans="1:10" s="68" customFormat="1" ht="15" customHeight="1" x14ac:dyDescent="0.2">
      <c r="A7" s="97"/>
      <c r="C7" s="87"/>
      <c r="D7" s="86"/>
      <c r="E7" s="611"/>
      <c r="F7" s="611"/>
      <c r="G7" s="611"/>
    </row>
    <row r="8" spans="1:10" s="68" customFormat="1" ht="15" customHeight="1" x14ac:dyDescent="0.2">
      <c r="A8" s="97"/>
      <c r="C8" s="87" t="s">
        <v>119</v>
      </c>
      <c r="D8" s="86"/>
      <c r="E8" s="611">
        <v>12083159</v>
      </c>
      <c r="F8" s="611">
        <f t="shared" ref="F8:F16" si="0">G8-E8</f>
        <v>0</v>
      </c>
      <c r="G8" s="611">
        <v>12083159</v>
      </c>
    </row>
    <row r="9" spans="1:10" s="68" customFormat="1" ht="15" customHeight="1" x14ac:dyDescent="0.2">
      <c r="A9" s="97"/>
      <c r="C9" s="87" t="s">
        <v>87</v>
      </c>
      <c r="D9" s="86"/>
      <c r="E9" s="611">
        <v>1</v>
      </c>
      <c r="F9" s="611">
        <f t="shared" si="0"/>
        <v>0</v>
      </c>
      <c r="G9" s="611">
        <v>1</v>
      </c>
    </row>
    <row r="10" spans="1:10" s="68" customFormat="1" ht="15" customHeight="1" x14ac:dyDescent="0.2">
      <c r="A10" s="97"/>
      <c r="C10" s="87" t="s">
        <v>86</v>
      </c>
      <c r="D10" s="86"/>
      <c r="E10" s="611">
        <v>16026894</v>
      </c>
      <c r="F10" s="611">
        <f t="shared" si="0"/>
        <v>-144825</v>
      </c>
      <c r="G10" s="611">
        <v>15882069</v>
      </c>
    </row>
    <row r="11" spans="1:10" s="68" customFormat="1" ht="15" customHeight="1" x14ac:dyDescent="0.2">
      <c r="A11" s="97"/>
      <c r="C11" s="87" t="s">
        <v>85</v>
      </c>
      <c r="D11" s="86"/>
      <c r="E11" s="611">
        <v>9600607</v>
      </c>
      <c r="F11" s="611">
        <f t="shared" si="0"/>
        <v>-138834</v>
      </c>
      <c r="G11" s="611">
        <v>9461773</v>
      </c>
    </row>
    <row r="12" spans="1:10" s="68" customFormat="1" ht="15" customHeight="1" x14ac:dyDescent="0.2">
      <c r="A12" s="97"/>
      <c r="C12" s="87" t="s">
        <v>118</v>
      </c>
      <c r="D12" s="86"/>
      <c r="E12" s="612">
        <v>17525934</v>
      </c>
      <c r="F12" s="611">
        <f t="shared" si="0"/>
        <v>-424407</v>
      </c>
      <c r="G12" s="611">
        <v>17101527</v>
      </c>
    </row>
    <row r="13" spans="1:10" s="68" customFormat="1" ht="15" customHeight="1" x14ac:dyDescent="0.2">
      <c r="A13" s="97"/>
      <c r="C13" s="87" t="s">
        <v>84</v>
      </c>
      <c r="D13" s="86"/>
      <c r="E13" s="612">
        <v>3820</v>
      </c>
      <c r="F13" s="611">
        <f t="shared" si="0"/>
        <v>-140</v>
      </c>
      <c r="G13" s="611">
        <v>3680</v>
      </c>
    </row>
    <row r="14" spans="1:10" s="68" customFormat="1" ht="15" customHeight="1" x14ac:dyDescent="0.2">
      <c r="A14" s="97"/>
      <c r="C14" s="87" t="s">
        <v>82</v>
      </c>
      <c r="D14" s="86"/>
      <c r="E14" s="611">
        <v>12219421</v>
      </c>
      <c r="F14" s="611">
        <f t="shared" si="0"/>
        <v>-591742</v>
      </c>
      <c r="G14" s="611">
        <v>11627679</v>
      </c>
    </row>
    <row r="15" spans="1:10" s="68" customFormat="1" ht="15" customHeight="1" x14ac:dyDescent="0.2">
      <c r="A15" s="97"/>
      <c r="C15" s="87" t="s">
        <v>117</v>
      </c>
      <c r="D15" s="86"/>
      <c r="E15" s="611">
        <v>2</v>
      </c>
      <c r="F15" s="611">
        <f t="shared" si="0"/>
        <v>1706114</v>
      </c>
      <c r="G15" s="620">
        <v>1706116</v>
      </c>
    </row>
    <row r="16" spans="1:10" s="68" customFormat="1" ht="15" customHeight="1" x14ac:dyDescent="0.2">
      <c r="A16" s="96"/>
      <c r="B16" s="103"/>
      <c r="C16" s="111" t="s">
        <v>116</v>
      </c>
      <c r="D16" s="94"/>
      <c r="E16" s="614">
        <v>24304</v>
      </c>
      <c r="F16" s="614">
        <f t="shared" si="0"/>
        <v>0</v>
      </c>
      <c r="G16" s="623">
        <v>24304</v>
      </c>
      <c r="H16" s="81"/>
      <c r="I16" s="81"/>
      <c r="J16" s="81"/>
    </row>
    <row r="17" spans="1:10" s="10" customFormat="1" ht="15" customHeight="1" x14ac:dyDescent="0.15"/>
    <row r="18" spans="1:10" s="10" customFormat="1" ht="15" customHeight="1" thickBot="1" x14ac:dyDescent="0.2">
      <c r="A18" s="66" t="s">
        <v>78</v>
      </c>
      <c r="B18" s="66"/>
      <c r="D18" s="66"/>
      <c r="E18" s="49"/>
      <c r="F18" s="49"/>
    </row>
    <row r="19" spans="1:10" s="85" customFormat="1" ht="15" customHeight="1" thickTop="1" x14ac:dyDescent="0.15">
      <c r="A19" s="93"/>
      <c r="B19" s="108"/>
      <c r="C19" s="652" t="s">
        <v>47</v>
      </c>
      <c r="D19" s="653"/>
      <c r="E19" s="646" t="s">
        <v>33</v>
      </c>
      <c r="F19" s="654" t="s">
        <v>77</v>
      </c>
      <c r="G19" s="646" t="s">
        <v>76</v>
      </c>
    </row>
    <row r="20" spans="1:10" s="85" customFormat="1" ht="15" customHeight="1" x14ac:dyDescent="0.15">
      <c r="A20" s="96" t="s">
        <v>100</v>
      </c>
      <c r="B20" s="103"/>
      <c r="C20" s="103"/>
      <c r="D20" s="92"/>
      <c r="E20" s="647"/>
      <c r="F20" s="655"/>
      <c r="G20" s="647"/>
    </row>
    <row r="21" spans="1:10" s="85" customFormat="1" ht="15" customHeight="1" x14ac:dyDescent="0.2">
      <c r="A21" s="88"/>
      <c r="B21" s="660" t="s">
        <v>74</v>
      </c>
      <c r="C21" s="651"/>
      <c r="D21" s="110"/>
      <c r="E21" s="610">
        <f>SUM(E23:E27)</f>
        <v>67484142</v>
      </c>
      <c r="F21" s="610">
        <f>G21-E21</f>
        <v>406166</v>
      </c>
      <c r="G21" s="608">
        <f>SUM(G23:G27)</f>
        <v>67890308</v>
      </c>
    </row>
    <row r="22" spans="1:10" s="85" customFormat="1" ht="15" customHeight="1" x14ac:dyDescent="0.15">
      <c r="A22" s="88"/>
      <c r="C22" s="87"/>
      <c r="D22" s="86"/>
      <c r="E22" s="612"/>
      <c r="F22" s="611"/>
      <c r="G22" s="612"/>
    </row>
    <row r="23" spans="1:10" s="85" customFormat="1" ht="15" customHeight="1" x14ac:dyDescent="0.15">
      <c r="A23" s="88"/>
      <c r="C23" s="87" t="s">
        <v>72</v>
      </c>
      <c r="D23" s="86"/>
      <c r="E23" s="612">
        <v>1327542</v>
      </c>
      <c r="F23" s="611">
        <f>G23-E23</f>
        <v>-65341</v>
      </c>
      <c r="G23" s="612">
        <v>1262201</v>
      </c>
    </row>
    <row r="24" spans="1:10" s="85" customFormat="1" ht="15" customHeight="1" x14ac:dyDescent="0.15">
      <c r="A24" s="88"/>
      <c r="C24" s="87" t="s">
        <v>108</v>
      </c>
      <c r="D24" s="86"/>
      <c r="E24" s="612">
        <v>62865926</v>
      </c>
      <c r="F24" s="611">
        <f>G24-E24</f>
        <v>-600000</v>
      </c>
      <c r="G24" s="612">
        <v>62265926</v>
      </c>
    </row>
    <row r="25" spans="1:10" s="85" customFormat="1" ht="15" customHeight="1" x14ac:dyDescent="0.15">
      <c r="A25" s="88"/>
      <c r="C25" s="87" t="s">
        <v>115</v>
      </c>
      <c r="D25" s="86"/>
      <c r="E25" s="612">
        <v>3820</v>
      </c>
      <c r="F25" s="611">
        <f>G25-E25</f>
        <v>631921</v>
      </c>
      <c r="G25" s="612">
        <v>635741</v>
      </c>
    </row>
    <row r="26" spans="1:10" s="85" customFormat="1" ht="15" customHeight="1" x14ac:dyDescent="0.15">
      <c r="A26" s="88"/>
      <c r="C26" s="87" t="s">
        <v>114</v>
      </c>
      <c r="D26" s="86"/>
      <c r="E26" s="612">
        <v>3236795</v>
      </c>
      <c r="F26" s="611">
        <f>G26-E26</f>
        <v>-498802</v>
      </c>
      <c r="G26" s="612">
        <v>2737993</v>
      </c>
    </row>
    <row r="27" spans="1:10" s="85" customFormat="1" ht="15" customHeight="1" x14ac:dyDescent="0.15">
      <c r="A27" s="100"/>
      <c r="B27" s="109"/>
      <c r="C27" s="95" t="s">
        <v>113</v>
      </c>
      <c r="D27" s="94"/>
      <c r="E27" s="613">
        <v>50059</v>
      </c>
      <c r="F27" s="614">
        <f>G27-E27</f>
        <v>938388</v>
      </c>
      <c r="G27" s="613">
        <v>988447</v>
      </c>
      <c r="H27" s="98"/>
      <c r="I27" s="98"/>
      <c r="J27" s="98"/>
    </row>
    <row r="28" spans="1:10" ht="15" customHeight="1" x14ac:dyDescent="0.2">
      <c r="A28" s="64" t="s">
        <v>52</v>
      </c>
      <c r="B28" s="64"/>
      <c r="C28" s="63"/>
      <c r="D28" s="63"/>
      <c r="E28" s="63"/>
      <c r="F28" s="63"/>
      <c r="G28" s="50" t="s">
        <v>63</v>
      </c>
    </row>
    <row r="29" spans="1:10" x14ac:dyDescent="0.2">
      <c r="C29" s="10"/>
      <c r="D29" s="10"/>
      <c r="E29" s="13"/>
      <c r="F29" s="10"/>
      <c r="G29" s="10"/>
    </row>
  </sheetData>
  <mergeCells count="10">
    <mergeCell ref="B21:C21"/>
    <mergeCell ref="C4:D4"/>
    <mergeCell ref="E4:E5"/>
    <mergeCell ref="F4:F5"/>
    <mergeCell ref="G4:G5"/>
    <mergeCell ref="B6:C6"/>
    <mergeCell ref="C19:D19"/>
    <mergeCell ref="E19:E20"/>
    <mergeCell ref="F19:F20"/>
    <mergeCell ref="G19:G20"/>
  </mergeCells>
  <phoneticPr fontId="3"/>
  <printOptions horizontalCentered="1"/>
  <pageMargins left="0" right="0" top="0.39370078740157483" bottom="0.3937007874015748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6"/>
  <sheetViews>
    <sheetView view="pageBreakPreview" zoomScale="106" zoomScaleNormal="100" zoomScaleSheetLayoutView="106" workbookViewId="0">
      <selection activeCell="J9" sqref="J9"/>
    </sheetView>
  </sheetViews>
  <sheetFormatPr defaultColWidth="9" defaultRowHeight="13.2" x14ac:dyDescent="0.2"/>
  <cols>
    <col min="1" max="1" width="0.88671875" style="1" customWidth="1"/>
    <col min="2" max="2" width="1.88671875" style="1" customWidth="1"/>
    <col min="3" max="3" width="23.109375" style="1" customWidth="1"/>
    <col min="4" max="4" width="0.88671875" style="1" customWidth="1"/>
    <col min="5" max="7" width="20.109375" style="1" customWidth="1"/>
    <col min="8" max="10" width="15" style="1" customWidth="1"/>
    <col min="11" max="16384" width="9" style="1"/>
  </cols>
  <sheetData>
    <row r="1" spans="1:10" ht="15" customHeight="1" x14ac:dyDescent="0.2">
      <c r="B1" s="56" t="s">
        <v>128</v>
      </c>
      <c r="C1" s="56"/>
      <c r="D1" s="56"/>
      <c r="E1" s="57"/>
    </row>
    <row r="2" spans="1:10" ht="5.0999999999999996" customHeight="1" x14ac:dyDescent="0.2">
      <c r="B2" s="56"/>
      <c r="C2" s="56"/>
      <c r="D2" s="56"/>
      <c r="E2" s="57"/>
    </row>
    <row r="3" spans="1:10" s="49" customFormat="1" ht="15" customHeight="1" thickBot="1" x14ac:dyDescent="0.25">
      <c r="B3" s="66" t="s">
        <v>101</v>
      </c>
      <c r="C3" s="66"/>
      <c r="D3" s="66"/>
      <c r="G3" s="50" t="s">
        <v>608</v>
      </c>
    </row>
    <row r="4" spans="1:10" s="85" customFormat="1" ht="15" customHeight="1" thickTop="1" x14ac:dyDescent="0.15">
      <c r="A4" s="116"/>
      <c r="B4" s="108"/>
      <c r="C4" s="652" t="s">
        <v>47</v>
      </c>
      <c r="D4" s="653"/>
      <c r="E4" s="646" t="s">
        <v>33</v>
      </c>
      <c r="F4" s="654" t="s">
        <v>77</v>
      </c>
      <c r="G4" s="646" t="s">
        <v>76</v>
      </c>
    </row>
    <row r="5" spans="1:10" s="85" customFormat="1" ht="15" customHeight="1" x14ac:dyDescent="0.15">
      <c r="A5" s="88"/>
      <c r="B5" s="68" t="s">
        <v>100</v>
      </c>
      <c r="C5" s="68"/>
      <c r="D5" s="92"/>
      <c r="E5" s="647"/>
      <c r="F5" s="655"/>
      <c r="G5" s="647"/>
    </row>
    <row r="6" spans="1:10" s="66" customFormat="1" ht="15" customHeight="1" x14ac:dyDescent="0.2">
      <c r="A6" s="119"/>
      <c r="B6" s="660" t="s">
        <v>74</v>
      </c>
      <c r="C6" s="656"/>
      <c r="D6" s="91"/>
      <c r="E6" s="608">
        <f>SUM(E8:E13)</f>
        <v>17281258</v>
      </c>
      <c r="F6" s="608">
        <f>G6-E6</f>
        <v>316352</v>
      </c>
      <c r="G6" s="608">
        <f>SUM(G8:G13)</f>
        <v>17597610</v>
      </c>
    </row>
    <row r="7" spans="1:10" s="68" customFormat="1" ht="15" customHeight="1" x14ac:dyDescent="0.2">
      <c r="A7" s="97"/>
      <c r="C7" s="87"/>
      <c r="D7" s="86"/>
      <c r="E7" s="611"/>
      <c r="F7" s="611"/>
      <c r="G7" s="611"/>
    </row>
    <row r="8" spans="1:10" s="85" customFormat="1" ht="15" customHeight="1" x14ac:dyDescent="0.15">
      <c r="A8" s="88"/>
      <c r="C8" s="118" t="s">
        <v>127</v>
      </c>
      <c r="D8" s="117"/>
      <c r="E8" s="611">
        <v>6850898</v>
      </c>
      <c r="F8" s="611">
        <f t="shared" ref="F8:F13" si="0">G8-E8</f>
        <v>306633</v>
      </c>
      <c r="G8" s="611">
        <v>7157531</v>
      </c>
    </row>
    <row r="9" spans="1:10" s="68" customFormat="1" ht="15" customHeight="1" x14ac:dyDescent="0.2">
      <c r="A9" s="97"/>
      <c r="C9" s="87" t="s">
        <v>87</v>
      </c>
      <c r="D9" s="86"/>
      <c r="E9" s="611">
        <v>1</v>
      </c>
      <c r="F9" s="611">
        <f t="shared" si="0"/>
        <v>0</v>
      </c>
      <c r="G9" s="611">
        <v>1</v>
      </c>
    </row>
    <row r="10" spans="1:10" s="68" customFormat="1" ht="15" customHeight="1" x14ac:dyDescent="0.2">
      <c r="A10" s="97"/>
      <c r="C10" s="87" t="s">
        <v>126</v>
      </c>
      <c r="D10" s="86"/>
      <c r="E10" s="612">
        <v>26001</v>
      </c>
      <c r="F10" s="611">
        <f t="shared" si="0"/>
        <v>63301</v>
      </c>
      <c r="G10" s="611">
        <v>89302</v>
      </c>
    </row>
    <row r="11" spans="1:10" s="68" customFormat="1" ht="15" customHeight="1" x14ac:dyDescent="0.2">
      <c r="A11" s="97"/>
      <c r="C11" s="87" t="s">
        <v>125</v>
      </c>
      <c r="D11" s="86"/>
      <c r="E11" s="611">
        <v>9781494</v>
      </c>
      <c r="F11" s="611">
        <f t="shared" si="0"/>
        <v>-253446</v>
      </c>
      <c r="G11" s="611">
        <v>9528048</v>
      </c>
    </row>
    <row r="12" spans="1:10" s="68" customFormat="1" ht="15" customHeight="1" x14ac:dyDescent="0.2">
      <c r="A12" s="97"/>
      <c r="C12" s="87" t="s">
        <v>124</v>
      </c>
      <c r="D12" s="86"/>
      <c r="E12" s="611">
        <v>1</v>
      </c>
      <c r="F12" s="611">
        <f t="shared" si="0"/>
        <v>196095</v>
      </c>
      <c r="G12" s="611">
        <v>196096</v>
      </c>
    </row>
    <row r="13" spans="1:10" s="68" customFormat="1" ht="15" customHeight="1" x14ac:dyDescent="0.2">
      <c r="A13" s="96"/>
      <c r="B13" s="103"/>
      <c r="C13" s="95" t="s">
        <v>116</v>
      </c>
      <c r="D13" s="94"/>
      <c r="E13" s="614">
        <v>622863</v>
      </c>
      <c r="F13" s="614">
        <f t="shared" si="0"/>
        <v>3769</v>
      </c>
      <c r="G13" s="614">
        <v>626632</v>
      </c>
      <c r="H13" s="81"/>
      <c r="I13" s="81"/>
      <c r="J13" s="81"/>
    </row>
    <row r="14" spans="1:10" s="10" customFormat="1" ht="15" customHeight="1" x14ac:dyDescent="0.15"/>
    <row r="15" spans="1:10" s="10" customFormat="1" ht="15" customHeight="1" thickBot="1" x14ac:dyDescent="0.2">
      <c r="B15" s="66" t="s">
        <v>78</v>
      </c>
      <c r="D15" s="66"/>
      <c r="E15" s="49"/>
      <c r="F15" s="49"/>
    </row>
    <row r="16" spans="1:10" s="85" customFormat="1" ht="15" customHeight="1" thickTop="1" x14ac:dyDescent="0.15">
      <c r="A16" s="116"/>
      <c r="B16" s="108"/>
      <c r="C16" s="652" t="s">
        <v>47</v>
      </c>
      <c r="D16" s="653"/>
      <c r="E16" s="646" t="s">
        <v>33</v>
      </c>
      <c r="F16" s="654" t="s">
        <v>77</v>
      </c>
      <c r="G16" s="646" t="s">
        <v>76</v>
      </c>
    </row>
    <row r="17" spans="1:10" s="85" customFormat="1" ht="15" customHeight="1" x14ac:dyDescent="0.15">
      <c r="A17" s="88"/>
      <c r="B17" s="68" t="s">
        <v>100</v>
      </c>
      <c r="C17" s="68"/>
      <c r="D17" s="92"/>
      <c r="E17" s="647"/>
      <c r="F17" s="655"/>
      <c r="G17" s="647"/>
    </row>
    <row r="18" spans="1:10" s="85" customFormat="1" ht="15" customHeight="1" x14ac:dyDescent="0.2">
      <c r="A18" s="115"/>
      <c r="B18" s="660" t="s">
        <v>74</v>
      </c>
      <c r="C18" s="651"/>
      <c r="D18" s="110"/>
      <c r="E18" s="610">
        <f>SUM(E20:E25)</f>
        <v>17281258</v>
      </c>
      <c r="F18" s="610">
        <f>G18-E18</f>
        <v>316352</v>
      </c>
      <c r="G18" s="608">
        <f>SUM(G20:G25)</f>
        <v>17597610</v>
      </c>
    </row>
    <row r="19" spans="1:10" s="85" customFormat="1" ht="15" customHeight="1" x14ac:dyDescent="0.15">
      <c r="A19" s="88"/>
      <c r="C19" s="87"/>
      <c r="D19" s="86"/>
      <c r="E19" s="612"/>
      <c r="F19" s="611"/>
      <c r="G19" s="612"/>
    </row>
    <row r="20" spans="1:10" s="85" customFormat="1" ht="15" customHeight="1" x14ac:dyDescent="0.15">
      <c r="A20" s="88"/>
      <c r="C20" s="87" t="s">
        <v>72</v>
      </c>
      <c r="D20" s="86"/>
      <c r="E20" s="612">
        <v>469266</v>
      </c>
      <c r="F20" s="611">
        <f t="shared" ref="F20:F25" si="1">G20-E20</f>
        <v>-56567</v>
      </c>
      <c r="G20" s="612">
        <v>412699</v>
      </c>
    </row>
    <row r="21" spans="1:10" s="85" customFormat="1" ht="15" customHeight="1" x14ac:dyDescent="0.15">
      <c r="A21" s="88"/>
      <c r="C21" s="87" t="s">
        <v>108</v>
      </c>
      <c r="D21" s="86"/>
      <c r="E21" s="612">
        <v>350000</v>
      </c>
      <c r="F21" s="611">
        <f t="shared" si="1"/>
        <v>14000</v>
      </c>
      <c r="G21" s="612">
        <v>364000</v>
      </c>
    </row>
    <row r="22" spans="1:10" s="85" customFormat="1" ht="15" customHeight="1" x14ac:dyDescent="0.15">
      <c r="A22" s="88"/>
      <c r="C22" s="87" t="s">
        <v>123</v>
      </c>
      <c r="D22" s="86"/>
      <c r="E22" s="612">
        <v>15753569</v>
      </c>
      <c r="F22" s="611">
        <f t="shared" si="1"/>
        <v>146347</v>
      </c>
      <c r="G22" s="612">
        <v>15899916</v>
      </c>
    </row>
    <row r="23" spans="1:10" s="85" customFormat="1" ht="15" customHeight="1" x14ac:dyDescent="0.15">
      <c r="A23" s="88"/>
      <c r="C23" s="87" t="s">
        <v>122</v>
      </c>
      <c r="D23" s="86"/>
      <c r="E23" s="612">
        <v>652621</v>
      </c>
      <c r="F23" s="611">
        <f t="shared" si="1"/>
        <v>-54719</v>
      </c>
      <c r="G23" s="612">
        <v>597902</v>
      </c>
    </row>
    <row r="24" spans="1:10" s="85" customFormat="1" ht="15" customHeight="1" x14ac:dyDescent="0.15">
      <c r="A24" s="88"/>
      <c r="C24" s="87" t="s">
        <v>113</v>
      </c>
      <c r="D24" s="86"/>
      <c r="E24" s="612">
        <v>25802</v>
      </c>
      <c r="F24" s="611">
        <f t="shared" si="1"/>
        <v>267291</v>
      </c>
      <c r="G24" s="612">
        <v>293093</v>
      </c>
    </row>
    <row r="25" spans="1:10" s="85" customFormat="1" ht="15" customHeight="1" x14ac:dyDescent="0.15">
      <c r="A25" s="100"/>
      <c r="B25" s="109"/>
      <c r="C25" s="95" t="s">
        <v>121</v>
      </c>
      <c r="D25" s="94"/>
      <c r="E25" s="613">
        <v>30000</v>
      </c>
      <c r="F25" s="614">
        <f t="shared" si="1"/>
        <v>0</v>
      </c>
      <c r="G25" s="613">
        <v>30000</v>
      </c>
      <c r="H25" s="98"/>
      <c r="I25" s="98"/>
      <c r="J25" s="98"/>
    </row>
    <row r="26" spans="1:10" ht="15" customHeight="1" x14ac:dyDescent="0.2">
      <c r="B26" s="64" t="s">
        <v>52</v>
      </c>
      <c r="C26" s="63"/>
      <c r="D26" s="114"/>
      <c r="E26" s="114"/>
      <c r="F26" s="114"/>
      <c r="G26" s="113" t="s">
        <v>63</v>
      </c>
    </row>
  </sheetData>
  <mergeCells count="10">
    <mergeCell ref="B18:C18"/>
    <mergeCell ref="C4:D4"/>
    <mergeCell ref="E4:E5"/>
    <mergeCell ref="F4:F5"/>
    <mergeCell ref="G4:G5"/>
    <mergeCell ref="B6:C6"/>
    <mergeCell ref="C16:D16"/>
    <mergeCell ref="E16:E17"/>
    <mergeCell ref="F16:F17"/>
    <mergeCell ref="G16:G17"/>
  </mergeCells>
  <phoneticPr fontId="3"/>
  <printOptions horizontalCentered="1"/>
  <pageMargins left="0" right="0" top="0.39370078740157483" bottom="0.3937007874015748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5B0D8-DA16-4E02-905D-EED05B84E597}">
  <dimension ref="A1:IV45"/>
  <sheetViews>
    <sheetView view="pageBreakPreview" zoomScaleNormal="115" zoomScaleSheetLayoutView="100" workbookViewId="0">
      <selection activeCell="T12" sqref="T12"/>
    </sheetView>
  </sheetViews>
  <sheetFormatPr defaultColWidth="9" defaultRowHeight="13.2" x14ac:dyDescent="0.2"/>
  <cols>
    <col min="1" max="1" width="6" style="1" customWidth="1"/>
    <col min="2" max="2" width="7.88671875" style="1" customWidth="1"/>
    <col min="3" max="3" width="7.44140625" style="1" customWidth="1"/>
    <col min="4" max="4" width="6.6640625" style="1" customWidth="1"/>
    <col min="5" max="5" width="5.88671875" style="1" customWidth="1"/>
    <col min="6" max="6" width="6.77734375" style="1" customWidth="1"/>
    <col min="7" max="7" width="4.21875" style="1" customWidth="1"/>
    <col min="8" max="8" width="4.109375" style="1" customWidth="1"/>
    <col min="9" max="9" width="4.33203125" style="1" customWidth="1"/>
    <col min="10" max="10" width="6" style="1" customWidth="1"/>
    <col min="11" max="11" width="7.6640625" style="1" customWidth="1"/>
    <col min="12" max="12" width="6.77734375" style="1" customWidth="1"/>
    <col min="13" max="13" width="5.88671875" style="1" customWidth="1"/>
    <col min="14" max="14" width="9.33203125" style="1" customWidth="1"/>
    <col min="15" max="16384" width="9" style="1"/>
  </cols>
  <sheetData>
    <row r="1" spans="1:256" x14ac:dyDescent="0.2">
      <c r="A1" s="56" t="s">
        <v>176</v>
      </c>
      <c r="B1" s="49"/>
      <c r="C1" s="49"/>
      <c r="D1" s="49"/>
    </row>
    <row r="2" spans="1:256" ht="13.8" thickBot="1" x14ac:dyDescent="0.25">
      <c r="A2" s="66" t="s">
        <v>175</v>
      </c>
      <c r="B2" s="49"/>
      <c r="C2" s="49"/>
      <c r="D2" s="49"/>
      <c r="E2" s="49"/>
      <c r="F2" s="161"/>
      <c r="G2" s="49"/>
      <c r="H2" s="49"/>
      <c r="I2" s="49"/>
      <c r="J2" s="49"/>
      <c r="K2" s="49"/>
      <c r="L2" s="49"/>
      <c r="M2" s="160"/>
      <c r="N2" s="50" t="s">
        <v>610</v>
      </c>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row>
    <row r="3" spans="1:256" ht="5.0999999999999996" customHeight="1" thickTop="1" x14ac:dyDescent="0.2">
      <c r="A3" s="159"/>
      <c r="B3" s="157"/>
      <c r="C3" s="157"/>
      <c r="D3" s="157"/>
      <c r="E3" s="157"/>
      <c r="F3" s="158"/>
      <c r="G3" s="157"/>
      <c r="H3" s="157"/>
      <c r="I3" s="157"/>
      <c r="J3" s="157"/>
      <c r="K3" s="156"/>
      <c r="L3" s="155"/>
      <c r="M3" s="154"/>
      <c r="N3" s="153"/>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row>
    <row r="4" spans="1:256" ht="13.5" customHeight="1" x14ac:dyDescent="0.2">
      <c r="A4" s="152" t="s">
        <v>174</v>
      </c>
      <c r="B4" s="663" t="s">
        <v>173</v>
      </c>
      <c r="C4" s="663" t="s">
        <v>172</v>
      </c>
      <c r="D4" s="663" t="s">
        <v>171</v>
      </c>
      <c r="E4" s="663" t="s">
        <v>170</v>
      </c>
      <c r="F4" s="663" t="s">
        <v>169</v>
      </c>
      <c r="G4" s="663" t="s">
        <v>168</v>
      </c>
      <c r="H4" s="663" t="s">
        <v>167</v>
      </c>
      <c r="I4" s="663" t="s">
        <v>166</v>
      </c>
      <c r="J4" s="663" t="s">
        <v>165</v>
      </c>
      <c r="K4" s="665" t="s">
        <v>164</v>
      </c>
      <c r="L4" s="151"/>
      <c r="M4" s="151"/>
      <c r="N4" s="150"/>
    </row>
    <row r="5" spans="1:256" ht="13.5" customHeight="1" x14ac:dyDescent="0.2">
      <c r="A5" s="149"/>
      <c r="B5" s="664"/>
      <c r="C5" s="664"/>
      <c r="D5" s="664"/>
      <c r="E5" s="663"/>
      <c r="F5" s="664"/>
      <c r="G5" s="664"/>
      <c r="H5" s="664"/>
      <c r="I5" s="664"/>
      <c r="J5" s="663"/>
      <c r="K5" s="666"/>
      <c r="L5" s="661" t="s">
        <v>163</v>
      </c>
      <c r="M5" s="661" t="s">
        <v>162</v>
      </c>
      <c r="N5" s="661" t="s">
        <v>161</v>
      </c>
    </row>
    <row r="6" spans="1:256" x14ac:dyDescent="0.2">
      <c r="A6" s="149"/>
      <c r="B6" s="664"/>
      <c r="C6" s="664"/>
      <c r="D6" s="664"/>
      <c r="E6" s="663"/>
      <c r="F6" s="664"/>
      <c r="G6" s="664"/>
      <c r="H6" s="664"/>
      <c r="I6" s="664"/>
      <c r="J6" s="663"/>
      <c r="K6" s="666"/>
      <c r="L6" s="667"/>
      <c r="M6" s="667"/>
      <c r="N6" s="662"/>
    </row>
    <row r="7" spans="1:256" x14ac:dyDescent="0.2">
      <c r="A7" s="148" t="s">
        <v>160</v>
      </c>
      <c r="B7" s="147" t="s">
        <v>159</v>
      </c>
      <c r="C7" s="147" t="s">
        <v>158</v>
      </c>
      <c r="D7" s="147" t="s">
        <v>157</v>
      </c>
      <c r="E7" s="146" t="s">
        <v>156</v>
      </c>
      <c r="F7" s="145" t="s">
        <v>155</v>
      </c>
      <c r="G7" s="144" t="s">
        <v>154</v>
      </c>
      <c r="H7" s="144" t="s">
        <v>154</v>
      </c>
      <c r="I7" s="144" t="s">
        <v>154</v>
      </c>
      <c r="J7" s="144"/>
      <c r="K7" s="144"/>
      <c r="L7" s="144"/>
      <c r="M7" s="144"/>
      <c r="N7" s="144"/>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c r="ID7" s="49"/>
      <c r="IE7" s="49"/>
      <c r="IF7" s="49"/>
      <c r="IG7" s="49"/>
      <c r="IH7" s="49"/>
      <c r="II7" s="49"/>
      <c r="IJ7" s="49"/>
      <c r="IK7" s="49"/>
      <c r="IL7" s="49"/>
      <c r="IM7" s="49"/>
      <c r="IN7" s="49"/>
      <c r="IO7" s="49"/>
      <c r="IP7" s="49"/>
      <c r="IQ7" s="49"/>
      <c r="IR7" s="49"/>
      <c r="IS7" s="49"/>
      <c r="IT7" s="49"/>
      <c r="IU7" s="49"/>
      <c r="IV7" s="49"/>
    </row>
    <row r="8" spans="1:256" x14ac:dyDescent="0.2">
      <c r="A8" s="139" t="s">
        <v>153</v>
      </c>
      <c r="B8" s="142">
        <v>350933</v>
      </c>
      <c r="C8" s="142">
        <v>337981</v>
      </c>
      <c r="D8" s="142">
        <v>12953</v>
      </c>
      <c r="E8" s="142">
        <v>1624</v>
      </c>
      <c r="F8" s="142">
        <v>11328</v>
      </c>
      <c r="G8" s="143">
        <v>6.7</v>
      </c>
      <c r="H8" s="143">
        <v>2.5</v>
      </c>
      <c r="I8" s="143">
        <v>77</v>
      </c>
      <c r="J8" s="142">
        <v>25265</v>
      </c>
      <c r="K8" s="142">
        <v>180391</v>
      </c>
      <c r="L8" s="142">
        <v>47666</v>
      </c>
      <c r="M8" s="141">
        <v>5019</v>
      </c>
      <c r="N8" s="140">
        <v>127705</v>
      </c>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x14ac:dyDescent="0.2">
      <c r="A9" s="139"/>
      <c r="B9" s="129"/>
      <c r="C9" s="129"/>
      <c r="D9" s="129"/>
      <c r="E9" s="129"/>
      <c r="F9" s="129"/>
      <c r="G9" s="138"/>
      <c r="H9" s="138"/>
      <c r="I9" s="138"/>
      <c r="J9" s="129"/>
      <c r="K9" s="129"/>
      <c r="L9" s="129"/>
      <c r="M9" s="130"/>
      <c r="N9" s="129"/>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x14ac:dyDescent="0.2">
      <c r="A10" s="132" t="s">
        <v>152</v>
      </c>
      <c r="B10" s="129">
        <v>65665</v>
      </c>
      <c r="C10" s="129">
        <v>63456</v>
      </c>
      <c r="D10" s="129">
        <v>2209</v>
      </c>
      <c r="E10" s="129">
        <v>736</v>
      </c>
      <c r="F10" s="129">
        <v>1473</v>
      </c>
      <c r="G10" s="131">
        <v>4</v>
      </c>
      <c r="H10" s="131">
        <v>0.1</v>
      </c>
      <c r="I10" s="131">
        <v>73.400000000000006</v>
      </c>
      <c r="J10" s="129">
        <v>15</v>
      </c>
      <c r="K10" s="129">
        <v>117145</v>
      </c>
      <c r="L10" s="129">
        <v>42079</v>
      </c>
      <c r="M10" s="136" t="s">
        <v>140</v>
      </c>
      <c r="N10" s="129">
        <v>75066</v>
      </c>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x14ac:dyDescent="0.2">
      <c r="A11" s="132" t="s">
        <v>151</v>
      </c>
      <c r="B11" s="129">
        <v>132631</v>
      </c>
      <c r="C11" s="129">
        <v>129262</v>
      </c>
      <c r="D11" s="129">
        <v>3369</v>
      </c>
      <c r="E11" s="129">
        <v>1420</v>
      </c>
      <c r="F11" s="129">
        <v>1949</v>
      </c>
      <c r="G11" s="131">
        <v>3.2</v>
      </c>
      <c r="H11" s="131">
        <v>1.3</v>
      </c>
      <c r="I11" s="131">
        <v>67.8</v>
      </c>
      <c r="J11" s="129">
        <v>29842</v>
      </c>
      <c r="K11" s="129">
        <v>71231</v>
      </c>
      <c r="L11" s="129">
        <v>28262</v>
      </c>
      <c r="M11" s="136" t="s">
        <v>140</v>
      </c>
      <c r="N11" s="129">
        <v>42969</v>
      </c>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x14ac:dyDescent="0.2">
      <c r="A12" s="132" t="s">
        <v>23</v>
      </c>
      <c r="B12" s="129">
        <v>193829</v>
      </c>
      <c r="C12" s="129">
        <v>180965</v>
      </c>
      <c r="D12" s="129">
        <v>12863</v>
      </c>
      <c r="E12" s="129">
        <v>1154</v>
      </c>
      <c r="F12" s="129">
        <v>11710</v>
      </c>
      <c r="G12" s="131">
        <v>12</v>
      </c>
      <c r="H12" s="131">
        <v>0.1</v>
      </c>
      <c r="I12" s="131">
        <v>71.900000000000006</v>
      </c>
      <c r="J12" s="129">
        <v>174</v>
      </c>
      <c r="K12" s="129">
        <v>187123</v>
      </c>
      <c r="L12" s="129">
        <v>51390</v>
      </c>
      <c r="M12" s="136" t="s">
        <v>140</v>
      </c>
      <c r="N12" s="129">
        <v>135733</v>
      </c>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x14ac:dyDescent="0.2">
      <c r="A13" s="132" t="s">
        <v>150</v>
      </c>
      <c r="B13" s="129">
        <v>173063</v>
      </c>
      <c r="C13" s="129">
        <v>166673</v>
      </c>
      <c r="D13" s="129">
        <v>6390</v>
      </c>
      <c r="E13" s="129">
        <v>39</v>
      </c>
      <c r="F13" s="129">
        <v>6351</v>
      </c>
      <c r="G13" s="131">
        <v>6.8</v>
      </c>
      <c r="H13" s="131">
        <v>2.5</v>
      </c>
      <c r="I13" s="131">
        <v>80.5</v>
      </c>
      <c r="J13" s="129">
        <v>18620</v>
      </c>
      <c r="K13" s="129">
        <v>63083</v>
      </c>
      <c r="L13" s="129">
        <v>35977</v>
      </c>
      <c r="M13" s="130">
        <v>5987</v>
      </c>
      <c r="N13" s="129">
        <v>21119</v>
      </c>
      <c r="O13" s="137"/>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x14ac:dyDescent="0.2">
      <c r="A14" s="132" t="s">
        <v>149</v>
      </c>
      <c r="B14" s="129">
        <v>134394</v>
      </c>
      <c r="C14" s="129">
        <v>125897</v>
      </c>
      <c r="D14" s="129">
        <v>8497</v>
      </c>
      <c r="E14" s="129">
        <v>1756</v>
      </c>
      <c r="F14" s="129">
        <v>6741</v>
      </c>
      <c r="G14" s="131">
        <v>10.5</v>
      </c>
      <c r="H14" s="131">
        <v>0.7</v>
      </c>
      <c r="I14" s="131">
        <v>79.5</v>
      </c>
      <c r="J14" s="129">
        <v>4832</v>
      </c>
      <c r="K14" s="129">
        <v>60365</v>
      </c>
      <c r="L14" s="129">
        <v>19664</v>
      </c>
      <c r="M14" s="130">
        <v>56</v>
      </c>
      <c r="N14" s="129">
        <v>40645</v>
      </c>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x14ac:dyDescent="0.2">
      <c r="A15" s="132"/>
      <c r="B15" s="129"/>
      <c r="C15" s="129"/>
      <c r="D15" s="129"/>
      <c r="E15" s="129"/>
      <c r="F15" s="129"/>
      <c r="G15" s="131"/>
      <c r="H15" s="131"/>
      <c r="I15" s="131"/>
      <c r="J15" s="129"/>
      <c r="K15" s="129"/>
      <c r="L15" s="129"/>
      <c r="M15" s="130"/>
      <c r="N15" s="129"/>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x14ac:dyDescent="0.2">
      <c r="A16" s="132" t="s">
        <v>148</v>
      </c>
      <c r="B16" s="129">
        <v>125054</v>
      </c>
      <c r="C16" s="129">
        <v>114411</v>
      </c>
      <c r="D16" s="129">
        <v>10643</v>
      </c>
      <c r="E16" s="134">
        <v>296</v>
      </c>
      <c r="F16" s="129">
        <v>10347</v>
      </c>
      <c r="G16" s="131">
        <v>17.600000000000001</v>
      </c>
      <c r="H16" s="131">
        <v>1.8</v>
      </c>
      <c r="I16" s="131">
        <v>83.4</v>
      </c>
      <c r="J16" s="129">
        <v>12190</v>
      </c>
      <c r="K16" s="129">
        <v>47507</v>
      </c>
      <c r="L16" s="129">
        <v>10611</v>
      </c>
      <c r="M16" s="130">
        <v>4650</v>
      </c>
      <c r="N16" s="129">
        <v>32246</v>
      </c>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x14ac:dyDescent="0.2">
      <c r="A17" s="132" t="s">
        <v>147</v>
      </c>
      <c r="B17" s="129">
        <v>144319</v>
      </c>
      <c r="C17" s="129">
        <v>139457</v>
      </c>
      <c r="D17" s="129">
        <v>4862</v>
      </c>
      <c r="E17" s="129">
        <v>302</v>
      </c>
      <c r="F17" s="129">
        <v>4560</v>
      </c>
      <c r="G17" s="131">
        <v>6.1</v>
      </c>
      <c r="H17" s="131">
        <v>3.3</v>
      </c>
      <c r="I17" s="131">
        <v>79.900000000000006</v>
      </c>
      <c r="J17" s="129">
        <v>28185</v>
      </c>
      <c r="K17" s="129">
        <v>42379</v>
      </c>
      <c r="L17" s="129">
        <v>23956</v>
      </c>
      <c r="M17" s="130">
        <v>50</v>
      </c>
      <c r="N17" s="129">
        <v>18373</v>
      </c>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x14ac:dyDescent="0.2">
      <c r="A18" s="132" t="s">
        <v>146</v>
      </c>
      <c r="B18" s="129">
        <v>234470</v>
      </c>
      <c r="C18" s="129">
        <v>223534</v>
      </c>
      <c r="D18" s="129">
        <v>10936</v>
      </c>
      <c r="E18" s="134">
        <v>5</v>
      </c>
      <c r="F18" s="129">
        <v>10931</v>
      </c>
      <c r="G18" s="131">
        <v>8.5</v>
      </c>
      <c r="H18" s="131">
        <v>1.4</v>
      </c>
      <c r="I18" s="131">
        <v>76.5</v>
      </c>
      <c r="J18" s="129">
        <v>24262</v>
      </c>
      <c r="K18" s="129">
        <v>155879</v>
      </c>
      <c r="L18" s="129">
        <v>37323</v>
      </c>
      <c r="M18" s="130">
        <v>3108</v>
      </c>
      <c r="N18" s="129">
        <v>115447</v>
      </c>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x14ac:dyDescent="0.2">
      <c r="A19" s="132" t="s">
        <v>145</v>
      </c>
      <c r="B19" s="129">
        <v>193464</v>
      </c>
      <c r="C19" s="129">
        <v>186459</v>
      </c>
      <c r="D19" s="129">
        <v>7005</v>
      </c>
      <c r="E19" s="129">
        <v>61</v>
      </c>
      <c r="F19" s="129">
        <v>6944</v>
      </c>
      <c r="G19" s="131">
        <v>6.4</v>
      </c>
      <c r="H19" s="131">
        <v>0.9</v>
      </c>
      <c r="I19" s="131">
        <v>74.8</v>
      </c>
      <c r="J19" s="129">
        <v>11121</v>
      </c>
      <c r="K19" s="129">
        <v>91437</v>
      </c>
      <c r="L19" s="129">
        <v>16133</v>
      </c>
      <c r="M19" s="130">
        <v>8643</v>
      </c>
      <c r="N19" s="129">
        <v>66661</v>
      </c>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x14ac:dyDescent="0.2">
      <c r="A20" s="132" t="s">
        <v>144</v>
      </c>
      <c r="B20" s="129">
        <v>130994</v>
      </c>
      <c r="C20" s="129">
        <v>122182</v>
      </c>
      <c r="D20" s="129">
        <v>8813</v>
      </c>
      <c r="E20" s="134">
        <v>104</v>
      </c>
      <c r="F20" s="129">
        <v>8709</v>
      </c>
      <c r="G20" s="131">
        <v>12.2</v>
      </c>
      <c r="H20" s="131">
        <v>2.2999999999999998</v>
      </c>
      <c r="I20" s="131">
        <v>78.3</v>
      </c>
      <c r="J20" s="129">
        <v>9940</v>
      </c>
      <c r="K20" s="129">
        <v>65441</v>
      </c>
      <c r="L20" s="129">
        <v>30461</v>
      </c>
      <c r="M20" s="130">
        <v>775</v>
      </c>
      <c r="N20" s="129">
        <v>34204</v>
      </c>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x14ac:dyDescent="0.2">
      <c r="A21" s="132"/>
      <c r="B21" s="129"/>
      <c r="C21" s="129"/>
      <c r="D21" s="129"/>
      <c r="E21" s="129"/>
      <c r="F21" s="129"/>
      <c r="G21" s="131"/>
      <c r="H21" s="131"/>
      <c r="I21" s="131"/>
      <c r="J21" s="129"/>
      <c r="K21" s="129"/>
      <c r="L21" s="129"/>
      <c r="M21" s="130"/>
      <c r="N21" s="129"/>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x14ac:dyDescent="0.2">
      <c r="A22" s="132" t="s">
        <v>143</v>
      </c>
      <c r="B22" s="129">
        <v>309879</v>
      </c>
      <c r="C22" s="129">
        <v>299444</v>
      </c>
      <c r="D22" s="129">
        <v>10435</v>
      </c>
      <c r="E22" s="129">
        <v>742</v>
      </c>
      <c r="F22" s="129">
        <v>9693</v>
      </c>
      <c r="G22" s="135">
        <v>5.7</v>
      </c>
      <c r="H22" s="131">
        <v>1.2</v>
      </c>
      <c r="I22" s="131">
        <v>82.5</v>
      </c>
      <c r="J22" s="129">
        <v>14895</v>
      </c>
      <c r="K22" s="129">
        <v>118357</v>
      </c>
      <c r="L22" s="129">
        <v>54093</v>
      </c>
      <c r="M22" s="130">
        <v>1</v>
      </c>
      <c r="N22" s="129">
        <v>64264</v>
      </c>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x14ac:dyDescent="0.2">
      <c r="A23" s="132" t="s">
        <v>142</v>
      </c>
      <c r="B23" s="129">
        <v>377662</v>
      </c>
      <c r="C23" s="129">
        <v>357779</v>
      </c>
      <c r="D23" s="129">
        <v>19883</v>
      </c>
      <c r="E23" s="129">
        <v>2806</v>
      </c>
      <c r="F23" s="129">
        <v>17077</v>
      </c>
      <c r="G23" s="131">
        <v>8.3000000000000007</v>
      </c>
      <c r="H23" s="131">
        <v>4.9000000000000004</v>
      </c>
      <c r="I23" s="131">
        <v>80.5</v>
      </c>
      <c r="J23" s="129">
        <v>60860</v>
      </c>
      <c r="K23" s="129">
        <v>128014</v>
      </c>
      <c r="L23" s="129">
        <v>38838</v>
      </c>
      <c r="M23" s="130">
        <v>6466</v>
      </c>
      <c r="N23" s="129">
        <v>82710</v>
      </c>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x14ac:dyDescent="0.2">
      <c r="A24" s="132" t="s">
        <v>141</v>
      </c>
      <c r="B24" s="129">
        <v>128300</v>
      </c>
      <c r="C24" s="129">
        <v>111888</v>
      </c>
      <c r="D24" s="129">
        <v>16412</v>
      </c>
      <c r="E24" s="129">
        <v>717</v>
      </c>
      <c r="F24" s="129">
        <v>15695</v>
      </c>
      <c r="G24" s="131">
        <v>23.1</v>
      </c>
      <c r="H24" s="131">
        <v>1</v>
      </c>
      <c r="I24" s="131">
        <v>69.3</v>
      </c>
      <c r="J24" s="129">
        <v>4717</v>
      </c>
      <c r="K24" s="129">
        <v>122621</v>
      </c>
      <c r="L24" s="129">
        <v>44627</v>
      </c>
      <c r="M24" s="136" t="s">
        <v>140</v>
      </c>
      <c r="N24" s="129">
        <v>77994</v>
      </c>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x14ac:dyDescent="0.2">
      <c r="A25" s="132" t="s">
        <v>139</v>
      </c>
      <c r="B25" s="129">
        <v>160825</v>
      </c>
      <c r="C25" s="129">
        <v>154346</v>
      </c>
      <c r="D25" s="129">
        <v>6480</v>
      </c>
      <c r="E25" s="129">
        <v>383</v>
      </c>
      <c r="F25" s="129">
        <v>6097</v>
      </c>
      <c r="G25" s="131">
        <v>7.4</v>
      </c>
      <c r="H25" s="131">
        <v>1.4</v>
      </c>
      <c r="I25" s="131">
        <v>72.7</v>
      </c>
      <c r="J25" s="129">
        <v>23800</v>
      </c>
      <c r="K25" s="129">
        <v>66556</v>
      </c>
      <c r="L25" s="129">
        <v>29999</v>
      </c>
      <c r="M25" s="130">
        <v>578</v>
      </c>
      <c r="N25" s="129">
        <v>35979</v>
      </c>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x14ac:dyDescent="0.2">
      <c r="A26" s="132" t="s">
        <v>138</v>
      </c>
      <c r="B26" s="129">
        <v>249337</v>
      </c>
      <c r="C26" s="129">
        <v>235794</v>
      </c>
      <c r="D26" s="129">
        <v>13543</v>
      </c>
      <c r="E26" s="129">
        <v>346</v>
      </c>
      <c r="F26" s="129">
        <v>13196</v>
      </c>
      <c r="G26" s="131">
        <v>10.3</v>
      </c>
      <c r="H26" s="131">
        <v>1.9</v>
      </c>
      <c r="I26" s="131">
        <v>82.8</v>
      </c>
      <c r="J26" s="129">
        <v>33020</v>
      </c>
      <c r="K26" s="129">
        <v>66605</v>
      </c>
      <c r="L26" s="129">
        <v>48559</v>
      </c>
      <c r="M26" s="136">
        <v>21</v>
      </c>
      <c r="N26" s="129">
        <v>18025</v>
      </c>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x14ac:dyDescent="0.2">
      <c r="A27" s="132"/>
      <c r="B27" s="129"/>
      <c r="C27" s="129"/>
      <c r="D27" s="129"/>
      <c r="E27" s="129"/>
      <c r="F27" s="129"/>
      <c r="G27" s="131"/>
      <c r="H27" s="131"/>
      <c r="I27" s="131"/>
      <c r="J27" s="129"/>
      <c r="K27" s="129"/>
      <c r="L27" s="129"/>
      <c r="M27" s="130"/>
      <c r="N27" s="129"/>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x14ac:dyDescent="0.2">
      <c r="A28" s="132" t="s">
        <v>137</v>
      </c>
      <c r="B28" s="129">
        <v>148944</v>
      </c>
      <c r="C28" s="129">
        <v>143666</v>
      </c>
      <c r="D28" s="129">
        <v>5278</v>
      </c>
      <c r="E28" s="129">
        <v>2717</v>
      </c>
      <c r="F28" s="129">
        <v>2562</v>
      </c>
      <c r="G28" s="131">
        <v>3.4</v>
      </c>
      <c r="H28" s="131">
        <v>3.7</v>
      </c>
      <c r="I28" s="131">
        <v>81.2</v>
      </c>
      <c r="J28" s="129">
        <v>20139</v>
      </c>
      <c r="K28" s="129">
        <v>41970</v>
      </c>
      <c r="L28" s="129">
        <v>21995</v>
      </c>
      <c r="M28" s="130">
        <v>83</v>
      </c>
      <c r="N28" s="129">
        <v>19892</v>
      </c>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x14ac:dyDescent="0.2">
      <c r="A29" s="132" t="s">
        <v>9</v>
      </c>
      <c r="B29" s="129">
        <v>173804</v>
      </c>
      <c r="C29" s="129">
        <v>165090</v>
      </c>
      <c r="D29" s="129">
        <v>8714</v>
      </c>
      <c r="E29" s="129">
        <v>326</v>
      </c>
      <c r="F29" s="129">
        <v>8388</v>
      </c>
      <c r="G29" s="131">
        <v>9.1</v>
      </c>
      <c r="H29" s="131">
        <v>3.4</v>
      </c>
      <c r="I29" s="131">
        <v>82.9</v>
      </c>
      <c r="J29" s="129">
        <v>26836</v>
      </c>
      <c r="K29" s="129">
        <v>63633</v>
      </c>
      <c r="L29" s="129">
        <v>17799</v>
      </c>
      <c r="M29" s="130">
        <v>1661</v>
      </c>
      <c r="N29" s="129">
        <v>44173</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x14ac:dyDescent="0.2">
      <c r="A30" s="132" t="s">
        <v>136</v>
      </c>
      <c r="B30" s="129">
        <v>112984</v>
      </c>
      <c r="C30" s="129">
        <v>108028</v>
      </c>
      <c r="D30" s="129">
        <v>4956</v>
      </c>
      <c r="E30" s="129">
        <v>51</v>
      </c>
      <c r="F30" s="129">
        <v>4904</v>
      </c>
      <c r="G30" s="131">
        <v>7.8</v>
      </c>
      <c r="H30" s="131">
        <v>2.4</v>
      </c>
      <c r="I30" s="131">
        <v>83.5</v>
      </c>
      <c r="J30" s="129">
        <v>18311</v>
      </c>
      <c r="K30" s="129">
        <v>43362</v>
      </c>
      <c r="L30" s="129">
        <v>21287</v>
      </c>
      <c r="M30" s="130">
        <v>4125</v>
      </c>
      <c r="N30" s="129">
        <v>17950</v>
      </c>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x14ac:dyDescent="0.2">
      <c r="A31" s="132" t="s">
        <v>135</v>
      </c>
      <c r="B31" s="129">
        <v>260710</v>
      </c>
      <c r="C31" s="129">
        <v>247963</v>
      </c>
      <c r="D31" s="129">
        <v>12747</v>
      </c>
      <c r="E31" s="134">
        <v>196</v>
      </c>
      <c r="F31" s="129">
        <v>12550</v>
      </c>
      <c r="G31" s="135">
        <v>9.5</v>
      </c>
      <c r="H31" s="131">
        <v>1.7</v>
      </c>
      <c r="I31" s="131">
        <v>79.099999999999994</v>
      </c>
      <c r="J31" s="129">
        <v>29820</v>
      </c>
      <c r="K31" s="129">
        <v>83441</v>
      </c>
      <c r="L31" s="129">
        <v>26793</v>
      </c>
      <c r="M31" s="130">
        <v>642</v>
      </c>
      <c r="N31" s="129">
        <v>56006</v>
      </c>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x14ac:dyDescent="0.2">
      <c r="A32" s="132" t="s">
        <v>134</v>
      </c>
      <c r="B32" s="129">
        <v>315338</v>
      </c>
      <c r="C32" s="129">
        <v>304671</v>
      </c>
      <c r="D32" s="129">
        <v>10667</v>
      </c>
      <c r="E32" s="134">
        <v>439</v>
      </c>
      <c r="F32" s="129">
        <v>10228</v>
      </c>
      <c r="G32" s="131">
        <v>5.9</v>
      </c>
      <c r="H32" s="131">
        <v>3.7</v>
      </c>
      <c r="I32" s="131">
        <v>84.8</v>
      </c>
      <c r="J32" s="129">
        <v>50750</v>
      </c>
      <c r="K32" s="129">
        <v>95822</v>
      </c>
      <c r="L32" s="129">
        <v>45337</v>
      </c>
      <c r="M32" s="130">
        <v>5320</v>
      </c>
      <c r="N32" s="129">
        <v>45165</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x14ac:dyDescent="0.2">
      <c r="A33" s="72"/>
      <c r="B33" s="129"/>
      <c r="C33" s="129"/>
      <c r="D33" s="129"/>
      <c r="E33" s="129"/>
      <c r="F33" s="129"/>
      <c r="G33" s="131"/>
      <c r="H33" s="131"/>
      <c r="I33" s="131"/>
      <c r="J33" s="129"/>
      <c r="K33" s="129"/>
      <c r="L33" s="129"/>
      <c r="M33" s="130"/>
      <c r="N33" s="129"/>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x14ac:dyDescent="0.2">
      <c r="A34" s="72" t="s">
        <v>5</v>
      </c>
      <c r="B34" s="129">
        <v>238375</v>
      </c>
      <c r="C34" s="129">
        <v>221692</v>
      </c>
      <c r="D34" s="129">
        <v>16683</v>
      </c>
      <c r="E34" s="129">
        <v>47</v>
      </c>
      <c r="F34" s="129">
        <v>16635</v>
      </c>
      <c r="G34" s="131">
        <v>13.6</v>
      </c>
      <c r="H34" s="131">
        <v>0.9</v>
      </c>
      <c r="I34" s="131">
        <v>78.400000000000006</v>
      </c>
      <c r="J34" s="129">
        <v>13212</v>
      </c>
      <c r="K34" s="129">
        <v>128772</v>
      </c>
      <c r="L34" s="129">
        <v>22794</v>
      </c>
      <c r="M34" s="130">
        <v>279</v>
      </c>
      <c r="N34" s="129">
        <v>105698</v>
      </c>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x14ac:dyDescent="0.2">
      <c r="A35" s="132" t="s">
        <v>133</v>
      </c>
      <c r="B35" s="129">
        <v>358591</v>
      </c>
      <c r="C35" s="129">
        <v>326854</v>
      </c>
      <c r="D35" s="129">
        <v>31737</v>
      </c>
      <c r="E35" s="129">
        <v>19704</v>
      </c>
      <c r="F35" s="129">
        <v>12033</v>
      </c>
      <c r="G35" s="131">
        <v>7.1</v>
      </c>
      <c r="H35" s="131">
        <v>0.1</v>
      </c>
      <c r="I35" s="131">
        <v>75.5</v>
      </c>
      <c r="J35" s="129">
        <v>168</v>
      </c>
      <c r="K35" s="129">
        <v>217951</v>
      </c>
      <c r="L35" s="129">
        <v>40000</v>
      </c>
      <c r="M35" s="130">
        <v>178</v>
      </c>
      <c r="N35" s="129">
        <v>177774</v>
      </c>
      <c r="O35" s="13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x14ac:dyDescent="0.2">
      <c r="A36" s="132"/>
      <c r="B36" s="129"/>
      <c r="C36" s="129"/>
      <c r="D36" s="129"/>
      <c r="E36" s="129"/>
      <c r="F36" s="129"/>
      <c r="G36" s="131"/>
      <c r="H36" s="131"/>
      <c r="I36" s="131"/>
      <c r="J36" s="129"/>
      <c r="K36" s="129"/>
      <c r="L36" s="129"/>
      <c r="M36" s="130"/>
      <c r="N36" s="129"/>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ht="19.2" x14ac:dyDescent="0.2">
      <c r="A37" s="128" t="s">
        <v>132</v>
      </c>
      <c r="B37" s="126">
        <v>4713565</v>
      </c>
      <c r="C37" s="126">
        <v>4467492</v>
      </c>
      <c r="D37" s="126">
        <v>246074</v>
      </c>
      <c r="E37" s="126">
        <v>35973</v>
      </c>
      <c r="F37" s="126">
        <v>210100</v>
      </c>
      <c r="G37" s="127">
        <v>8.6</v>
      </c>
      <c r="H37" s="127">
        <v>2</v>
      </c>
      <c r="I37" s="127">
        <v>78.599999999999994</v>
      </c>
      <c r="J37" s="126">
        <v>460973</v>
      </c>
      <c r="K37" s="126">
        <v>2259085</v>
      </c>
      <c r="L37" s="126">
        <v>755642</v>
      </c>
      <c r="M37" s="125">
        <v>47644</v>
      </c>
      <c r="N37" s="124">
        <v>1455798</v>
      </c>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x14ac:dyDescent="0.2">
      <c r="A38" s="63" t="s">
        <v>131</v>
      </c>
      <c r="B38" s="63"/>
      <c r="C38" s="63"/>
      <c r="D38" s="63"/>
      <c r="E38" s="63"/>
      <c r="F38" s="63"/>
      <c r="G38" s="63"/>
      <c r="H38" s="63"/>
      <c r="I38" s="63"/>
      <c r="J38" s="63"/>
      <c r="K38" s="63"/>
      <c r="L38" s="63"/>
      <c r="M38" s="63"/>
      <c r="N38" s="50" t="s">
        <v>130</v>
      </c>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c r="FQ38" s="63"/>
      <c r="FR38" s="63"/>
      <c r="FS38" s="63"/>
      <c r="FT38" s="63"/>
      <c r="FU38" s="63"/>
      <c r="FV38" s="63"/>
      <c r="FW38" s="63"/>
      <c r="FX38" s="63"/>
      <c r="FY38" s="63"/>
      <c r="FZ38" s="63"/>
      <c r="GA38" s="63"/>
      <c r="GB38" s="63"/>
      <c r="GC38" s="63"/>
      <c r="GD38" s="63"/>
      <c r="GE38" s="63"/>
      <c r="GF38" s="63"/>
      <c r="GG38" s="63"/>
      <c r="GH38" s="63"/>
      <c r="GI38" s="63"/>
      <c r="GJ38" s="63"/>
      <c r="GK38" s="63"/>
      <c r="GL38" s="63"/>
      <c r="GM38" s="63"/>
      <c r="GN38" s="63"/>
      <c r="GO38" s="63"/>
      <c r="GP38" s="63"/>
      <c r="GQ38" s="63"/>
      <c r="GR38" s="63"/>
      <c r="GS38" s="63"/>
      <c r="GT38" s="63"/>
      <c r="GU38" s="63"/>
      <c r="GV38" s="63"/>
      <c r="GW38" s="63"/>
      <c r="GX38" s="63"/>
      <c r="GY38" s="63"/>
      <c r="GZ38" s="63"/>
      <c r="HA38" s="63"/>
      <c r="HB38" s="63"/>
      <c r="HC38" s="63"/>
      <c r="HD38" s="63"/>
      <c r="HE38" s="63"/>
      <c r="HF38" s="63"/>
      <c r="HG38" s="63"/>
      <c r="HH38" s="63"/>
      <c r="HI38" s="63"/>
      <c r="HJ38" s="63"/>
      <c r="HK38" s="63"/>
      <c r="HL38" s="63"/>
      <c r="HM38" s="63"/>
      <c r="HN38" s="63"/>
      <c r="HO38" s="63"/>
      <c r="HP38" s="63"/>
      <c r="HQ38" s="63"/>
      <c r="HR38" s="63"/>
      <c r="HS38" s="63"/>
      <c r="HT38" s="63"/>
      <c r="HU38" s="63"/>
      <c r="HV38" s="63"/>
      <c r="HW38" s="63"/>
      <c r="HX38" s="63"/>
      <c r="HY38" s="63"/>
      <c r="HZ38" s="63"/>
      <c r="IA38" s="63"/>
      <c r="IB38" s="63"/>
      <c r="IC38" s="63"/>
      <c r="ID38" s="63"/>
      <c r="IE38" s="63"/>
      <c r="IF38" s="63"/>
      <c r="IG38" s="63"/>
      <c r="IH38" s="63"/>
      <c r="II38" s="63"/>
      <c r="IJ38" s="63"/>
      <c r="IK38" s="63"/>
      <c r="IL38" s="63"/>
      <c r="IM38" s="63"/>
      <c r="IN38" s="63"/>
      <c r="IO38" s="63"/>
      <c r="IP38" s="63"/>
      <c r="IQ38" s="63"/>
      <c r="IR38" s="63"/>
      <c r="IS38" s="63"/>
      <c r="IT38" s="63"/>
      <c r="IU38" s="63"/>
      <c r="IV38" s="63"/>
    </row>
    <row r="39" spans="1:256" x14ac:dyDescent="0.2">
      <c r="A39" s="123" t="s">
        <v>129</v>
      </c>
      <c r="B39" s="63"/>
      <c r="C39" s="63"/>
      <c r="D39" s="63"/>
      <c r="E39" s="63"/>
      <c r="F39" s="65"/>
      <c r="G39" s="58"/>
      <c r="H39" s="58"/>
      <c r="I39" s="65"/>
      <c r="J39" s="58"/>
      <c r="K39" s="58"/>
      <c r="L39" s="58"/>
      <c r="M39" s="58"/>
      <c r="N39" s="50"/>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c r="IT39" s="63"/>
      <c r="IU39" s="63"/>
      <c r="IV39" s="63"/>
    </row>
    <row r="40" spans="1:256" x14ac:dyDescent="0.2">
      <c r="A40" s="63"/>
      <c r="B40" s="122"/>
      <c r="C40" s="122"/>
      <c r="D40" s="122"/>
      <c r="E40" s="122"/>
      <c r="F40" s="122"/>
      <c r="G40" s="122"/>
      <c r="H40" s="122"/>
      <c r="I40" s="122"/>
      <c r="J40" s="122"/>
      <c r="K40" s="122"/>
      <c r="L40" s="122"/>
      <c r="M40" s="122"/>
      <c r="N40" s="121"/>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row>
    <row r="45" spans="1:256" s="120" customFormat="1" ht="9.6" x14ac:dyDescent="0.15"/>
  </sheetData>
  <mergeCells count="13">
    <mergeCell ref="G4:G6"/>
    <mergeCell ref="B4:B6"/>
    <mergeCell ref="C4:C6"/>
    <mergeCell ref="D4:D6"/>
    <mergeCell ref="E4:E6"/>
    <mergeCell ref="F4:F6"/>
    <mergeCell ref="N5:N6"/>
    <mergeCell ref="H4:H6"/>
    <mergeCell ref="I4:I6"/>
    <mergeCell ref="J4:J6"/>
    <mergeCell ref="K4:K6"/>
    <mergeCell ref="L5:L6"/>
    <mergeCell ref="M5:M6"/>
  </mergeCells>
  <phoneticPr fontId="3"/>
  <printOptions horizontalCentered="1"/>
  <pageMargins left="0" right="0" top="0.39370078740157483" bottom="0.3937007874015748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63404-177F-44B8-AA6C-5575B68E4AE9}">
  <dimension ref="A1:P19"/>
  <sheetViews>
    <sheetView view="pageBreakPreview" zoomScale="115" zoomScaleNormal="115" zoomScaleSheetLayoutView="115" workbookViewId="0">
      <selection sqref="A1:XFD3"/>
    </sheetView>
  </sheetViews>
  <sheetFormatPr defaultColWidth="9" defaultRowHeight="13.2" x14ac:dyDescent="0.2"/>
  <cols>
    <col min="1" max="1" width="7.33203125" style="1" customWidth="1"/>
    <col min="2" max="6" width="7.109375" style="1" customWidth="1"/>
    <col min="7" max="8" width="4.109375" style="1" customWidth="1"/>
    <col min="9" max="9" width="4.6640625" style="1" customWidth="1"/>
    <col min="10" max="10" width="6.77734375" style="1" customWidth="1"/>
    <col min="11" max="11" width="6.88671875" style="1" customWidth="1"/>
    <col min="12" max="13" width="6.109375" style="1" customWidth="1"/>
    <col min="14" max="14" width="7.33203125" style="1" customWidth="1"/>
    <col min="15" max="16384" width="9" style="1"/>
  </cols>
  <sheetData>
    <row r="1" spans="1:16" ht="15" customHeight="1" thickBot="1" x14ac:dyDescent="0.25">
      <c r="A1" s="189" t="s">
        <v>187</v>
      </c>
      <c r="B1" s="53"/>
      <c r="C1" s="53"/>
      <c r="D1" s="53"/>
      <c r="E1" s="53"/>
      <c r="F1" s="188"/>
      <c r="G1" s="53"/>
      <c r="H1" s="53"/>
      <c r="I1" s="53"/>
      <c r="J1" s="53"/>
      <c r="K1" s="53"/>
      <c r="L1" s="53"/>
      <c r="M1" s="187"/>
      <c r="N1" s="187"/>
    </row>
    <row r="2" spans="1:16" ht="12.9" customHeight="1" thickTop="1" x14ac:dyDescent="0.2">
      <c r="A2" s="186" t="s">
        <v>174</v>
      </c>
      <c r="B2" s="668" t="s">
        <v>173</v>
      </c>
      <c r="C2" s="668" t="s">
        <v>172</v>
      </c>
      <c r="D2" s="668" t="s">
        <v>171</v>
      </c>
      <c r="E2" s="668" t="s">
        <v>186</v>
      </c>
      <c r="F2" s="668" t="s">
        <v>169</v>
      </c>
      <c r="G2" s="668" t="s">
        <v>168</v>
      </c>
      <c r="H2" s="668" t="s">
        <v>185</v>
      </c>
      <c r="I2" s="668" t="s">
        <v>166</v>
      </c>
      <c r="J2" s="668" t="s">
        <v>165</v>
      </c>
      <c r="K2" s="669" t="s">
        <v>164</v>
      </c>
      <c r="L2" s="185"/>
      <c r="M2" s="185"/>
      <c r="N2" s="184"/>
    </row>
    <row r="3" spans="1:16" ht="20.100000000000001" customHeight="1" x14ac:dyDescent="0.2">
      <c r="A3" s="183"/>
      <c r="B3" s="664"/>
      <c r="C3" s="664"/>
      <c r="D3" s="664"/>
      <c r="E3" s="663"/>
      <c r="F3" s="664"/>
      <c r="G3" s="664"/>
      <c r="H3" s="664"/>
      <c r="I3" s="664"/>
      <c r="J3" s="663"/>
      <c r="K3" s="665"/>
      <c r="L3" s="661" t="s">
        <v>184</v>
      </c>
      <c r="M3" s="661" t="s">
        <v>162</v>
      </c>
      <c r="N3" s="661" t="s">
        <v>161</v>
      </c>
    </row>
    <row r="4" spans="1:16" ht="12.9" customHeight="1" x14ac:dyDescent="0.2">
      <c r="A4" s="183" t="s">
        <v>183</v>
      </c>
      <c r="B4" s="664"/>
      <c r="C4" s="664"/>
      <c r="D4" s="664"/>
      <c r="E4" s="663"/>
      <c r="F4" s="664"/>
      <c r="G4" s="664"/>
      <c r="H4" s="664"/>
      <c r="I4" s="664"/>
      <c r="J4" s="663"/>
      <c r="K4" s="665"/>
      <c r="L4" s="667"/>
      <c r="M4" s="667"/>
      <c r="N4" s="667"/>
    </row>
    <row r="5" spans="1:16" s="49" customFormat="1" ht="12.9" customHeight="1" x14ac:dyDescent="0.2">
      <c r="A5" s="182" t="s">
        <v>182</v>
      </c>
      <c r="B5" s="147" t="s">
        <v>159</v>
      </c>
      <c r="C5" s="147" t="s">
        <v>158</v>
      </c>
      <c r="D5" s="147" t="s">
        <v>157</v>
      </c>
      <c r="E5" s="146" t="s">
        <v>156</v>
      </c>
      <c r="F5" s="145" t="s">
        <v>155</v>
      </c>
      <c r="G5" s="144" t="s">
        <v>154</v>
      </c>
      <c r="H5" s="144" t="s">
        <v>154</v>
      </c>
      <c r="I5" s="144" t="s">
        <v>154</v>
      </c>
      <c r="J5" s="147"/>
      <c r="K5" s="147"/>
      <c r="L5" s="147"/>
      <c r="M5" s="147"/>
      <c r="N5" s="147"/>
    </row>
    <row r="6" spans="1:16" s="57" customFormat="1" ht="18" customHeight="1" x14ac:dyDescent="0.2">
      <c r="A6" s="181" t="s">
        <v>181</v>
      </c>
      <c r="B6" s="177">
        <v>370073</v>
      </c>
      <c r="C6" s="177">
        <v>360201</v>
      </c>
      <c r="D6" s="179">
        <v>9872</v>
      </c>
      <c r="E6" s="177">
        <v>1340</v>
      </c>
      <c r="F6" s="177">
        <v>8531</v>
      </c>
      <c r="G6" s="178">
        <v>5.0999999999999996</v>
      </c>
      <c r="H6" s="178">
        <v>2.6</v>
      </c>
      <c r="I6" s="131">
        <v>83.2</v>
      </c>
      <c r="J6" s="177">
        <v>29666</v>
      </c>
      <c r="K6" s="177">
        <v>180581</v>
      </c>
      <c r="L6" s="177">
        <v>45589</v>
      </c>
      <c r="M6" s="177">
        <v>9158</v>
      </c>
      <c r="N6" s="177">
        <v>125834</v>
      </c>
    </row>
    <row r="7" spans="1:16" s="57" customFormat="1" ht="18" customHeight="1" x14ac:dyDescent="0.2">
      <c r="A7" s="173"/>
      <c r="B7" s="176">
        <v>0.25600000000000001</v>
      </c>
      <c r="C7" s="176">
        <v>0.26300000000000001</v>
      </c>
      <c r="D7" s="176">
        <v>4.2999999999999997E-2</v>
      </c>
      <c r="E7" s="176">
        <v>-0.114</v>
      </c>
      <c r="F7" s="176">
        <v>7.2999999999999995E-2</v>
      </c>
      <c r="G7" s="176"/>
      <c r="H7" s="176"/>
      <c r="I7" s="176"/>
      <c r="J7" s="176">
        <v>-9.7000000000000003E-2</v>
      </c>
      <c r="K7" s="176">
        <v>3.1E-2</v>
      </c>
      <c r="L7" s="176">
        <v>5.6000000000000001E-2</v>
      </c>
      <c r="M7" s="176">
        <v>-7.6999999999999999E-2</v>
      </c>
      <c r="N7" s="174">
        <v>3.1E-2</v>
      </c>
    </row>
    <row r="8" spans="1:16" s="57" customFormat="1" ht="8.25" customHeight="1" x14ac:dyDescent="0.2">
      <c r="A8" s="173"/>
      <c r="B8" s="171"/>
      <c r="C8" s="171"/>
      <c r="D8" s="171"/>
      <c r="E8" s="171"/>
      <c r="F8" s="171"/>
      <c r="G8" s="171"/>
      <c r="H8" s="172"/>
      <c r="I8" s="171"/>
      <c r="J8" s="171"/>
      <c r="K8" s="171"/>
      <c r="L8" s="171"/>
      <c r="M8" s="171"/>
      <c r="N8" s="170"/>
    </row>
    <row r="9" spans="1:16" s="57" customFormat="1" ht="18" customHeight="1" x14ac:dyDescent="0.2">
      <c r="A9" s="180">
        <v>3</v>
      </c>
      <c r="B9" s="177">
        <v>350933</v>
      </c>
      <c r="C9" s="177">
        <v>337981</v>
      </c>
      <c r="D9" s="179">
        <v>12953</v>
      </c>
      <c r="E9" s="177">
        <v>1624</v>
      </c>
      <c r="F9" s="177">
        <v>11328</v>
      </c>
      <c r="G9" s="178">
        <v>6.7</v>
      </c>
      <c r="H9" s="178">
        <v>2.5</v>
      </c>
      <c r="I9" s="131">
        <v>77</v>
      </c>
      <c r="J9" s="177">
        <v>25265</v>
      </c>
      <c r="K9" s="177">
        <v>180391</v>
      </c>
      <c r="L9" s="177">
        <v>47666</v>
      </c>
      <c r="M9" s="177">
        <v>5019</v>
      </c>
      <c r="N9" s="177">
        <v>127705</v>
      </c>
      <c r="P9" s="633"/>
    </row>
    <row r="10" spans="1:16" s="57" customFormat="1" ht="18" customHeight="1" x14ac:dyDescent="0.2">
      <c r="A10" s="173"/>
      <c r="B10" s="176">
        <v>-5.1999999999999998E-2</v>
      </c>
      <c r="C10" s="176">
        <v>-6.2E-2</v>
      </c>
      <c r="D10" s="176">
        <v>0.312</v>
      </c>
      <c r="E10" s="176">
        <v>0.21199999999999999</v>
      </c>
      <c r="F10" s="176">
        <v>0.32800000000000001</v>
      </c>
      <c r="G10" s="176"/>
      <c r="H10" s="176"/>
      <c r="I10" s="176"/>
      <c r="J10" s="176">
        <v>-0.14799999999999999</v>
      </c>
      <c r="K10" s="176">
        <v>-1E-3</v>
      </c>
      <c r="L10" s="176">
        <v>4.5999999999999999E-2</v>
      </c>
      <c r="M10" s="175">
        <v>-0.45200000000000001</v>
      </c>
      <c r="N10" s="174">
        <v>1.4999999999999999E-2</v>
      </c>
    </row>
    <row r="11" spans="1:16" s="57" customFormat="1" ht="8.25" customHeight="1" x14ac:dyDescent="0.2">
      <c r="A11" s="173"/>
      <c r="B11" s="171"/>
      <c r="C11" s="171"/>
      <c r="D11" s="171"/>
      <c r="E11" s="171"/>
      <c r="F11" s="171"/>
      <c r="G11" s="171"/>
      <c r="H11" s="172"/>
      <c r="I11" s="171"/>
      <c r="J11" s="171"/>
      <c r="K11" s="171"/>
      <c r="L11" s="171"/>
      <c r="M11" s="171"/>
      <c r="N11" s="170"/>
    </row>
    <row r="12" spans="1:16" s="57" customFormat="1" ht="18" customHeight="1" x14ac:dyDescent="0.2">
      <c r="A12" s="169">
        <v>4</v>
      </c>
      <c r="B12" s="166">
        <v>340841</v>
      </c>
      <c r="C12" s="166">
        <v>326844</v>
      </c>
      <c r="D12" s="168">
        <v>13996</v>
      </c>
      <c r="E12" s="166">
        <v>967</v>
      </c>
      <c r="F12" s="166">
        <v>13029</v>
      </c>
      <c r="G12" s="167">
        <v>7.4</v>
      </c>
      <c r="H12" s="167">
        <v>1.6</v>
      </c>
      <c r="I12" s="143">
        <v>75.900000000000006</v>
      </c>
      <c r="J12" s="166">
        <v>22196</v>
      </c>
      <c r="K12" s="166">
        <v>181552</v>
      </c>
      <c r="L12" s="166">
        <v>46970</v>
      </c>
      <c r="M12" s="166">
        <v>4883</v>
      </c>
      <c r="N12" s="166">
        <v>129698</v>
      </c>
    </row>
    <row r="13" spans="1:16" s="57" customFormat="1" ht="18" customHeight="1" x14ac:dyDescent="0.2">
      <c r="A13" s="165"/>
      <c r="B13" s="164">
        <f>B12/B9-1</f>
        <v>-2.8757626099568889E-2</v>
      </c>
      <c r="C13" s="164">
        <f>C12/C9-1</f>
        <v>-3.295155644843939E-2</v>
      </c>
      <c r="D13" s="164">
        <f>D12/D9-1</f>
        <v>8.0521886821585786E-2</v>
      </c>
      <c r="E13" s="164">
        <f>E12/E9-1</f>
        <v>-0.40455665024630538</v>
      </c>
      <c r="F13" s="164">
        <f>F12/F9-1</f>
        <v>0.15015889830508478</v>
      </c>
      <c r="G13" s="164"/>
      <c r="H13" s="164"/>
      <c r="I13" s="164"/>
      <c r="J13" s="164">
        <f>J12/J9-1</f>
        <v>-0.12147239263803677</v>
      </c>
      <c r="K13" s="164">
        <f>K12/K9-1</f>
        <v>6.4360195353425631E-3</v>
      </c>
      <c r="L13" s="164">
        <f>L12/L9-1</f>
        <v>-1.4601602819619863E-2</v>
      </c>
      <c r="M13" s="163">
        <f>M12/M9-1</f>
        <v>-2.7097031281131723E-2</v>
      </c>
      <c r="N13" s="162">
        <f>N12/N9-1</f>
        <v>1.5606280098664937E-2</v>
      </c>
    </row>
    <row r="14" spans="1:16" s="63" customFormat="1" ht="12" customHeight="1" x14ac:dyDescent="0.2">
      <c r="A14" s="63" t="s">
        <v>180</v>
      </c>
      <c r="L14" s="113"/>
      <c r="N14" s="113" t="s">
        <v>130</v>
      </c>
    </row>
    <row r="15" spans="1:16" s="63" customFormat="1" ht="12" customHeight="1" x14ac:dyDescent="0.2">
      <c r="A15" s="63" t="s">
        <v>179</v>
      </c>
      <c r="F15" s="64"/>
      <c r="H15" s="64"/>
      <c r="N15" s="50" t="s">
        <v>178</v>
      </c>
    </row>
    <row r="16" spans="1:16" s="10" customFormat="1" ht="9.6" x14ac:dyDescent="0.15">
      <c r="B16" s="632"/>
      <c r="F16" s="13"/>
      <c r="H16" s="13"/>
    </row>
    <row r="17" spans="2:14" s="10" customFormat="1" ht="9.6" x14ac:dyDescent="0.15">
      <c r="F17" s="13"/>
      <c r="H17" s="13"/>
    </row>
    <row r="18" spans="2:14" s="10" customFormat="1" ht="9.6" x14ac:dyDescent="0.15">
      <c r="F18" s="10" t="s">
        <v>177</v>
      </c>
    </row>
    <row r="19" spans="2:14" s="10" customFormat="1" x14ac:dyDescent="0.2">
      <c r="B19" s="1"/>
      <c r="C19" s="1"/>
      <c r="D19" s="1"/>
      <c r="E19" s="1"/>
      <c r="F19" s="1"/>
      <c r="G19" s="1"/>
      <c r="H19" s="1"/>
      <c r="I19" s="1"/>
      <c r="J19" s="1"/>
      <c r="K19" s="1"/>
      <c r="L19" s="1"/>
      <c r="M19" s="1"/>
      <c r="N19" s="1"/>
    </row>
  </sheetData>
  <mergeCells count="13">
    <mergeCell ref="N3:N4"/>
    <mergeCell ref="H2:H4"/>
    <mergeCell ref="I2:I4"/>
    <mergeCell ref="J2:J4"/>
    <mergeCell ref="K2:K4"/>
    <mergeCell ref="L3:L4"/>
    <mergeCell ref="M3:M4"/>
    <mergeCell ref="G2:G4"/>
    <mergeCell ref="B2:B4"/>
    <mergeCell ref="C2:C4"/>
    <mergeCell ref="D2:D4"/>
    <mergeCell ref="E2:E4"/>
    <mergeCell ref="F2:F4"/>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C2E87-A54F-4585-B99D-321F22248073}">
  <dimension ref="A1:Q17"/>
  <sheetViews>
    <sheetView view="pageBreakPreview" zoomScale="115" zoomScaleNormal="100" zoomScaleSheetLayoutView="115" workbookViewId="0">
      <selection sqref="A1:XFD3"/>
    </sheetView>
  </sheetViews>
  <sheetFormatPr defaultColWidth="9" defaultRowHeight="13.2" x14ac:dyDescent="0.2"/>
  <cols>
    <col min="1" max="1" width="7.109375" style="1" customWidth="1"/>
    <col min="2" max="2" width="6.33203125" style="1" customWidth="1"/>
    <col min="3" max="3" width="6" style="1" customWidth="1"/>
    <col min="4" max="4" width="7.21875" style="1" customWidth="1"/>
    <col min="5" max="5" width="7.33203125" style="1" customWidth="1"/>
    <col min="6" max="6" width="5.6640625" style="1" customWidth="1"/>
    <col min="7" max="7" width="5.109375" style="1" customWidth="1"/>
    <col min="8" max="8" width="3.6640625" style="1" customWidth="1"/>
    <col min="9" max="9" width="6.6640625" style="1" customWidth="1"/>
    <col min="10" max="10" width="6.109375" style="1" customWidth="1"/>
    <col min="11" max="11" width="4.88671875" style="1" customWidth="1"/>
    <col min="12" max="12" width="6.109375" style="1" customWidth="1"/>
    <col min="13" max="13" width="5.109375" style="1" customWidth="1"/>
    <col min="14" max="15" width="5.33203125" style="1" customWidth="1"/>
    <col min="16" max="16" width="6.88671875" style="1" customWidth="1"/>
    <col min="17" max="16384" width="9" style="1"/>
  </cols>
  <sheetData>
    <row r="1" spans="1:17" ht="15" customHeight="1" x14ac:dyDescent="0.2">
      <c r="A1" s="217" t="s">
        <v>202</v>
      </c>
    </row>
    <row r="2" spans="1:17" ht="15" customHeight="1" thickBot="1" x14ac:dyDescent="0.25">
      <c r="A2" s="66" t="s">
        <v>101</v>
      </c>
    </row>
    <row r="3" spans="1:17" s="73" customFormat="1" ht="15.9" customHeight="1" thickTop="1" x14ac:dyDescent="0.2">
      <c r="A3" s="216" t="s">
        <v>174</v>
      </c>
      <c r="B3" s="670" t="s">
        <v>201</v>
      </c>
      <c r="C3" s="670" t="s">
        <v>200</v>
      </c>
      <c r="D3" s="675" t="s">
        <v>199</v>
      </c>
      <c r="E3" s="678" t="s">
        <v>198</v>
      </c>
      <c r="F3" s="681" t="s">
        <v>197</v>
      </c>
      <c r="G3" s="215"/>
      <c r="H3" s="670" t="s">
        <v>196</v>
      </c>
      <c r="I3" s="670" t="s">
        <v>195</v>
      </c>
      <c r="J3" s="670" t="s">
        <v>194</v>
      </c>
      <c r="K3" s="670" t="s">
        <v>193</v>
      </c>
      <c r="L3" s="215"/>
      <c r="M3" s="215"/>
      <c r="N3" s="670" t="s">
        <v>192</v>
      </c>
      <c r="O3" s="214"/>
      <c r="P3" s="213"/>
    </row>
    <row r="4" spans="1:17" s="73" customFormat="1" ht="15.9" customHeight="1" x14ac:dyDescent="0.2">
      <c r="A4" s="212"/>
      <c r="B4" s="673"/>
      <c r="C4" s="671"/>
      <c r="D4" s="676"/>
      <c r="E4" s="679"/>
      <c r="F4" s="682"/>
      <c r="G4" s="181" t="s">
        <v>191</v>
      </c>
      <c r="H4" s="684"/>
      <c r="I4" s="671"/>
      <c r="J4" s="671"/>
      <c r="K4" s="673"/>
      <c r="L4" s="181" t="s">
        <v>82</v>
      </c>
      <c r="M4" s="181" t="s">
        <v>81</v>
      </c>
      <c r="N4" s="671"/>
      <c r="O4" s="211" t="s">
        <v>190</v>
      </c>
      <c r="P4" s="210" t="s">
        <v>189</v>
      </c>
    </row>
    <row r="5" spans="1:17" s="73" customFormat="1" ht="15.9" customHeight="1" x14ac:dyDescent="0.2">
      <c r="A5" s="209" t="s">
        <v>56</v>
      </c>
      <c r="B5" s="674"/>
      <c r="C5" s="672"/>
      <c r="D5" s="677"/>
      <c r="E5" s="680"/>
      <c r="F5" s="683"/>
      <c r="G5" s="148"/>
      <c r="H5" s="685"/>
      <c r="I5" s="672"/>
      <c r="J5" s="672"/>
      <c r="K5" s="674"/>
      <c r="L5" s="148"/>
      <c r="M5" s="148"/>
      <c r="N5" s="672"/>
      <c r="O5" s="208"/>
      <c r="P5" s="207"/>
    </row>
    <row r="6" spans="1:17" s="193" customFormat="1" ht="18" customHeight="1" x14ac:dyDescent="0.2">
      <c r="A6" s="181" t="s">
        <v>181</v>
      </c>
      <c r="B6" s="203">
        <v>51515</v>
      </c>
      <c r="C6" s="203">
        <v>17695</v>
      </c>
      <c r="D6" s="205">
        <v>99287</v>
      </c>
      <c r="E6" s="204">
        <v>168497</v>
      </c>
      <c r="F6" s="201">
        <v>1873</v>
      </c>
      <c r="G6" s="203">
        <v>3597</v>
      </c>
      <c r="H6" s="203">
        <v>781</v>
      </c>
      <c r="I6" s="203">
        <v>139881</v>
      </c>
      <c r="J6" s="203">
        <v>28232</v>
      </c>
      <c r="K6" s="203">
        <v>937</v>
      </c>
      <c r="L6" s="203">
        <v>16246</v>
      </c>
      <c r="M6" s="203">
        <v>5464</v>
      </c>
      <c r="N6" s="203">
        <v>3271</v>
      </c>
      <c r="O6" s="202">
        <v>1293</v>
      </c>
      <c r="P6" s="201">
        <v>370073</v>
      </c>
      <c r="Q6" s="194"/>
    </row>
    <row r="7" spans="1:17" s="193" customFormat="1" ht="18" customHeight="1" x14ac:dyDescent="0.2">
      <c r="A7" s="206">
        <v>3</v>
      </c>
      <c r="B7" s="203">
        <v>51670</v>
      </c>
      <c r="C7" s="203">
        <v>19761</v>
      </c>
      <c r="D7" s="205">
        <v>104235</v>
      </c>
      <c r="E7" s="204">
        <v>175666</v>
      </c>
      <c r="F7" s="201">
        <v>2101</v>
      </c>
      <c r="G7" s="203">
        <v>3743</v>
      </c>
      <c r="H7" s="203">
        <v>767</v>
      </c>
      <c r="I7" s="203">
        <v>101760</v>
      </c>
      <c r="J7" s="203">
        <v>26946</v>
      </c>
      <c r="K7" s="203">
        <v>1181</v>
      </c>
      <c r="L7" s="203">
        <v>29621</v>
      </c>
      <c r="M7" s="203">
        <v>5572</v>
      </c>
      <c r="N7" s="203">
        <v>3389</v>
      </c>
      <c r="O7" s="202">
        <v>188</v>
      </c>
      <c r="P7" s="201">
        <v>350933</v>
      </c>
      <c r="Q7" s="194"/>
    </row>
    <row r="8" spans="1:17" s="193" customFormat="1" ht="18" customHeight="1" x14ac:dyDescent="0.2">
      <c r="A8" s="200">
        <v>4</v>
      </c>
      <c r="B8" s="197">
        <v>53545</v>
      </c>
      <c r="C8" s="197">
        <v>20347</v>
      </c>
      <c r="D8" s="199">
        <v>111611</v>
      </c>
      <c r="E8" s="198">
        <v>185503</v>
      </c>
      <c r="F8" s="195">
        <v>1937</v>
      </c>
      <c r="G8" s="197">
        <v>4284</v>
      </c>
      <c r="H8" s="197">
        <v>745</v>
      </c>
      <c r="I8" s="197">
        <v>85694</v>
      </c>
      <c r="J8" s="197">
        <v>29336</v>
      </c>
      <c r="K8" s="197">
        <v>672</v>
      </c>
      <c r="L8" s="197">
        <v>22085</v>
      </c>
      <c r="M8" s="197">
        <v>6953</v>
      </c>
      <c r="N8" s="197">
        <v>3632</v>
      </c>
      <c r="O8" s="196" t="s">
        <v>140</v>
      </c>
      <c r="P8" s="195">
        <v>340841</v>
      </c>
      <c r="Q8" s="194"/>
    </row>
    <row r="9" spans="1:17" s="63" customFormat="1" ht="12" customHeight="1" x14ac:dyDescent="0.2">
      <c r="P9" s="50" t="s">
        <v>130</v>
      </c>
    </row>
    <row r="10" spans="1:17" s="63" customFormat="1" ht="12" customHeight="1" x14ac:dyDescent="0.2">
      <c r="A10" s="64"/>
      <c r="B10" s="64"/>
      <c r="F10" s="192"/>
      <c r="M10" s="191"/>
      <c r="N10" s="191"/>
      <c r="O10" s="191"/>
      <c r="P10" s="50" t="s">
        <v>188</v>
      </c>
    </row>
    <row r="11" spans="1:17" x14ac:dyDescent="0.2">
      <c r="B11" s="10"/>
      <c r="C11" s="10"/>
      <c r="D11" s="10"/>
      <c r="E11" s="10"/>
    </row>
    <row r="12" spans="1:17" x14ac:dyDescent="0.2">
      <c r="B12" s="10"/>
      <c r="C12" s="10"/>
      <c r="D12" s="10"/>
      <c r="E12" s="10"/>
    </row>
    <row r="13" spans="1:17" x14ac:dyDescent="0.2">
      <c r="B13" s="10"/>
      <c r="C13" s="10"/>
      <c r="D13" s="10"/>
      <c r="E13" s="10"/>
    </row>
    <row r="14" spans="1:17" x14ac:dyDescent="0.2">
      <c r="B14" s="10"/>
      <c r="C14" s="10"/>
      <c r="D14" s="10"/>
      <c r="E14" s="10"/>
    </row>
    <row r="17" spans="7:7" x14ac:dyDescent="0.2">
      <c r="G17" s="190"/>
    </row>
  </sheetData>
  <mergeCells count="10">
    <mergeCell ref="I3:I5"/>
    <mergeCell ref="J3:J5"/>
    <mergeCell ref="K3:K5"/>
    <mergeCell ref="N3:N5"/>
    <mergeCell ref="B3:B5"/>
    <mergeCell ref="C3:C5"/>
    <mergeCell ref="D3:D5"/>
    <mergeCell ref="E3:E5"/>
    <mergeCell ref="F3:F5"/>
    <mergeCell ref="H3:H5"/>
  </mergeCells>
  <phoneticPr fontId="3"/>
  <printOptions gridLinesSet="0"/>
  <pageMargins left="0.59055118110236227" right="0.59055118110236227" top="0.98425196850393704" bottom="0.98425196850393704" header="0.51181102362204722" footer="0.31496062992125984"/>
  <pageSetup paperSize="9" scale="96" fitToWidth="0" fitToHeight="0"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30</vt:i4>
      </vt:variant>
    </vt:vector>
  </HeadingPairs>
  <TitlesOfParts>
    <vt:vector size="60" baseType="lpstr">
      <vt:lpstr>2-1</vt:lpstr>
      <vt:lpstr>2-2</vt:lpstr>
      <vt:lpstr>2-3</vt:lpstr>
      <vt:lpstr>2-4</vt:lpstr>
      <vt:lpstr>2-5</vt:lpstr>
      <vt:lpstr>2-6</vt:lpstr>
      <vt:lpstr>2-7(1)</vt:lpstr>
      <vt:lpstr>2-7(2)</vt:lpstr>
      <vt:lpstr>2-8(1)</vt:lpstr>
      <vt:lpstr>2-8(2)</vt:lpstr>
      <vt:lpstr>2-8(3)</vt:lpstr>
      <vt:lpstr>2-9(1)</vt:lpstr>
      <vt:lpstr>2-9(2)</vt:lpstr>
      <vt:lpstr>2-10(1)</vt:lpstr>
      <vt:lpstr>2-10(2)</vt:lpstr>
      <vt:lpstr>2-11(1)</vt:lpstr>
      <vt:lpstr>2-11(2)</vt:lpstr>
      <vt:lpstr>2-12</vt:lpstr>
      <vt:lpstr>2-13</vt:lpstr>
      <vt:lpstr>2-14</vt:lpstr>
      <vt:lpstr>2-15</vt:lpstr>
      <vt:lpstr>2-16</vt:lpstr>
      <vt:lpstr>2-17</vt:lpstr>
      <vt:lpstr>2-18</vt:lpstr>
      <vt:lpstr>2-19</vt:lpstr>
      <vt:lpstr>2-20</vt:lpstr>
      <vt:lpstr>2-21</vt:lpstr>
      <vt:lpstr>2-22</vt:lpstr>
      <vt:lpstr>2-23</vt:lpstr>
      <vt:lpstr>2-24</vt:lpstr>
      <vt:lpstr>'2-1'!Print_Area</vt:lpstr>
      <vt:lpstr>'2-10(1)'!Print_Area</vt:lpstr>
      <vt:lpstr>'2-10(2)'!Print_Area</vt:lpstr>
      <vt:lpstr>'2-11(1)'!Print_Area</vt:lpstr>
      <vt:lpstr>'2-11(2)'!Print_Area</vt:lpstr>
      <vt:lpstr>'2-12'!Print_Area</vt:lpstr>
      <vt:lpstr>'2-13'!Print_Area</vt:lpstr>
      <vt:lpstr>'2-14'!Print_Area</vt:lpstr>
      <vt:lpstr>'2-15'!Print_Area</vt:lpstr>
      <vt:lpstr>'2-16'!Print_Area</vt:lpstr>
      <vt:lpstr>'2-17'!Print_Area</vt:lpstr>
      <vt:lpstr>'2-18'!Print_Area</vt:lpstr>
      <vt:lpstr>'2-19'!Print_Area</vt:lpstr>
      <vt:lpstr>'2-2'!Print_Area</vt:lpstr>
      <vt:lpstr>'2-20'!Print_Area</vt:lpstr>
      <vt:lpstr>'2-21'!Print_Area</vt:lpstr>
      <vt:lpstr>'2-22'!Print_Area</vt:lpstr>
      <vt:lpstr>'2-23'!Print_Area</vt:lpstr>
      <vt:lpstr>'2-24'!Print_Area</vt:lpstr>
      <vt:lpstr>'2-3'!Print_Area</vt:lpstr>
      <vt:lpstr>'2-4'!Print_Area</vt:lpstr>
      <vt:lpstr>'2-5'!Print_Area</vt:lpstr>
      <vt:lpstr>'2-6'!Print_Area</vt:lpstr>
      <vt:lpstr>'2-7(1)'!Print_Area</vt:lpstr>
      <vt:lpstr>'2-7(2)'!Print_Area</vt:lpstr>
      <vt:lpstr>'2-8(1)'!Print_Area</vt:lpstr>
      <vt:lpstr>'2-8(2)'!Print_Area</vt:lpstr>
      <vt:lpstr>'2-8(3)'!Print_Area</vt:lpstr>
      <vt:lpstr>'2-9(1)'!Print_Area</vt:lpstr>
      <vt:lpstr>'2-9(2)'!Print_Area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2023-09-05T07:08:16Z</dcterms:created>
  <dcterms:modified xsi:type="dcterms:W3CDTF">2023-09-05T07:24:52Z</dcterms:modified>
</cp:coreProperties>
</file>