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474300\0120　物価高騰・衛生物品特別給付金\通知等\R6物価高騰\HP用\"/>
    </mc:Choice>
  </mc:AlternateContent>
  <xr:revisionPtr revIDLastSave="0" documentId="13_ncr:1_{3B33E293-EEC2-434F-92E2-FA10B96D6DEB}" xr6:coauthVersionLast="36" xr6:coauthVersionMax="36" xr10:uidLastSave="{00000000-0000-0000-0000-000000000000}"/>
  <bookViews>
    <workbookView xWindow="0" yWindow="0" windowWidth="19428" windowHeight="7140" xr2:uid="{00000000-000D-0000-FFFF-FFFF00000000}"/>
  </bookViews>
  <sheets>
    <sheet name="申請書兼請求書" sheetId="1" r:id="rId1"/>
    <sheet name="事業所別申請額一覧" sheetId="2" r:id="rId2"/>
    <sheet name="【編集不可】データ一覧" sheetId="4" state="hidden" r:id="rId3"/>
  </sheets>
  <definedNames>
    <definedName name="_xlnm._FilterDatabase" localSheetId="2" hidden="1">【編集不可】データ一覧!$C$1:$Q$351</definedName>
    <definedName name="_xlnm.Print_Area" localSheetId="1">事業所別申請額一覧!$A$1:$I$124</definedName>
    <definedName name="_xlnm.Print_Area" localSheetId="0">申請書兼請求書!$A$1:$AD$51</definedName>
    <definedName name="_xlnm.Print_Titles" localSheetId="1">事業所別申請額一覧!$1:$4</definedName>
    <definedName name="Z_A4944F79_23A9_4139_A087_1D2ED8314D7E_.wvu.FilterData" localSheetId="2" hidden="1">【編集不可】データ一覧!$C$1:$Q$351</definedName>
    <definedName name="Z_A4944F79_23A9_4139_A087_1D2ED8314D7E_.wvu.PrintArea" localSheetId="1" hidden="1">事業所別申請額一覧!$A$1:$I$105</definedName>
    <definedName name="Z_A4944F79_23A9_4139_A087_1D2ED8314D7E_.wvu.PrintArea" localSheetId="0" hidden="1">申請書兼請求書!$A$1:$AD$51</definedName>
    <definedName name="Z_A4944F79_23A9_4139_A087_1D2ED8314D7E_.wvu.PrintTitles" localSheetId="1" hidden="1">事業所別申請額一覧!$1:$4</definedName>
    <definedName name="種類">【編集不可】データ一覧!$E$40:$E$43</definedName>
    <definedName name="通所">【編集不可】データ一覧!$C$354:$C$703</definedName>
    <definedName name="入所">【編集不可】データ一覧!$C$4:$C$353</definedName>
    <definedName name="訪問等※訪問入浴">【編集不可】データ一覧!$C$2</definedName>
    <definedName name="訪問等※訪問入浴以外">【編集不可】データ一覧!$C$3</definedName>
  </definedNames>
  <calcPr calcId="191029"/>
  <customWorkbookViews>
    <customWorkbookView name="29TSP-XXXX - 個人用ビュー" guid="{A4944F79-23A9-4139-A087-1D2ED8314D7E}" mergeInterval="0" personalView="1" yWindow="3" windowWidth="1366" windowHeight="725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3" i="2" l="1"/>
  <c r="E123" i="2"/>
  <c r="L123" i="2" s="1"/>
  <c r="I123" i="2" s="1"/>
  <c r="M122" i="2"/>
  <c r="E122" i="2"/>
  <c r="L122" i="2" s="1"/>
  <c r="I122" i="2" s="1"/>
  <c r="M121" i="2"/>
  <c r="E121" i="2"/>
  <c r="L121" i="2" s="1"/>
  <c r="I121" i="2" s="1"/>
  <c r="M120" i="2"/>
  <c r="E120" i="2"/>
  <c r="L120" i="2" s="1"/>
  <c r="I120" i="2" s="1"/>
  <c r="M119" i="2"/>
  <c r="E119" i="2"/>
  <c r="L119" i="2" s="1"/>
  <c r="I119" i="2" s="1"/>
  <c r="I117" i="2" s="1"/>
  <c r="M113" i="2"/>
  <c r="E113" i="2"/>
  <c r="L113" i="2" s="1"/>
  <c r="I113" i="2" s="1"/>
  <c r="M112" i="2"/>
  <c r="E112" i="2"/>
  <c r="L112" i="2" s="1"/>
  <c r="M111" i="2"/>
  <c r="E111" i="2"/>
  <c r="L111" i="2" s="1"/>
  <c r="M110" i="2"/>
  <c r="E110" i="2"/>
  <c r="L110" i="2" s="1"/>
  <c r="M109" i="2"/>
  <c r="E109" i="2"/>
  <c r="L109" i="2" s="1"/>
  <c r="E9" i="2"/>
  <c r="M103" i="2"/>
  <c r="M102" i="2"/>
  <c r="M101" i="2"/>
  <c r="M100" i="2"/>
  <c r="M99" i="2"/>
  <c r="M93" i="2"/>
  <c r="M92" i="2"/>
  <c r="M91" i="2"/>
  <c r="M90" i="2"/>
  <c r="M89" i="2"/>
  <c r="M83" i="2"/>
  <c r="M82" i="2"/>
  <c r="M81" i="2"/>
  <c r="M80" i="2"/>
  <c r="M79" i="2"/>
  <c r="M73" i="2"/>
  <c r="M72" i="2"/>
  <c r="M71" i="2"/>
  <c r="M70" i="2"/>
  <c r="M69" i="2"/>
  <c r="M63" i="2"/>
  <c r="M62" i="2"/>
  <c r="M61" i="2"/>
  <c r="M60" i="2"/>
  <c r="M59" i="2"/>
  <c r="M53" i="2"/>
  <c r="M52" i="2"/>
  <c r="M51" i="2"/>
  <c r="M50" i="2"/>
  <c r="M49" i="2"/>
  <c r="M43" i="2"/>
  <c r="M42" i="2"/>
  <c r="M41" i="2"/>
  <c r="M40" i="2"/>
  <c r="M39" i="2"/>
  <c r="M33" i="2"/>
  <c r="M32" i="2"/>
  <c r="M31" i="2"/>
  <c r="M30" i="2"/>
  <c r="M29" i="2"/>
  <c r="M23" i="2"/>
  <c r="M22" i="2"/>
  <c r="M21" i="2"/>
  <c r="M20" i="2"/>
  <c r="M19" i="2"/>
  <c r="M10" i="2"/>
  <c r="M11" i="2"/>
  <c r="M12" i="2"/>
  <c r="M13" i="2"/>
  <c r="M9" i="2"/>
  <c r="I109" i="2" l="1"/>
  <c r="I110" i="2"/>
  <c r="I111" i="2"/>
  <c r="I112" i="2"/>
  <c r="L12" i="4"/>
  <c r="M8" i="4"/>
  <c r="M7" i="4"/>
  <c r="M6" i="4"/>
  <c r="L6" i="4"/>
  <c r="I107" i="2" l="1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18" i="4"/>
  <c r="D4" i="2" l="1"/>
  <c r="A703" i="4" l="1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F3" i="4"/>
  <c r="F4" i="4" s="1"/>
  <c r="E2" i="4"/>
  <c r="F5" i="4" l="1"/>
  <c r="F6" i="4" s="1"/>
  <c r="F7" i="4" s="1"/>
  <c r="E4" i="4"/>
  <c r="E3" i="4"/>
  <c r="E6" i="4" l="1"/>
  <c r="E5" i="4"/>
  <c r="F8" i="4"/>
  <c r="E7" i="4"/>
  <c r="E8" i="4" l="1"/>
  <c r="F9" i="4"/>
  <c r="F10" i="4" l="1"/>
  <c r="E9" i="4"/>
  <c r="E10" i="4" l="1"/>
  <c r="F11" i="4"/>
  <c r="F12" i="4" l="1"/>
  <c r="E11" i="4"/>
  <c r="E12" i="4" l="1"/>
  <c r="F13" i="4"/>
  <c r="F14" i="4" l="1"/>
  <c r="E13" i="4"/>
  <c r="E14" i="4" l="1"/>
  <c r="F15" i="4"/>
  <c r="F16" i="4" l="1"/>
  <c r="E15" i="4"/>
  <c r="E16" i="4" l="1"/>
  <c r="F17" i="4"/>
  <c r="F18" i="4" l="1"/>
  <c r="E17" i="4"/>
  <c r="E18" i="4" l="1"/>
  <c r="F19" i="4"/>
  <c r="F20" i="4" l="1"/>
  <c r="E19" i="4"/>
  <c r="E20" i="4" l="1"/>
  <c r="F21" i="4"/>
  <c r="F22" i="4" l="1"/>
  <c r="E21" i="4"/>
  <c r="E22" i="4" l="1"/>
  <c r="F23" i="4"/>
  <c r="F24" i="4" l="1"/>
  <c r="E23" i="4"/>
  <c r="F25" i="4" l="1"/>
  <c r="E24" i="4"/>
  <c r="F26" i="4" l="1"/>
  <c r="E25" i="4"/>
  <c r="F27" i="4" l="1"/>
  <c r="E26" i="4"/>
  <c r="F28" i="4" l="1"/>
  <c r="E27" i="4"/>
  <c r="F29" i="4" l="1"/>
  <c r="E28" i="4"/>
  <c r="F30" i="4" l="1"/>
  <c r="E29" i="4"/>
  <c r="F31" i="4" l="1"/>
  <c r="E30" i="4"/>
  <c r="F32" i="4" l="1"/>
  <c r="E31" i="4"/>
  <c r="F33" i="4" l="1"/>
  <c r="E32" i="4"/>
  <c r="F34" i="4" l="1"/>
  <c r="E33" i="4"/>
  <c r="F35" i="4" l="1"/>
  <c r="E34" i="4"/>
  <c r="F36" i="4" l="1"/>
  <c r="E11" i="2" s="1"/>
  <c r="E35" i="4"/>
  <c r="E73" i="2" l="1"/>
  <c r="L73" i="2" s="1"/>
  <c r="I73" i="2" s="1"/>
  <c r="E36" i="4"/>
  <c r="E52" i="2" s="1"/>
  <c r="L52" i="2" s="1"/>
  <c r="I52" i="2" s="1"/>
  <c r="E81" i="2" l="1"/>
  <c r="L81" i="2" s="1"/>
  <c r="I81" i="2" s="1"/>
  <c r="E79" i="2"/>
  <c r="L79" i="2" s="1"/>
  <c r="I79" i="2" s="1"/>
  <c r="E92" i="2"/>
  <c r="L92" i="2" s="1"/>
  <c r="I92" i="2" s="1"/>
  <c r="E50" i="2"/>
  <c r="L50" i="2" s="1"/>
  <c r="I50" i="2" s="1"/>
  <c r="E99" i="2"/>
  <c r="L99" i="2" s="1"/>
  <c r="I99" i="2" s="1"/>
  <c r="E63" i="2"/>
  <c r="L63" i="2" s="1"/>
  <c r="I63" i="2" s="1"/>
  <c r="E101" i="2"/>
  <c r="L101" i="2" s="1"/>
  <c r="I101" i="2" s="1"/>
  <c r="E89" i="2"/>
  <c r="L89" i="2" s="1"/>
  <c r="I89" i="2" s="1"/>
  <c r="E31" i="2"/>
  <c r="L31" i="2" s="1"/>
  <c r="I31" i="2" s="1"/>
  <c r="E43" i="2"/>
  <c r="L43" i="2" s="1"/>
  <c r="I43" i="2" s="1"/>
  <c r="E83" i="2"/>
  <c r="L83" i="2" s="1"/>
  <c r="I83" i="2" s="1"/>
  <c r="E51" i="2"/>
  <c r="L51" i="2" s="1"/>
  <c r="I51" i="2" s="1"/>
  <c r="E102" i="2"/>
  <c r="L102" i="2" s="1"/>
  <c r="I102" i="2" s="1"/>
  <c r="E93" i="2"/>
  <c r="L93" i="2" s="1"/>
  <c r="I93" i="2" s="1"/>
  <c r="E21" i="2"/>
  <c r="L21" i="2" s="1"/>
  <c r="I21" i="2" s="1"/>
  <c r="E59" i="2"/>
  <c r="L59" i="2" s="1"/>
  <c r="I59" i="2" s="1"/>
  <c r="E30" i="2"/>
  <c r="L30" i="2" s="1"/>
  <c r="I30" i="2" s="1"/>
  <c r="E71" i="2"/>
  <c r="L71" i="2" s="1"/>
  <c r="I71" i="2" s="1"/>
  <c r="E39" i="2"/>
  <c r="L39" i="2" s="1"/>
  <c r="I39" i="2" s="1"/>
  <c r="E61" i="2"/>
  <c r="L61" i="2" s="1"/>
  <c r="I61" i="2" s="1"/>
  <c r="E40" i="2"/>
  <c r="L40" i="2" s="1"/>
  <c r="I40" i="2" s="1"/>
  <c r="E69" i="2"/>
  <c r="L69" i="2" s="1"/>
  <c r="I69" i="2" s="1"/>
  <c r="E10" i="2"/>
  <c r="L10" i="2" s="1"/>
  <c r="I10" i="2" s="1"/>
  <c r="E13" i="2"/>
  <c r="L13" i="2" s="1"/>
  <c r="I13" i="2" s="1"/>
  <c r="E41" i="2"/>
  <c r="L41" i="2" s="1"/>
  <c r="I41" i="2" s="1"/>
  <c r="E29" i="2"/>
  <c r="L29" i="2" s="1"/>
  <c r="I29" i="2" s="1"/>
  <c r="E49" i="2"/>
  <c r="L49" i="2" s="1"/>
  <c r="I49" i="2" s="1"/>
  <c r="E62" i="2"/>
  <c r="L62" i="2" s="1"/>
  <c r="I62" i="2" s="1"/>
  <c r="E12" i="2"/>
  <c r="L12" i="2" s="1"/>
  <c r="I12" i="2" s="1"/>
  <c r="E60" i="2"/>
  <c r="L60" i="2" s="1"/>
  <c r="I60" i="2" s="1"/>
  <c r="E72" i="2"/>
  <c r="L72" i="2" s="1"/>
  <c r="I72" i="2" s="1"/>
  <c r="E91" i="2"/>
  <c r="L91" i="2" s="1"/>
  <c r="I91" i="2" s="1"/>
  <c r="E32" i="2"/>
  <c r="L32" i="2" s="1"/>
  <c r="I32" i="2" s="1"/>
  <c r="E23" i="2"/>
  <c r="L23" i="2" s="1"/>
  <c r="I23" i="2" s="1"/>
  <c r="L11" i="2"/>
  <c r="I11" i="2" s="1"/>
  <c r="L9" i="2"/>
  <c r="I9" i="2" s="1"/>
  <c r="E82" i="2"/>
  <c r="L82" i="2" s="1"/>
  <c r="I82" i="2" s="1"/>
  <c r="E80" i="2"/>
  <c r="L80" i="2" s="1"/>
  <c r="I80" i="2" s="1"/>
  <c r="E70" i="2"/>
  <c r="L70" i="2" s="1"/>
  <c r="I70" i="2" s="1"/>
  <c r="E53" i="2"/>
  <c r="L53" i="2" s="1"/>
  <c r="I53" i="2" s="1"/>
  <c r="E90" i="2"/>
  <c r="L90" i="2" s="1"/>
  <c r="I90" i="2" s="1"/>
  <c r="E42" i="2"/>
  <c r="L42" i="2" s="1"/>
  <c r="I42" i="2" s="1"/>
  <c r="E22" i="2"/>
  <c r="L22" i="2" s="1"/>
  <c r="I22" i="2" s="1"/>
  <c r="E100" i="2"/>
  <c r="L100" i="2" s="1"/>
  <c r="I100" i="2" s="1"/>
  <c r="E20" i="2"/>
  <c r="L20" i="2" s="1"/>
  <c r="I20" i="2" s="1"/>
  <c r="E19" i="2"/>
  <c r="L19" i="2" s="1"/>
  <c r="I19" i="2" s="1"/>
  <c r="E33" i="2"/>
  <c r="L33" i="2" s="1"/>
  <c r="I33" i="2" s="1"/>
  <c r="E103" i="2"/>
  <c r="L103" i="2" s="1"/>
  <c r="I103" i="2" s="1"/>
  <c r="I7" i="2" l="1"/>
  <c r="I77" i="2"/>
  <c r="I67" i="2"/>
  <c r="I47" i="2"/>
  <c r="I17" i="2"/>
  <c r="I57" i="2"/>
  <c r="I37" i="2"/>
  <c r="I27" i="2"/>
  <c r="I87" i="2"/>
  <c r="I97" i="2"/>
  <c r="H4" i="2" l="1"/>
  <c r="K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ＦＡＸをご希望の場合は、番号の最後に　（ＦＡＸ）　とご記入ください。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29TSP-XXXX</author>
  </authors>
  <commentList>
    <comment ref="F8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8" authorId="1" shapeId="0" xr:uid="{68484077-96C6-4B9B-A0DA-37E24936451F}">
      <text>
        <r>
          <rPr>
            <b/>
            <sz val="9"/>
            <color indexed="81"/>
            <rFont val="ＭＳ Ｐゴシック"/>
            <family val="3"/>
            <charset val="128"/>
          </rPr>
          <t>共同生活援助は、備考欄に「ユニット名」を記入してください。</t>
        </r>
      </text>
    </comment>
    <comment ref="F18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18" authorId="1" shapeId="0" xr:uid="{2F77E102-304F-48D2-BAF5-6E78D39935C2}">
      <text>
        <r>
          <rPr>
            <b/>
            <sz val="9"/>
            <color indexed="81"/>
            <rFont val="ＭＳ Ｐゴシック"/>
            <family val="3"/>
            <charset val="128"/>
          </rPr>
          <t>共同生活援助は、備考欄に「ユニット名」を記入してください。</t>
        </r>
      </text>
    </comment>
    <comment ref="F28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28" authorId="1" shapeId="0" xr:uid="{087AC3C1-5E7F-4D7E-A2F3-F24B496A5599}">
      <text>
        <r>
          <rPr>
            <b/>
            <sz val="9"/>
            <color indexed="81"/>
            <rFont val="ＭＳ Ｐゴシック"/>
            <family val="3"/>
            <charset val="128"/>
          </rPr>
          <t>共同生活援助は、備考欄に「ユニット名」を記入してください。</t>
        </r>
      </text>
    </comment>
    <comment ref="F38" authorId="0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38" authorId="1" shapeId="0" xr:uid="{9C5E54B2-E6E6-4F31-9F56-78ABC5DEB8F4}">
      <text>
        <r>
          <rPr>
            <b/>
            <sz val="9"/>
            <color indexed="81"/>
            <rFont val="ＭＳ Ｐゴシック"/>
            <family val="3"/>
            <charset val="128"/>
          </rPr>
          <t>共同生活援助は、備考欄に「ユニット名」を記入してください。</t>
        </r>
      </text>
    </comment>
    <comment ref="F48" authorId="0" shapeId="0" xr:uid="{00000000-0006-0000-0100-000009000000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48" authorId="1" shapeId="0" xr:uid="{23EA0BB0-0BED-41CF-97A1-464749960836}">
      <text>
        <r>
          <rPr>
            <b/>
            <sz val="9"/>
            <color indexed="81"/>
            <rFont val="ＭＳ Ｐゴシック"/>
            <family val="3"/>
            <charset val="128"/>
          </rPr>
          <t>共同生活援助は、備考欄に「ユニット名」を記入してください。</t>
        </r>
      </text>
    </comment>
    <comment ref="F58" authorId="0" shapeId="0" xr:uid="{00000000-0006-0000-0100-00000B000000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58" authorId="1" shapeId="0" xr:uid="{B9C3DE1D-FCAC-401F-AC3A-D0F7663BCFB3}">
      <text>
        <r>
          <rPr>
            <b/>
            <sz val="9"/>
            <color indexed="81"/>
            <rFont val="ＭＳ Ｐゴシック"/>
            <family val="3"/>
            <charset val="128"/>
          </rPr>
          <t>共同生活援助は、備考欄に「ユニット名」を記入してください。</t>
        </r>
      </text>
    </comment>
    <comment ref="F68" authorId="0" shapeId="0" xr:uid="{00000000-0006-0000-0100-00000D000000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68" authorId="1" shapeId="0" xr:uid="{D511ADB3-C5D5-4D89-A24A-F6612FD0CA73}">
      <text>
        <r>
          <rPr>
            <b/>
            <sz val="9"/>
            <color indexed="81"/>
            <rFont val="ＭＳ Ｐゴシック"/>
            <family val="3"/>
            <charset val="128"/>
          </rPr>
          <t>共同生活援助は、備考欄に「ユニット名」を記入してください。</t>
        </r>
      </text>
    </comment>
    <comment ref="F78" authorId="0" shapeId="0" xr:uid="{00000000-0006-0000-0100-00000F000000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78" authorId="1" shapeId="0" xr:uid="{7DACB101-0E27-4F17-ADA7-EF8794070D61}">
      <text>
        <r>
          <rPr>
            <b/>
            <sz val="9"/>
            <color indexed="81"/>
            <rFont val="ＭＳ Ｐゴシック"/>
            <family val="3"/>
            <charset val="128"/>
          </rPr>
          <t>共同生活援助は、備考欄に「ユニット名」を記入してください。</t>
        </r>
      </text>
    </comment>
    <comment ref="F88" authorId="0" shapeId="0" xr:uid="{00000000-0006-0000-0100-000011000000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88" authorId="1" shapeId="0" xr:uid="{910E781A-4533-4B2A-B18B-7D93758CE03E}">
      <text>
        <r>
          <rPr>
            <b/>
            <sz val="9"/>
            <color indexed="81"/>
            <rFont val="ＭＳ Ｐゴシック"/>
            <family val="3"/>
            <charset val="128"/>
          </rPr>
          <t>共同生活援助は、備考欄に「ユニット名」を記入してください。</t>
        </r>
      </text>
    </comment>
    <comment ref="F98" authorId="0" shapeId="0" xr:uid="{00000000-0006-0000-0100-000013000000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98" authorId="1" shapeId="0" xr:uid="{CECCF77B-D2BD-45DF-8478-E1A7C7E17F07}">
      <text>
        <r>
          <rPr>
            <b/>
            <sz val="9"/>
            <color indexed="81"/>
            <rFont val="ＭＳ Ｐゴシック"/>
            <family val="3"/>
            <charset val="128"/>
          </rPr>
          <t>共同生活援助は、備考欄に「ユニット名」を記入してください。</t>
        </r>
      </text>
    </comment>
    <comment ref="F108" authorId="0" shapeId="0" xr:uid="{97BD2071-A08F-4F95-A5D6-12C6107CB9EA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108" authorId="1" shapeId="0" xr:uid="{4D229695-1EB1-4E10-8A2D-72EC20C95163}">
      <text>
        <r>
          <rPr>
            <b/>
            <sz val="9"/>
            <color indexed="81"/>
            <rFont val="ＭＳ Ｐゴシック"/>
            <family val="3"/>
            <charset val="128"/>
          </rPr>
          <t>共同生活援助は、備考欄に「ユニット名」を記入してください。</t>
        </r>
      </text>
    </comment>
    <comment ref="F118" authorId="0" shapeId="0" xr:uid="{13864D9F-0E70-49AA-A830-D8AE9BBA18CE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118" authorId="1" shapeId="0" xr:uid="{BFBD6F39-9A64-406F-BF2A-B856BDB81CD6}">
      <text>
        <r>
          <rPr>
            <b/>
            <sz val="9"/>
            <color indexed="81"/>
            <rFont val="ＭＳ Ｐゴシック"/>
            <family val="3"/>
            <charset val="128"/>
          </rPr>
          <t>共同生活援助は、備考欄に「ユニット名」を記入してください。</t>
        </r>
      </text>
    </comment>
  </commentList>
</comments>
</file>

<file path=xl/sharedStrings.xml><?xml version="1.0" encoding="utf-8"?>
<sst xmlns="http://schemas.openxmlformats.org/spreadsheetml/2006/main" count="1104" uniqueCount="151">
  <si>
    <t>No.</t>
    <phoneticPr fontId="3"/>
  </si>
  <si>
    <t>事業所番号</t>
    <rPh sb="0" eb="3">
      <t>ジギョウショ</t>
    </rPh>
    <rPh sb="3" eb="5">
      <t>バンゴウ</t>
    </rPh>
    <phoneticPr fontId="3"/>
  </si>
  <si>
    <t>住所</t>
    <rPh sb="0" eb="2">
      <t>ジュウショ</t>
    </rPh>
    <phoneticPr fontId="3"/>
  </si>
  <si>
    <t>　</t>
    <phoneticPr fontId="3"/>
  </si>
  <si>
    <t>印</t>
    <rPh sb="0" eb="1">
      <t>イン</t>
    </rPh>
    <phoneticPr fontId="2"/>
  </si>
  <si>
    <t>（提出先）足立区長</t>
    <rPh sb="1" eb="3">
      <t>テイシュツ</t>
    </rPh>
    <rPh sb="3" eb="4">
      <t>サキ</t>
    </rPh>
    <rPh sb="5" eb="9">
      <t>アダチクチョウ</t>
    </rPh>
    <phoneticPr fontId="2"/>
  </si>
  <si>
    <t>申請額</t>
    <rPh sb="0" eb="3">
      <t>シンセイガク</t>
    </rPh>
    <phoneticPr fontId="2"/>
  </si>
  <si>
    <t>円</t>
    <rPh sb="0" eb="1">
      <t>エン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</si>
  <si>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</si>
  <si>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</si>
  <si>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</si>
  <si>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</si>
  <si>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添付書類</t>
    <rPh sb="0" eb="2">
      <t>テンプ</t>
    </rPh>
    <rPh sb="2" eb="4">
      <t>ショルイ</t>
    </rPh>
    <phoneticPr fontId="2"/>
  </si>
  <si>
    <t>申請内容に関する問い合わせ先</t>
    <rPh sb="0" eb="2">
      <t>シンセイ</t>
    </rPh>
    <rPh sb="2" eb="4">
      <t>ナイヨウ</t>
    </rPh>
    <rPh sb="5" eb="6">
      <t>カン</t>
    </rPh>
    <rPh sb="8" eb="9">
      <t>ト</t>
    </rPh>
    <rPh sb="10" eb="11">
      <t>ア</t>
    </rPh>
    <rPh sb="13" eb="14">
      <t>サキ</t>
    </rPh>
    <phoneticPr fontId="2"/>
  </si>
  <si>
    <t>部署名</t>
    <rPh sb="0" eb="2">
      <t>ブショ</t>
    </rPh>
    <rPh sb="2" eb="3">
      <t>メイ</t>
    </rPh>
    <phoneticPr fontId="2"/>
  </si>
  <si>
    <t>担当者氏名</t>
    <rPh sb="0" eb="3">
      <t>タントウシャ</t>
    </rPh>
    <rPh sb="3" eb="5">
      <t>シメイ</t>
    </rPh>
    <phoneticPr fontId="2"/>
  </si>
  <si>
    <t>連絡先：電話</t>
    <rPh sb="0" eb="3">
      <t>レンラクサキ</t>
    </rPh>
    <rPh sb="4" eb="6">
      <t>デンワ</t>
    </rPh>
    <phoneticPr fontId="2"/>
  </si>
  <si>
    <t>E-Mail</t>
    <phoneticPr fontId="2"/>
  </si>
  <si>
    <t>標記につきまして、次により給付金を交付されるよう関係書類を添えて申請します。</t>
    <rPh sb="0" eb="2">
      <t>ヒョウキ</t>
    </rPh>
    <rPh sb="9" eb="10">
      <t>ツギ</t>
    </rPh>
    <rPh sb="13" eb="16">
      <t>キュウフキン</t>
    </rPh>
    <rPh sb="17" eb="19">
      <t>コウフ</t>
    </rPh>
    <rPh sb="24" eb="26">
      <t>カンケイ</t>
    </rPh>
    <rPh sb="26" eb="28">
      <t>ショルイ</t>
    </rPh>
    <rPh sb="29" eb="30">
      <t>ソ</t>
    </rPh>
    <rPh sb="32" eb="34">
      <t>シンセイ</t>
    </rPh>
    <phoneticPr fontId="2"/>
  </si>
  <si>
    <t>振込口座</t>
    <rPh sb="0" eb="2">
      <t>フリコミ</t>
    </rPh>
    <rPh sb="2" eb="4">
      <t>コウザ</t>
    </rPh>
    <phoneticPr fontId="2"/>
  </si>
  <si>
    <t>口座
番号</t>
    <rPh sb="0" eb="2">
      <t>コウザ</t>
    </rPh>
    <rPh sb="3" eb="5">
      <t>バンゴウ</t>
    </rPh>
    <phoneticPr fontId="2"/>
  </si>
  <si>
    <t>預金種目を〇で囲む</t>
    <rPh sb="0" eb="2">
      <t>ヨキン</t>
    </rPh>
    <rPh sb="2" eb="4">
      <t>シュモク</t>
    </rPh>
    <rPh sb="7" eb="8">
      <t>カコ</t>
    </rPh>
    <phoneticPr fontId="2"/>
  </si>
  <si>
    <t>口座名義</t>
    <rPh sb="0" eb="2">
      <t>コウザ</t>
    </rPh>
    <rPh sb="2" eb="4">
      <t>メイギ</t>
    </rPh>
    <phoneticPr fontId="2"/>
  </si>
  <si>
    <t>フリガナ</t>
    <phoneticPr fontId="2"/>
  </si>
  <si>
    <t>振込先
金融機関</t>
    <rPh sb="0" eb="3">
      <t>フリコミサキ</t>
    </rPh>
    <rPh sb="4" eb="5">
      <t>キン</t>
    </rPh>
    <rPh sb="5" eb="6">
      <t>トオル</t>
    </rPh>
    <rPh sb="6" eb="7">
      <t>キ</t>
    </rPh>
    <rPh sb="7" eb="8">
      <t/>
    </rPh>
    <phoneticPr fontId="2"/>
  </si>
  <si>
    <t>普通 ・ 当座 ・ 貯蓄 ・ (　　　　)</t>
    <rPh sb="0" eb="2">
      <t>フツウ</t>
    </rPh>
    <rPh sb="5" eb="7">
      <t>トウザ</t>
    </rPh>
    <rPh sb="10" eb="12">
      <t>チョチク</t>
    </rPh>
    <phoneticPr fontId="2"/>
  </si>
  <si>
    <t>事業所別申請額一覧</t>
    <rPh sb="0" eb="3">
      <t>ジギョウショ</t>
    </rPh>
    <rPh sb="3" eb="4">
      <t>ベツ</t>
    </rPh>
    <rPh sb="4" eb="7">
      <t>シンセイガク</t>
    </rPh>
    <rPh sb="7" eb="9">
      <t>イチラン</t>
    </rPh>
    <phoneticPr fontId="3"/>
  </si>
  <si>
    <t>事業所名</t>
    <rPh sb="0" eb="3">
      <t>ジギョウショ</t>
    </rPh>
    <rPh sb="3" eb="4">
      <t>メイ</t>
    </rPh>
    <phoneticPr fontId="3"/>
  </si>
  <si>
    <t>＊振込口座は申請者（法人）名義と一致する必要があります。</t>
    <rPh sb="1" eb="3">
      <t>フリコミ</t>
    </rPh>
    <rPh sb="3" eb="5">
      <t>コウザ</t>
    </rPh>
    <rPh sb="6" eb="9">
      <t>シンセイシャ</t>
    </rPh>
    <rPh sb="10" eb="12">
      <t>ホウジン</t>
    </rPh>
    <rPh sb="13" eb="15">
      <t>メイギ</t>
    </rPh>
    <rPh sb="16" eb="18">
      <t>イッチ</t>
    </rPh>
    <rPh sb="20" eb="22">
      <t>ヒツヨウ</t>
    </rPh>
    <phoneticPr fontId="2"/>
  </si>
  <si>
    <t>【代表者】</t>
    <rPh sb="1" eb="4">
      <t>ダイヒョウシャ</t>
    </rPh>
    <phoneticPr fontId="2"/>
  </si>
  <si>
    <t xml:space="preserve">  所在地</t>
    <rPh sb="2" eb="5">
      <t>ショザイチ</t>
    </rPh>
    <phoneticPr fontId="2"/>
  </si>
  <si>
    <t xml:space="preserve">  名称</t>
    <rPh sb="2" eb="4">
      <t>メイショウ</t>
    </rPh>
    <phoneticPr fontId="2"/>
  </si>
  <si>
    <t xml:space="preserve">  役職</t>
    <rPh sb="2" eb="4">
      <t>ヤクショク</t>
    </rPh>
    <phoneticPr fontId="2"/>
  </si>
  <si>
    <t xml:space="preserve">  氏名</t>
    <rPh sb="2" eb="4">
      <t>シメイ</t>
    </rPh>
    <phoneticPr fontId="2"/>
  </si>
  <si>
    <t xml:space="preserve">  （申請者）</t>
    <rPh sb="3" eb="6">
      <t>シンセイシャ</t>
    </rPh>
    <phoneticPr fontId="2"/>
  </si>
  <si>
    <t>【法　 人】</t>
    <phoneticPr fontId="2"/>
  </si>
  <si>
    <t>種別</t>
    <rPh sb="0" eb="2">
      <t>シュベツ</t>
    </rPh>
    <phoneticPr fontId="2"/>
  </si>
  <si>
    <t>サービス</t>
    <phoneticPr fontId="2"/>
  </si>
  <si>
    <t>入所(介護)</t>
    <rPh sb="0" eb="2">
      <t>ニュウショ</t>
    </rPh>
    <rPh sb="3" eb="5">
      <t>カイゴ</t>
    </rPh>
    <phoneticPr fontId="2"/>
  </si>
  <si>
    <t>入所(障がい)</t>
    <rPh sb="0" eb="2">
      <t>ニュウショ</t>
    </rPh>
    <rPh sb="3" eb="4">
      <t>ショウ</t>
    </rPh>
    <phoneticPr fontId="2"/>
  </si>
  <si>
    <t>通所(介護)</t>
    <rPh sb="0" eb="2">
      <t>ツウショ</t>
    </rPh>
    <rPh sb="3" eb="5">
      <t>カイゴ</t>
    </rPh>
    <phoneticPr fontId="2"/>
  </si>
  <si>
    <t>通所(障がい)</t>
    <rPh sb="0" eb="2">
      <t>ツウショ</t>
    </rPh>
    <phoneticPr fontId="2"/>
  </si>
  <si>
    <t>No.</t>
    <phoneticPr fontId="2"/>
  </si>
  <si>
    <t>定員数</t>
    <rPh sb="0" eb="3">
      <t>テイインスウ</t>
    </rPh>
    <phoneticPr fontId="2"/>
  </si>
  <si>
    <t>内容</t>
    <rPh sb="0" eb="2">
      <t>ナイヨウ</t>
    </rPh>
    <phoneticPr fontId="9"/>
  </si>
  <si>
    <t>①基本給付</t>
    <rPh sb="1" eb="3">
      <t>キホn</t>
    </rPh>
    <rPh sb="3" eb="5">
      <t>キュウフ</t>
    </rPh>
    <phoneticPr fontId="9"/>
  </si>
  <si>
    <t>定員区分</t>
    <rPh sb="0" eb="4">
      <t>テイイn</t>
    </rPh>
    <phoneticPr fontId="9"/>
  </si>
  <si>
    <t>単価</t>
    <rPh sb="0" eb="2">
      <t>タンカ</t>
    </rPh>
    <phoneticPr fontId="9"/>
  </si>
  <si>
    <t>1-10人</t>
    <rPh sb="4" eb="5">
      <t>ニn</t>
    </rPh>
    <phoneticPr fontId="9"/>
  </si>
  <si>
    <t>11-20人</t>
    <rPh sb="5" eb="6">
      <t>ニn</t>
    </rPh>
    <phoneticPr fontId="9"/>
  </si>
  <si>
    <t>21-30人</t>
    <rPh sb="5" eb="6">
      <t>ニn</t>
    </rPh>
    <phoneticPr fontId="9"/>
  </si>
  <si>
    <t>31-60人</t>
    <rPh sb="5" eb="6">
      <t>ニn</t>
    </rPh>
    <phoneticPr fontId="9"/>
  </si>
  <si>
    <t>61-100人</t>
    <rPh sb="6" eb="7">
      <t>ニn</t>
    </rPh>
    <phoneticPr fontId="9"/>
  </si>
  <si>
    <t>101人以上</t>
    <rPh sb="3" eb="6">
      <t>ニn</t>
    </rPh>
    <phoneticPr fontId="9"/>
  </si>
  <si>
    <t>小計</t>
    <rPh sb="0" eb="1">
      <t>ショウケイ</t>
    </rPh>
    <rPh sb="1" eb="2">
      <t xml:space="preserve">ケイサン </t>
    </rPh>
    <phoneticPr fontId="9"/>
  </si>
  <si>
    <t>訪問・その他</t>
    <rPh sb="0" eb="2">
      <t>ホウモn</t>
    </rPh>
    <phoneticPr fontId="9"/>
  </si>
  <si>
    <t>小計</t>
    <rPh sb="0" eb="2">
      <t xml:space="preserve">ショウ </t>
    </rPh>
    <phoneticPr fontId="9"/>
  </si>
  <si>
    <t>総計</t>
    <rPh sb="0" eb="2">
      <t>ソウケ</t>
    </rPh>
    <phoneticPr fontId="9"/>
  </si>
  <si>
    <t>基礎表</t>
    <rPh sb="0" eb="2">
      <t>キソ</t>
    </rPh>
    <rPh sb="2" eb="3">
      <t>ヒョウ</t>
    </rPh>
    <phoneticPr fontId="2"/>
  </si>
  <si>
    <t>単位：円</t>
    <rPh sb="0" eb="2">
      <t>タンイ</t>
    </rPh>
    <rPh sb="3" eb="4">
      <t>エン</t>
    </rPh>
    <phoneticPr fontId="2"/>
  </si>
  <si>
    <t>サービス</t>
    <phoneticPr fontId="9"/>
  </si>
  <si>
    <t>定員</t>
    <rPh sb="0" eb="2">
      <t>テイイン</t>
    </rPh>
    <phoneticPr fontId="9"/>
  </si>
  <si>
    <t xml:space="preserve">合計
Ｃ </t>
    <rPh sb="0" eb="2">
      <t>ゴウケイ</t>
    </rPh>
    <phoneticPr fontId="9"/>
  </si>
  <si>
    <t>入所</t>
    <rPh sb="0" eb="1">
      <t>ニュウ</t>
    </rPh>
    <rPh sb="1" eb="2">
      <t>ショ</t>
    </rPh>
    <phoneticPr fontId="9"/>
  </si>
  <si>
    <t xml:space="preserve"> 1人～ 10人</t>
    <rPh sb="7" eb="8">
      <t>ニn</t>
    </rPh>
    <phoneticPr fontId="9"/>
  </si>
  <si>
    <t>11人～ 20人</t>
    <rPh sb="7" eb="8">
      <t>ニn</t>
    </rPh>
    <phoneticPr fontId="9"/>
  </si>
  <si>
    <t>21人～ 30人</t>
    <rPh sb="7" eb="8">
      <t>ニn</t>
    </rPh>
    <phoneticPr fontId="9"/>
  </si>
  <si>
    <t>31人～ 60人</t>
    <rPh sb="7" eb="8">
      <t>ニn</t>
    </rPh>
    <phoneticPr fontId="9"/>
  </si>
  <si>
    <t>61人～100人</t>
    <rPh sb="7" eb="8">
      <t>ニn</t>
    </rPh>
    <phoneticPr fontId="9"/>
  </si>
  <si>
    <t xml:space="preserve">   101人以上</t>
    <rPh sb="6" eb="9">
      <t>ニn</t>
    </rPh>
    <phoneticPr fontId="9"/>
  </si>
  <si>
    <t>通所</t>
    <rPh sb="0" eb="1">
      <t>ツウ</t>
    </rPh>
    <rPh sb="1" eb="2">
      <t>ショ</t>
    </rPh>
    <phoneticPr fontId="9"/>
  </si>
  <si>
    <t>訪問</t>
    <rPh sb="0" eb="1">
      <t>ホウ</t>
    </rPh>
    <rPh sb="1" eb="2">
      <t>モン</t>
    </rPh>
    <phoneticPr fontId="9"/>
  </si>
  <si>
    <t>訪問入浴</t>
    <phoneticPr fontId="9"/>
  </si>
  <si>
    <t>一律支給
(定員なし)</t>
    <rPh sb="0" eb="2">
      <t>イチリツ</t>
    </rPh>
    <rPh sb="2" eb="4">
      <t>シキュウ</t>
    </rPh>
    <rPh sb="6" eb="8">
      <t>テイイン</t>
    </rPh>
    <phoneticPr fontId="9"/>
  </si>
  <si>
    <t>上記以外</t>
    <rPh sb="0" eb="2">
      <t>ジョウキ</t>
    </rPh>
    <rPh sb="2" eb="4">
      <t>イガイ</t>
    </rPh>
    <phoneticPr fontId="9"/>
  </si>
  <si>
    <t>・</t>
  </si>
  <si>
    <t>・</t>
    <phoneticPr fontId="2"/>
  </si>
  <si>
    <t>提供するサービス種別</t>
    <rPh sb="0" eb="2">
      <t>テイキョウ</t>
    </rPh>
    <rPh sb="8" eb="10">
      <t>シュベツ</t>
    </rPh>
    <phoneticPr fontId="3"/>
  </si>
  <si>
    <t>※　行が不足する場合は適宜追加願います。なお、追加した場合は合計額に誤りがないか等をご確認ください。</t>
    <rPh sb="2" eb="3">
      <t>ギョウ</t>
    </rPh>
    <rPh sb="4" eb="6">
      <t>フソク</t>
    </rPh>
    <rPh sb="8" eb="10">
      <t>バアイ</t>
    </rPh>
    <rPh sb="11" eb="13">
      <t>テキギ</t>
    </rPh>
    <rPh sb="13" eb="15">
      <t>ツイカ</t>
    </rPh>
    <rPh sb="15" eb="16">
      <t>ネガ</t>
    </rPh>
    <rPh sb="23" eb="25">
      <t>ツイカ</t>
    </rPh>
    <rPh sb="27" eb="29">
      <t>バアイ</t>
    </rPh>
    <rPh sb="30" eb="32">
      <t>ゴウケイ</t>
    </rPh>
    <rPh sb="32" eb="33">
      <t>ガク</t>
    </rPh>
    <rPh sb="34" eb="35">
      <t>アヤマ</t>
    </rPh>
    <rPh sb="40" eb="41">
      <t>トウ</t>
    </rPh>
    <rPh sb="43" eb="45">
      <t>カクニン</t>
    </rPh>
    <phoneticPr fontId="2"/>
  </si>
  <si>
    <t>訪問等(障がい)</t>
    <rPh sb="0" eb="2">
      <t>ホウモン</t>
    </rPh>
    <rPh sb="2" eb="3">
      <t>トウ</t>
    </rPh>
    <rPh sb="4" eb="5">
      <t>ショウ</t>
    </rPh>
    <phoneticPr fontId="2"/>
  </si>
  <si>
    <t>訪問等(介護)※訪問入浴以外</t>
    <rPh sb="0" eb="2">
      <t>ホウモン</t>
    </rPh>
    <rPh sb="2" eb="3">
      <t>トウ</t>
    </rPh>
    <rPh sb="8" eb="10">
      <t>ホウモン</t>
    </rPh>
    <rPh sb="10" eb="12">
      <t>ニュウヨク</t>
    </rPh>
    <rPh sb="12" eb="14">
      <t>イガイ</t>
    </rPh>
    <phoneticPr fontId="2"/>
  </si>
  <si>
    <t>訪問等(介護)※訪問入浴以外</t>
    <phoneticPr fontId="2"/>
  </si>
  <si>
    <t>訪問等(介護)※訪問入浴</t>
    <rPh sb="0" eb="2">
      <t>ホウモン</t>
    </rPh>
    <rPh sb="2" eb="3">
      <t>トウ</t>
    </rPh>
    <rPh sb="8" eb="10">
      <t>ホウモン</t>
    </rPh>
    <rPh sb="10" eb="12">
      <t>ニュウヨク</t>
    </rPh>
    <phoneticPr fontId="2"/>
  </si>
  <si>
    <t>入所</t>
    <rPh sb="0" eb="2">
      <t>ニュウショ</t>
    </rPh>
    <phoneticPr fontId="2"/>
  </si>
  <si>
    <t>通所</t>
    <rPh sb="0" eb="2">
      <t>ツウショ</t>
    </rPh>
    <phoneticPr fontId="2"/>
  </si>
  <si>
    <t>訪問等※訪問入浴以外</t>
    <rPh sb="0" eb="2">
      <t>ホウモン</t>
    </rPh>
    <rPh sb="2" eb="3">
      <t>トウ</t>
    </rPh>
    <rPh sb="4" eb="6">
      <t>ホウモン</t>
    </rPh>
    <rPh sb="6" eb="8">
      <t>ニュウヨク</t>
    </rPh>
    <rPh sb="8" eb="10">
      <t>イガイ</t>
    </rPh>
    <phoneticPr fontId="2"/>
  </si>
  <si>
    <t>訪問等※訪問入浴</t>
    <rPh sb="0" eb="2">
      <t>ホウモン</t>
    </rPh>
    <rPh sb="2" eb="3">
      <t>トウ</t>
    </rPh>
    <rPh sb="4" eb="6">
      <t>ホウモン</t>
    </rPh>
    <rPh sb="6" eb="8">
      <t>ニュウヨク</t>
    </rPh>
    <phoneticPr fontId="2"/>
  </si>
  <si>
    <t>給付額</t>
    <rPh sb="0" eb="2">
      <t>キュウフ</t>
    </rPh>
    <rPh sb="2" eb="3">
      <t>ガク</t>
    </rPh>
    <phoneticPr fontId="2"/>
  </si>
  <si>
    <t>種類</t>
    <rPh sb="0" eb="2">
      <t>シュルイ</t>
    </rPh>
    <phoneticPr fontId="2"/>
  </si>
  <si>
    <t>介・介護医療院</t>
    <rPh sb="0" eb="1">
      <t>スケ</t>
    </rPh>
    <rPh sb="2" eb="4">
      <t>カイゴ</t>
    </rPh>
    <phoneticPr fontId="2"/>
  </si>
  <si>
    <t>介・介護療養型医療施設</t>
    <phoneticPr fontId="2"/>
  </si>
  <si>
    <t>介・介護老人福祉施設</t>
    <phoneticPr fontId="2"/>
  </si>
  <si>
    <t>介・介護老人保健施設</t>
    <phoneticPr fontId="2"/>
  </si>
  <si>
    <t>介・特定施設入居者生活介護</t>
    <phoneticPr fontId="2"/>
  </si>
  <si>
    <t>介・認知症対応型共同生活介護</t>
    <phoneticPr fontId="2"/>
  </si>
  <si>
    <t>障・施設入所支援</t>
    <rPh sb="0" eb="1">
      <t>ショウ</t>
    </rPh>
    <phoneticPr fontId="2"/>
  </si>
  <si>
    <t>障・共同生活援助</t>
    <phoneticPr fontId="2"/>
  </si>
  <si>
    <t>障・短期入所(単独型に限る)</t>
    <rPh sb="7" eb="10">
      <t>タンドクガタ</t>
    </rPh>
    <rPh sb="11" eb="12">
      <t>カギ</t>
    </rPh>
    <phoneticPr fontId="2"/>
  </si>
  <si>
    <t>介・短期入所生活介護</t>
    <phoneticPr fontId="2"/>
  </si>
  <si>
    <t>介・短期入所療養介護</t>
    <phoneticPr fontId="2"/>
  </si>
  <si>
    <t>介・看護小規模多機能型居宅介護</t>
    <phoneticPr fontId="2"/>
  </si>
  <si>
    <t>介・小規模多機能型居宅介護</t>
    <phoneticPr fontId="2"/>
  </si>
  <si>
    <t>介・通所リハビリテーション</t>
    <phoneticPr fontId="2"/>
  </si>
  <si>
    <t>介・通所介護</t>
    <phoneticPr fontId="2"/>
  </si>
  <si>
    <t>介・地域密着型通所介護</t>
    <phoneticPr fontId="2"/>
  </si>
  <si>
    <t>介・認知症対応型通所介護</t>
    <phoneticPr fontId="2"/>
  </si>
  <si>
    <t>障・生活介護</t>
    <phoneticPr fontId="2"/>
  </si>
  <si>
    <t>障・自立訓練</t>
    <phoneticPr fontId="2"/>
  </si>
  <si>
    <t>障・就労移行支援</t>
    <phoneticPr fontId="2"/>
  </si>
  <si>
    <t>障・就労継続支援</t>
    <phoneticPr fontId="2"/>
  </si>
  <si>
    <t>障・児童発達支援</t>
    <phoneticPr fontId="2"/>
  </si>
  <si>
    <t>障・医療型児童発達支援</t>
    <phoneticPr fontId="2"/>
  </si>
  <si>
    <t>障・放課後等デイサービス</t>
    <phoneticPr fontId="2"/>
  </si>
  <si>
    <t>障・地域活動支援センター</t>
    <phoneticPr fontId="2"/>
  </si>
  <si>
    <t>障・居宅介護等(居宅介護、重度訪問介護、同行援護、行動援護)</t>
    <rPh sb="6" eb="7">
      <t>トウ</t>
    </rPh>
    <phoneticPr fontId="2"/>
  </si>
  <si>
    <t>障・相談支援(計画相談支援・障害児相談支援)</t>
    <rPh sb="2" eb="4">
      <t>ソウダン</t>
    </rPh>
    <rPh sb="4" eb="6">
      <t>シエン</t>
    </rPh>
    <rPh sb="7" eb="9">
      <t>ケイカク</t>
    </rPh>
    <rPh sb="9" eb="11">
      <t>ソウダン</t>
    </rPh>
    <rPh sb="11" eb="13">
      <t>シエン</t>
    </rPh>
    <rPh sb="14" eb="16">
      <t>ショウガイ</t>
    </rPh>
    <rPh sb="16" eb="17">
      <t>ジ</t>
    </rPh>
    <rPh sb="17" eb="19">
      <t>ソウダン</t>
    </rPh>
    <rPh sb="19" eb="21">
      <t>シエン</t>
    </rPh>
    <phoneticPr fontId="2"/>
  </si>
  <si>
    <t>介・訪問介護</t>
    <phoneticPr fontId="2"/>
  </si>
  <si>
    <t>介・訪問看護</t>
    <phoneticPr fontId="2"/>
  </si>
  <si>
    <t>介・訪問入浴介護</t>
    <phoneticPr fontId="2"/>
  </si>
  <si>
    <t>介・夜間対応型訪問介護</t>
    <phoneticPr fontId="2"/>
  </si>
  <si>
    <t>介・居宅介護支援</t>
    <phoneticPr fontId="2"/>
  </si>
  <si>
    <t>介・訪問リハビリテーション</t>
    <phoneticPr fontId="2"/>
  </si>
  <si>
    <t>介・定期巡回・随時対応型訪問介護看護</t>
    <phoneticPr fontId="2"/>
  </si>
  <si>
    <t>介・特定福祉用具販売/貸与</t>
    <phoneticPr fontId="2"/>
  </si>
  <si>
    <t>【合計】申請額</t>
    <rPh sb="1" eb="3">
      <t>ゴウケイ</t>
    </rPh>
    <rPh sb="4" eb="7">
      <t>シンセイガク</t>
    </rPh>
    <phoneticPr fontId="2"/>
  </si>
  <si>
    <t>【個別】申請額</t>
    <rPh sb="1" eb="3">
      <t>コベツ</t>
    </rPh>
    <rPh sb="4" eb="7">
      <t>シンセイガク</t>
    </rPh>
    <phoneticPr fontId="2"/>
  </si>
  <si>
    <t>分類</t>
    <rPh sb="0" eb="2">
      <t>ブンルイ</t>
    </rPh>
    <phoneticPr fontId="2"/>
  </si>
  <si>
    <t>定員なし(訪問等のみ選択可)</t>
    <rPh sb="0" eb="2">
      <t>テイイン</t>
    </rPh>
    <rPh sb="5" eb="7">
      <t>ホウモン</t>
    </rPh>
    <rPh sb="7" eb="8">
      <t>トウ</t>
    </rPh>
    <rPh sb="10" eb="12">
      <t>センタク</t>
    </rPh>
    <rPh sb="12" eb="13">
      <t>カ</t>
    </rPh>
    <phoneticPr fontId="2"/>
  </si>
  <si>
    <t>訪問等は、定員なしを選択ください。</t>
    <rPh sb="0" eb="2">
      <t>ホウモン</t>
    </rPh>
    <rPh sb="2" eb="3">
      <t>トウ</t>
    </rPh>
    <rPh sb="5" eb="7">
      <t>テイイン</t>
    </rPh>
    <rPh sb="10" eb="12">
      <t>センタク</t>
    </rPh>
    <phoneticPr fontId="2"/>
  </si>
  <si>
    <t>第１号様式（第４条関係）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</si>
  <si>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第２号様式（第４条関係）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</si>
  <si>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金融機関コード</t>
    <rPh sb="0" eb="2">
      <t>キンユウ</t>
    </rPh>
    <rPh sb="2" eb="4">
      <t>キカン</t>
    </rPh>
    <phoneticPr fontId="2"/>
  </si>
  <si>
    <t>支店コード</t>
    <rPh sb="0" eb="2">
      <t>シテン</t>
    </rPh>
    <phoneticPr fontId="2"/>
  </si>
  <si>
    <t>事業所別申請額一覧（第２号様式）</t>
    <rPh sb="0" eb="3">
      <t>ジギョウショ</t>
    </rPh>
    <rPh sb="3" eb="4">
      <t>ベツ</t>
    </rPh>
    <rPh sb="4" eb="7">
      <t>シンセイガク</t>
    </rPh>
    <rPh sb="7" eb="9">
      <t>イチラン</t>
    </rPh>
    <rPh sb="10" eb="11">
      <t>ダイ</t>
    </rPh>
    <rPh sb="12" eb="13">
      <t>ゴウ</t>
    </rPh>
    <rPh sb="13" eb="15">
      <t>ヨウシキ</t>
    </rPh>
    <phoneticPr fontId="2"/>
  </si>
  <si>
    <t>なお、支給決定後の振込口座は以下のとおりです。</t>
    <rPh sb="3" eb="5">
      <t>シキュウ</t>
    </rPh>
    <rPh sb="5" eb="7">
      <t>ケッテイ</t>
    </rPh>
    <rPh sb="7" eb="8">
      <t>ゴ</t>
    </rPh>
    <rPh sb="9" eb="11">
      <t>フリコ</t>
    </rPh>
    <rPh sb="11" eb="13">
      <t>コウザ</t>
    </rPh>
    <rPh sb="14" eb="16">
      <t>イカ</t>
    </rPh>
    <phoneticPr fontId="2"/>
  </si>
  <si>
    <t>銀　　行
信用金庫
信用組合
農　　協</t>
    <rPh sb="0" eb="1">
      <t>ギン</t>
    </rPh>
    <rPh sb="3" eb="4">
      <t>ギョウ</t>
    </rPh>
    <rPh sb="5" eb="7">
      <t>シンヨウ</t>
    </rPh>
    <rPh sb="7" eb="9">
      <t>キンコ</t>
    </rPh>
    <rPh sb="10" eb="12">
      <t>シンヨウ</t>
    </rPh>
    <rPh sb="12" eb="14">
      <t>クミアイ</t>
    </rPh>
    <rPh sb="15" eb="16">
      <t>ノウ</t>
    </rPh>
    <rPh sb="18" eb="19">
      <t>キョウ</t>
    </rPh>
    <phoneticPr fontId="2"/>
  </si>
  <si>
    <r>
      <t xml:space="preserve">店
支　店
</t>
    </r>
    <r>
      <rPr>
        <sz val="8"/>
        <rFont val="ＭＳ Ｐゴシック"/>
        <family val="3"/>
        <charset val="128"/>
      </rPr>
      <t>出張所</t>
    </r>
    <rPh sb="0" eb="1">
      <t>テン</t>
    </rPh>
    <rPh sb="2" eb="3">
      <t>シ</t>
    </rPh>
    <rPh sb="4" eb="5">
      <t>ミセ</t>
    </rPh>
    <rPh sb="6" eb="8">
      <t>シュッチョウ</t>
    </rPh>
    <rPh sb="8" eb="9">
      <t>ジョ</t>
    </rPh>
    <phoneticPr fontId="2"/>
  </si>
  <si>
    <t>④訪問入浴加算</t>
    <rPh sb="1" eb="3">
      <t>ホウモン</t>
    </rPh>
    <rPh sb="3" eb="5">
      <t>ニュウヨク</t>
    </rPh>
    <rPh sb="5" eb="7">
      <t>カサン</t>
    </rPh>
    <phoneticPr fontId="9"/>
  </si>
  <si>
    <t>主な費目</t>
    <rPh sb="0" eb="1">
      <t>オモ</t>
    </rPh>
    <rPh sb="2" eb="4">
      <t>ヒモク</t>
    </rPh>
    <phoneticPr fontId="9"/>
  </si>
  <si>
    <t>全般</t>
    <rPh sb="0" eb="2">
      <t>ゼンパン</t>
    </rPh>
    <phoneticPr fontId="9"/>
  </si>
  <si>
    <t>食料費・光熱水費</t>
    <rPh sb="0" eb="3">
      <t>ショクリョウヒ</t>
    </rPh>
    <rPh sb="4" eb="8">
      <t>コウネツスイヒ</t>
    </rPh>
    <phoneticPr fontId="9"/>
  </si>
  <si>
    <t>②入所加算</t>
    <rPh sb="1" eb="3">
      <t>ニュウショ</t>
    </rPh>
    <rPh sb="3" eb="5">
      <t>カサン</t>
    </rPh>
    <phoneticPr fontId="9"/>
  </si>
  <si>
    <t>③通所加算</t>
    <rPh sb="1" eb="3">
      <t>ツウショ</t>
    </rPh>
    <rPh sb="3" eb="5">
      <t>カサン</t>
    </rPh>
    <phoneticPr fontId="9"/>
  </si>
  <si>
    <t>光熱水費・ガソリン代</t>
    <rPh sb="0" eb="4">
      <t>コウネツスイヒ</t>
    </rPh>
    <rPh sb="9" eb="10">
      <t>ダイ</t>
    </rPh>
    <phoneticPr fontId="9"/>
  </si>
  <si>
    <t>基本給付
A</t>
    <rPh sb="0" eb="2">
      <t>キホン</t>
    </rPh>
    <rPh sb="2" eb="4">
      <t>キュウフ</t>
    </rPh>
    <phoneticPr fontId="9"/>
  </si>
  <si>
    <t>加算給付
B</t>
    <rPh sb="0" eb="2">
      <t>カサン</t>
    </rPh>
    <rPh sb="2" eb="4">
      <t>キュウフ</t>
    </rPh>
    <phoneticPr fontId="2"/>
  </si>
  <si>
    <t>円</t>
    <rPh sb="0" eb="1">
      <t>エン</t>
    </rPh>
    <phoneticPr fontId="2"/>
  </si>
  <si>
    <t xml:space="preserve">                      物価高騰に係る介護・障がいサービス事業所に対する</t>
    <rPh sb="22" eb="24">
      <t>ブッカ</t>
    </rPh>
    <rPh sb="24" eb="26">
      <t>コウトウ</t>
    </rPh>
    <rPh sb="27" eb="28">
      <t>カカ</t>
    </rPh>
    <rPh sb="29" eb="31">
      <t>カイゴ</t>
    </rPh>
    <rPh sb="32" eb="33">
      <t>ショウ</t>
    </rPh>
    <rPh sb="39" eb="41">
      <t>ジギョウ</t>
    </rPh>
    <rPh sb="41" eb="42">
      <t>ショ</t>
    </rPh>
    <rPh sb="43" eb="44">
      <t>タイ</t>
    </rPh>
    <phoneticPr fontId="2"/>
  </si>
  <si>
    <t xml:space="preserve">                      特別給付金支給申請書兼請求書</t>
    <rPh sb="27" eb="29">
      <t>シキュウ</t>
    </rPh>
    <rPh sb="29" eb="32">
      <t>シンセイショ</t>
    </rPh>
    <rPh sb="32" eb="33">
      <t>ケン</t>
    </rPh>
    <rPh sb="33" eb="36">
      <t>セイキュウショ</t>
    </rPh>
    <phoneticPr fontId="2"/>
  </si>
  <si>
    <t>指定時期</t>
    <rPh sb="0" eb="2">
      <t>シテイ</t>
    </rPh>
    <rPh sb="2" eb="4">
      <t>ジキ</t>
    </rPh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</si>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</sst>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 "/>
    <numFmt numFmtId="177" formatCode="#,##0_);[Red]\(#,##0\)"/>
  </numFmts>
  <fonts count="34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6"/>
      <color indexed="8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theme="10"/>
      <name val="ＭＳ 明朝"/>
      <family val="2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9"/>
      <color theme="1"/>
      <name val="ＭＳ 明朝"/>
      <family val="2"/>
      <charset val="128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FF"/>
        <bgColor indexed="64"/>
      </patternFill>
    </fill>
  </fills>
  <borders count="1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auto="1"/>
      </top>
      <bottom/>
      <diagonal style="thin">
        <color indexed="64"/>
      </diagonal>
    </border>
    <border>
      <left style="thick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hair">
        <color indexed="64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 diagonalUp="1"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 diagonalUp="1"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auto="1"/>
      </top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double">
        <color auto="1"/>
      </bottom>
      <diagonal style="thin">
        <color auto="1"/>
      </diagonal>
    </border>
    <border diagonalUp="1">
      <left style="medium">
        <color indexed="64"/>
      </left>
      <right style="double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ck">
        <color auto="1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double">
        <color indexed="64"/>
      </right>
      <top style="double">
        <color indexed="64"/>
      </top>
      <bottom style="thick">
        <color auto="1"/>
      </bottom>
      <diagonal style="thin">
        <color indexed="64"/>
      </diagonal>
    </border>
    <border diagonalUp="1">
      <left style="thin">
        <color auto="1"/>
      </left>
      <right/>
      <top style="double">
        <color auto="1"/>
      </top>
      <bottom style="thick">
        <color auto="1"/>
      </bottom>
      <diagonal style="thin">
        <color indexed="64"/>
      </diagonal>
    </border>
    <border diagonalUp="1"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>
      <alignment vertical="center"/>
    </xf>
    <xf numFmtId="0" fontId="7" fillId="0" borderId="0" xfId="0" applyFont="1" applyFill="1" applyAlignment="1">
      <alignment horizontal="left" vertical="center"/>
    </xf>
    <xf numFmtId="0" fontId="0" fillId="4" borderId="32" xfId="0" applyFill="1" applyBorder="1">
      <alignment vertical="center"/>
    </xf>
    <xf numFmtId="0" fontId="0" fillId="4" borderId="33" xfId="0" applyFill="1" applyBorder="1">
      <alignment vertical="center"/>
    </xf>
    <xf numFmtId="0" fontId="0" fillId="4" borderId="34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31" xfId="0" applyFill="1" applyBorder="1">
      <alignment vertical="center"/>
    </xf>
    <xf numFmtId="0" fontId="0" fillId="5" borderId="24" xfId="0" applyFill="1" applyBorder="1">
      <alignment vertical="center"/>
    </xf>
    <xf numFmtId="0" fontId="0" fillId="5" borderId="25" xfId="0" applyFill="1" applyBorder="1">
      <alignment vertical="center"/>
    </xf>
    <xf numFmtId="0" fontId="0" fillId="5" borderId="26" xfId="0" applyFill="1" applyBorder="1">
      <alignment vertical="center"/>
    </xf>
    <xf numFmtId="0" fontId="0" fillId="5" borderId="27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8" xfId="0" applyFill="1" applyBorder="1">
      <alignment vertical="center"/>
    </xf>
    <xf numFmtId="0" fontId="0" fillId="5" borderId="29" xfId="0" applyFill="1" applyBorder="1">
      <alignment vertical="center"/>
    </xf>
    <xf numFmtId="0" fontId="0" fillId="5" borderId="30" xfId="0" applyFill="1" applyBorder="1">
      <alignment vertical="center"/>
    </xf>
    <xf numFmtId="0" fontId="0" fillId="5" borderId="31" xfId="0" applyFill="1" applyBorder="1">
      <alignment vertical="center"/>
    </xf>
    <xf numFmtId="0" fontId="0" fillId="6" borderId="24" xfId="0" applyFill="1" applyBorder="1">
      <alignment vertical="center"/>
    </xf>
    <xf numFmtId="0" fontId="0" fillId="6" borderId="25" xfId="0" applyFill="1" applyBorder="1">
      <alignment vertical="center"/>
    </xf>
    <xf numFmtId="0" fontId="0" fillId="6" borderId="26" xfId="0" applyFill="1" applyBorder="1">
      <alignment vertical="center"/>
    </xf>
    <xf numFmtId="0" fontId="0" fillId="6" borderId="27" xfId="0" applyFill="1" applyBorder="1">
      <alignment vertical="center"/>
    </xf>
    <xf numFmtId="0" fontId="0" fillId="6" borderId="1" xfId="0" applyFill="1" applyBorder="1">
      <alignment vertical="center"/>
    </xf>
    <xf numFmtId="0" fontId="0" fillId="6" borderId="28" xfId="0" applyFill="1" applyBorder="1">
      <alignment vertical="center"/>
    </xf>
    <xf numFmtId="0" fontId="0" fillId="6" borderId="29" xfId="0" applyFill="1" applyBorder="1">
      <alignment vertical="center"/>
    </xf>
    <xf numFmtId="0" fontId="0" fillId="6" borderId="30" xfId="0" applyFill="1" applyBorder="1">
      <alignment vertical="center"/>
    </xf>
    <xf numFmtId="0" fontId="0" fillId="6" borderId="31" xfId="0" applyFill="1" applyBorder="1">
      <alignment vertical="center"/>
    </xf>
    <xf numFmtId="0" fontId="0" fillId="7" borderId="27" xfId="0" applyFill="1" applyBorder="1">
      <alignment vertical="center"/>
    </xf>
    <xf numFmtId="0" fontId="0" fillId="7" borderId="1" xfId="0" applyFill="1" applyBorder="1">
      <alignment vertical="center"/>
    </xf>
    <xf numFmtId="0" fontId="0" fillId="7" borderId="28" xfId="0" applyFill="1" applyBorder="1">
      <alignment vertical="center"/>
    </xf>
    <xf numFmtId="49" fontId="11" fillId="4" borderId="35" xfId="0" applyNumberFormat="1" applyFont="1" applyFill="1" applyBorder="1" applyAlignment="1">
      <alignment horizontal="center" vertical="center"/>
    </xf>
    <xf numFmtId="49" fontId="12" fillId="4" borderId="36" xfId="0" applyNumberFormat="1" applyFont="1" applyFill="1" applyBorder="1" applyAlignment="1">
      <alignment horizontal="center" vertical="center"/>
    </xf>
    <xf numFmtId="49" fontId="10" fillId="4" borderId="38" xfId="0" applyNumberFormat="1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49" fontId="10" fillId="0" borderId="40" xfId="0" applyNumberFormat="1" applyFont="1" applyBorder="1" applyAlignment="1">
      <alignment horizontal="center" vertical="center"/>
    </xf>
    <xf numFmtId="49" fontId="10" fillId="0" borderId="41" xfId="0" applyNumberFormat="1" applyFont="1" applyBorder="1" applyAlignment="1">
      <alignment horizontal="center" vertical="center"/>
    </xf>
    <xf numFmtId="49" fontId="10" fillId="0" borderId="42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vertical="center"/>
    </xf>
    <xf numFmtId="49" fontId="10" fillId="9" borderId="43" xfId="0" applyNumberFormat="1" applyFont="1" applyFill="1" applyBorder="1" applyAlignment="1">
      <alignment horizontal="center" vertical="center"/>
    </xf>
    <xf numFmtId="176" fontId="10" fillId="9" borderId="44" xfId="0" applyNumberFormat="1" applyFont="1" applyFill="1" applyBorder="1" applyAlignment="1">
      <alignment vertical="center"/>
    </xf>
    <xf numFmtId="49" fontId="14" fillId="0" borderId="42" xfId="0" applyNumberFormat="1" applyFont="1" applyBorder="1" applyAlignment="1">
      <alignment horizontal="center" vertical="center"/>
    </xf>
    <xf numFmtId="176" fontId="10" fillId="0" borderId="45" xfId="0" applyNumberFormat="1" applyFont="1" applyBorder="1" applyAlignment="1">
      <alignment vertical="center"/>
    </xf>
    <xf numFmtId="49" fontId="10" fillId="9" borderId="46" xfId="0" applyNumberFormat="1" applyFont="1" applyFill="1" applyBorder="1" applyAlignment="1">
      <alignment horizontal="center" vertical="center"/>
    </xf>
    <xf numFmtId="176" fontId="10" fillId="9" borderId="47" xfId="0" applyNumberFormat="1" applyFont="1" applyFill="1" applyBorder="1" applyAlignment="1">
      <alignment vertical="center"/>
    </xf>
    <xf numFmtId="49" fontId="10" fillId="8" borderId="48" xfId="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3" fillId="4" borderId="37" xfId="0" applyFont="1" applyFill="1" applyBorder="1" applyAlignment="1">
      <alignment horizontal="center" vertical="center"/>
    </xf>
    <xf numFmtId="0" fontId="11" fillId="4" borderId="51" xfId="0" applyFont="1" applyFill="1" applyBorder="1" applyAlignment="1">
      <alignment horizontal="center" vertical="center"/>
    </xf>
    <xf numFmtId="0" fontId="11" fillId="4" borderId="49" xfId="0" applyFont="1" applyFill="1" applyBorder="1" applyAlignment="1">
      <alignment horizontal="center" vertical="center"/>
    </xf>
    <xf numFmtId="0" fontId="10" fillId="4" borderId="54" xfId="0" applyFont="1" applyFill="1" applyBorder="1" applyAlignment="1">
      <alignment horizontal="center" vertical="center"/>
    </xf>
    <xf numFmtId="176" fontId="10" fillId="9" borderId="56" xfId="0" applyNumberFormat="1" applyFont="1" applyFill="1" applyBorder="1" applyAlignment="1">
      <alignment vertical="center"/>
    </xf>
    <xf numFmtId="176" fontId="10" fillId="0" borderId="55" xfId="0" applyNumberFormat="1" applyFont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right" vertical="center"/>
    </xf>
    <xf numFmtId="0" fontId="11" fillId="4" borderId="52" xfId="0" applyFont="1" applyFill="1" applyBorder="1" applyAlignment="1">
      <alignment horizontal="center" vertical="center"/>
    </xf>
    <xf numFmtId="49" fontId="17" fillId="4" borderId="59" xfId="0" applyNumberFormat="1" applyFont="1" applyFill="1" applyBorder="1" applyAlignment="1">
      <alignment horizontal="center" vertical="center"/>
    </xf>
    <xf numFmtId="0" fontId="17" fillId="4" borderId="60" xfId="0" applyFont="1" applyFill="1" applyBorder="1" applyAlignment="1">
      <alignment horizontal="center" vertical="center" wrapText="1"/>
    </xf>
    <xf numFmtId="0" fontId="17" fillId="0" borderId="62" xfId="0" applyFont="1" applyFill="1" applyBorder="1" applyAlignment="1">
      <alignment horizontal="center" vertical="center" wrapText="1"/>
    </xf>
    <xf numFmtId="0" fontId="17" fillId="4" borderId="63" xfId="0" applyFont="1" applyFill="1" applyBorder="1" applyAlignment="1">
      <alignment horizontal="center" vertical="center" wrapText="1"/>
    </xf>
    <xf numFmtId="49" fontId="18" fillId="10" borderId="66" xfId="0" applyNumberFormat="1" applyFont="1" applyFill="1" applyBorder="1" applyAlignment="1">
      <alignment horizontal="center" vertical="center"/>
    </xf>
    <xf numFmtId="176" fontId="18" fillId="10" borderId="67" xfId="0" applyNumberFormat="1" applyFont="1" applyFill="1" applyBorder="1" applyAlignment="1">
      <alignment horizontal="center" vertical="center"/>
    </xf>
    <xf numFmtId="176" fontId="18" fillId="0" borderId="62" xfId="0" applyNumberFormat="1" applyFont="1" applyFill="1" applyBorder="1" applyAlignment="1">
      <alignment horizontal="right" vertical="center" indent="2"/>
    </xf>
    <xf numFmtId="176" fontId="18" fillId="10" borderId="70" xfId="0" applyNumberFormat="1" applyFont="1" applyFill="1" applyBorder="1" applyAlignment="1">
      <alignment horizontal="center" vertical="center"/>
    </xf>
    <xf numFmtId="49" fontId="18" fillId="10" borderId="71" xfId="0" applyNumberFormat="1" applyFont="1" applyFill="1" applyBorder="1" applyAlignment="1">
      <alignment horizontal="center" vertical="center"/>
    </xf>
    <xf numFmtId="176" fontId="18" fillId="10" borderId="72" xfId="0" applyNumberFormat="1" applyFont="1" applyFill="1" applyBorder="1" applyAlignment="1">
      <alignment horizontal="center" vertical="center"/>
    </xf>
    <xf numFmtId="176" fontId="18" fillId="10" borderId="77" xfId="0" applyNumberFormat="1" applyFont="1" applyFill="1" applyBorder="1" applyAlignment="1">
      <alignment horizontal="center" vertical="center"/>
    </xf>
    <xf numFmtId="49" fontId="18" fillId="10" borderId="79" xfId="0" applyNumberFormat="1" applyFont="1" applyFill="1" applyBorder="1" applyAlignment="1">
      <alignment horizontal="center" vertical="center"/>
    </xf>
    <xf numFmtId="176" fontId="18" fillId="10" borderId="80" xfId="0" applyNumberFormat="1" applyFont="1" applyFill="1" applyBorder="1" applyAlignment="1">
      <alignment horizontal="center" vertical="center"/>
    </xf>
    <xf numFmtId="49" fontId="17" fillId="10" borderId="81" xfId="0" applyNumberFormat="1" applyFont="1" applyFill="1" applyBorder="1" applyAlignment="1">
      <alignment horizontal="center" vertical="center" wrapText="1"/>
    </xf>
    <xf numFmtId="49" fontId="19" fillId="10" borderId="82" xfId="0" applyNumberFormat="1" applyFont="1" applyFill="1" applyBorder="1" applyAlignment="1">
      <alignment horizontal="center" vertical="center" wrapText="1"/>
    </xf>
    <xf numFmtId="176" fontId="19" fillId="10" borderId="68" xfId="0" applyNumberFormat="1" applyFont="1" applyFill="1" applyBorder="1" applyAlignment="1">
      <alignment horizontal="center" vertical="center"/>
    </xf>
    <xf numFmtId="49" fontId="17" fillId="10" borderId="85" xfId="0" applyNumberFormat="1" applyFont="1" applyFill="1" applyBorder="1" applyAlignment="1">
      <alignment horizontal="center" vertical="center" wrapText="1"/>
    </xf>
    <xf numFmtId="49" fontId="19" fillId="10" borderId="86" xfId="0" applyNumberFormat="1" applyFont="1" applyFill="1" applyBorder="1" applyAlignment="1">
      <alignment horizontal="center" vertical="center" wrapText="1"/>
    </xf>
    <xf numFmtId="176" fontId="19" fillId="10" borderId="87" xfId="0" applyNumberFormat="1" applyFont="1" applyFill="1" applyBorder="1" applyAlignment="1">
      <alignment horizontal="center" vertical="center"/>
    </xf>
    <xf numFmtId="176" fontId="18" fillId="0" borderId="62" xfId="0" applyNumberFormat="1" applyFont="1" applyFill="1" applyBorder="1" applyAlignment="1">
      <alignment horizontal="center" vertical="center"/>
    </xf>
    <xf numFmtId="176" fontId="18" fillId="10" borderId="69" xfId="0" applyNumberFormat="1" applyFont="1" applyFill="1" applyBorder="1" applyAlignment="1">
      <alignment horizontal="center" vertical="center"/>
    </xf>
    <xf numFmtId="176" fontId="18" fillId="10" borderId="73" xfId="0" applyNumberFormat="1" applyFont="1" applyFill="1" applyBorder="1" applyAlignment="1">
      <alignment horizontal="center" vertical="center"/>
    </xf>
    <xf numFmtId="176" fontId="18" fillId="10" borderId="78" xfId="0" applyNumberFormat="1" applyFont="1" applyFill="1" applyBorder="1" applyAlignment="1">
      <alignment horizontal="center" vertical="center"/>
    </xf>
    <xf numFmtId="176" fontId="18" fillId="10" borderId="83" xfId="0" applyNumberFormat="1" applyFont="1" applyFill="1" applyBorder="1" applyAlignment="1">
      <alignment horizontal="center" vertical="center"/>
    </xf>
    <xf numFmtId="49" fontId="18" fillId="10" borderId="76" xfId="0" applyNumberFormat="1" applyFont="1" applyFill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9" xfId="0" applyBorder="1">
      <alignment vertical="center"/>
    </xf>
    <xf numFmtId="176" fontId="20" fillId="0" borderId="9" xfId="0" applyNumberFormat="1" applyFont="1" applyBorder="1" applyAlignment="1">
      <alignment vertical="center"/>
    </xf>
    <xf numFmtId="176" fontId="20" fillId="0" borderId="4" xfId="0" applyNumberFormat="1" applyFont="1" applyBorder="1" applyAlignment="1">
      <alignment vertical="center"/>
    </xf>
    <xf numFmtId="0" fontId="0" fillId="5" borderId="0" xfId="0" applyFill="1" applyBorder="1">
      <alignment vertical="center"/>
    </xf>
    <xf numFmtId="5" fontId="6" fillId="3" borderId="89" xfId="0" applyNumberFormat="1" applyFont="1" applyFill="1" applyBorder="1" applyAlignment="1">
      <alignment horizontal="right" vertical="center" shrinkToFit="1"/>
    </xf>
    <xf numFmtId="0" fontId="22" fillId="0" borderId="0" xfId="0" applyFont="1">
      <alignment vertical="center"/>
    </xf>
    <xf numFmtId="0" fontId="0" fillId="0" borderId="1" xfId="0" applyBorder="1">
      <alignment vertical="center"/>
    </xf>
    <xf numFmtId="176" fontId="10" fillId="0" borderId="28" xfId="0" applyNumberFormat="1" applyFont="1" applyBorder="1" applyAlignment="1">
      <alignment vertical="center"/>
    </xf>
    <xf numFmtId="0" fontId="0" fillId="0" borderId="30" xfId="0" applyBorder="1">
      <alignment vertical="center"/>
    </xf>
    <xf numFmtId="0" fontId="0" fillId="2" borderId="96" xfId="0" applyFill="1" applyBorder="1">
      <alignment vertical="center"/>
    </xf>
    <xf numFmtId="0" fontId="0" fillId="2" borderId="90" xfId="0" applyFill="1" applyBorder="1">
      <alignment vertical="center"/>
    </xf>
    <xf numFmtId="0" fontId="0" fillId="2" borderId="3" xfId="0" applyFill="1" applyBorder="1">
      <alignment vertical="center"/>
    </xf>
    <xf numFmtId="49" fontId="6" fillId="10" borderId="92" xfId="0" applyNumberFormat="1" applyFont="1" applyFill="1" applyBorder="1" applyAlignment="1">
      <alignment vertical="center" shrinkToFit="1"/>
    </xf>
    <xf numFmtId="0" fontId="6" fillId="0" borderId="91" xfId="0" applyNumberFormat="1" applyFont="1" applyFill="1" applyBorder="1" applyAlignment="1">
      <alignment horizontal="center" vertical="center" shrinkToFit="1"/>
    </xf>
    <xf numFmtId="0" fontId="6" fillId="0" borderId="98" xfId="0" applyNumberFormat="1" applyFont="1" applyFill="1" applyBorder="1" applyAlignment="1">
      <alignment horizontal="center" vertical="center" shrinkToFit="1"/>
    </xf>
    <xf numFmtId="49" fontId="6" fillId="10" borderId="97" xfId="0" applyNumberFormat="1" applyFont="1" applyFill="1" applyBorder="1" applyAlignment="1">
      <alignment vertical="center" shrinkToFit="1"/>
    </xf>
    <xf numFmtId="49" fontId="6" fillId="10" borderId="37" xfId="0" applyNumberFormat="1" applyFont="1" applyFill="1" applyBorder="1" applyAlignment="1">
      <alignment vertical="center" shrinkToFit="1"/>
    </xf>
    <xf numFmtId="0" fontId="6" fillId="0" borderId="99" xfId="0" applyNumberFormat="1" applyFont="1" applyFill="1" applyBorder="1" applyAlignment="1">
      <alignment horizontal="center" vertical="center" shrinkToFit="1"/>
    </xf>
    <xf numFmtId="5" fontId="6" fillId="3" borderId="101" xfId="0" applyNumberFormat="1" applyFont="1" applyFill="1" applyBorder="1" applyAlignment="1">
      <alignment horizontal="right" vertical="center" shrinkToFit="1"/>
    </xf>
    <xf numFmtId="5" fontId="6" fillId="3" borderId="102" xfId="0" applyNumberFormat="1" applyFont="1" applyFill="1" applyBorder="1" applyAlignment="1">
      <alignment horizontal="right" vertical="center" shrinkToFi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5" fillId="4" borderId="25" xfId="0" applyFont="1" applyFill="1" applyBorder="1" applyAlignment="1">
      <alignment horizontal="center" vertical="center" shrinkToFit="1"/>
    </xf>
    <xf numFmtId="0" fontId="5" fillId="4" borderId="26" xfId="0" applyFont="1" applyFill="1" applyBorder="1" applyAlignment="1">
      <alignment horizontal="center" vertical="center" shrinkToFit="1"/>
    </xf>
    <xf numFmtId="0" fontId="4" fillId="4" borderId="24" xfId="0" applyFont="1" applyFill="1" applyBorder="1" applyAlignment="1">
      <alignment horizontal="center" vertical="center" shrinkToFit="1"/>
    </xf>
    <xf numFmtId="0" fontId="6" fillId="4" borderId="8" xfId="0" applyFont="1" applyFill="1" applyBorder="1" applyAlignment="1">
      <alignment horizontal="center" vertical="center" shrinkToFit="1"/>
    </xf>
    <xf numFmtId="0" fontId="6" fillId="4" borderId="95" xfId="0" applyFont="1" applyFill="1" applyBorder="1" applyAlignment="1">
      <alignment horizontal="center" vertical="center" shrinkToFit="1"/>
    </xf>
    <xf numFmtId="0" fontId="6" fillId="4" borderId="75" xfId="0" applyFont="1" applyFill="1" applyBorder="1" applyAlignment="1">
      <alignment horizontal="center" vertical="center" shrinkToFit="1"/>
    </xf>
    <xf numFmtId="49" fontId="6" fillId="10" borderId="100" xfId="0" applyNumberFormat="1" applyFont="1" applyFill="1" applyBorder="1" applyAlignment="1">
      <alignment horizontal="center" vertical="center" shrinkToFit="1"/>
    </xf>
    <xf numFmtId="49" fontId="6" fillId="10" borderId="91" xfId="0" applyNumberFormat="1" applyFont="1" applyFill="1" applyBorder="1" applyAlignment="1">
      <alignment horizontal="center" vertical="center" shrinkToFit="1"/>
    </xf>
    <xf numFmtId="49" fontId="6" fillId="10" borderId="99" xfId="0" applyNumberFormat="1" applyFont="1" applyFill="1" applyBorder="1" applyAlignment="1">
      <alignment horizontal="center" vertical="center" shrinkToFit="1"/>
    </xf>
    <xf numFmtId="49" fontId="5" fillId="4" borderId="108" xfId="0" applyNumberFormat="1" applyFont="1" applyFill="1" applyBorder="1" applyAlignment="1">
      <alignment horizontal="center" vertical="center" shrinkToFit="1"/>
    </xf>
    <xf numFmtId="38" fontId="5" fillId="4" borderId="9" xfId="1" applyFont="1" applyFill="1" applyBorder="1" applyAlignment="1">
      <alignment horizontal="center" vertical="center" shrinkToFit="1"/>
    </xf>
    <xf numFmtId="49" fontId="5" fillId="4" borderId="109" xfId="0" applyNumberFormat="1" applyFont="1" applyFill="1" applyBorder="1" applyAlignment="1">
      <alignment horizontal="center" vertical="center" shrinkToFit="1"/>
    </xf>
    <xf numFmtId="0" fontId="5" fillId="10" borderId="1" xfId="0" applyFont="1" applyFill="1" applyBorder="1" applyAlignment="1">
      <alignment horizontal="center" vertical="center" shrinkToFit="1"/>
    </xf>
    <xf numFmtId="0" fontId="23" fillId="0" borderId="10" xfId="0" applyFont="1" applyBorder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vertical="center"/>
    </xf>
    <xf numFmtId="0" fontId="26" fillId="0" borderId="10" xfId="0" applyFont="1" applyBorder="1">
      <alignment vertical="center"/>
    </xf>
    <xf numFmtId="0" fontId="23" fillId="0" borderId="10" xfId="0" applyFont="1" applyBorder="1" applyAlignment="1">
      <alignment horizontal="left" vertical="center" indent="1"/>
    </xf>
    <xf numFmtId="5" fontId="8" fillId="0" borderId="28" xfId="0" applyNumberFormat="1" applyFont="1" applyFill="1" applyBorder="1" applyAlignment="1">
      <alignment horizontal="right" vertical="center" shrinkToFit="1"/>
    </xf>
    <xf numFmtId="0" fontId="17" fillId="4" borderId="61" xfId="0" applyFont="1" applyFill="1" applyBorder="1" applyAlignment="1">
      <alignment horizontal="center" vertical="center" wrapText="1"/>
    </xf>
    <xf numFmtId="0" fontId="11" fillId="4" borderId="112" xfId="0" applyFont="1" applyFill="1" applyBorder="1" applyAlignment="1">
      <alignment horizontal="center" vertical="center"/>
    </xf>
    <xf numFmtId="0" fontId="31" fillId="4" borderId="50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32" fillId="4" borderId="37" xfId="0" applyFont="1" applyFill="1" applyBorder="1" applyAlignment="1">
      <alignment horizontal="center" vertical="center"/>
    </xf>
    <xf numFmtId="176" fontId="20" fillId="0" borderId="56" xfId="0" applyNumberFormat="1" applyFont="1" applyBorder="1" applyAlignment="1">
      <alignment vertical="center"/>
    </xf>
    <xf numFmtId="176" fontId="20" fillId="0" borderId="113" xfId="0" applyNumberFormat="1" applyFont="1" applyBorder="1" applyAlignment="1">
      <alignment vertical="center"/>
    </xf>
    <xf numFmtId="176" fontId="20" fillId="0" borderId="114" xfId="0" applyNumberFormat="1" applyFont="1" applyBorder="1" applyAlignment="1">
      <alignment vertical="center"/>
    </xf>
    <xf numFmtId="176" fontId="10" fillId="9" borderId="115" xfId="0" applyNumberFormat="1" applyFont="1" applyFill="1" applyBorder="1" applyAlignment="1">
      <alignment vertical="center"/>
    </xf>
    <xf numFmtId="176" fontId="10" fillId="0" borderId="116" xfId="0" applyNumberFormat="1" applyFont="1" applyBorder="1" applyAlignment="1">
      <alignment vertical="center"/>
    </xf>
    <xf numFmtId="176" fontId="10" fillId="9" borderId="117" xfId="0" applyNumberFormat="1" applyFont="1" applyFill="1" applyBorder="1" applyAlignment="1">
      <alignment vertical="center"/>
    </xf>
    <xf numFmtId="176" fontId="10" fillId="9" borderId="118" xfId="0" applyNumberFormat="1" applyFont="1" applyFill="1" applyBorder="1" applyAlignment="1">
      <alignment vertical="center"/>
    </xf>
    <xf numFmtId="176" fontId="10" fillId="9" borderId="119" xfId="0" applyNumberFormat="1" applyFont="1" applyFill="1" applyBorder="1" applyAlignment="1">
      <alignment vertical="center"/>
    </xf>
    <xf numFmtId="176" fontId="10" fillId="8" borderId="120" xfId="0" applyNumberFormat="1" applyFont="1" applyFill="1" applyBorder="1" applyAlignment="1">
      <alignment vertical="center"/>
    </xf>
    <xf numFmtId="176" fontId="10" fillId="8" borderId="121" xfId="0" applyNumberFormat="1" applyFont="1" applyFill="1" applyBorder="1" applyAlignment="1">
      <alignment vertical="center"/>
    </xf>
    <xf numFmtId="176" fontId="10" fillId="8" borderId="122" xfId="0" applyNumberFormat="1" applyFont="1" applyFill="1" applyBorder="1" applyAlignment="1">
      <alignment vertical="center"/>
    </xf>
    <xf numFmtId="0" fontId="33" fillId="0" borderId="0" xfId="0" applyFont="1" applyAlignment="1">
      <alignment horizontal="right" vertical="center"/>
    </xf>
    <xf numFmtId="176" fontId="18" fillId="10" borderId="123" xfId="0" applyNumberFormat="1" applyFont="1" applyFill="1" applyBorder="1" applyAlignment="1">
      <alignment horizontal="center" vertical="center"/>
    </xf>
    <xf numFmtId="176" fontId="18" fillId="10" borderId="38" xfId="0" applyNumberFormat="1" applyFont="1" applyFill="1" applyBorder="1" applyAlignment="1">
      <alignment horizontal="center" vertical="center"/>
    </xf>
    <xf numFmtId="176" fontId="18" fillId="10" borderId="88" xfId="0" applyNumberFormat="1" applyFont="1" applyFill="1" applyBorder="1" applyAlignment="1">
      <alignment horizontal="center" vertical="center"/>
    </xf>
    <xf numFmtId="176" fontId="18" fillId="10" borderId="124" xfId="0" applyNumberFormat="1" applyFont="1" applyFill="1" applyBorder="1" applyAlignment="1">
      <alignment horizontal="center" vertical="center"/>
    </xf>
    <xf numFmtId="0" fontId="0" fillId="11" borderId="27" xfId="0" applyFill="1" applyBorder="1">
      <alignment vertical="center"/>
    </xf>
    <xf numFmtId="0" fontId="0" fillId="11" borderId="1" xfId="0" applyFill="1" applyBorder="1">
      <alignment vertical="center"/>
    </xf>
    <xf numFmtId="176" fontId="10" fillId="11" borderId="28" xfId="0" applyNumberFormat="1" applyFont="1" applyFill="1" applyBorder="1" applyAlignment="1">
      <alignment vertical="center"/>
    </xf>
    <xf numFmtId="176" fontId="18" fillId="10" borderId="125" xfId="0" applyNumberFormat="1" applyFont="1" applyFill="1" applyBorder="1" applyAlignment="1">
      <alignment horizontal="center" vertical="center"/>
    </xf>
    <xf numFmtId="176" fontId="0" fillId="12" borderId="28" xfId="0" applyNumberFormat="1" applyFill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11" borderId="28" xfId="0" applyNumberForma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4" borderId="2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6" fillId="10" borderId="7" xfId="1" applyNumberFormat="1" applyFont="1" applyFill="1" applyBorder="1" applyAlignment="1">
      <alignment horizontal="center" vertical="center" shrinkToFit="1"/>
    </xf>
    <xf numFmtId="0" fontId="6" fillId="10" borderId="92" xfId="1" applyNumberFormat="1" applyFont="1" applyFill="1" applyBorder="1" applyAlignment="1">
      <alignment horizontal="center" vertical="center" shrinkToFit="1"/>
    </xf>
    <xf numFmtId="0" fontId="6" fillId="10" borderId="93" xfId="1" applyNumberFormat="1" applyFont="1" applyFill="1" applyBorder="1" applyAlignment="1">
      <alignment horizontal="center" vertical="center" shrinkToFit="1"/>
    </xf>
    <xf numFmtId="49" fontId="6" fillId="10" borderId="7" xfId="0" applyNumberFormat="1" applyFont="1" applyFill="1" applyBorder="1" applyAlignment="1">
      <alignment horizontal="center" vertical="center" shrinkToFit="1"/>
    </xf>
    <xf numFmtId="49" fontId="6" fillId="10" borderId="92" xfId="0" applyNumberFormat="1" applyFont="1" applyFill="1" applyBorder="1" applyAlignment="1">
      <alignment horizontal="center" vertical="center" shrinkToFit="1"/>
    </xf>
    <xf numFmtId="49" fontId="6" fillId="10" borderId="93" xfId="0" applyNumberFormat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left" vertical="center" indent="1" shrinkToFi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77" fontId="7" fillId="2" borderId="0" xfId="0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7" fillId="2" borderId="110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111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110" xfId="0" applyFont="1" applyFill="1" applyBorder="1" applyAlignment="1">
      <alignment horizontal="center" vertical="center"/>
    </xf>
    <xf numFmtId="0" fontId="27" fillId="2" borderId="104" xfId="0" applyFont="1" applyFill="1" applyBorder="1" applyAlignment="1">
      <alignment horizontal="center" vertical="center"/>
    </xf>
    <xf numFmtId="0" fontId="27" fillId="2" borderId="111" xfId="0" applyFont="1" applyFill="1" applyBorder="1" applyAlignment="1">
      <alignment horizontal="center" vertical="center"/>
    </xf>
    <xf numFmtId="0" fontId="27" fillId="2" borderId="105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28" fillId="2" borderId="0" xfId="2" applyFill="1" applyAlignment="1">
      <alignment horizontal="left" vertical="center" indent="1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27" fillId="2" borderId="12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horizontal="left" vertical="center" shrinkToFit="1"/>
    </xf>
    <xf numFmtId="0" fontId="7" fillId="0" borderId="0" xfId="0" applyFont="1" applyFill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5" fillId="4" borderId="106" xfId="0" applyFont="1" applyFill="1" applyBorder="1" applyAlignment="1">
      <alignment horizontal="center" vertical="center" shrinkToFit="1"/>
    </xf>
    <xf numFmtId="0" fontId="5" fillId="4" borderId="25" xfId="0" applyFont="1" applyFill="1" applyBorder="1" applyAlignment="1">
      <alignment horizontal="center" vertical="center" shrinkToFit="1"/>
    </xf>
    <xf numFmtId="0" fontId="5" fillId="4" borderId="94" xfId="0" applyFont="1" applyFill="1" applyBorder="1" applyAlignment="1">
      <alignment horizontal="center" vertical="center" shrinkToFit="1"/>
    </xf>
    <xf numFmtId="0" fontId="5" fillId="4" borderId="126" xfId="0" applyFont="1" applyFill="1" applyBorder="1" applyAlignment="1">
      <alignment horizontal="center" vertical="center" shrinkToFit="1"/>
    </xf>
    <xf numFmtId="0" fontId="4" fillId="4" borderId="107" xfId="0" applyFont="1" applyFill="1" applyBorder="1" applyAlignment="1">
      <alignment horizontal="center" vertical="center" shrinkToFit="1"/>
    </xf>
    <xf numFmtId="0" fontId="4" fillId="4" borderId="27" xfId="0" applyFont="1" applyFill="1" applyBorder="1" applyAlignment="1">
      <alignment horizontal="center" vertical="center" shrinkToFit="1"/>
    </xf>
    <xf numFmtId="0" fontId="4" fillId="4" borderId="29" xfId="0" applyFont="1" applyFill="1" applyBorder="1" applyAlignment="1">
      <alignment horizontal="center" vertical="center" shrinkToFit="1"/>
    </xf>
    <xf numFmtId="0" fontId="5" fillId="10" borderId="1" xfId="0" applyFont="1" applyFill="1" applyBorder="1" applyAlignment="1">
      <alignment horizontal="left" vertical="center" shrinkToFit="1"/>
    </xf>
    <xf numFmtId="0" fontId="5" fillId="10" borderId="4" xfId="0" applyFont="1" applyFill="1" applyBorder="1" applyAlignment="1">
      <alignment horizontal="center" vertical="center" shrinkToFit="1"/>
    </xf>
    <xf numFmtId="0" fontId="5" fillId="10" borderId="127" xfId="0" applyFont="1" applyFill="1" applyBorder="1" applyAlignment="1">
      <alignment horizontal="center" vertical="center" shrinkToFit="1"/>
    </xf>
    <xf numFmtId="0" fontId="5" fillId="10" borderId="103" xfId="0" applyFont="1" applyFill="1" applyBorder="1" applyAlignment="1">
      <alignment horizontal="center" vertical="center" shrinkToFit="1"/>
    </xf>
    <xf numFmtId="49" fontId="5" fillId="4" borderId="10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 shrinkToFit="1"/>
    </xf>
    <xf numFmtId="49" fontId="5" fillId="4" borderId="103" xfId="0" applyNumberFormat="1" applyFont="1" applyFill="1" applyBorder="1" applyAlignment="1">
      <alignment horizontal="center" vertical="center" shrinkToFit="1"/>
    </xf>
    <xf numFmtId="5" fontId="23" fillId="0" borderId="10" xfId="0" applyNumberFormat="1" applyFont="1" applyBorder="1" applyAlignment="1">
      <alignment horizontal="right" vertical="center" indent="1"/>
    </xf>
    <xf numFmtId="49" fontId="17" fillId="4" borderId="57" xfId="0" applyNumberFormat="1" applyFont="1" applyFill="1" applyBorder="1" applyAlignment="1">
      <alignment horizontal="center" vertical="center"/>
    </xf>
    <xf numFmtId="49" fontId="17" fillId="4" borderId="58" xfId="0" applyNumberFormat="1" applyFont="1" applyFill="1" applyBorder="1" applyAlignment="1">
      <alignment horizontal="center" vertical="center"/>
    </xf>
    <xf numFmtId="49" fontId="18" fillId="4" borderId="64" xfId="0" applyNumberFormat="1" applyFont="1" applyFill="1" applyBorder="1" applyAlignment="1">
      <alignment horizontal="center" vertical="center" wrapText="1"/>
    </xf>
    <xf numFmtId="49" fontId="18" fillId="4" borderId="65" xfId="0" applyNumberFormat="1" applyFont="1" applyFill="1" applyBorder="1" applyAlignment="1">
      <alignment horizontal="center" vertical="center" wrapText="1"/>
    </xf>
    <xf numFmtId="49" fontId="18" fillId="4" borderId="62" xfId="0" applyNumberFormat="1" applyFont="1" applyFill="1" applyBorder="1" applyAlignment="1">
      <alignment horizontal="center" vertical="center" wrapText="1"/>
    </xf>
    <xf numFmtId="49" fontId="18" fillId="4" borderId="8" xfId="0" applyNumberFormat="1" applyFont="1" applyFill="1" applyBorder="1" applyAlignment="1">
      <alignment horizontal="center" vertical="center" wrapText="1"/>
    </xf>
    <xf numFmtId="49" fontId="18" fillId="4" borderId="74" xfId="0" applyNumberFormat="1" applyFont="1" applyFill="1" applyBorder="1" applyAlignment="1">
      <alignment horizontal="center" vertical="center" wrapText="1"/>
    </xf>
    <xf numFmtId="49" fontId="18" fillId="4" borderId="75" xfId="0" applyNumberFormat="1" applyFont="1" applyFill="1" applyBorder="1" applyAlignment="1">
      <alignment horizontal="center" vertical="center" wrapText="1"/>
    </xf>
    <xf numFmtId="49" fontId="19" fillId="4" borderId="64" xfId="0" applyNumberFormat="1" applyFont="1" applyFill="1" applyBorder="1" applyAlignment="1">
      <alignment horizontal="center" vertical="center" wrapText="1"/>
    </xf>
    <xf numFmtId="49" fontId="19" fillId="4" borderId="84" xfId="0" applyNumberFormat="1" applyFont="1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CC00"/>
      <color rgb="FF99FF66"/>
      <color rgb="FFFFCCCC"/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</xdr:colOff>
      <xdr:row>14</xdr:row>
      <xdr:rowOff>112060</xdr:rowOff>
    </xdr:from>
    <xdr:to>
      <xdr:col>29</xdr:col>
      <xdr:colOff>89648</xdr:colOff>
      <xdr:row>17</xdr:row>
      <xdr:rowOff>89647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4BD4D91-2E10-40D5-805A-FE82950F2304}"/>
            </a:ext>
          </a:extLst>
        </xdr:cNvPr>
        <xdr:cNvSpPr/>
      </xdr:nvSpPr>
      <xdr:spPr>
        <a:xfrm>
          <a:off x="5827060" y="3048001"/>
          <a:ext cx="762000" cy="64994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</xdr:rowOff>
    </xdr:from>
    <xdr:ext cx="803105" cy="29245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7D2072-246C-448D-B3F7-5AB2F3B4CC88}"/>
            </a:ext>
          </a:extLst>
        </xdr:cNvPr>
        <xdr:cNvSpPr txBox="1"/>
      </xdr:nvSpPr>
      <xdr:spPr>
        <a:xfrm>
          <a:off x="0" y="694766"/>
          <a:ext cx="80310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法人名</a:t>
          </a:r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ja-JP" altLang="en-US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5</xdr:col>
      <xdr:colOff>694770</xdr:colOff>
      <xdr:row>2</xdr:row>
      <xdr:rowOff>156882</xdr:rowOff>
    </xdr:from>
    <xdr:ext cx="803105" cy="29245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78FD0C2-701E-4981-B1A3-EC3F371736AB}"/>
            </a:ext>
          </a:extLst>
        </xdr:cNvPr>
        <xdr:cNvSpPr txBox="1"/>
      </xdr:nvSpPr>
      <xdr:spPr>
        <a:xfrm>
          <a:off x="4583211" y="694764"/>
          <a:ext cx="80310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申請額</a:t>
          </a:r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ja-JP" altLang="en-US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1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8" customHeight="1"/>
  <cols>
    <col min="1" max="256" width="3" style="1" customWidth="1"/>
    <col min="257" max="16384" width="9" style="1"/>
  </cols>
  <sheetData>
    <row r="1" spans="1:29" ht="18" customHeight="1">
      <c r="A1" s="1" t="s">
        <v>129</v>
      </c>
    </row>
    <row r="3" spans="1:29" ht="11.25" customHeight="1"/>
    <row r="5" spans="1:29" ht="7.5" customHeight="1"/>
    <row r="6" spans="1:29" ht="18" customHeight="1">
      <c r="T6" s="117" t="s">
        <v>11</v>
      </c>
      <c r="U6" s="244"/>
      <c r="V6" s="244"/>
      <c r="W6" s="1" t="s">
        <v>8</v>
      </c>
      <c r="X6" s="244"/>
      <c r="Y6" s="244"/>
      <c r="Z6" s="1" t="s">
        <v>9</v>
      </c>
      <c r="AA6" s="244"/>
      <c r="AB6" s="244"/>
      <c r="AC6" s="117" t="s">
        <v>10</v>
      </c>
    </row>
    <row r="7" spans="1:29" ht="18" customHeight="1">
      <c r="AC7" s="117"/>
    </row>
    <row r="8" spans="1:29" ht="18" customHeight="1">
      <c r="A8" s="1" t="s">
        <v>5</v>
      </c>
    </row>
    <row r="9" spans="1:29" ht="18" customHeight="1">
      <c r="J9" s="4" t="s">
        <v>34</v>
      </c>
    </row>
    <row r="10" spans="1:29" ht="18" customHeight="1">
      <c r="K10" s="247" t="s">
        <v>35</v>
      </c>
      <c r="L10" s="247"/>
      <c r="M10" s="247"/>
      <c r="N10" s="1" t="s">
        <v>30</v>
      </c>
      <c r="P10" s="117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</row>
    <row r="11" spans="1:29" ht="18" customHeight="1">
      <c r="K11" s="118"/>
      <c r="L11" s="118"/>
      <c r="M11" s="118"/>
      <c r="N11" s="1" t="s">
        <v>31</v>
      </c>
      <c r="P11" s="117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</row>
    <row r="12" spans="1:29" ht="18" customHeight="1">
      <c r="K12" s="247" t="s">
        <v>29</v>
      </c>
      <c r="L12" s="247"/>
      <c r="M12" s="247"/>
      <c r="N12" s="1" t="s">
        <v>32</v>
      </c>
      <c r="P12" s="117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</row>
    <row r="13" spans="1:29" ht="18" customHeight="1">
      <c r="N13" s="1" t="s">
        <v>33</v>
      </c>
      <c r="P13" s="117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1" t="s">
        <v>4</v>
      </c>
    </row>
    <row r="14" spans="1:29" s="119" customFormat="1" ht="18" customHeight="1">
      <c r="P14" s="120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</row>
    <row r="15" spans="1:29" s="119" customFormat="1" ht="18" customHeight="1">
      <c r="P15" s="120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</row>
    <row r="16" spans="1:29" s="119" customFormat="1" ht="18" customHeight="1">
      <c r="P16" s="120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</row>
    <row r="18" spans="1:29" ht="18" customHeight="1">
      <c r="A18" s="246" t="s">
        <v>147</v>
      </c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</row>
    <row r="19" spans="1:29" ht="18" customHeight="1">
      <c r="A19" s="246" t="s">
        <v>148</v>
      </c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</row>
    <row r="20" spans="1:29" ht="18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2" spans="1:29" ht="18" customHeight="1">
      <c r="B22" s="1" t="s">
        <v>18</v>
      </c>
    </row>
    <row r="23" spans="1:29" ht="18" customHeight="1">
      <c r="B23" s="1" t="s">
        <v>134</v>
      </c>
      <c r="AB23" s="248"/>
      <c r="AC23" s="248"/>
    </row>
    <row r="25" spans="1:29" ht="32.25" customHeight="1">
      <c r="H25" s="122"/>
      <c r="I25" s="123" t="s">
        <v>6</v>
      </c>
      <c r="J25" s="122"/>
      <c r="K25" s="187" t="str">
        <f>事業所別申請額一覧!H4</f>
        <v/>
      </c>
      <c r="L25" s="187"/>
      <c r="M25" s="187"/>
      <c r="N25" s="187"/>
      <c r="O25" s="187"/>
      <c r="P25" s="187"/>
      <c r="Q25" s="187"/>
      <c r="R25" s="187"/>
      <c r="S25" s="187"/>
      <c r="T25" s="206" t="s">
        <v>7</v>
      </c>
      <c r="U25" s="206"/>
    </row>
    <row r="27" spans="1:29" ht="18" customHeight="1">
      <c r="B27" s="1" t="s">
        <v>12</v>
      </c>
      <c r="G27" s="1" t="s">
        <v>133</v>
      </c>
    </row>
    <row r="28" spans="1:29" ht="8.25" customHeight="1"/>
    <row r="29" spans="1:29" ht="18" customHeight="1">
      <c r="B29" s="1" t="s">
        <v>19</v>
      </c>
    </row>
    <row r="30" spans="1:29" ht="3.75" customHeight="1"/>
    <row r="31" spans="1:29" ht="18" customHeight="1">
      <c r="C31" s="202" t="s">
        <v>24</v>
      </c>
      <c r="D31" s="188"/>
      <c r="E31" s="188"/>
      <c r="F31" s="188"/>
      <c r="G31" s="203"/>
      <c r="H31" s="181"/>
      <c r="I31" s="182"/>
      <c r="J31" s="182"/>
      <c r="K31" s="182"/>
      <c r="L31" s="182"/>
      <c r="M31" s="182"/>
      <c r="N31" s="182"/>
      <c r="O31" s="188" t="s">
        <v>135</v>
      </c>
      <c r="P31" s="188"/>
      <c r="Q31" s="188"/>
      <c r="R31" s="188"/>
      <c r="S31" s="182"/>
      <c r="T31" s="182"/>
      <c r="U31" s="182"/>
      <c r="V31" s="182"/>
      <c r="W31" s="182"/>
      <c r="X31" s="182"/>
      <c r="Y31" s="182"/>
      <c r="Z31" s="182"/>
      <c r="AA31" s="188" t="s">
        <v>136</v>
      </c>
      <c r="AB31" s="191"/>
    </row>
    <row r="32" spans="1:29" ht="18" customHeight="1">
      <c r="C32" s="240"/>
      <c r="D32" s="189"/>
      <c r="E32" s="189"/>
      <c r="F32" s="189"/>
      <c r="G32" s="241"/>
      <c r="H32" s="183"/>
      <c r="I32" s="184"/>
      <c r="J32" s="184"/>
      <c r="K32" s="184"/>
      <c r="L32" s="184"/>
      <c r="M32" s="184"/>
      <c r="N32" s="184"/>
      <c r="O32" s="189"/>
      <c r="P32" s="189"/>
      <c r="Q32" s="189"/>
      <c r="R32" s="189"/>
      <c r="S32" s="184"/>
      <c r="T32" s="184"/>
      <c r="U32" s="184"/>
      <c r="V32" s="184"/>
      <c r="W32" s="184"/>
      <c r="X32" s="184"/>
      <c r="Y32" s="184"/>
      <c r="Z32" s="184"/>
      <c r="AA32" s="192"/>
      <c r="AB32" s="193"/>
    </row>
    <row r="33" spans="3:28" ht="18" customHeight="1">
      <c r="C33" s="204"/>
      <c r="D33" s="190"/>
      <c r="E33" s="190"/>
      <c r="F33" s="190"/>
      <c r="G33" s="205"/>
      <c r="H33" s="185"/>
      <c r="I33" s="186"/>
      <c r="J33" s="186"/>
      <c r="K33" s="186"/>
      <c r="L33" s="186"/>
      <c r="M33" s="186"/>
      <c r="N33" s="186"/>
      <c r="O33" s="190"/>
      <c r="P33" s="190"/>
      <c r="Q33" s="190"/>
      <c r="R33" s="190"/>
      <c r="S33" s="186"/>
      <c r="T33" s="186"/>
      <c r="U33" s="186"/>
      <c r="V33" s="186"/>
      <c r="W33" s="186"/>
      <c r="X33" s="186"/>
      <c r="Y33" s="186"/>
      <c r="Z33" s="186"/>
      <c r="AA33" s="194"/>
      <c r="AB33" s="195"/>
    </row>
    <row r="34" spans="3:28" ht="18" customHeight="1">
      <c r="C34" s="202" t="s">
        <v>131</v>
      </c>
      <c r="D34" s="188"/>
      <c r="E34" s="188"/>
      <c r="F34" s="188"/>
      <c r="G34" s="188"/>
      <c r="H34" s="203"/>
      <c r="I34" s="215"/>
      <c r="J34" s="212"/>
      <c r="K34" s="211"/>
      <c r="L34" s="212"/>
      <c r="M34" s="211"/>
      <c r="N34" s="212"/>
      <c r="O34" s="207"/>
      <c r="P34" s="208"/>
      <c r="Q34" s="196" t="s">
        <v>132</v>
      </c>
      <c r="R34" s="197"/>
      <c r="S34" s="197"/>
      <c r="T34" s="197"/>
      <c r="U34" s="197"/>
      <c r="V34" s="198"/>
      <c r="W34" s="215"/>
      <c r="X34" s="212"/>
      <c r="Y34" s="211"/>
      <c r="Z34" s="212"/>
      <c r="AA34" s="211"/>
      <c r="AB34" s="217"/>
    </row>
    <row r="35" spans="3:28" ht="18" customHeight="1">
      <c r="C35" s="204"/>
      <c r="D35" s="190"/>
      <c r="E35" s="190"/>
      <c r="F35" s="190"/>
      <c r="G35" s="190"/>
      <c r="H35" s="205"/>
      <c r="I35" s="216"/>
      <c r="J35" s="214"/>
      <c r="K35" s="213"/>
      <c r="L35" s="214"/>
      <c r="M35" s="213"/>
      <c r="N35" s="214"/>
      <c r="O35" s="209"/>
      <c r="P35" s="210"/>
      <c r="Q35" s="199"/>
      <c r="R35" s="200"/>
      <c r="S35" s="200"/>
      <c r="T35" s="200"/>
      <c r="U35" s="200"/>
      <c r="V35" s="201"/>
      <c r="W35" s="216"/>
      <c r="X35" s="214"/>
      <c r="Y35" s="213"/>
      <c r="Z35" s="214"/>
      <c r="AA35" s="213"/>
      <c r="AB35" s="218"/>
    </row>
    <row r="36" spans="3:28" ht="18" customHeight="1">
      <c r="C36" s="220" t="s">
        <v>21</v>
      </c>
      <c r="D36" s="221"/>
      <c r="E36" s="221"/>
      <c r="F36" s="221"/>
      <c r="G36" s="221"/>
      <c r="H36" s="221"/>
      <c r="I36" s="221"/>
      <c r="J36" s="221"/>
      <c r="K36" s="221"/>
      <c r="L36" s="191"/>
      <c r="M36" s="202" t="s">
        <v>20</v>
      </c>
      <c r="N36" s="191"/>
      <c r="O36" s="232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42"/>
    </row>
    <row r="37" spans="3:28" ht="18" customHeight="1">
      <c r="C37" s="185" t="s">
        <v>25</v>
      </c>
      <c r="D37" s="186"/>
      <c r="E37" s="186"/>
      <c r="F37" s="186"/>
      <c r="G37" s="186"/>
      <c r="H37" s="186"/>
      <c r="I37" s="186"/>
      <c r="J37" s="186"/>
      <c r="K37" s="186"/>
      <c r="L37" s="222"/>
      <c r="M37" s="236"/>
      <c r="N37" s="195"/>
      <c r="O37" s="234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43"/>
    </row>
    <row r="38" spans="3:28" ht="18" customHeight="1">
      <c r="C38" s="237" t="s">
        <v>23</v>
      </c>
      <c r="D38" s="238"/>
      <c r="E38" s="238"/>
      <c r="F38" s="238"/>
      <c r="G38" s="239"/>
      <c r="H38" s="223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5"/>
    </row>
    <row r="39" spans="3:28" ht="18" customHeight="1">
      <c r="C39" s="240" t="s">
        <v>22</v>
      </c>
      <c r="D39" s="189"/>
      <c r="E39" s="189"/>
      <c r="F39" s="189"/>
      <c r="G39" s="241"/>
      <c r="H39" s="226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8"/>
    </row>
    <row r="40" spans="3:28" ht="18" customHeight="1">
      <c r="C40" s="204"/>
      <c r="D40" s="190"/>
      <c r="E40" s="190"/>
      <c r="F40" s="190"/>
      <c r="G40" s="205"/>
      <c r="H40" s="229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1"/>
    </row>
    <row r="41" spans="3:28" ht="18" customHeight="1">
      <c r="C41" s="1" t="s">
        <v>28</v>
      </c>
    </row>
    <row r="42" spans="3:28" ht="11.25" customHeight="1"/>
    <row r="43" spans="3:28" ht="18" customHeight="1">
      <c r="H43" s="1" t="s">
        <v>13</v>
      </c>
    </row>
    <row r="44" spans="3:28" ht="7.5" customHeight="1"/>
    <row r="45" spans="3:28" ht="18" customHeight="1">
      <c r="M45" s="117" t="s">
        <v>14</v>
      </c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</row>
    <row r="46" spans="3:28" ht="7.5" customHeight="1"/>
    <row r="47" spans="3:28" ht="18" customHeight="1">
      <c r="M47" s="117" t="s">
        <v>15</v>
      </c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</row>
    <row r="48" spans="3:28" ht="7.5" customHeight="1"/>
    <row r="49" spans="13:28" ht="18" customHeight="1">
      <c r="M49" s="117" t="s">
        <v>16</v>
      </c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</row>
    <row r="50" spans="13:28" ht="7.5" customHeight="1"/>
    <row r="51" spans="13:28" ht="18" customHeight="1">
      <c r="M51" s="117" t="s">
        <v>17</v>
      </c>
      <c r="N51" s="219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</row>
  </sheetData>
  <customSheetViews>
    <customSheetView guid="{A4944F79-23A9-4139-A087-1D2ED8314D7E}" scale="85" showPageBreaks="1" printArea="1" view="pageBreakPreview">
      <selection activeCell="N51" sqref="N51:AB51"/>
      <pageMargins left="0.82" right="0.49" top="0.61458333333333337" bottom="0.5" header="0.3" footer="0.3"/>
      <pageSetup paperSize="9" scale="99" orientation="portrait" r:id="rId1"/>
    </customSheetView>
  </customSheetViews>
  <mergeCells count="46">
    <mergeCell ref="W34:X35"/>
    <mergeCell ref="AA6:AB6"/>
    <mergeCell ref="X6:Y6"/>
    <mergeCell ref="U6:V6"/>
    <mergeCell ref="Q10:AB10"/>
    <mergeCell ref="A18:AC18"/>
    <mergeCell ref="K10:M10"/>
    <mergeCell ref="K12:M12"/>
    <mergeCell ref="Q11:AB11"/>
    <mergeCell ref="Q12:AB12"/>
    <mergeCell ref="Q13:AB13"/>
    <mergeCell ref="A19:AC19"/>
    <mergeCell ref="C31:G33"/>
    <mergeCell ref="AB23:AC23"/>
    <mergeCell ref="N51:AB51"/>
    <mergeCell ref="C36:L36"/>
    <mergeCell ref="C37:L37"/>
    <mergeCell ref="H38:AB38"/>
    <mergeCell ref="H39:AB40"/>
    <mergeCell ref="O36:P37"/>
    <mergeCell ref="M36:N37"/>
    <mergeCell ref="C38:G38"/>
    <mergeCell ref="C39:G40"/>
    <mergeCell ref="N45:AB45"/>
    <mergeCell ref="AA36:AB37"/>
    <mergeCell ref="Y36:Z37"/>
    <mergeCell ref="W36:X37"/>
    <mergeCell ref="U36:V37"/>
    <mergeCell ref="S36:T37"/>
    <mergeCell ref="Q36:R37"/>
    <mergeCell ref="N47:AB47"/>
    <mergeCell ref="N49:AB49"/>
    <mergeCell ref="H31:N33"/>
    <mergeCell ref="S31:Z33"/>
    <mergeCell ref="K25:S25"/>
    <mergeCell ref="O31:R33"/>
    <mergeCell ref="AA31:AB33"/>
    <mergeCell ref="Q34:V35"/>
    <mergeCell ref="C34:H35"/>
    <mergeCell ref="T25:U25"/>
    <mergeCell ref="O34:P35"/>
    <mergeCell ref="M34:N35"/>
    <mergeCell ref="K34:L35"/>
    <mergeCell ref="I34:J35"/>
    <mergeCell ref="AA34:AB35"/>
    <mergeCell ref="Y34:Z35"/>
  </mergeCells>
  <phoneticPr fontId="2"/>
  <pageMargins left="0.82" right="0.49" top="0.61458333333333337" bottom="0.5" header="0.3" footer="0.3"/>
  <pageSetup paperSize="9" scale="97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25"/>
  <sheetViews>
    <sheetView view="pageBreakPreview" zoomScaleNormal="100" zoomScaleSheetLayoutView="100" workbookViewId="0">
      <selection activeCell="D9" sqref="D9"/>
    </sheetView>
  </sheetViews>
  <sheetFormatPr defaultColWidth="2.21875" defaultRowHeight="21" customHeight="1"/>
  <cols>
    <col min="1" max="1" width="1.44140625" style="1" customWidth="1"/>
    <col min="2" max="2" width="3.33203125" style="1" customWidth="1"/>
    <col min="3" max="3" width="2.88671875" style="1" customWidth="1"/>
    <col min="4" max="4" width="33.109375" style="1" customWidth="1"/>
    <col min="5" max="6" width="10.109375" style="1" customWidth="1"/>
    <col min="7" max="7" width="19.6640625" style="1" customWidth="1"/>
    <col min="8" max="8" width="17.88671875" style="1" customWidth="1"/>
    <col min="9" max="9" width="16.21875" style="1" customWidth="1"/>
    <col min="10" max="11" width="2.21875" style="1"/>
    <col min="12" max="12" width="5.88671875" style="1" bestFit="1" customWidth="1"/>
    <col min="13" max="13" width="5.21875" style="1" customWidth="1"/>
    <col min="14" max="16384" width="2.21875" style="1"/>
  </cols>
  <sheetData>
    <row r="1" spans="1:13" ht="21" customHeight="1">
      <c r="A1" s="1" t="s">
        <v>130</v>
      </c>
    </row>
    <row r="2" spans="1:13" ht="21" customHeight="1">
      <c r="A2" s="262" t="s">
        <v>26</v>
      </c>
      <c r="B2" s="262"/>
      <c r="C2" s="262"/>
      <c r="D2" s="262"/>
      <c r="E2" s="262"/>
      <c r="F2" s="262"/>
      <c r="G2" s="262"/>
      <c r="H2" s="262"/>
      <c r="I2" s="262"/>
    </row>
    <row r="3" spans="1:13" ht="12.75" customHeight="1">
      <c r="A3" s="116"/>
      <c r="B3" s="116"/>
      <c r="C3" s="116"/>
      <c r="D3" s="116"/>
      <c r="E3" s="116"/>
      <c r="F3" s="116"/>
      <c r="G3" s="173"/>
      <c r="H3" s="116"/>
      <c r="I3" s="116"/>
    </row>
    <row r="4" spans="1:13" s="101" customFormat="1" ht="21" customHeight="1">
      <c r="A4" s="140"/>
      <c r="B4" s="137"/>
      <c r="C4" s="137"/>
      <c r="D4" s="141" t="str">
        <f>IF(申請書兼請求書!Q11="","",申請書兼請求書!Q11)</f>
        <v/>
      </c>
      <c r="E4" s="138"/>
      <c r="F4" s="139"/>
      <c r="G4" s="139"/>
      <c r="H4" s="265" t="str">
        <f>IF((I7+I17+I27+I37+I47+I57+I67+I77+I87+I97)=0,"",I7+I17+I27+I37+I47+I57+I67+I77+I87+I97)</f>
        <v/>
      </c>
      <c r="I4" s="265"/>
    </row>
    <row r="5" spans="1:13" ht="38.25" customHeight="1" thickBot="1"/>
    <row r="6" spans="1:13" s="2" customFormat="1" ht="16.5" customHeight="1">
      <c r="B6" s="126" t="s">
        <v>0</v>
      </c>
      <c r="C6" s="252" t="s">
        <v>27</v>
      </c>
      <c r="D6" s="250"/>
      <c r="E6" s="124" t="s">
        <v>1</v>
      </c>
      <c r="F6" s="252" t="s">
        <v>2</v>
      </c>
      <c r="G6" s="253"/>
      <c r="H6" s="250"/>
      <c r="I6" s="125" t="s">
        <v>124</v>
      </c>
    </row>
    <row r="7" spans="1:13" s="5" customFormat="1" ht="16.5" customHeight="1">
      <c r="B7" s="254">
        <v>1</v>
      </c>
      <c r="C7" s="257"/>
      <c r="D7" s="257"/>
      <c r="E7" s="136"/>
      <c r="F7" s="258"/>
      <c r="G7" s="259"/>
      <c r="H7" s="260"/>
      <c r="I7" s="142">
        <f>SUM(I9:I13)</f>
        <v>0</v>
      </c>
    </row>
    <row r="8" spans="1:13" ht="16.5" customHeight="1">
      <c r="B8" s="255"/>
      <c r="C8" s="263" t="s">
        <v>77</v>
      </c>
      <c r="D8" s="264"/>
      <c r="E8" s="133" t="s">
        <v>126</v>
      </c>
      <c r="F8" s="133" t="s">
        <v>43</v>
      </c>
      <c r="G8" s="134" t="s">
        <v>150</v>
      </c>
      <c r="H8" s="134" t="s">
        <v>149</v>
      </c>
      <c r="I8" s="135" t="s">
        <v>125</v>
      </c>
    </row>
    <row r="9" spans="1:13" ht="12.75" customHeight="1">
      <c r="B9" s="255"/>
      <c r="C9" s="127">
        <v>1</v>
      </c>
      <c r="D9" s="111"/>
      <c r="E9" s="110" t="str">
        <f>IFERROR(VLOOKUP(D9,【編集不可】データ一覧!$E:$I,4,FALSE),"")</f>
        <v/>
      </c>
      <c r="F9" s="130"/>
      <c r="G9" s="177"/>
      <c r="H9" s="174"/>
      <c r="I9" s="114" t="str">
        <f>IFERROR(IF(M9="0","支給対象外事業所",VLOOKUP(L9,【編集不可】データ一覧!$A:$D,4,FALSE)/M9),"")</f>
        <v/>
      </c>
      <c r="L9" s="1" t="str">
        <f>事業所別申請額一覧!E9&amp;事業所別申請額一覧!F9</f>
        <v/>
      </c>
      <c r="M9" s="1" t="str">
        <f>IFERROR(IF(H9="令和6年4月1日以前","1",IF(H9="令和6年4月2日～10月1日","2",IF(H9="令和6年10月2日以降","0",""))),"")</f>
        <v/>
      </c>
    </row>
    <row r="10" spans="1:13" ht="12.75" customHeight="1">
      <c r="B10" s="255"/>
      <c r="C10" s="128">
        <v>2</v>
      </c>
      <c r="D10" s="108"/>
      <c r="E10" s="109" t="str">
        <f>IFERROR(VLOOKUP(D10,【編集不可】データ一覧!$E:$I,4,FALSE),"")</f>
        <v/>
      </c>
      <c r="F10" s="131"/>
      <c r="G10" s="178"/>
      <c r="H10" s="175"/>
      <c r="I10" s="100" t="str">
        <f>IFERROR(IF(M10="0","支給対象外事業所",VLOOKUP(L10,【編集不可】データ一覧!$A:$D,4,FALSE)/M10),"")</f>
        <v/>
      </c>
      <c r="L10" s="1" t="str">
        <f>事業所別申請額一覧!E10&amp;事業所別申請額一覧!F10</f>
        <v/>
      </c>
      <c r="M10" s="1" t="str">
        <f t="shared" ref="M10:M13" si="0">IFERROR(IF(H10="令和6年4月1日以前","1",IF(H10="令和6年4月2日～10月1日","2",IF(H10="令和6年10月2日以降","0",""))),"")</f>
        <v/>
      </c>
    </row>
    <row r="11" spans="1:13" ht="12.75" customHeight="1">
      <c r="B11" s="255"/>
      <c r="C11" s="128">
        <v>3</v>
      </c>
      <c r="D11" s="108"/>
      <c r="E11" s="109" t="str">
        <f>IFERROR(VLOOKUP(D11,【編集不可】データ一覧!$E:$I,4,FALSE),"")</f>
        <v/>
      </c>
      <c r="F11" s="131"/>
      <c r="G11" s="178"/>
      <c r="H11" s="175"/>
      <c r="I11" s="100" t="str">
        <f>IFERROR(IF(M11="0","支給対象外事業所",VLOOKUP(L11,【編集不可】データ一覧!$A:$D,4,FALSE)/M11),"")</f>
        <v/>
      </c>
      <c r="L11" s="1" t="str">
        <f>事業所別申請額一覧!E11&amp;事業所別申請額一覧!F11</f>
        <v/>
      </c>
      <c r="M11" s="1" t="str">
        <f t="shared" si="0"/>
        <v/>
      </c>
    </row>
    <row r="12" spans="1:13" ht="12.75" customHeight="1">
      <c r="B12" s="255"/>
      <c r="C12" s="128">
        <v>4</v>
      </c>
      <c r="D12" s="108"/>
      <c r="E12" s="109" t="str">
        <f>IFERROR(VLOOKUP(D12,【編集不可】データ一覧!$E:$I,4,FALSE),"")</f>
        <v/>
      </c>
      <c r="F12" s="131"/>
      <c r="G12" s="178"/>
      <c r="H12" s="175"/>
      <c r="I12" s="100" t="str">
        <f>IFERROR(IF(M12="0","支給対象外事業所",VLOOKUP(L12,【編集不可】データ一覧!$A:$D,4,FALSE)/M12),"")</f>
        <v/>
      </c>
      <c r="L12" s="1" t="str">
        <f>事業所別申請額一覧!E12&amp;事業所別申請額一覧!F12</f>
        <v/>
      </c>
      <c r="M12" s="1" t="str">
        <f t="shared" si="0"/>
        <v/>
      </c>
    </row>
    <row r="13" spans="1:13" ht="12.75" customHeight="1" thickBot="1">
      <c r="B13" s="256"/>
      <c r="C13" s="129">
        <v>5</v>
      </c>
      <c r="D13" s="112"/>
      <c r="E13" s="113" t="str">
        <f>IFERROR(VLOOKUP(D13,【編集不可】データ一覧!$E:$I,4,FALSE),"")</f>
        <v/>
      </c>
      <c r="F13" s="132"/>
      <c r="G13" s="179"/>
      <c r="H13" s="176"/>
      <c r="I13" s="115" t="str">
        <f>IFERROR(IF(M13="0","支給対象外事業所",VLOOKUP(L13,【編集不可】データ一覧!$A:$D,4,FALSE)/M13),"")</f>
        <v/>
      </c>
      <c r="L13" s="1" t="str">
        <f>事業所別申請額一覧!E13&amp;事業所別申請額一覧!F13</f>
        <v/>
      </c>
      <c r="M13" s="1" t="str">
        <f t="shared" si="0"/>
        <v/>
      </c>
    </row>
    <row r="14" spans="1:13" ht="12" customHeight="1">
      <c r="B14" s="249" t="s">
        <v>78</v>
      </c>
      <c r="C14" s="249"/>
      <c r="D14" s="249"/>
      <c r="E14" s="249"/>
      <c r="F14" s="249"/>
      <c r="G14" s="249"/>
      <c r="H14" s="249"/>
      <c r="I14" s="249"/>
      <c r="J14" s="6"/>
    </row>
    <row r="15" spans="1:13" ht="38.25" customHeight="1" thickBot="1"/>
    <row r="16" spans="1:13" s="2" customFormat="1" ht="16.5" customHeight="1">
      <c r="B16" s="126" t="s">
        <v>0</v>
      </c>
      <c r="C16" s="250" t="s">
        <v>27</v>
      </c>
      <c r="D16" s="251"/>
      <c r="E16" s="124" t="s">
        <v>1</v>
      </c>
      <c r="F16" s="252" t="s">
        <v>2</v>
      </c>
      <c r="G16" s="253"/>
      <c r="H16" s="250"/>
      <c r="I16" s="125" t="s">
        <v>124</v>
      </c>
    </row>
    <row r="17" spans="2:13" s="5" customFormat="1" ht="16.5" customHeight="1">
      <c r="B17" s="254">
        <v>2</v>
      </c>
      <c r="C17" s="257"/>
      <c r="D17" s="257"/>
      <c r="E17" s="136"/>
      <c r="F17" s="258"/>
      <c r="G17" s="259"/>
      <c r="H17" s="260"/>
      <c r="I17" s="142">
        <f>SUM(I19:I23)</f>
        <v>0</v>
      </c>
    </row>
    <row r="18" spans="2:13" ht="16.5" customHeight="1">
      <c r="B18" s="255"/>
      <c r="C18" s="261" t="s">
        <v>77</v>
      </c>
      <c r="D18" s="261"/>
      <c r="E18" s="133" t="s">
        <v>126</v>
      </c>
      <c r="F18" s="133" t="s">
        <v>43</v>
      </c>
      <c r="G18" s="134" t="s">
        <v>150</v>
      </c>
      <c r="H18" s="134" t="s">
        <v>149</v>
      </c>
      <c r="I18" s="135" t="s">
        <v>125</v>
      </c>
    </row>
    <row r="19" spans="2:13" ht="12.75" customHeight="1">
      <c r="B19" s="255"/>
      <c r="C19" s="127">
        <v>1</v>
      </c>
      <c r="D19" s="111"/>
      <c r="E19" s="110" t="str">
        <f>IFERROR(VLOOKUP(D19,【編集不可】データ一覧!$E:$I,4,FALSE),"")</f>
        <v/>
      </c>
      <c r="F19" s="130"/>
      <c r="G19" s="177"/>
      <c r="H19" s="174"/>
      <c r="I19" s="114" t="str">
        <f>IFERROR(IF(M19="0","支給対象外事業所",VLOOKUP(L19,【編集不可】データ一覧!$A:$D,4,FALSE)/M19),"")</f>
        <v/>
      </c>
      <c r="L19" s="1" t="str">
        <f>事業所別申請額一覧!E19&amp;事業所別申請額一覧!F19</f>
        <v/>
      </c>
      <c r="M19" s="1" t="str">
        <f>IFERROR(IF(H19="令和6年4月1日以前","1",IF(H19="令和6年4月2日～10月1日","2",IF(H19="令和6年10月2日以降","0",""))),"")</f>
        <v/>
      </c>
    </row>
    <row r="20" spans="2:13" ht="12.75" customHeight="1">
      <c r="B20" s="255"/>
      <c r="C20" s="128">
        <v>2</v>
      </c>
      <c r="D20" s="108"/>
      <c r="E20" s="109" t="str">
        <f>IFERROR(VLOOKUP(D20,【編集不可】データ一覧!$E:$I,4,FALSE),"")</f>
        <v/>
      </c>
      <c r="F20" s="131"/>
      <c r="G20" s="178"/>
      <c r="H20" s="175"/>
      <c r="I20" s="100" t="str">
        <f>IFERROR(IF(M20="0","支給対象外事業所",VLOOKUP(L20,【編集不可】データ一覧!$A:$D,4,FALSE)/M20),"")</f>
        <v/>
      </c>
      <c r="L20" s="1" t="str">
        <f>事業所別申請額一覧!E20&amp;事業所別申請額一覧!F20</f>
        <v/>
      </c>
      <c r="M20" s="1" t="str">
        <f t="shared" ref="M20:M23" si="1">IFERROR(IF(H20="令和6年4月1日以前","1",IF(H20="令和6年4月2日～10月1日","2",IF(H20="令和6年10月2日以降","0",""))),"")</f>
        <v/>
      </c>
    </row>
    <row r="21" spans="2:13" ht="12.75" customHeight="1">
      <c r="B21" s="255"/>
      <c r="C21" s="128">
        <v>3</v>
      </c>
      <c r="D21" s="108"/>
      <c r="E21" s="109" t="str">
        <f>IFERROR(VLOOKUP(D21,【編集不可】データ一覧!$E:$I,4,FALSE),"")</f>
        <v/>
      </c>
      <c r="F21" s="131"/>
      <c r="G21" s="178"/>
      <c r="H21" s="175"/>
      <c r="I21" s="100" t="str">
        <f>IFERROR(IF(M21="0","支給対象外事業所",VLOOKUP(L21,【編集不可】データ一覧!$A:$D,4,FALSE)/M21),"")</f>
        <v/>
      </c>
      <c r="L21" s="1" t="str">
        <f>事業所別申請額一覧!E21&amp;事業所別申請額一覧!F21</f>
        <v/>
      </c>
      <c r="M21" s="1" t="str">
        <f t="shared" si="1"/>
        <v/>
      </c>
    </row>
    <row r="22" spans="2:13" ht="12.75" customHeight="1">
      <c r="B22" s="255"/>
      <c r="C22" s="128">
        <v>4</v>
      </c>
      <c r="D22" s="108"/>
      <c r="E22" s="109" t="str">
        <f>IFERROR(VLOOKUP(D22,【編集不可】データ一覧!$E:$I,4,FALSE),"")</f>
        <v/>
      </c>
      <c r="F22" s="131"/>
      <c r="G22" s="178"/>
      <c r="H22" s="175"/>
      <c r="I22" s="100" t="str">
        <f>IFERROR(IF(M22="0","支給対象外事業所",VLOOKUP(L22,【編集不可】データ一覧!$A:$D,4,FALSE)/M22),"")</f>
        <v/>
      </c>
      <c r="L22" s="1" t="str">
        <f>事業所別申請額一覧!E22&amp;事業所別申請額一覧!F22</f>
        <v/>
      </c>
      <c r="M22" s="1" t="str">
        <f t="shared" si="1"/>
        <v/>
      </c>
    </row>
    <row r="23" spans="2:13" ht="12.75" customHeight="1" thickBot="1">
      <c r="B23" s="256"/>
      <c r="C23" s="129">
        <v>5</v>
      </c>
      <c r="D23" s="112"/>
      <c r="E23" s="113" t="str">
        <f>IFERROR(VLOOKUP(D23,【編集不可】データ一覧!$E:$I,4,FALSE),"")</f>
        <v/>
      </c>
      <c r="F23" s="132"/>
      <c r="G23" s="179"/>
      <c r="H23" s="176"/>
      <c r="I23" s="115" t="str">
        <f>IFERROR(IF(M23="0","支給対象外事業所",VLOOKUP(L23,【編集不可】データ一覧!$A:$D,4,FALSE)/M23),"")</f>
        <v/>
      </c>
      <c r="L23" s="1" t="str">
        <f>事業所別申請額一覧!E23&amp;事業所別申請額一覧!F23</f>
        <v/>
      </c>
      <c r="M23" s="1" t="str">
        <f t="shared" si="1"/>
        <v/>
      </c>
    </row>
    <row r="24" spans="2:13" ht="12" customHeight="1">
      <c r="B24" s="249" t="s">
        <v>78</v>
      </c>
      <c r="C24" s="249"/>
      <c r="D24" s="249"/>
      <c r="E24" s="249"/>
      <c r="F24" s="249"/>
      <c r="G24" s="249"/>
      <c r="H24" s="249"/>
      <c r="I24" s="249"/>
      <c r="J24" s="6"/>
    </row>
    <row r="25" spans="2:13" ht="38.25" customHeight="1" thickBot="1">
      <c r="B25" s="3"/>
      <c r="C25" s="3"/>
      <c r="D25" s="1" t="s">
        <v>3</v>
      </c>
    </row>
    <row r="26" spans="2:13" s="2" customFormat="1" ht="16.5" customHeight="1">
      <c r="B26" s="126" t="s">
        <v>0</v>
      </c>
      <c r="C26" s="250" t="s">
        <v>27</v>
      </c>
      <c r="D26" s="251"/>
      <c r="E26" s="124" t="s">
        <v>1</v>
      </c>
      <c r="F26" s="252" t="s">
        <v>2</v>
      </c>
      <c r="G26" s="253"/>
      <c r="H26" s="250"/>
      <c r="I26" s="125" t="s">
        <v>124</v>
      </c>
    </row>
    <row r="27" spans="2:13" s="5" customFormat="1" ht="16.5" customHeight="1">
      <c r="B27" s="254">
        <v>3</v>
      </c>
      <c r="C27" s="257"/>
      <c r="D27" s="257"/>
      <c r="E27" s="136"/>
      <c r="F27" s="258"/>
      <c r="G27" s="259"/>
      <c r="H27" s="260"/>
      <c r="I27" s="142">
        <f>SUM(I29:I33)</f>
        <v>0</v>
      </c>
    </row>
    <row r="28" spans="2:13" ht="16.5" customHeight="1">
      <c r="B28" s="255"/>
      <c r="C28" s="261" t="s">
        <v>77</v>
      </c>
      <c r="D28" s="261"/>
      <c r="E28" s="133" t="s">
        <v>126</v>
      </c>
      <c r="F28" s="133" t="s">
        <v>43</v>
      </c>
      <c r="G28" s="134" t="s">
        <v>150</v>
      </c>
      <c r="H28" s="134" t="s">
        <v>149</v>
      </c>
      <c r="I28" s="135" t="s">
        <v>125</v>
      </c>
    </row>
    <row r="29" spans="2:13" ht="12.75" customHeight="1">
      <c r="B29" s="255"/>
      <c r="C29" s="127">
        <v>1</v>
      </c>
      <c r="D29" s="111"/>
      <c r="E29" s="110" t="str">
        <f>IFERROR(VLOOKUP(D29,【編集不可】データ一覧!$E:$I,4,FALSE),"")</f>
        <v/>
      </c>
      <c r="F29" s="130"/>
      <c r="G29" s="177"/>
      <c r="H29" s="174"/>
      <c r="I29" s="114" t="str">
        <f>IFERROR(IF(M29="0","支給対象外事業所",VLOOKUP(L29,【編集不可】データ一覧!$A:$D,4,FALSE)/M29),"")</f>
        <v/>
      </c>
      <c r="L29" s="1" t="str">
        <f>事業所別申請額一覧!E29&amp;事業所別申請額一覧!F29</f>
        <v/>
      </c>
      <c r="M29" s="1" t="str">
        <f>IFERROR(IF(H29="令和6年4月1日以前","1",IF(H29="令和6年4月2日～10月1日","2",IF(H29="令和6年10月2日以降","0",""))),"")</f>
        <v/>
      </c>
    </row>
    <row r="30" spans="2:13" ht="12.75" customHeight="1">
      <c r="B30" s="255"/>
      <c r="C30" s="128">
        <v>2</v>
      </c>
      <c r="D30" s="108"/>
      <c r="E30" s="109" t="str">
        <f>IFERROR(VLOOKUP(D30,【編集不可】データ一覧!$E:$I,4,FALSE),"")</f>
        <v/>
      </c>
      <c r="F30" s="131"/>
      <c r="G30" s="178"/>
      <c r="H30" s="175"/>
      <c r="I30" s="100" t="str">
        <f>IFERROR(IF(M30="0","支給対象外事業所",VLOOKUP(L30,【編集不可】データ一覧!$A:$D,4,FALSE)/M30),"")</f>
        <v/>
      </c>
      <c r="L30" s="1" t="str">
        <f>事業所別申請額一覧!E30&amp;事業所別申請額一覧!F30</f>
        <v/>
      </c>
      <c r="M30" s="1" t="str">
        <f t="shared" ref="M30:M33" si="2">IFERROR(IF(H30="令和6年4月1日以前","1",IF(H30="令和6年4月2日～10月1日","2",IF(H30="令和6年10月2日以降","0",""))),"")</f>
        <v/>
      </c>
    </row>
    <row r="31" spans="2:13" ht="12.75" customHeight="1">
      <c r="B31" s="255"/>
      <c r="C31" s="128">
        <v>3</v>
      </c>
      <c r="D31" s="108"/>
      <c r="E31" s="109" t="str">
        <f>IFERROR(VLOOKUP(D31,【編集不可】データ一覧!$E:$I,4,FALSE),"")</f>
        <v/>
      </c>
      <c r="F31" s="131"/>
      <c r="G31" s="178"/>
      <c r="H31" s="175"/>
      <c r="I31" s="100" t="str">
        <f>IFERROR(IF(M31="0","支給対象外事業所",VLOOKUP(L31,【編集不可】データ一覧!$A:$D,4,FALSE)/M31),"")</f>
        <v/>
      </c>
      <c r="L31" s="1" t="str">
        <f>事業所別申請額一覧!E31&amp;事業所別申請額一覧!F31</f>
        <v/>
      </c>
      <c r="M31" s="1" t="str">
        <f t="shared" si="2"/>
        <v/>
      </c>
    </row>
    <row r="32" spans="2:13" ht="12.75" customHeight="1">
      <c r="B32" s="255"/>
      <c r="C32" s="128">
        <v>4</v>
      </c>
      <c r="D32" s="108"/>
      <c r="E32" s="109" t="str">
        <f>IFERROR(VLOOKUP(D32,【編集不可】データ一覧!$E:$I,4,FALSE),"")</f>
        <v/>
      </c>
      <c r="F32" s="131"/>
      <c r="G32" s="178"/>
      <c r="H32" s="175"/>
      <c r="I32" s="100" t="str">
        <f>IFERROR(IF(M32="0","支給対象外事業所",VLOOKUP(L32,【編集不可】データ一覧!$A:$D,4,FALSE)/M32),"")</f>
        <v/>
      </c>
      <c r="L32" s="1" t="str">
        <f>事業所別申請額一覧!E32&amp;事業所別申請額一覧!F32</f>
        <v/>
      </c>
      <c r="M32" s="1" t="str">
        <f t="shared" si="2"/>
        <v/>
      </c>
    </row>
    <row r="33" spans="2:13" ht="12.75" customHeight="1" thickBot="1">
      <c r="B33" s="256"/>
      <c r="C33" s="129">
        <v>5</v>
      </c>
      <c r="D33" s="112"/>
      <c r="E33" s="113" t="str">
        <f>IFERROR(VLOOKUP(D33,【編集不可】データ一覧!$E:$I,4,FALSE),"")</f>
        <v/>
      </c>
      <c r="F33" s="132"/>
      <c r="G33" s="179"/>
      <c r="H33" s="176"/>
      <c r="I33" s="115" t="str">
        <f>IFERROR(IF(M33="0","支給対象外事業所",VLOOKUP(L33,【編集不可】データ一覧!$A:$D,4,FALSE)/M33),"")</f>
        <v/>
      </c>
      <c r="L33" s="1" t="str">
        <f>事業所別申請額一覧!E33&amp;事業所別申請額一覧!F33</f>
        <v/>
      </c>
      <c r="M33" s="1" t="str">
        <f t="shared" si="2"/>
        <v/>
      </c>
    </row>
    <row r="34" spans="2:13" ht="12" customHeight="1">
      <c r="B34" s="249" t="s">
        <v>78</v>
      </c>
      <c r="C34" s="249"/>
      <c r="D34" s="249"/>
      <c r="E34" s="249"/>
      <c r="F34" s="249"/>
      <c r="G34" s="249"/>
      <c r="H34" s="249"/>
      <c r="I34" s="249"/>
      <c r="J34" s="6"/>
    </row>
    <row r="35" spans="2:13" ht="38.25" customHeight="1" thickBot="1">
      <c r="B35" s="3"/>
      <c r="C35" s="3"/>
      <c r="D35" s="1" t="s">
        <v>3</v>
      </c>
    </row>
    <row r="36" spans="2:13" s="2" customFormat="1" ht="16.5" customHeight="1">
      <c r="B36" s="126" t="s">
        <v>0</v>
      </c>
      <c r="C36" s="250" t="s">
        <v>27</v>
      </c>
      <c r="D36" s="251"/>
      <c r="E36" s="124" t="s">
        <v>1</v>
      </c>
      <c r="F36" s="252" t="s">
        <v>2</v>
      </c>
      <c r="G36" s="253"/>
      <c r="H36" s="250"/>
      <c r="I36" s="125" t="s">
        <v>124</v>
      </c>
    </row>
    <row r="37" spans="2:13" s="5" customFormat="1" ht="16.5" customHeight="1">
      <c r="B37" s="254">
        <v>4</v>
      </c>
      <c r="C37" s="257"/>
      <c r="D37" s="257"/>
      <c r="E37" s="136"/>
      <c r="F37" s="258"/>
      <c r="G37" s="259"/>
      <c r="H37" s="260"/>
      <c r="I37" s="142">
        <f>SUM(I39:I43)</f>
        <v>0</v>
      </c>
    </row>
    <row r="38" spans="2:13" ht="16.5" customHeight="1">
      <c r="B38" s="255"/>
      <c r="C38" s="261" t="s">
        <v>77</v>
      </c>
      <c r="D38" s="261"/>
      <c r="E38" s="133" t="s">
        <v>126</v>
      </c>
      <c r="F38" s="133" t="s">
        <v>43</v>
      </c>
      <c r="G38" s="134" t="s">
        <v>150</v>
      </c>
      <c r="H38" s="134" t="s">
        <v>149</v>
      </c>
      <c r="I38" s="135" t="s">
        <v>125</v>
      </c>
    </row>
    <row r="39" spans="2:13" ht="12.75" customHeight="1">
      <c r="B39" s="255"/>
      <c r="C39" s="127">
        <v>1</v>
      </c>
      <c r="D39" s="111"/>
      <c r="E39" s="110" t="str">
        <f>IFERROR(VLOOKUP(D39,【編集不可】データ一覧!$E:$I,4,FALSE),"")</f>
        <v/>
      </c>
      <c r="F39" s="130"/>
      <c r="G39" s="177"/>
      <c r="H39" s="174"/>
      <c r="I39" s="114" t="str">
        <f>IFERROR(IF(M39="0","支給対象外事業所",VLOOKUP(L39,【編集不可】データ一覧!$A:$D,4,FALSE)/M39),"")</f>
        <v/>
      </c>
      <c r="L39" s="1" t="str">
        <f>事業所別申請額一覧!E39&amp;事業所別申請額一覧!F39</f>
        <v/>
      </c>
      <c r="M39" s="1" t="str">
        <f>IFERROR(IF(H39="令和6年4月1日以前","1",IF(H39="令和6年4月2日～10月1日","2",IF(H39="令和6年10月2日以降","0",""))),"")</f>
        <v/>
      </c>
    </row>
    <row r="40" spans="2:13" ht="12.75" customHeight="1">
      <c r="B40" s="255"/>
      <c r="C40" s="128">
        <v>2</v>
      </c>
      <c r="D40" s="108"/>
      <c r="E40" s="109" t="str">
        <f>IFERROR(VLOOKUP(D40,【編集不可】データ一覧!$E:$I,4,FALSE),"")</f>
        <v/>
      </c>
      <c r="F40" s="131"/>
      <c r="G40" s="178"/>
      <c r="H40" s="175"/>
      <c r="I40" s="100" t="str">
        <f>IFERROR(IF(M40="0","支給対象外事業所",VLOOKUP(L40,【編集不可】データ一覧!$A:$D,4,FALSE)/M40),"")</f>
        <v/>
      </c>
      <c r="L40" s="1" t="str">
        <f>事業所別申請額一覧!E40&amp;事業所別申請額一覧!F40</f>
        <v/>
      </c>
      <c r="M40" s="1" t="str">
        <f t="shared" ref="M40:M43" si="3">IFERROR(IF(H40="令和6年4月1日以前","1",IF(H40="令和6年4月2日～10月1日","2",IF(H40="令和6年10月2日以降","0",""))),"")</f>
        <v/>
      </c>
    </row>
    <row r="41" spans="2:13" ht="12.75" customHeight="1">
      <c r="B41" s="255"/>
      <c r="C41" s="128">
        <v>3</v>
      </c>
      <c r="D41" s="108"/>
      <c r="E41" s="109" t="str">
        <f>IFERROR(VLOOKUP(D41,【編集不可】データ一覧!$E:$I,4,FALSE),"")</f>
        <v/>
      </c>
      <c r="F41" s="131"/>
      <c r="G41" s="178"/>
      <c r="H41" s="175"/>
      <c r="I41" s="100" t="str">
        <f>IFERROR(IF(M41="0","支給対象外事業所",VLOOKUP(L41,【編集不可】データ一覧!$A:$D,4,FALSE)/M41),"")</f>
        <v/>
      </c>
      <c r="L41" s="1" t="str">
        <f>事業所別申請額一覧!E41&amp;事業所別申請額一覧!F41</f>
        <v/>
      </c>
      <c r="M41" s="1" t="str">
        <f t="shared" si="3"/>
        <v/>
      </c>
    </row>
    <row r="42" spans="2:13" ht="12.75" customHeight="1">
      <c r="B42" s="255"/>
      <c r="C42" s="128">
        <v>4</v>
      </c>
      <c r="D42" s="108"/>
      <c r="E42" s="109" t="str">
        <f>IFERROR(VLOOKUP(D42,【編集不可】データ一覧!$E:$I,4,FALSE),"")</f>
        <v/>
      </c>
      <c r="F42" s="131"/>
      <c r="G42" s="178"/>
      <c r="H42" s="175"/>
      <c r="I42" s="100" t="str">
        <f>IFERROR(IF(M42="0","支給対象外事業所",VLOOKUP(L42,【編集不可】データ一覧!$A:$D,4,FALSE)/M42),"")</f>
        <v/>
      </c>
      <c r="L42" s="1" t="str">
        <f>事業所別申請額一覧!E42&amp;事業所別申請額一覧!F42</f>
        <v/>
      </c>
      <c r="M42" s="1" t="str">
        <f t="shared" si="3"/>
        <v/>
      </c>
    </row>
    <row r="43" spans="2:13" ht="12.75" customHeight="1" thickBot="1">
      <c r="B43" s="256"/>
      <c r="C43" s="129">
        <v>5</v>
      </c>
      <c r="D43" s="112"/>
      <c r="E43" s="113" t="str">
        <f>IFERROR(VLOOKUP(D43,【編集不可】データ一覧!$E:$I,4,FALSE),"")</f>
        <v/>
      </c>
      <c r="F43" s="132"/>
      <c r="G43" s="179"/>
      <c r="H43" s="176"/>
      <c r="I43" s="115" t="str">
        <f>IFERROR(IF(M43="0","支給対象外事業所",VLOOKUP(L43,【編集不可】データ一覧!$A:$D,4,FALSE)/M43),"")</f>
        <v/>
      </c>
      <c r="L43" s="1" t="str">
        <f>事業所別申請額一覧!E43&amp;事業所別申請額一覧!F43</f>
        <v/>
      </c>
      <c r="M43" s="1" t="str">
        <f t="shared" si="3"/>
        <v/>
      </c>
    </row>
    <row r="44" spans="2:13" ht="12" customHeight="1">
      <c r="B44" s="249" t="s">
        <v>78</v>
      </c>
      <c r="C44" s="249"/>
      <c r="D44" s="249"/>
      <c r="E44" s="249"/>
      <c r="F44" s="249"/>
      <c r="G44" s="249"/>
      <c r="H44" s="249"/>
      <c r="I44" s="249"/>
      <c r="J44" s="6"/>
    </row>
    <row r="45" spans="2:13" ht="38.25" customHeight="1" thickBot="1">
      <c r="B45" s="3"/>
      <c r="C45" s="3"/>
      <c r="D45" s="1" t="s">
        <v>3</v>
      </c>
    </row>
    <row r="46" spans="2:13" s="2" customFormat="1" ht="16.5" customHeight="1">
      <c r="B46" s="126" t="s">
        <v>0</v>
      </c>
      <c r="C46" s="250" t="s">
        <v>27</v>
      </c>
      <c r="D46" s="251"/>
      <c r="E46" s="124" t="s">
        <v>1</v>
      </c>
      <c r="F46" s="252" t="s">
        <v>2</v>
      </c>
      <c r="G46" s="253"/>
      <c r="H46" s="250"/>
      <c r="I46" s="125" t="s">
        <v>124</v>
      </c>
    </row>
    <row r="47" spans="2:13" s="5" customFormat="1" ht="16.5" customHeight="1">
      <c r="B47" s="254">
        <v>5</v>
      </c>
      <c r="C47" s="257"/>
      <c r="D47" s="257"/>
      <c r="E47" s="136"/>
      <c r="F47" s="258"/>
      <c r="G47" s="259"/>
      <c r="H47" s="260"/>
      <c r="I47" s="142">
        <f>SUM(I49:I53)</f>
        <v>0</v>
      </c>
    </row>
    <row r="48" spans="2:13" ht="16.5" customHeight="1">
      <c r="B48" s="255"/>
      <c r="C48" s="261" t="s">
        <v>77</v>
      </c>
      <c r="D48" s="261"/>
      <c r="E48" s="133" t="s">
        <v>126</v>
      </c>
      <c r="F48" s="133" t="s">
        <v>43</v>
      </c>
      <c r="G48" s="134" t="s">
        <v>150</v>
      </c>
      <c r="H48" s="134" t="s">
        <v>149</v>
      </c>
      <c r="I48" s="135" t="s">
        <v>125</v>
      </c>
    </row>
    <row r="49" spans="2:13" ht="12.75" customHeight="1">
      <c r="B49" s="255"/>
      <c r="C49" s="127">
        <v>1</v>
      </c>
      <c r="D49" s="111"/>
      <c r="E49" s="110" t="str">
        <f>IFERROR(VLOOKUP(D49,【編集不可】データ一覧!$E:$I,4,FALSE),"")</f>
        <v/>
      </c>
      <c r="F49" s="130"/>
      <c r="G49" s="177"/>
      <c r="H49" s="174"/>
      <c r="I49" s="114" t="str">
        <f>IFERROR(IF(M49="0","支給対象外事業所",VLOOKUP(L49,【編集不可】データ一覧!$A:$D,4,FALSE)/M49),"")</f>
        <v/>
      </c>
      <c r="L49" s="1" t="str">
        <f>事業所別申請額一覧!E49&amp;事業所別申請額一覧!F49</f>
        <v/>
      </c>
      <c r="M49" s="1" t="str">
        <f>IFERROR(IF(H49="令和6年4月1日以前","1",IF(H49="令和6年4月2日～10月1日","2",IF(H49="令和6年10月2日以降","0",""))),"")</f>
        <v/>
      </c>
    </row>
    <row r="50" spans="2:13" ht="12.75" customHeight="1">
      <c r="B50" s="255"/>
      <c r="C50" s="128">
        <v>2</v>
      </c>
      <c r="D50" s="108"/>
      <c r="E50" s="109" t="str">
        <f>IFERROR(VLOOKUP(D50,【編集不可】データ一覧!$E:$I,4,FALSE),"")</f>
        <v/>
      </c>
      <c r="F50" s="131"/>
      <c r="G50" s="178"/>
      <c r="H50" s="175"/>
      <c r="I50" s="100" t="str">
        <f>IFERROR(IF(M50="0","支給対象外事業所",VLOOKUP(L50,【編集不可】データ一覧!$A:$D,4,FALSE)/M50),"")</f>
        <v/>
      </c>
      <c r="L50" s="1" t="str">
        <f>事業所別申請額一覧!E50&amp;事業所別申請額一覧!F50</f>
        <v/>
      </c>
      <c r="M50" s="1" t="str">
        <f t="shared" ref="M50:M53" si="4">IFERROR(IF(H50="令和6年4月1日以前","1",IF(H50="令和6年4月2日～10月1日","2",IF(H50="令和6年10月2日以降","0",""))),"")</f>
        <v/>
      </c>
    </row>
    <row r="51" spans="2:13" ht="12.75" customHeight="1">
      <c r="B51" s="255"/>
      <c r="C51" s="128">
        <v>3</v>
      </c>
      <c r="D51" s="108"/>
      <c r="E51" s="109" t="str">
        <f>IFERROR(VLOOKUP(D51,【編集不可】データ一覧!$E:$I,4,FALSE),"")</f>
        <v/>
      </c>
      <c r="F51" s="131"/>
      <c r="G51" s="178"/>
      <c r="H51" s="175"/>
      <c r="I51" s="100" t="str">
        <f>IFERROR(IF(M51="0","支給対象外事業所",VLOOKUP(L51,【編集不可】データ一覧!$A:$D,4,FALSE)/M51),"")</f>
        <v/>
      </c>
      <c r="L51" s="1" t="str">
        <f>事業所別申請額一覧!E51&amp;事業所別申請額一覧!F51</f>
        <v/>
      </c>
      <c r="M51" s="1" t="str">
        <f t="shared" si="4"/>
        <v/>
      </c>
    </row>
    <row r="52" spans="2:13" ht="12.75" customHeight="1">
      <c r="B52" s="255"/>
      <c r="C52" s="128">
        <v>4</v>
      </c>
      <c r="D52" s="108"/>
      <c r="E52" s="109" t="str">
        <f>IFERROR(VLOOKUP(D52,【編集不可】データ一覧!$E:$I,4,FALSE),"")</f>
        <v/>
      </c>
      <c r="F52" s="131"/>
      <c r="G52" s="178"/>
      <c r="H52" s="175"/>
      <c r="I52" s="100" t="str">
        <f>IFERROR(IF(M52="0","支給対象外事業所",VLOOKUP(L52,【編集不可】データ一覧!$A:$D,4,FALSE)/M52),"")</f>
        <v/>
      </c>
      <c r="L52" s="1" t="str">
        <f>事業所別申請額一覧!E52&amp;事業所別申請額一覧!F52</f>
        <v/>
      </c>
      <c r="M52" s="1" t="str">
        <f t="shared" si="4"/>
        <v/>
      </c>
    </row>
    <row r="53" spans="2:13" ht="12.75" customHeight="1" thickBot="1">
      <c r="B53" s="256"/>
      <c r="C53" s="129">
        <v>5</v>
      </c>
      <c r="D53" s="112"/>
      <c r="E53" s="113" t="str">
        <f>IFERROR(VLOOKUP(D53,【編集不可】データ一覧!$E:$I,4,FALSE),"")</f>
        <v/>
      </c>
      <c r="F53" s="132"/>
      <c r="G53" s="179"/>
      <c r="H53" s="176"/>
      <c r="I53" s="115" t="str">
        <f>IFERROR(IF(M53="0","支給対象外事業所",VLOOKUP(L53,【編集不可】データ一覧!$A:$D,4,FALSE)/M53),"")</f>
        <v/>
      </c>
      <c r="L53" s="1" t="str">
        <f>事業所別申請額一覧!E53&amp;事業所別申請額一覧!F53</f>
        <v/>
      </c>
      <c r="M53" s="1" t="str">
        <f t="shared" si="4"/>
        <v/>
      </c>
    </row>
    <row r="54" spans="2:13" ht="12" customHeight="1">
      <c r="B54" s="249" t="s">
        <v>78</v>
      </c>
      <c r="C54" s="249"/>
      <c r="D54" s="249"/>
      <c r="E54" s="249"/>
      <c r="F54" s="249"/>
      <c r="G54" s="249"/>
      <c r="H54" s="249"/>
      <c r="I54" s="249"/>
      <c r="J54" s="6"/>
    </row>
    <row r="55" spans="2:13" ht="38.25" customHeight="1" thickBot="1">
      <c r="B55" s="3"/>
      <c r="C55" s="3"/>
      <c r="D55" s="1" t="s">
        <v>3</v>
      </c>
    </row>
    <row r="56" spans="2:13" s="2" customFormat="1" ht="16.5" customHeight="1">
      <c r="B56" s="126" t="s">
        <v>0</v>
      </c>
      <c r="C56" s="250" t="s">
        <v>27</v>
      </c>
      <c r="D56" s="251"/>
      <c r="E56" s="124" t="s">
        <v>1</v>
      </c>
      <c r="F56" s="252" t="s">
        <v>2</v>
      </c>
      <c r="G56" s="253"/>
      <c r="H56" s="250"/>
      <c r="I56" s="125" t="s">
        <v>124</v>
      </c>
    </row>
    <row r="57" spans="2:13" s="5" customFormat="1" ht="16.5" customHeight="1">
      <c r="B57" s="254">
        <v>6</v>
      </c>
      <c r="C57" s="257"/>
      <c r="D57" s="257"/>
      <c r="E57" s="136"/>
      <c r="F57" s="258"/>
      <c r="G57" s="259"/>
      <c r="H57" s="260"/>
      <c r="I57" s="142">
        <f>SUM(I59:I63)</f>
        <v>0</v>
      </c>
    </row>
    <row r="58" spans="2:13" ht="16.5" customHeight="1">
      <c r="B58" s="255"/>
      <c r="C58" s="261" t="s">
        <v>77</v>
      </c>
      <c r="D58" s="261"/>
      <c r="E58" s="133" t="s">
        <v>126</v>
      </c>
      <c r="F58" s="133" t="s">
        <v>43</v>
      </c>
      <c r="G58" s="134" t="s">
        <v>150</v>
      </c>
      <c r="H58" s="134" t="s">
        <v>149</v>
      </c>
      <c r="I58" s="135" t="s">
        <v>125</v>
      </c>
    </row>
    <row r="59" spans="2:13" ht="12.75" customHeight="1">
      <c r="B59" s="255"/>
      <c r="C59" s="127">
        <v>1</v>
      </c>
      <c r="D59" s="111"/>
      <c r="E59" s="110" t="str">
        <f>IFERROR(VLOOKUP(D59,【編集不可】データ一覧!$E:$I,4,FALSE),"")</f>
        <v/>
      </c>
      <c r="F59" s="130"/>
      <c r="G59" s="177"/>
      <c r="H59" s="174"/>
      <c r="I59" s="114" t="str">
        <f>IFERROR(IF(M59="0","支給対象外事業所",VLOOKUP(L59,【編集不可】データ一覧!$A:$D,4,FALSE)/M59),"")</f>
        <v/>
      </c>
      <c r="L59" s="1" t="str">
        <f>事業所別申請額一覧!E59&amp;事業所別申請額一覧!F59</f>
        <v/>
      </c>
      <c r="M59" s="1" t="str">
        <f>IFERROR(IF(H59="令和6年4月1日以前","1",IF(H59="令和6年4月2日～10月1日","2",IF(H59="令和6年10月2日以降","0",""))),"")</f>
        <v/>
      </c>
    </row>
    <row r="60" spans="2:13" ht="12.75" customHeight="1">
      <c r="B60" s="255"/>
      <c r="C60" s="128">
        <v>2</v>
      </c>
      <c r="D60" s="108"/>
      <c r="E60" s="109" t="str">
        <f>IFERROR(VLOOKUP(D60,【編集不可】データ一覧!$E:$I,4,FALSE),"")</f>
        <v/>
      </c>
      <c r="F60" s="131"/>
      <c r="G60" s="178"/>
      <c r="H60" s="175"/>
      <c r="I60" s="100" t="str">
        <f>IFERROR(IF(M60="0","支給対象外事業所",VLOOKUP(L60,【編集不可】データ一覧!$A:$D,4,FALSE)/M60),"")</f>
        <v/>
      </c>
      <c r="L60" s="1" t="str">
        <f>事業所別申請額一覧!E60&amp;事業所別申請額一覧!F60</f>
        <v/>
      </c>
      <c r="M60" s="1" t="str">
        <f t="shared" ref="M60:M63" si="5">IFERROR(IF(H60="令和6年4月1日以前","1",IF(H60="令和6年4月2日～10月1日","2",IF(H60="令和6年10月2日以降","0",""))),"")</f>
        <v/>
      </c>
    </row>
    <row r="61" spans="2:13" ht="12.75" customHeight="1">
      <c r="B61" s="255"/>
      <c r="C61" s="128">
        <v>3</v>
      </c>
      <c r="D61" s="108"/>
      <c r="E61" s="109" t="str">
        <f>IFERROR(VLOOKUP(D61,【編集不可】データ一覧!$E:$I,4,FALSE),"")</f>
        <v/>
      </c>
      <c r="F61" s="131"/>
      <c r="G61" s="178"/>
      <c r="H61" s="175"/>
      <c r="I61" s="100" t="str">
        <f>IFERROR(IF(M61="0","支給対象外事業所",VLOOKUP(L61,【編集不可】データ一覧!$A:$D,4,FALSE)/M61),"")</f>
        <v/>
      </c>
      <c r="L61" s="1" t="str">
        <f>事業所別申請額一覧!E61&amp;事業所別申請額一覧!F61</f>
        <v/>
      </c>
      <c r="M61" s="1" t="str">
        <f t="shared" si="5"/>
        <v/>
      </c>
    </row>
    <row r="62" spans="2:13" ht="12.75" customHeight="1">
      <c r="B62" s="255"/>
      <c r="C62" s="128">
        <v>4</v>
      </c>
      <c r="D62" s="108"/>
      <c r="E62" s="109" t="str">
        <f>IFERROR(VLOOKUP(D62,【編集不可】データ一覧!$E:$I,4,FALSE),"")</f>
        <v/>
      </c>
      <c r="F62" s="131"/>
      <c r="G62" s="178"/>
      <c r="H62" s="175"/>
      <c r="I62" s="100" t="str">
        <f>IFERROR(IF(M62="0","支給対象外事業所",VLOOKUP(L62,【編集不可】データ一覧!$A:$D,4,FALSE)/M62),"")</f>
        <v/>
      </c>
      <c r="L62" s="1" t="str">
        <f>事業所別申請額一覧!E62&amp;事業所別申請額一覧!F62</f>
        <v/>
      </c>
      <c r="M62" s="1" t="str">
        <f t="shared" si="5"/>
        <v/>
      </c>
    </row>
    <row r="63" spans="2:13" ht="12.75" customHeight="1" thickBot="1">
      <c r="B63" s="256"/>
      <c r="C63" s="129">
        <v>5</v>
      </c>
      <c r="D63" s="112"/>
      <c r="E63" s="113" t="str">
        <f>IFERROR(VLOOKUP(D63,【編集不可】データ一覧!$E:$I,4,FALSE),"")</f>
        <v/>
      </c>
      <c r="F63" s="132"/>
      <c r="G63" s="179"/>
      <c r="H63" s="176"/>
      <c r="I63" s="115" t="str">
        <f>IFERROR(IF(M63="0","支給対象外事業所",VLOOKUP(L63,【編集不可】データ一覧!$A:$D,4,FALSE)/M63),"")</f>
        <v/>
      </c>
      <c r="L63" s="1" t="str">
        <f>事業所別申請額一覧!E63&amp;事業所別申請額一覧!F63</f>
        <v/>
      </c>
      <c r="M63" s="1" t="str">
        <f t="shared" si="5"/>
        <v/>
      </c>
    </row>
    <row r="64" spans="2:13" ht="12" customHeight="1">
      <c r="B64" s="249" t="s">
        <v>78</v>
      </c>
      <c r="C64" s="249"/>
      <c r="D64" s="249"/>
      <c r="E64" s="249"/>
      <c r="F64" s="249"/>
      <c r="G64" s="249"/>
      <c r="H64" s="249"/>
      <c r="I64" s="249"/>
      <c r="J64" s="6"/>
    </row>
    <row r="65" spans="2:13" ht="38.25" customHeight="1" thickBot="1">
      <c r="B65" s="3"/>
      <c r="C65" s="3"/>
      <c r="D65" s="1" t="s">
        <v>3</v>
      </c>
    </row>
    <row r="66" spans="2:13" s="2" customFormat="1" ht="16.5" customHeight="1">
      <c r="B66" s="126" t="s">
        <v>0</v>
      </c>
      <c r="C66" s="250" t="s">
        <v>27</v>
      </c>
      <c r="D66" s="251"/>
      <c r="E66" s="124" t="s">
        <v>1</v>
      </c>
      <c r="F66" s="252" t="s">
        <v>2</v>
      </c>
      <c r="G66" s="253"/>
      <c r="H66" s="250"/>
      <c r="I66" s="125" t="s">
        <v>124</v>
      </c>
    </row>
    <row r="67" spans="2:13" s="5" customFormat="1" ht="16.5" customHeight="1">
      <c r="B67" s="254">
        <v>7</v>
      </c>
      <c r="C67" s="257"/>
      <c r="D67" s="257"/>
      <c r="E67" s="136"/>
      <c r="F67" s="258"/>
      <c r="G67" s="259"/>
      <c r="H67" s="260"/>
      <c r="I67" s="142">
        <f>SUM(I69:I73)</f>
        <v>0</v>
      </c>
    </row>
    <row r="68" spans="2:13" ht="16.5" customHeight="1">
      <c r="B68" s="255"/>
      <c r="C68" s="261" t="s">
        <v>77</v>
      </c>
      <c r="D68" s="261"/>
      <c r="E68" s="133" t="s">
        <v>126</v>
      </c>
      <c r="F68" s="133" t="s">
        <v>43</v>
      </c>
      <c r="G68" s="134" t="s">
        <v>150</v>
      </c>
      <c r="H68" s="134" t="s">
        <v>149</v>
      </c>
      <c r="I68" s="135" t="s">
        <v>125</v>
      </c>
    </row>
    <row r="69" spans="2:13" ht="12.75" customHeight="1">
      <c r="B69" s="255"/>
      <c r="C69" s="127">
        <v>1</v>
      </c>
      <c r="D69" s="111"/>
      <c r="E69" s="110" t="str">
        <f>IFERROR(VLOOKUP(D69,【編集不可】データ一覧!$E:$I,4,FALSE),"")</f>
        <v/>
      </c>
      <c r="F69" s="130"/>
      <c r="G69" s="177"/>
      <c r="H69" s="174"/>
      <c r="I69" s="114" t="str">
        <f>IFERROR(IF(M69="0","支給対象外事業所",VLOOKUP(L69,【編集不可】データ一覧!$A:$D,4,FALSE)/M69),"")</f>
        <v/>
      </c>
      <c r="L69" s="1" t="str">
        <f>事業所別申請額一覧!E69&amp;事業所別申請額一覧!F69</f>
        <v/>
      </c>
      <c r="M69" s="1" t="str">
        <f>IFERROR(IF(H69="令和6年4月1日以前","1",IF(H69="令和6年4月2日～10月1日","2",IF(H69="令和6年10月2日以降","0",""))),"")</f>
        <v/>
      </c>
    </row>
    <row r="70" spans="2:13" ht="12.75" customHeight="1">
      <c r="B70" s="255"/>
      <c r="C70" s="128">
        <v>2</v>
      </c>
      <c r="D70" s="108"/>
      <c r="E70" s="109" t="str">
        <f>IFERROR(VLOOKUP(D70,【編集不可】データ一覧!$E:$I,4,FALSE),"")</f>
        <v/>
      </c>
      <c r="F70" s="131"/>
      <c r="G70" s="178"/>
      <c r="H70" s="175"/>
      <c r="I70" s="100" t="str">
        <f>IFERROR(IF(M70="0","支給対象外事業所",VLOOKUP(L70,【編集不可】データ一覧!$A:$D,4,FALSE)/M70),"")</f>
        <v/>
      </c>
      <c r="L70" s="1" t="str">
        <f>事業所別申請額一覧!E70&amp;事業所別申請額一覧!F70</f>
        <v/>
      </c>
      <c r="M70" s="1" t="str">
        <f t="shared" ref="M70:M73" si="6">IFERROR(IF(H70="令和6年4月1日以前","1",IF(H70="令和6年4月2日～10月1日","2",IF(H70="令和6年10月2日以降","0",""))),"")</f>
        <v/>
      </c>
    </row>
    <row r="71" spans="2:13" ht="12.75" customHeight="1">
      <c r="B71" s="255"/>
      <c r="C71" s="128">
        <v>3</v>
      </c>
      <c r="D71" s="108"/>
      <c r="E71" s="109" t="str">
        <f>IFERROR(VLOOKUP(D71,【編集不可】データ一覧!$E:$I,4,FALSE),"")</f>
        <v/>
      </c>
      <c r="F71" s="131"/>
      <c r="G71" s="178"/>
      <c r="H71" s="175"/>
      <c r="I71" s="100" t="str">
        <f>IFERROR(IF(M71="0","支給対象外事業所",VLOOKUP(L71,【編集不可】データ一覧!$A:$D,4,FALSE)/M71),"")</f>
        <v/>
      </c>
      <c r="L71" s="1" t="str">
        <f>事業所別申請額一覧!E71&amp;事業所別申請額一覧!F71</f>
        <v/>
      </c>
      <c r="M71" s="1" t="str">
        <f t="shared" si="6"/>
        <v/>
      </c>
    </row>
    <row r="72" spans="2:13" ht="12.75" customHeight="1">
      <c r="B72" s="255"/>
      <c r="C72" s="128">
        <v>4</v>
      </c>
      <c r="D72" s="108"/>
      <c r="E72" s="109" t="str">
        <f>IFERROR(VLOOKUP(D72,【編集不可】データ一覧!$E:$I,4,FALSE),"")</f>
        <v/>
      </c>
      <c r="F72" s="131"/>
      <c r="G72" s="178"/>
      <c r="H72" s="175"/>
      <c r="I72" s="100" t="str">
        <f>IFERROR(IF(M72="0","支給対象外事業所",VLOOKUP(L72,【編集不可】データ一覧!$A:$D,4,FALSE)/M72),"")</f>
        <v/>
      </c>
      <c r="L72" s="1" t="str">
        <f>事業所別申請額一覧!E72&amp;事業所別申請額一覧!F72</f>
        <v/>
      </c>
      <c r="M72" s="1" t="str">
        <f t="shared" si="6"/>
        <v/>
      </c>
    </row>
    <row r="73" spans="2:13" ht="12.75" customHeight="1" thickBot="1">
      <c r="B73" s="256"/>
      <c r="C73" s="129">
        <v>5</v>
      </c>
      <c r="D73" s="112"/>
      <c r="E73" s="113" t="str">
        <f>IFERROR(VLOOKUP(D73,【編集不可】データ一覧!$E:$I,4,FALSE),"")</f>
        <v/>
      </c>
      <c r="F73" s="132"/>
      <c r="G73" s="179"/>
      <c r="H73" s="176"/>
      <c r="I73" s="115" t="str">
        <f>IFERROR(IF(M73="0","支給対象外事業所",VLOOKUP(L73,【編集不可】データ一覧!$A:$D,4,FALSE)/M73),"")</f>
        <v/>
      </c>
      <c r="L73" s="1" t="str">
        <f>事業所別申請額一覧!E73&amp;事業所別申請額一覧!F73</f>
        <v/>
      </c>
      <c r="M73" s="1" t="str">
        <f t="shared" si="6"/>
        <v/>
      </c>
    </row>
    <row r="74" spans="2:13" ht="12" customHeight="1">
      <c r="B74" s="249" t="s">
        <v>78</v>
      </c>
      <c r="C74" s="249"/>
      <c r="D74" s="249"/>
      <c r="E74" s="249"/>
      <c r="F74" s="249"/>
      <c r="G74" s="249"/>
      <c r="H74" s="249"/>
      <c r="I74" s="249"/>
      <c r="J74" s="6"/>
    </row>
    <row r="75" spans="2:13" ht="38.25" customHeight="1" thickBot="1"/>
    <row r="76" spans="2:13" s="2" customFormat="1" ht="16.5" customHeight="1">
      <c r="B76" s="126" t="s">
        <v>0</v>
      </c>
      <c r="C76" s="250" t="s">
        <v>27</v>
      </c>
      <c r="D76" s="251"/>
      <c r="E76" s="124" t="s">
        <v>1</v>
      </c>
      <c r="F76" s="252" t="s">
        <v>2</v>
      </c>
      <c r="G76" s="253"/>
      <c r="H76" s="250"/>
      <c r="I76" s="125" t="s">
        <v>124</v>
      </c>
    </row>
    <row r="77" spans="2:13" s="5" customFormat="1" ht="16.5" customHeight="1">
      <c r="B77" s="254">
        <v>8</v>
      </c>
      <c r="C77" s="257"/>
      <c r="D77" s="257"/>
      <c r="E77" s="136"/>
      <c r="F77" s="258"/>
      <c r="G77" s="259"/>
      <c r="H77" s="260"/>
      <c r="I77" s="142">
        <f>SUM(I79:I83)</f>
        <v>0</v>
      </c>
    </row>
    <row r="78" spans="2:13" ht="16.5" customHeight="1">
      <c r="B78" s="255"/>
      <c r="C78" s="261" t="s">
        <v>77</v>
      </c>
      <c r="D78" s="261"/>
      <c r="E78" s="133" t="s">
        <v>126</v>
      </c>
      <c r="F78" s="133" t="s">
        <v>43</v>
      </c>
      <c r="G78" s="134" t="s">
        <v>150</v>
      </c>
      <c r="H78" s="134" t="s">
        <v>149</v>
      </c>
      <c r="I78" s="135" t="s">
        <v>125</v>
      </c>
    </row>
    <row r="79" spans="2:13" ht="12.75" customHeight="1">
      <c r="B79" s="255"/>
      <c r="C79" s="127">
        <v>1</v>
      </c>
      <c r="D79" s="111"/>
      <c r="E79" s="110" t="str">
        <f>IFERROR(VLOOKUP(D79,【編集不可】データ一覧!$E:$I,4,FALSE),"")</f>
        <v/>
      </c>
      <c r="F79" s="130"/>
      <c r="G79" s="177"/>
      <c r="H79" s="174"/>
      <c r="I79" s="114" t="str">
        <f>IFERROR(IF(M79="0","支給対象外事業所",VLOOKUP(L79,【編集不可】データ一覧!$A:$D,4,FALSE)/M79),"")</f>
        <v/>
      </c>
      <c r="L79" s="1" t="str">
        <f>事業所別申請額一覧!E79&amp;事業所別申請額一覧!F79</f>
        <v/>
      </c>
      <c r="M79" s="1" t="str">
        <f>IFERROR(IF(H79="令和6年4月1日以前","1",IF(H79="令和6年4月2日～10月1日","2",IF(H79="令和6年10月2日以降","0",""))),"")</f>
        <v/>
      </c>
    </row>
    <row r="80" spans="2:13" ht="12.75" customHeight="1">
      <c r="B80" s="255"/>
      <c r="C80" s="128">
        <v>2</v>
      </c>
      <c r="D80" s="108"/>
      <c r="E80" s="109" t="str">
        <f>IFERROR(VLOOKUP(D80,【編集不可】データ一覧!$E:$I,4,FALSE),"")</f>
        <v/>
      </c>
      <c r="F80" s="131"/>
      <c r="G80" s="178"/>
      <c r="H80" s="175"/>
      <c r="I80" s="100" t="str">
        <f>IFERROR(IF(M80="0","支給対象外事業所",VLOOKUP(L80,【編集不可】データ一覧!$A:$D,4,FALSE)/M80),"")</f>
        <v/>
      </c>
      <c r="L80" s="1" t="str">
        <f>事業所別申請額一覧!E80&amp;事業所別申請額一覧!F80</f>
        <v/>
      </c>
      <c r="M80" s="1" t="str">
        <f t="shared" ref="M80:M83" si="7">IFERROR(IF(H80="令和6年4月1日以前","1",IF(H80="令和6年4月2日～10月1日","2",IF(H80="令和6年10月2日以降","0",""))),"")</f>
        <v/>
      </c>
    </row>
    <row r="81" spans="2:13" ht="12.75" customHeight="1">
      <c r="B81" s="255"/>
      <c r="C81" s="128">
        <v>3</v>
      </c>
      <c r="D81" s="108"/>
      <c r="E81" s="109" t="str">
        <f>IFERROR(VLOOKUP(D81,【編集不可】データ一覧!$E:$I,4,FALSE),"")</f>
        <v/>
      </c>
      <c r="F81" s="131"/>
      <c r="G81" s="178"/>
      <c r="H81" s="175"/>
      <c r="I81" s="100" t="str">
        <f>IFERROR(IF(M81="0","支給対象外事業所",VLOOKUP(L81,【編集不可】データ一覧!$A:$D,4,FALSE)/M81),"")</f>
        <v/>
      </c>
      <c r="L81" s="1" t="str">
        <f>事業所別申請額一覧!E81&amp;事業所別申請額一覧!F81</f>
        <v/>
      </c>
      <c r="M81" s="1" t="str">
        <f t="shared" si="7"/>
        <v/>
      </c>
    </row>
    <row r="82" spans="2:13" ht="12.75" customHeight="1">
      <c r="B82" s="255"/>
      <c r="C82" s="128">
        <v>4</v>
      </c>
      <c r="D82" s="108"/>
      <c r="E82" s="109" t="str">
        <f>IFERROR(VLOOKUP(D82,【編集不可】データ一覧!$E:$I,4,FALSE),"")</f>
        <v/>
      </c>
      <c r="F82" s="131"/>
      <c r="G82" s="178"/>
      <c r="H82" s="175"/>
      <c r="I82" s="100" t="str">
        <f>IFERROR(IF(M82="0","支給対象外事業所",VLOOKUP(L82,【編集不可】データ一覧!$A:$D,4,FALSE)/M82),"")</f>
        <v/>
      </c>
      <c r="L82" s="1" t="str">
        <f>事業所別申請額一覧!E82&amp;事業所別申請額一覧!F82</f>
        <v/>
      </c>
      <c r="M82" s="1" t="str">
        <f t="shared" si="7"/>
        <v/>
      </c>
    </row>
    <row r="83" spans="2:13" ht="12.75" customHeight="1" thickBot="1">
      <c r="B83" s="256"/>
      <c r="C83" s="129">
        <v>5</v>
      </c>
      <c r="D83" s="112"/>
      <c r="E83" s="113" t="str">
        <f>IFERROR(VLOOKUP(D83,【編集不可】データ一覧!$E:$I,4,FALSE),"")</f>
        <v/>
      </c>
      <c r="F83" s="132"/>
      <c r="G83" s="179"/>
      <c r="H83" s="176"/>
      <c r="I83" s="115" t="str">
        <f>IFERROR(IF(M83="0","支給対象外事業所",VLOOKUP(L83,【編集不可】データ一覧!$A:$D,4,FALSE)/M83),"")</f>
        <v/>
      </c>
      <c r="L83" s="1" t="str">
        <f>事業所別申請額一覧!E83&amp;事業所別申請額一覧!F83</f>
        <v/>
      </c>
      <c r="M83" s="1" t="str">
        <f t="shared" si="7"/>
        <v/>
      </c>
    </row>
    <row r="84" spans="2:13" ht="12" customHeight="1">
      <c r="B84" s="249" t="s">
        <v>78</v>
      </c>
      <c r="C84" s="249"/>
      <c r="D84" s="249"/>
      <c r="E84" s="249"/>
      <c r="F84" s="249"/>
      <c r="G84" s="249"/>
      <c r="H84" s="249"/>
      <c r="I84" s="249"/>
      <c r="J84" s="6"/>
    </row>
    <row r="85" spans="2:13" ht="38.25" customHeight="1" thickBot="1">
      <c r="B85" s="3"/>
      <c r="C85" s="3"/>
      <c r="D85" s="1" t="s">
        <v>3</v>
      </c>
    </row>
    <row r="86" spans="2:13" s="2" customFormat="1" ht="16.5" customHeight="1">
      <c r="B86" s="126" t="s">
        <v>0</v>
      </c>
      <c r="C86" s="250" t="s">
        <v>27</v>
      </c>
      <c r="D86" s="251"/>
      <c r="E86" s="124" t="s">
        <v>1</v>
      </c>
      <c r="F86" s="252" t="s">
        <v>2</v>
      </c>
      <c r="G86" s="253"/>
      <c r="H86" s="250"/>
      <c r="I86" s="125" t="s">
        <v>124</v>
      </c>
    </row>
    <row r="87" spans="2:13" s="5" customFormat="1" ht="16.5" customHeight="1">
      <c r="B87" s="254">
        <v>9</v>
      </c>
      <c r="C87" s="257"/>
      <c r="D87" s="257"/>
      <c r="E87" s="136"/>
      <c r="F87" s="258"/>
      <c r="G87" s="259"/>
      <c r="H87" s="260"/>
      <c r="I87" s="142">
        <f>SUM(I89:I93)</f>
        <v>0</v>
      </c>
    </row>
    <row r="88" spans="2:13" ht="16.5" customHeight="1">
      <c r="B88" s="255"/>
      <c r="C88" s="261" t="s">
        <v>77</v>
      </c>
      <c r="D88" s="261"/>
      <c r="E88" s="133" t="s">
        <v>126</v>
      </c>
      <c r="F88" s="133" t="s">
        <v>43</v>
      </c>
      <c r="G88" s="134" t="s">
        <v>150</v>
      </c>
      <c r="H88" s="134" t="s">
        <v>149</v>
      </c>
      <c r="I88" s="135" t="s">
        <v>125</v>
      </c>
    </row>
    <row r="89" spans="2:13" ht="12.75" customHeight="1">
      <c r="B89" s="255"/>
      <c r="C89" s="127">
        <v>1</v>
      </c>
      <c r="D89" s="111"/>
      <c r="E89" s="110" t="str">
        <f>IFERROR(VLOOKUP(D89,【編集不可】データ一覧!$E:$I,4,FALSE),"")</f>
        <v/>
      </c>
      <c r="F89" s="130"/>
      <c r="G89" s="177"/>
      <c r="H89" s="174"/>
      <c r="I89" s="114" t="str">
        <f>IFERROR(IF(M89="0","支給対象外事業所",VLOOKUP(L89,【編集不可】データ一覧!$A:$D,4,FALSE)/M89),"")</f>
        <v/>
      </c>
      <c r="L89" s="1" t="str">
        <f>事業所別申請額一覧!E89&amp;事業所別申請額一覧!F89</f>
        <v/>
      </c>
      <c r="M89" s="1" t="str">
        <f>IFERROR(IF(H89="令和6年4月1日以前","1",IF(H89="令和6年4月2日～10月1日","2",IF(H89="令和6年10月2日以降","0",""))),"")</f>
        <v/>
      </c>
    </row>
    <row r="90" spans="2:13" ht="12.75" customHeight="1">
      <c r="B90" s="255"/>
      <c r="C90" s="128">
        <v>2</v>
      </c>
      <c r="D90" s="108"/>
      <c r="E90" s="109" t="str">
        <f>IFERROR(VLOOKUP(D90,【編集不可】データ一覧!$E:$I,4,FALSE),"")</f>
        <v/>
      </c>
      <c r="F90" s="131"/>
      <c r="G90" s="178"/>
      <c r="H90" s="175"/>
      <c r="I90" s="100" t="str">
        <f>IFERROR(IF(M90="0","支給対象外事業所",VLOOKUP(L90,【編集不可】データ一覧!$A:$D,4,FALSE)/M90),"")</f>
        <v/>
      </c>
      <c r="L90" s="1" t="str">
        <f>事業所別申請額一覧!E90&amp;事業所別申請額一覧!F90</f>
        <v/>
      </c>
      <c r="M90" s="1" t="str">
        <f t="shared" ref="M90:M93" si="8">IFERROR(IF(H90="令和6年4月1日以前","1",IF(H90="令和6年4月2日～10月1日","2",IF(H90="令和6年10月2日以降","0",""))),"")</f>
        <v/>
      </c>
    </row>
    <row r="91" spans="2:13" ht="12.75" customHeight="1">
      <c r="B91" s="255"/>
      <c r="C91" s="128">
        <v>3</v>
      </c>
      <c r="D91" s="108"/>
      <c r="E91" s="109" t="str">
        <f>IFERROR(VLOOKUP(D91,【編集不可】データ一覧!$E:$I,4,FALSE),"")</f>
        <v/>
      </c>
      <c r="F91" s="131"/>
      <c r="G91" s="178"/>
      <c r="H91" s="175"/>
      <c r="I91" s="100" t="str">
        <f>IFERROR(IF(M91="0","支給対象外事業所",VLOOKUP(L91,【編集不可】データ一覧!$A:$D,4,FALSE)/M91),"")</f>
        <v/>
      </c>
      <c r="L91" s="1" t="str">
        <f>事業所別申請額一覧!E91&amp;事業所別申請額一覧!F91</f>
        <v/>
      </c>
      <c r="M91" s="1" t="str">
        <f t="shared" si="8"/>
        <v/>
      </c>
    </row>
    <row r="92" spans="2:13" ht="12.75" customHeight="1">
      <c r="B92" s="255"/>
      <c r="C92" s="128">
        <v>4</v>
      </c>
      <c r="D92" s="108"/>
      <c r="E92" s="109" t="str">
        <f>IFERROR(VLOOKUP(D92,【編集不可】データ一覧!$E:$I,4,FALSE),"")</f>
        <v/>
      </c>
      <c r="F92" s="131"/>
      <c r="G92" s="178"/>
      <c r="H92" s="175"/>
      <c r="I92" s="100" t="str">
        <f>IFERROR(IF(M92="0","支給対象外事業所",VLOOKUP(L92,【編集不可】データ一覧!$A:$D,4,FALSE)/M92),"")</f>
        <v/>
      </c>
      <c r="L92" s="1" t="str">
        <f>事業所別申請額一覧!E92&amp;事業所別申請額一覧!F92</f>
        <v/>
      </c>
      <c r="M92" s="1" t="str">
        <f t="shared" si="8"/>
        <v/>
      </c>
    </row>
    <row r="93" spans="2:13" ht="12.75" customHeight="1" thickBot="1">
      <c r="B93" s="256"/>
      <c r="C93" s="129">
        <v>5</v>
      </c>
      <c r="D93" s="112"/>
      <c r="E93" s="113" t="str">
        <f>IFERROR(VLOOKUP(D93,【編集不可】データ一覧!$E:$I,4,FALSE),"")</f>
        <v/>
      </c>
      <c r="F93" s="132"/>
      <c r="G93" s="179"/>
      <c r="H93" s="176"/>
      <c r="I93" s="115" t="str">
        <f>IFERROR(IF(M93="0","支給対象外事業所",VLOOKUP(L93,【編集不可】データ一覧!$A:$D,4,FALSE)/M93),"")</f>
        <v/>
      </c>
      <c r="L93" s="1" t="str">
        <f>事業所別申請額一覧!E93&amp;事業所別申請額一覧!F93</f>
        <v/>
      </c>
      <c r="M93" s="1" t="str">
        <f t="shared" si="8"/>
        <v/>
      </c>
    </row>
    <row r="94" spans="2:13" ht="12" customHeight="1">
      <c r="B94" s="249" t="s">
        <v>78</v>
      </c>
      <c r="C94" s="249"/>
      <c r="D94" s="249"/>
      <c r="E94" s="249"/>
      <c r="F94" s="249"/>
      <c r="G94" s="249"/>
      <c r="H94" s="249"/>
      <c r="I94" s="249"/>
      <c r="J94" s="6"/>
    </row>
    <row r="95" spans="2:13" ht="38.25" customHeight="1" thickBot="1">
      <c r="B95" s="3"/>
      <c r="C95" s="3"/>
      <c r="D95" s="1" t="s">
        <v>3</v>
      </c>
    </row>
    <row r="96" spans="2:13" s="2" customFormat="1" ht="16.5" customHeight="1">
      <c r="B96" s="126" t="s">
        <v>0</v>
      </c>
      <c r="C96" s="250" t="s">
        <v>27</v>
      </c>
      <c r="D96" s="251"/>
      <c r="E96" s="124" t="s">
        <v>1</v>
      </c>
      <c r="F96" s="252" t="s">
        <v>2</v>
      </c>
      <c r="G96" s="253"/>
      <c r="H96" s="250"/>
      <c r="I96" s="125" t="s">
        <v>124</v>
      </c>
    </row>
    <row r="97" spans="2:13" s="5" customFormat="1" ht="16.5" customHeight="1">
      <c r="B97" s="254">
        <v>10</v>
      </c>
      <c r="C97" s="257"/>
      <c r="D97" s="257"/>
      <c r="E97" s="136"/>
      <c r="F97" s="258"/>
      <c r="G97" s="259"/>
      <c r="H97" s="260"/>
      <c r="I97" s="142">
        <f>SUM(I99:I103)</f>
        <v>0</v>
      </c>
    </row>
    <row r="98" spans="2:13" ht="16.5" customHeight="1">
      <c r="B98" s="255"/>
      <c r="C98" s="261" t="s">
        <v>77</v>
      </c>
      <c r="D98" s="261"/>
      <c r="E98" s="133" t="s">
        <v>126</v>
      </c>
      <c r="F98" s="133" t="s">
        <v>43</v>
      </c>
      <c r="G98" s="134" t="s">
        <v>150</v>
      </c>
      <c r="H98" s="134" t="s">
        <v>149</v>
      </c>
      <c r="I98" s="135" t="s">
        <v>125</v>
      </c>
    </row>
    <row r="99" spans="2:13" ht="12.75" customHeight="1">
      <c r="B99" s="255"/>
      <c r="C99" s="127">
        <v>1</v>
      </c>
      <c r="D99" s="111"/>
      <c r="E99" s="110" t="str">
        <f>IFERROR(VLOOKUP(D99,【編集不可】データ一覧!$E:$I,4,FALSE),"")</f>
        <v/>
      </c>
      <c r="F99" s="130"/>
      <c r="G99" s="177"/>
      <c r="H99" s="174"/>
      <c r="I99" s="114" t="str">
        <f>IFERROR(IF(M99="0","支給対象外事業所",VLOOKUP(L99,【編集不可】データ一覧!$A:$D,4,FALSE)/M99),"")</f>
        <v/>
      </c>
      <c r="L99" s="1" t="str">
        <f>事業所別申請額一覧!E99&amp;事業所別申請額一覧!F99</f>
        <v/>
      </c>
      <c r="M99" s="1" t="str">
        <f>IFERROR(IF(H99="令和6年4月1日以前","1",IF(H99="令和6年4月2日～10月1日","2",IF(H99="令和6年10月2日以降","0",""))),"")</f>
        <v/>
      </c>
    </row>
    <row r="100" spans="2:13" ht="12.75" customHeight="1">
      <c r="B100" s="255"/>
      <c r="C100" s="128">
        <v>2</v>
      </c>
      <c r="D100" s="108"/>
      <c r="E100" s="109" t="str">
        <f>IFERROR(VLOOKUP(D100,【編集不可】データ一覧!$E:$I,4,FALSE),"")</f>
        <v/>
      </c>
      <c r="F100" s="131"/>
      <c r="G100" s="178"/>
      <c r="H100" s="175"/>
      <c r="I100" s="100" t="str">
        <f>IFERROR(IF(M100="0","支給対象外事業所",VLOOKUP(L100,【編集不可】データ一覧!$A:$D,4,FALSE)/M100),"")</f>
        <v/>
      </c>
      <c r="L100" s="1" t="str">
        <f>事業所別申請額一覧!E100&amp;事業所別申請額一覧!F100</f>
        <v/>
      </c>
      <c r="M100" s="1" t="str">
        <f t="shared" ref="M100:M103" si="9">IFERROR(IF(H100="令和6年4月1日以前","1",IF(H100="令和6年4月2日～10月1日","2",IF(H100="令和6年10月2日以降","0",""))),"")</f>
        <v/>
      </c>
    </row>
    <row r="101" spans="2:13" ht="12.75" customHeight="1">
      <c r="B101" s="255"/>
      <c r="C101" s="128">
        <v>3</v>
      </c>
      <c r="D101" s="108"/>
      <c r="E101" s="109" t="str">
        <f>IFERROR(VLOOKUP(D101,【編集不可】データ一覧!$E:$I,4,FALSE),"")</f>
        <v/>
      </c>
      <c r="F101" s="131"/>
      <c r="G101" s="178"/>
      <c r="H101" s="175"/>
      <c r="I101" s="100" t="str">
        <f>IFERROR(IF(M101="0","支給対象外事業所",VLOOKUP(L101,【編集不可】データ一覧!$A:$D,4,FALSE)/M101),"")</f>
        <v/>
      </c>
      <c r="L101" s="1" t="str">
        <f>事業所別申請額一覧!E101&amp;事業所別申請額一覧!F101</f>
        <v/>
      </c>
      <c r="M101" s="1" t="str">
        <f t="shared" si="9"/>
        <v/>
      </c>
    </row>
    <row r="102" spans="2:13" ht="12.75" customHeight="1">
      <c r="B102" s="255"/>
      <c r="C102" s="128">
        <v>4</v>
      </c>
      <c r="D102" s="108"/>
      <c r="E102" s="109" t="str">
        <f>IFERROR(VLOOKUP(D102,【編集不可】データ一覧!$E:$I,4,FALSE),"")</f>
        <v/>
      </c>
      <c r="F102" s="131"/>
      <c r="G102" s="178"/>
      <c r="H102" s="175"/>
      <c r="I102" s="100" t="str">
        <f>IFERROR(IF(M102="0","支給対象外事業所",VLOOKUP(L102,【編集不可】データ一覧!$A:$D,4,FALSE)/M102),"")</f>
        <v/>
      </c>
      <c r="L102" s="1" t="str">
        <f>事業所別申請額一覧!E102&amp;事業所別申請額一覧!F102</f>
        <v/>
      </c>
      <c r="M102" s="1" t="str">
        <f t="shared" si="9"/>
        <v/>
      </c>
    </row>
    <row r="103" spans="2:13" ht="12.75" customHeight="1" thickBot="1">
      <c r="B103" s="256"/>
      <c r="C103" s="129">
        <v>5</v>
      </c>
      <c r="D103" s="112"/>
      <c r="E103" s="113" t="str">
        <f>IFERROR(VLOOKUP(D103,【編集不可】データ一覧!$E:$I,4,FALSE),"")</f>
        <v/>
      </c>
      <c r="F103" s="132"/>
      <c r="G103" s="179"/>
      <c r="H103" s="176"/>
      <c r="I103" s="115" t="str">
        <f>IFERROR(IF(M103="0","支給対象外事業所",VLOOKUP(L103,【編集不可】データ一覧!$A:$D,4,FALSE)/M103),"")</f>
        <v/>
      </c>
      <c r="L103" s="1" t="str">
        <f>事業所別申請額一覧!E103&amp;事業所別申請額一覧!F103</f>
        <v/>
      </c>
      <c r="M103" s="1" t="str">
        <f t="shared" si="9"/>
        <v/>
      </c>
    </row>
    <row r="104" spans="2:13" ht="12" customHeight="1">
      <c r="B104" s="249" t="s">
        <v>78</v>
      </c>
      <c r="C104" s="249"/>
      <c r="D104" s="249"/>
      <c r="E104" s="249"/>
      <c r="F104" s="249"/>
      <c r="G104" s="249"/>
      <c r="H104" s="249"/>
      <c r="I104" s="249"/>
      <c r="J104" s="6"/>
    </row>
    <row r="105" spans="2:13" ht="38.25" customHeight="1" thickBot="1">
      <c r="B105" s="3"/>
      <c r="C105" s="3"/>
      <c r="D105" s="1" t="s">
        <v>3</v>
      </c>
    </row>
    <row r="106" spans="2:13" s="171" customFormat="1" ht="16.5" customHeight="1">
      <c r="B106" s="126" t="s">
        <v>0</v>
      </c>
      <c r="C106" s="250" t="s">
        <v>27</v>
      </c>
      <c r="D106" s="251"/>
      <c r="E106" s="172" t="s">
        <v>1</v>
      </c>
      <c r="F106" s="252" t="s">
        <v>2</v>
      </c>
      <c r="G106" s="253"/>
      <c r="H106" s="250"/>
      <c r="I106" s="125" t="s">
        <v>124</v>
      </c>
    </row>
    <row r="107" spans="2:13" s="5" customFormat="1" ht="16.5" customHeight="1">
      <c r="B107" s="254">
        <v>11</v>
      </c>
      <c r="C107" s="257"/>
      <c r="D107" s="257"/>
      <c r="E107" s="136"/>
      <c r="F107" s="258"/>
      <c r="G107" s="259"/>
      <c r="H107" s="260"/>
      <c r="I107" s="142">
        <f>SUM(I109:I113)</f>
        <v>0</v>
      </c>
    </row>
    <row r="108" spans="2:13" ht="16.5" customHeight="1">
      <c r="B108" s="255"/>
      <c r="C108" s="261" t="s">
        <v>77</v>
      </c>
      <c r="D108" s="261"/>
      <c r="E108" s="133" t="s">
        <v>126</v>
      </c>
      <c r="F108" s="133" t="s">
        <v>43</v>
      </c>
      <c r="G108" s="134" t="s">
        <v>150</v>
      </c>
      <c r="H108" s="134" t="s">
        <v>149</v>
      </c>
      <c r="I108" s="135" t="s">
        <v>125</v>
      </c>
    </row>
    <row r="109" spans="2:13" ht="12.75" customHeight="1">
      <c r="B109" s="255"/>
      <c r="C109" s="127">
        <v>1</v>
      </c>
      <c r="D109" s="111"/>
      <c r="E109" s="110" t="str">
        <f>IFERROR(VLOOKUP(D109,【編集不可】データ一覧!$E:$I,4,FALSE),"")</f>
        <v/>
      </c>
      <c r="F109" s="130"/>
      <c r="G109" s="177"/>
      <c r="H109" s="174"/>
      <c r="I109" s="114" t="str">
        <f>IFERROR(IF(M109="0","支給対象外事業所",VLOOKUP(L109,【編集不可】データ一覧!$A:$D,4,FALSE)/M109),"")</f>
        <v/>
      </c>
      <c r="L109" s="1" t="str">
        <f>事業所別申請額一覧!E109&amp;事業所別申請額一覧!F109</f>
        <v/>
      </c>
      <c r="M109" s="1" t="str">
        <f>IFERROR(IF(H109="令和6年4月1日以前","1",IF(H109="令和6年4月2日～10月1日","2",IF(H109="令和6年10月2日以降","0",""))),"")</f>
        <v/>
      </c>
    </row>
    <row r="110" spans="2:13" ht="12.75" customHeight="1">
      <c r="B110" s="255"/>
      <c r="C110" s="128">
        <v>2</v>
      </c>
      <c r="D110" s="108"/>
      <c r="E110" s="109" t="str">
        <f>IFERROR(VLOOKUP(D110,【編集不可】データ一覧!$E:$I,4,FALSE),"")</f>
        <v/>
      </c>
      <c r="F110" s="131"/>
      <c r="G110" s="178"/>
      <c r="H110" s="175"/>
      <c r="I110" s="100" t="str">
        <f>IFERROR(IF(M110="0","支給対象外事業所",VLOOKUP(L110,【編集不可】データ一覧!$A:$D,4,FALSE)/M110),"")</f>
        <v/>
      </c>
      <c r="L110" s="1" t="str">
        <f>事業所別申請額一覧!E110&amp;事業所別申請額一覧!F110</f>
        <v/>
      </c>
      <c r="M110" s="1" t="str">
        <f t="shared" ref="M110:M113" si="10">IFERROR(IF(H110="令和6年4月1日以前","1",IF(H110="令和6年4月2日～10月1日","2",IF(H110="令和6年10月2日以降","0",""))),"")</f>
        <v/>
      </c>
    </row>
    <row r="111" spans="2:13" ht="12.75" customHeight="1">
      <c r="B111" s="255"/>
      <c r="C111" s="128">
        <v>3</v>
      </c>
      <c r="D111" s="108"/>
      <c r="E111" s="109" t="str">
        <f>IFERROR(VLOOKUP(D111,【編集不可】データ一覧!$E:$I,4,FALSE),"")</f>
        <v/>
      </c>
      <c r="F111" s="131"/>
      <c r="G111" s="178"/>
      <c r="H111" s="175"/>
      <c r="I111" s="100" t="str">
        <f>IFERROR(IF(M111="0","支給対象外事業所",VLOOKUP(L111,【編集不可】データ一覧!$A:$D,4,FALSE)/M111),"")</f>
        <v/>
      </c>
      <c r="L111" s="1" t="str">
        <f>事業所別申請額一覧!E111&amp;事業所別申請額一覧!F111</f>
        <v/>
      </c>
      <c r="M111" s="1" t="str">
        <f t="shared" si="10"/>
        <v/>
      </c>
    </row>
    <row r="112" spans="2:13" ht="12.75" customHeight="1">
      <c r="B112" s="255"/>
      <c r="C112" s="128">
        <v>4</v>
      </c>
      <c r="D112" s="108"/>
      <c r="E112" s="109" t="str">
        <f>IFERROR(VLOOKUP(D112,【編集不可】データ一覧!$E:$I,4,FALSE),"")</f>
        <v/>
      </c>
      <c r="F112" s="131"/>
      <c r="G112" s="178"/>
      <c r="H112" s="175"/>
      <c r="I112" s="100" t="str">
        <f>IFERROR(IF(M112="0","支給対象外事業所",VLOOKUP(L112,【編集不可】データ一覧!$A:$D,4,FALSE)/M112),"")</f>
        <v/>
      </c>
      <c r="L112" s="1" t="str">
        <f>事業所別申請額一覧!E112&amp;事業所別申請額一覧!F112</f>
        <v/>
      </c>
      <c r="M112" s="1" t="str">
        <f t="shared" si="10"/>
        <v/>
      </c>
    </row>
    <row r="113" spans="2:13" ht="12.75" customHeight="1" thickBot="1">
      <c r="B113" s="256"/>
      <c r="C113" s="129">
        <v>5</v>
      </c>
      <c r="D113" s="112"/>
      <c r="E113" s="113" t="str">
        <f>IFERROR(VLOOKUP(D113,【編集不可】データ一覧!$E:$I,4,FALSE),"")</f>
        <v/>
      </c>
      <c r="F113" s="132"/>
      <c r="G113" s="179"/>
      <c r="H113" s="176"/>
      <c r="I113" s="115" t="str">
        <f>IFERROR(IF(M113="0","支給対象外事業所",VLOOKUP(L113,【編集不可】データ一覧!$A:$D,4,FALSE)/M113),"")</f>
        <v/>
      </c>
      <c r="L113" s="1" t="str">
        <f>事業所別申請額一覧!E113&amp;事業所別申請額一覧!F113</f>
        <v/>
      </c>
      <c r="M113" s="1" t="str">
        <f t="shared" si="10"/>
        <v/>
      </c>
    </row>
    <row r="114" spans="2:13" ht="12" customHeight="1">
      <c r="B114" s="249" t="s">
        <v>78</v>
      </c>
      <c r="C114" s="249"/>
      <c r="D114" s="249"/>
      <c r="E114" s="249"/>
      <c r="F114" s="249"/>
      <c r="G114" s="249"/>
      <c r="H114" s="249"/>
      <c r="I114" s="249"/>
      <c r="J114" s="6"/>
    </row>
    <row r="115" spans="2:13" ht="38.25" customHeight="1" thickBot="1">
      <c r="B115" s="3"/>
      <c r="C115" s="3"/>
      <c r="D115" s="1" t="s">
        <v>3</v>
      </c>
    </row>
    <row r="116" spans="2:13" s="171" customFormat="1" ht="16.5" customHeight="1">
      <c r="B116" s="126" t="s">
        <v>0</v>
      </c>
      <c r="C116" s="250" t="s">
        <v>27</v>
      </c>
      <c r="D116" s="251"/>
      <c r="E116" s="172" t="s">
        <v>1</v>
      </c>
      <c r="F116" s="252" t="s">
        <v>2</v>
      </c>
      <c r="G116" s="253"/>
      <c r="H116" s="250"/>
      <c r="I116" s="125" t="s">
        <v>124</v>
      </c>
    </row>
    <row r="117" spans="2:13" s="5" customFormat="1" ht="16.5" customHeight="1">
      <c r="B117" s="254">
        <v>12</v>
      </c>
      <c r="C117" s="257"/>
      <c r="D117" s="257"/>
      <c r="E117" s="136"/>
      <c r="F117" s="258"/>
      <c r="G117" s="259"/>
      <c r="H117" s="260"/>
      <c r="I117" s="142">
        <f>SUM(I119:I123)</f>
        <v>0</v>
      </c>
    </row>
    <row r="118" spans="2:13" ht="16.5" customHeight="1">
      <c r="B118" s="255"/>
      <c r="C118" s="261" t="s">
        <v>77</v>
      </c>
      <c r="D118" s="261"/>
      <c r="E118" s="133" t="s">
        <v>126</v>
      </c>
      <c r="F118" s="133" t="s">
        <v>43</v>
      </c>
      <c r="G118" s="134" t="s">
        <v>150</v>
      </c>
      <c r="H118" s="134" t="s">
        <v>149</v>
      </c>
      <c r="I118" s="135" t="s">
        <v>125</v>
      </c>
    </row>
    <row r="119" spans="2:13" ht="12.75" customHeight="1">
      <c r="B119" s="255"/>
      <c r="C119" s="127">
        <v>1</v>
      </c>
      <c r="D119" s="111"/>
      <c r="E119" s="110" t="str">
        <f>IFERROR(VLOOKUP(D119,【編集不可】データ一覧!$E:$I,4,FALSE),"")</f>
        <v/>
      </c>
      <c r="F119" s="130"/>
      <c r="G119" s="177"/>
      <c r="H119" s="174"/>
      <c r="I119" s="114" t="str">
        <f>IFERROR(IF(M119="0","支給対象外事業所",VLOOKUP(L119,【編集不可】データ一覧!$A:$D,4,FALSE)/M119),"")</f>
        <v/>
      </c>
      <c r="L119" s="1" t="str">
        <f>事業所別申請額一覧!E119&amp;事業所別申請額一覧!F119</f>
        <v/>
      </c>
      <c r="M119" s="1" t="str">
        <f>IFERROR(IF(H119="令和6年4月1日以前","1",IF(H119="令和6年4月2日～10月1日","2",IF(H119="令和6年10月2日以降","0",""))),"")</f>
        <v/>
      </c>
    </row>
    <row r="120" spans="2:13" ht="12.75" customHeight="1">
      <c r="B120" s="255"/>
      <c r="C120" s="128">
        <v>2</v>
      </c>
      <c r="D120" s="108"/>
      <c r="E120" s="109" t="str">
        <f>IFERROR(VLOOKUP(D120,【編集不可】データ一覧!$E:$I,4,FALSE),"")</f>
        <v/>
      </c>
      <c r="F120" s="131"/>
      <c r="G120" s="178"/>
      <c r="H120" s="175"/>
      <c r="I120" s="100" t="str">
        <f>IFERROR(IF(M120="0","支給対象外事業所",VLOOKUP(L120,【編集不可】データ一覧!$A:$D,4,FALSE)/M120),"")</f>
        <v/>
      </c>
      <c r="L120" s="1" t="str">
        <f>事業所別申請額一覧!E120&amp;事業所別申請額一覧!F120</f>
        <v/>
      </c>
      <c r="M120" s="1" t="str">
        <f t="shared" ref="M120:M123" si="11">IFERROR(IF(H120="令和6年4月1日以前","1",IF(H120="令和6年4月2日～10月1日","2",IF(H120="令和6年10月2日以降","0",""))),"")</f>
        <v/>
      </c>
    </row>
    <row r="121" spans="2:13" ht="12.75" customHeight="1">
      <c r="B121" s="255"/>
      <c r="C121" s="128">
        <v>3</v>
      </c>
      <c r="D121" s="108"/>
      <c r="E121" s="109" t="str">
        <f>IFERROR(VLOOKUP(D121,【編集不可】データ一覧!$E:$I,4,FALSE),"")</f>
        <v/>
      </c>
      <c r="F121" s="131"/>
      <c r="G121" s="178"/>
      <c r="H121" s="175"/>
      <c r="I121" s="100" t="str">
        <f>IFERROR(IF(M121="0","支給対象外事業所",VLOOKUP(L121,【編集不可】データ一覧!$A:$D,4,FALSE)/M121),"")</f>
        <v/>
      </c>
      <c r="L121" s="1" t="str">
        <f>事業所別申請額一覧!E121&amp;事業所別申請額一覧!F121</f>
        <v/>
      </c>
      <c r="M121" s="1" t="str">
        <f t="shared" si="11"/>
        <v/>
      </c>
    </row>
    <row r="122" spans="2:13" ht="12.75" customHeight="1">
      <c r="B122" s="255"/>
      <c r="C122" s="128">
        <v>4</v>
      </c>
      <c r="D122" s="108"/>
      <c r="E122" s="109" t="str">
        <f>IFERROR(VLOOKUP(D122,【編集不可】データ一覧!$E:$I,4,FALSE),"")</f>
        <v/>
      </c>
      <c r="F122" s="131"/>
      <c r="G122" s="178"/>
      <c r="H122" s="175"/>
      <c r="I122" s="100" t="str">
        <f>IFERROR(IF(M122="0","支給対象外事業所",VLOOKUP(L122,【編集不可】データ一覧!$A:$D,4,FALSE)/M122),"")</f>
        <v/>
      </c>
      <c r="L122" s="1" t="str">
        <f>事業所別申請額一覧!E122&amp;事業所別申請額一覧!F122</f>
        <v/>
      </c>
      <c r="M122" s="1" t="str">
        <f t="shared" si="11"/>
        <v/>
      </c>
    </row>
    <row r="123" spans="2:13" ht="12.75" customHeight="1" thickBot="1">
      <c r="B123" s="256"/>
      <c r="C123" s="129">
        <v>5</v>
      </c>
      <c r="D123" s="112"/>
      <c r="E123" s="113" t="str">
        <f>IFERROR(VLOOKUP(D123,【編集不可】データ一覧!$E:$I,4,FALSE),"")</f>
        <v/>
      </c>
      <c r="F123" s="132"/>
      <c r="G123" s="179"/>
      <c r="H123" s="176"/>
      <c r="I123" s="115" t="str">
        <f>IFERROR(IF(M123="0","支給対象外事業所",VLOOKUP(L123,【編集不可】データ一覧!$A:$D,4,FALSE)/M123),"")</f>
        <v/>
      </c>
      <c r="L123" s="1" t="str">
        <f>事業所別申請額一覧!E123&amp;事業所別申請額一覧!F123</f>
        <v/>
      </c>
      <c r="M123" s="1" t="str">
        <f t="shared" si="11"/>
        <v/>
      </c>
    </row>
    <row r="124" spans="2:13" ht="12" customHeight="1">
      <c r="B124" s="249" t="s">
        <v>78</v>
      </c>
      <c r="C124" s="249"/>
      <c r="D124" s="249"/>
      <c r="E124" s="249"/>
      <c r="F124" s="249"/>
      <c r="G124" s="249"/>
      <c r="H124" s="249"/>
      <c r="I124" s="249"/>
      <c r="J124" s="6"/>
    </row>
    <row r="125" spans="2:13" ht="18.75" customHeight="1">
      <c r="B125" s="3"/>
      <c r="C125" s="3"/>
      <c r="D125" s="1" t="s">
        <v>3</v>
      </c>
    </row>
  </sheetData>
  <customSheetViews>
    <customSheetView guid="{A4944F79-23A9-4139-A087-1D2ED8314D7E}" scale="85" showPageBreaks="1" printArea="1" view="pageBreakPreview">
      <selection activeCell="E99" sqref="E99:E103"/>
      <rowBreaks count="1" manualBreakCount="1">
        <brk id="55" max="7" man="1"/>
      </rowBreaks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orientation="portrait" cellComments="asDisplayed" r:id="rId1"/>
      <headerFooter>
        <oddFooter>&amp;C&amp;P/&amp;N</oddFooter>
      </headerFooter>
    </customSheetView>
  </customSheetViews>
  <mergeCells count="86">
    <mergeCell ref="B14:I14"/>
    <mergeCell ref="A2:I2"/>
    <mergeCell ref="C8:D8"/>
    <mergeCell ref="C16:D16"/>
    <mergeCell ref="F16:H16"/>
    <mergeCell ref="B7:B13"/>
    <mergeCell ref="C6:D6"/>
    <mergeCell ref="C7:D7"/>
    <mergeCell ref="F6:H6"/>
    <mergeCell ref="F7:H7"/>
    <mergeCell ref="H4:I4"/>
    <mergeCell ref="B17:B23"/>
    <mergeCell ref="C17:D17"/>
    <mergeCell ref="F17:H17"/>
    <mergeCell ref="C18:D18"/>
    <mergeCell ref="B24:I24"/>
    <mergeCell ref="C26:D26"/>
    <mergeCell ref="F26:H26"/>
    <mergeCell ref="B27:B33"/>
    <mergeCell ref="C27:D27"/>
    <mergeCell ref="F27:H27"/>
    <mergeCell ref="C28:D28"/>
    <mergeCell ref="B34:I34"/>
    <mergeCell ref="C36:D36"/>
    <mergeCell ref="F36:H36"/>
    <mergeCell ref="B37:B43"/>
    <mergeCell ref="C37:D37"/>
    <mergeCell ref="F37:H37"/>
    <mergeCell ref="C38:D38"/>
    <mergeCell ref="B44:I44"/>
    <mergeCell ref="C46:D46"/>
    <mergeCell ref="F46:H46"/>
    <mergeCell ref="B47:B53"/>
    <mergeCell ref="C47:D47"/>
    <mergeCell ref="F47:H47"/>
    <mergeCell ref="C48:D48"/>
    <mergeCell ref="B54:I54"/>
    <mergeCell ref="C56:D56"/>
    <mergeCell ref="F56:H56"/>
    <mergeCell ref="B57:B63"/>
    <mergeCell ref="C57:D57"/>
    <mergeCell ref="F57:H57"/>
    <mergeCell ref="C58:D58"/>
    <mergeCell ref="B64:I64"/>
    <mergeCell ref="C66:D66"/>
    <mergeCell ref="F66:H66"/>
    <mergeCell ref="B67:B73"/>
    <mergeCell ref="C67:D67"/>
    <mergeCell ref="F67:H67"/>
    <mergeCell ref="C68:D68"/>
    <mergeCell ref="B74:I74"/>
    <mergeCell ref="C76:D76"/>
    <mergeCell ref="F76:H76"/>
    <mergeCell ref="B77:B83"/>
    <mergeCell ref="C77:D77"/>
    <mergeCell ref="F77:H77"/>
    <mergeCell ref="C78:D78"/>
    <mergeCell ref="B84:I84"/>
    <mergeCell ref="C86:D86"/>
    <mergeCell ref="F86:H86"/>
    <mergeCell ref="B87:B93"/>
    <mergeCell ref="C87:D87"/>
    <mergeCell ref="F87:H87"/>
    <mergeCell ref="C88:D88"/>
    <mergeCell ref="B104:I104"/>
    <mergeCell ref="B94:I94"/>
    <mergeCell ref="C96:D96"/>
    <mergeCell ref="F96:H96"/>
    <mergeCell ref="B97:B103"/>
    <mergeCell ref="C97:D97"/>
    <mergeCell ref="F97:H97"/>
    <mergeCell ref="C98:D98"/>
    <mergeCell ref="C106:D106"/>
    <mergeCell ref="F106:H106"/>
    <mergeCell ref="B107:B113"/>
    <mergeCell ref="C107:D107"/>
    <mergeCell ref="F107:H107"/>
    <mergeCell ref="C108:D108"/>
    <mergeCell ref="B124:I124"/>
    <mergeCell ref="B114:I114"/>
    <mergeCell ref="C116:D116"/>
    <mergeCell ref="F116:H116"/>
    <mergeCell ref="B117:B123"/>
    <mergeCell ref="C117:D117"/>
    <mergeCell ref="F117:H117"/>
    <mergeCell ref="C118:D118"/>
  </mergeCells>
  <phoneticPr fontId="2"/>
  <dataValidations count="2">
    <dataValidation type="list" allowBlank="1" showInputMessage="1" showErrorMessage="1" sqref="F89:F93 F9:F13 F19:F23 F29:F33 F39:F43 F49:F53 F59:F63 F69:F73 F79:F83 F99:F103 F109:F113 F119:F123" xr:uid="{00000000-0002-0000-0100-000000000000}">
      <formula1>INDIRECT(E9)</formula1>
    </dataValidation>
    <dataValidation type="list" allowBlank="1" showInputMessage="1" showErrorMessage="1" sqref="H9:H13 H89:H93 H19:H23 H29:H33 H39:H43 H49:H53 H59:H63 H69:H73 H79:H83 H99:H103 H109:H113 H119:H123" xr:uid="{D2E8A6EF-186B-4A1F-897C-A85A53324BEF}">
      <formula1>"令和6年4月1日以前,令和6年4月2日～10月1日,令和6年10月2日以降"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fitToHeight="0" orientation="landscape" cellComments="asDisplayed" r:id="rId2"/>
  <headerFooter>
    <oddFooter>&amp;C&amp;P/&amp;N</oddFooter>
  </headerFooter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【編集不可】データ一覧!$E$2:$E$36</xm:f>
          </x14:formula1>
          <xm:sqref>D9:D13 D19:D23 D29:D33 D39:D43 D49:D53 D59:D63 D69:D73 D79:D83 D89:D93 D99:D103 D109:D113 D119:D123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Q703"/>
  <sheetViews>
    <sheetView zoomScaleNormal="100" workbookViewId="0">
      <selection activeCell="Q24" sqref="Q24"/>
    </sheetView>
  </sheetViews>
  <sheetFormatPr defaultRowHeight="13.2"/>
  <cols>
    <col min="1" max="1" width="15.33203125" customWidth="1"/>
    <col min="2" max="2" width="21.33203125" customWidth="1"/>
    <col min="4" max="4" width="22" customWidth="1"/>
    <col min="5" max="5" width="38" customWidth="1"/>
    <col min="6" max="6" width="4.6640625" customWidth="1"/>
    <col min="7" max="7" width="57.33203125" customWidth="1"/>
    <col min="8" max="9" width="23.44140625" customWidth="1"/>
    <col min="11" max="11" width="14.21875" customWidth="1"/>
    <col min="12" max="14" width="19" customWidth="1"/>
    <col min="15" max="15" width="16.88671875" customWidth="1"/>
    <col min="16" max="16" width="1" customWidth="1"/>
    <col min="17" max="17" width="16.88671875" customWidth="1"/>
  </cols>
  <sheetData>
    <row r="1" spans="1:17" ht="13.8" thickBot="1">
      <c r="A1" s="92"/>
      <c r="B1" s="92" t="s">
        <v>88</v>
      </c>
      <c r="C1" s="93" t="s">
        <v>43</v>
      </c>
      <c r="D1" s="94" t="s">
        <v>87</v>
      </c>
      <c r="F1" s="8" t="s">
        <v>42</v>
      </c>
      <c r="G1" s="10" t="s">
        <v>37</v>
      </c>
      <c r="H1" s="9" t="s">
        <v>36</v>
      </c>
      <c r="I1" s="9" t="s">
        <v>36</v>
      </c>
      <c r="K1" s="64" t="s">
        <v>58</v>
      </c>
      <c r="N1" s="65" t="s">
        <v>59</v>
      </c>
    </row>
    <row r="2" spans="1:17" ht="13.8" thickTop="1">
      <c r="A2" s="164" t="str">
        <f>B2&amp;C2</f>
        <v>訪問等※訪問入浴定員なし(訪問等のみ選択可)</v>
      </c>
      <c r="B2" s="164" t="s">
        <v>86</v>
      </c>
      <c r="C2" s="165" t="s">
        <v>127</v>
      </c>
      <c r="D2" s="168">
        <v>96000</v>
      </c>
      <c r="E2" t="str">
        <f>F2&amp;G2</f>
        <v>1介・介護医療院</v>
      </c>
      <c r="F2" s="11">
        <v>1</v>
      </c>
      <c r="G2" s="13" t="s">
        <v>89</v>
      </c>
      <c r="H2" s="12" t="s">
        <v>83</v>
      </c>
      <c r="I2" s="12" t="s">
        <v>38</v>
      </c>
      <c r="J2" t="s">
        <v>76</v>
      </c>
      <c r="K2" s="41" t="s">
        <v>44</v>
      </c>
      <c r="L2" s="59" t="s">
        <v>45</v>
      </c>
      <c r="M2" s="60" t="s">
        <v>141</v>
      </c>
      <c r="N2" s="144" t="s">
        <v>142</v>
      </c>
      <c r="O2" s="66" t="s">
        <v>137</v>
      </c>
    </row>
    <row r="3" spans="1:17" ht="13.8" thickBot="1">
      <c r="A3" s="95" t="str">
        <f t="shared" ref="A3:A66" si="0">B3&amp;C3</f>
        <v>訪問等※訪問入浴以外定員なし(訪問等のみ選択可)</v>
      </c>
      <c r="B3" s="95" t="s">
        <v>85</v>
      </c>
      <c r="C3" s="102" t="s">
        <v>127</v>
      </c>
      <c r="D3" s="169">
        <v>96000</v>
      </c>
      <c r="E3" t="str">
        <f t="shared" ref="E3:E23" si="1">F3&amp;G3</f>
        <v>2介・介護療養型医療施設</v>
      </c>
      <c r="F3" s="14">
        <f>F2+1</f>
        <v>2</v>
      </c>
      <c r="G3" s="16" t="s">
        <v>90</v>
      </c>
      <c r="H3" s="15" t="s">
        <v>83</v>
      </c>
      <c r="I3" s="15" t="s">
        <v>38</v>
      </c>
      <c r="J3" t="s">
        <v>75</v>
      </c>
      <c r="K3" s="42" t="s">
        <v>138</v>
      </c>
      <c r="L3" s="145" t="s">
        <v>139</v>
      </c>
      <c r="M3" s="58" t="s">
        <v>140</v>
      </c>
      <c r="N3" s="147" t="s">
        <v>143</v>
      </c>
      <c r="O3" s="146" t="s">
        <v>143</v>
      </c>
    </row>
    <row r="4" spans="1:17" ht="13.8" thickBot="1">
      <c r="A4" s="164" t="str">
        <f t="shared" si="0"/>
        <v>入所1</v>
      </c>
      <c r="B4" s="164" t="s">
        <v>83</v>
      </c>
      <c r="C4" s="165">
        <v>1</v>
      </c>
      <c r="D4" s="166">
        <v>222000</v>
      </c>
      <c r="E4" t="str">
        <f t="shared" si="1"/>
        <v>3介・介護老人福祉施設</v>
      </c>
      <c r="F4" s="14">
        <f t="shared" ref="F4:F36" si="2">F3+1</f>
        <v>3</v>
      </c>
      <c r="G4" s="16" t="s">
        <v>91</v>
      </c>
      <c r="H4" s="15" t="s">
        <v>83</v>
      </c>
      <c r="I4" s="15" t="s">
        <v>38</v>
      </c>
      <c r="J4" t="s">
        <v>75</v>
      </c>
      <c r="K4" s="43" t="s">
        <v>46</v>
      </c>
      <c r="L4" s="44" t="s">
        <v>47</v>
      </c>
      <c r="M4" s="44" t="s">
        <v>47</v>
      </c>
      <c r="N4" s="44" t="s">
        <v>47</v>
      </c>
      <c r="O4" s="61" t="s">
        <v>47</v>
      </c>
    </row>
    <row r="5" spans="1:17">
      <c r="A5" s="164" t="str">
        <f t="shared" si="0"/>
        <v>入所2</v>
      </c>
      <c r="B5" s="164" t="s">
        <v>83</v>
      </c>
      <c r="C5" s="165">
        <v>2</v>
      </c>
      <c r="D5" s="166">
        <v>222000</v>
      </c>
      <c r="E5" t="str">
        <f t="shared" si="1"/>
        <v>4介・介護老人保健施設</v>
      </c>
      <c r="F5" s="14">
        <f t="shared" si="2"/>
        <v>4</v>
      </c>
      <c r="G5" s="16" t="s">
        <v>92</v>
      </c>
      <c r="H5" s="15" t="s">
        <v>83</v>
      </c>
      <c r="I5" s="15" t="s">
        <v>38</v>
      </c>
      <c r="J5" t="s">
        <v>75</v>
      </c>
      <c r="K5" s="45" t="s">
        <v>48</v>
      </c>
      <c r="L5" s="97">
        <v>55000</v>
      </c>
      <c r="M5" s="97">
        <v>100000</v>
      </c>
      <c r="N5" s="97">
        <v>15000</v>
      </c>
      <c r="O5" s="148"/>
    </row>
    <row r="6" spans="1:17">
      <c r="A6" s="164" t="str">
        <f t="shared" si="0"/>
        <v>入所3</v>
      </c>
      <c r="B6" s="164" t="s">
        <v>83</v>
      </c>
      <c r="C6" s="165">
        <v>3</v>
      </c>
      <c r="D6" s="166">
        <v>222000</v>
      </c>
      <c r="E6" t="str">
        <f t="shared" si="1"/>
        <v>5介・特定施設入居者生活介護</v>
      </c>
      <c r="F6" s="14">
        <f t="shared" si="2"/>
        <v>5</v>
      </c>
      <c r="G6" s="16" t="s">
        <v>93</v>
      </c>
      <c r="H6" s="15" t="s">
        <v>83</v>
      </c>
      <c r="I6" s="15" t="s">
        <v>38</v>
      </c>
      <c r="J6" t="s">
        <v>75</v>
      </c>
      <c r="K6" s="46" t="s">
        <v>49</v>
      </c>
      <c r="L6" s="98">
        <f>L5*2</f>
        <v>110000</v>
      </c>
      <c r="M6" s="98">
        <f>M5*2</f>
        <v>200000</v>
      </c>
      <c r="N6" s="98">
        <v>25000</v>
      </c>
      <c r="O6" s="149"/>
    </row>
    <row r="7" spans="1:17" ht="13.8" thickBot="1">
      <c r="A7" s="164" t="str">
        <f t="shared" si="0"/>
        <v>入所4</v>
      </c>
      <c r="B7" s="164" t="s">
        <v>83</v>
      </c>
      <c r="C7" s="165">
        <v>4</v>
      </c>
      <c r="D7" s="166">
        <v>222000</v>
      </c>
      <c r="E7" t="str">
        <f t="shared" si="1"/>
        <v>6介・認知症対応型共同生活介護</v>
      </c>
      <c r="F7" s="17">
        <f t="shared" si="2"/>
        <v>6</v>
      </c>
      <c r="G7" s="19" t="s">
        <v>94</v>
      </c>
      <c r="H7" s="18" t="s">
        <v>83</v>
      </c>
      <c r="I7" s="18" t="s">
        <v>38</v>
      </c>
      <c r="J7" t="s">
        <v>75</v>
      </c>
      <c r="K7" s="46" t="s">
        <v>50</v>
      </c>
      <c r="L7" s="98">
        <v>160000</v>
      </c>
      <c r="M7" s="98">
        <f>M5*3</f>
        <v>300000</v>
      </c>
      <c r="N7" s="98">
        <v>40000</v>
      </c>
      <c r="O7" s="149"/>
    </row>
    <row r="8" spans="1:17">
      <c r="A8" s="164" t="str">
        <f t="shared" si="0"/>
        <v>入所5</v>
      </c>
      <c r="B8" s="164" t="s">
        <v>83</v>
      </c>
      <c r="C8" s="165">
        <v>5</v>
      </c>
      <c r="D8" s="166">
        <v>222000</v>
      </c>
      <c r="E8" t="str">
        <f t="shared" si="1"/>
        <v>7介・短期入所生活介護</v>
      </c>
      <c r="F8" s="20">
        <f t="shared" si="2"/>
        <v>7</v>
      </c>
      <c r="G8" s="22" t="s">
        <v>98</v>
      </c>
      <c r="H8" s="21" t="s">
        <v>84</v>
      </c>
      <c r="I8" s="21" t="s">
        <v>40</v>
      </c>
      <c r="J8" t="s">
        <v>75</v>
      </c>
      <c r="K8" s="46" t="s">
        <v>51</v>
      </c>
      <c r="L8" s="98">
        <v>210000</v>
      </c>
      <c r="M8" s="98">
        <f>M5*4</f>
        <v>400000</v>
      </c>
      <c r="N8" s="98">
        <v>55000</v>
      </c>
      <c r="O8" s="149"/>
    </row>
    <row r="9" spans="1:17">
      <c r="A9" s="164" t="str">
        <f t="shared" si="0"/>
        <v>入所6</v>
      </c>
      <c r="B9" s="164" t="s">
        <v>83</v>
      </c>
      <c r="C9" s="165">
        <v>6</v>
      </c>
      <c r="D9" s="166">
        <v>222000</v>
      </c>
      <c r="E9" t="str">
        <f t="shared" si="1"/>
        <v>8介・短期入所療養介護</v>
      </c>
      <c r="F9" s="23">
        <f t="shared" si="2"/>
        <v>8</v>
      </c>
      <c r="G9" s="25" t="s">
        <v>99</v>
      </c>
      <c r="H9" s="24" t="s">
        <v>84</v>
      </c>
      <c r="I9" s="24" t="s">
        <v>40</v>
      </c>
      <c r="J9" t="s">
        <v>75</v>
      </c>
      <c r="K9" s="46" t="s">
        <v>52</v>
      </c>
      <c r="L9" s="98">
        <v>265000</v>
      </c>
      <c r="M9" s="98">
        <v>495000</v>
      </c>
      <c r="N9" s="98">
        <v>65000</v>
      </c>
      <c r="O9" s="149"/>
    </row>
    <row r="10" spans="1:17" ht="13.8" thickBot="1">
      <c r="A10" s="164" t="str">
        <f t="shared" si="0"/>
        <v>入所7</v>
      </c>
      <c r="B10" s="164" t="s">
        <v>83</v>
      </c>
      <c r="C10" s="165">
        <v>7</v>
      </c>
      <c r="D10" s="166">
        <v>222000</v>
      </c>
      <c r="E10" t="str">
        <f t="shared" si="1"/>
        <v>9介・看護小規模多機能型居宅介護</v>
      </c>
      <c r="F10" s="23">
        <f t="shared" si="2"/>
        <v>9</v>
      </c>
      <c r="G10" s="25" t="s">
        <v>100</v>
      </c>
      <c r="H10" s="24" t="s">
        <v>84</v>
      </c>
      <c r="I10" s="24" t="s">
        <v>40</v>
      </c>
      <c r="J10" t="s">
        <v>75</v>
      </c>
      <c r="K10" s="47" t="s">
        <v>53</v>
      </c>
      <c r="L10" s="98">
        <v>320000</v>
      </c>
      <c r="M10" s="98">
        <v>595000</v>
      </c>
      <c r="N10" s="98">
        <v>80000</v>
      </c>
      <c r="O10" s="150"/>
    </row>
    <row r="11" spans="1:17">
      <c r="A11" s="164" t="str">
        <f t="shared" si="0"/>
        <v>入所8</v>
      </c>
      <c r="B11" s="164" t="s">
        <v>83</v>
      </c>
      <c r="C11" s="165">
        <v>8</v>
      </c>
      <c r="D11" s="166">
        <v>222000</v>
      </c>
      <c r="E11" t="str">
        <f t="shared" si="1"/>
        <v>10介・小規模多機能型居宅介護</v>
      </c>
      <c r="F11" s="23">
        <f t="shared" si="2"/>
        <v>10</v>
      </c>
      <c r="G11" s="25" t="s">
        <v>101</v>
      </c>
      <c r="H11" s="24" t="s">
        <v>84</v>
      </c>
      <c r="I11" s="24" t="s">
        <v>40</v>
      </c>
      <c r="J11" t="s">
        <v>75</v>
      </c>
      <c r="K11" s="49" t="s">
        <v>54</v>
      </c>
      <c r="L11" s="50"/>
      <c r="M11" s="50"/>
      <c r="N11" s="151"/>
      <c r="O11" s="62"/>
    </row>
    <row r="12" spans="1:17" ht="13.8" thickBot="1">
      <c r="A12" s="164" t="str">
        <f t="shared" si="0"/>
        <v>入所9</v>
      </c>
      <c r="B12" s="164" t="s">
        <v>83</v>
      </c>
      <c r="C12" s="165">
        <v>9</v>
      </c>
      <c r="D12" s="166">
        <v>222000</v>
      </c>
      <c r="E12" t="str">
        <f t="shared" si="1"/>
        <v>11介・通所リハビリテーション</v>
      </c>
      <c r="F12" s="23">
        <f t="shared" si="2"/>
        <v>11</v>
      </c>
      <c r="G12" s="25" t="s">
        <v>102</v>
      </c>
      <c r="H12" s="24" t="s">
        <v>84</v>
      </c>
      <c r="I12" s="24" t="s">
        <v>40</v>
      </c>
      <c r="J12" t="s">
        <v>75</v>
      </c>
      <c r="K12" s="51" t="s">
        <v>55</v>
      </c>
      <c r="L12" s="48">
        <f>L5</f>
        <v>55000</v>
      </c>
      <c r="M12" s="52"/>
      <c r="N12" s="152"/>
      <c r="O12" s="63">
        <v>15000</v>
      </c>
    </row>
    <row r="13" spans="1:17" ht="13.8" thickBot="1">
      <c r="A13" s="164" t="str">
        <f t="shared" si="0"/>
        <v>入所10</v>
      </c>
      <c r="B13" s="164" t="s">
        <v>83</v>
      </c>
      <c r="C13" s="165">
        <v>10</v>
      </c>
      <c r="D13" s="166">
        <v>222000</v>
      </c>
      <c r="E13" t="str">
        <f t="shared" si="1"/>
        <v>12介・通所介護</v>
      </c>
      <c r="F13" s="23">
        <f t="shared" si="2"/>
        <v>12</v>
      </c>
      <c r="G13" s="25" t="s">
        <v>103</v>
      </c>
      <c r="H13" s="24" t="s">
        <v>84</v>
      </c>
      <c r="I13" s="24" t="s">
        <v>40</v>
      </c>
      <c r="J13" t="s">
        <v>75</v>
      </c>
      <c r="K13" s="53" t="s">
        <v>56</v>
      </c>
      <c r="L13" s="154"/>
      <c r="M13" s="54"/>
      <c r="N13" s="153"/>
      <c r="O13" s="155"/>
    </row>
    <row r="14" spans="1:17" ht="14.4" thickTop="1" thickBot="1">
      <c r="A14" s="95" t="str">
        <f t="shared" si="0"/>
        <v>入所11</v>
      </c>
      <c r="B14" s="95" t="s">
        <v>83</v>
      </c>
      <c r="C14" s="102">
        <v>11</v>
      </c>
      <c r="D14" s="103">
        <v>444000</v>
      </c>
      <c r="E14" t="str">
        <f t="shared" si="1"/>
        <v>13介・地域密着型通所介護</v>
      </c>
      <c r="F14" s="23">
        <f t="shared" si="2"/>
        <v>13</v>
      </c>
      <c r="G14" s="25" t="s">
        <v>104</v>
      </c>
      <c r="H14" s="24" t="s">
        <v>84</v>
      </c>
      <c r="I14" s="24" t="s">
        <v>40</v>
      </c>
      <c r="J14" t="s">
        <v>75</v>
      </c>
      <c r="K14" s="55" t="s">
        <v>57</v>
      </c>
      <c r="L14" s="156"/>
      <c r="M14" s="157"/>
      <c r="N14" s="157"/>
      <c r="O14" s="158"/>
    </row>
    <row r="15" spans="1:17" ht="15.6" thickTop="1" thickBot="1">
      <c r="A15" s="95" t="str">
        <f t="shared" si="0"/>
        <v>入所12</v>
      </c>
      <c r="B15" s="95" t="s">
        <v>83</v>
      </c>
      <c r="C15" s="102">
        <v>12</v>
      </c>
      <c r="D15" s="103">
        <v>444000</v>
      </c>
      <c r="E15" t="str">
        <f t="shared" si="1"/>
        <v>14介・認知症対応型通所介護</v>
      </c>
      <c r="F15" s="26">
        <f t="shared" si="2"/>
        <v>14</v>
      </c>
      <c r="G15" s="28" t="s">
        <v>105</v>
      </c>
      <c r="H15" s="27" t="s">
        <v>84</v>
      </c>
      <c r="I15" s="27" t="s">
        <v>40</v>
      </c>
      <c r="J15" t="s">
        <v>75</v>
      </c>
      <c r="K15" s="56"/>
      <c r="L15" s="56"/>
      <c r="M15" s="57"/>
      <c r="N15" s="57"/>
    </row>
    <row r="16" spans="1:17" ht="13.8" thickBot="1">
      <c r="A16" s="95" t="str">
        <f t="shared" si="0"/>
        <v>入所13</v>
      </c>
      <c r="B16" s="95" t="s">
        <v>83</v>
      </c>
      <c r="C16" s="102">
        <v>13</v>
      </c>
      <c r="D16" s="103">
        <v>444000</v>
      </c>
      <c r="E16" t="str">
        <f t="shared" si="1"/>
        <v>15介・訪問介護</v>
      </c>
      <c r="F16" s="29">
        <f t="shared" si="2"/>
        <v>15</v>
      </c>
      <c r="G16" s="31" t="s">
        <v>116</v>
      </c>
      <c r="H16" s="30" t="s">
        <v>85</v>
      </c>
      <c r="I16" s="30" t="s">
        <v>80</v>
      </c>
      <c r="J16" t="s">
        <v>75</v>
      </c>
      <c r="Q16" s="159" t="s">
        <v>146</v>
      </c>
    </row>
    <row r="17" spans="1:17" ht="18" thickTop="1" thickBot="1">
      <c r="A17" s="95" t="str">
        <f t="shared" si="0"/>
        <v>入所14</v>
      </c>
      <c r="B17" s="95" t="s">
        <v>83</v>
      </c>
      <c r="C17" s="102">
        <v>14</v>
      </c>
      <c r="D17" s="103">
        <v>444000</v>
      </c>
      <c r="E17" t="str">
        <f t="shared" si="1"/>
        <v>16介・訪問看護</v>
      </c>
      <c r="F17" s="32">
        <f t="shared" si="2"/>
        <v>16</v>
      </c>
      <c r="G17" s="34" t="s">
        <v>117</v>
      </c>
      <c r="H17" s="33" t="s">
        <v>85</v>
      </c>
      <c r="I17" s="33" t="s">
        <v>81</v>
      </c>
      <c r="J17" t="s">
        <v>75</v>
      </c>
      <c r="K17" s="266" t="s">
        <v>60</v>
      </c>
      <c r="L17" s="267"/>
      <c r="M17" s="67" t="s">
        <v>61</v>
      </c>
      <c r="N17" s="68" t="s">
        <v>144</v>
      </c>
      <c r="O17" s="143" t="s">
        <v>145</v>
      </c>
      <c r="P17" s="69"/>
      <c r="Q17" s="70" t="s">
        <v>62</v>
      </c>
    </row>
    <row r="18" spans="1:17">
      <c r="A18" s="95" t="str">
        <f t="shared" si="0"/>
        <v>入所15</v>
      </c>
      <c r="B18" s="95" t="s">
        <v>83</v>
      </c>
      <c r="C18" s="102">
        <v>15</v>
      </c>
      <c r="D18" s="103">
        <v>444000</v>
      </c>
      <c r="E18" t="str">
        <f t="shared" si="1"/>
        <v>17介・訪問入浴介護</v>
      </c>
      <c r="F18" s="38">
        <f t="shared" si="2"/>
        <v>17</v>
      </c>
      <c r="G18" s="40" t="s">
        <v>118</v>
      </c>
      <c r="H18" s="39" t="s">
        <v>86</v>
      </c>
      <c r="I18" s="39" t="s">
        <v>82</v>
      </c>
      <c r="J18" t="s">
        <v>75</v>
      </c>
      <c r="K18" s="268" t="s">
        <v>63</v>
      </c>
      <c r="L18" s="269"/>
      <c r="M18" s="71" t="s">
        <v>64</v>
      </c>
      <c r="N18" s="72">
        <v>55000</v>
      </c>
      <c r="O18" s="87">
        <v>100000</v>
      </c>
      <c r="P18" s="73"/>
      <c r="Q18" s="74">
        <f>N18+O18</f>
        <v>155000</v>
      </c>
    </row>
    <row r="19" spans="1:17">
      <c r="A19" s="95" t="str">
        <f t="shared" si="0"/>
        <v>入所16</v>
      </c>
      <c r="B19" s="95" t="s">
        <v>83</v>
      </c>
      <c r="C19" s="102">
        <v>16</v>
      </c>
      <c r="D19" s="103">
        <v>444000</v>
      </c>
      <c r="E19" t="str">
        <f t="shared" si="1"/>
        <v>18介・夜間対応型訪問介護</v>
      </c>
      <c r="F19" s="32">
        <f t="shared" si="2"/>
        <v>18</v>
      </c>
      <c r="G19" s="34" t="s">
        <v>119</v>
      </c>
      <c r="H19" s="33" t="s">
        <v>85</v>
      </c>
      <c r="I19" s="33" t="s">
        <v>81</v>
      </c>
      <c r="J19" t="s">
        <v>75</v>
      </c>
      <c r="K19" s="270"/>
      <c r="L19" s="271"/>
      <c r="M19" s="75" t="s">
        <v>65</v>
      </c>
      <c r="N19" s="76">
        <v>110000</v>
      </c>
      <c r="O19" s="88">
        <v>200000</v>
      </c>
      <c r="P19" s="73"/>
      <c r="Q19" s="74">
        <f t="shared" ref="Q19:Q31" si="3">N19+O19</f>
        <v>310000</v>
      </c>
    </row>
    <row r="20" spans="1:17">
      <c r="A20" s="95" t="str">
        <f t="shared" si="0"/>
        <v>入所17</v>
      </c>
      <c r="B20" s="95" t="s">
        <v>83</v>
      </c>
      <c r="C20" s="102">
        <v>17</v>
      </c>
      <c r="D20" s="103">
        <v>444000</v>
      </c>
      <c r="E20" t="str">
        <f t="shared" si="1"/>
        <v>19介・居宅介護支援</v>
      </c>
      <c r="F20" s="32">
        <f t="shared" si="2"/>
        <v>19</v>
      </c>
      <c r="G20" s="34" t="s">
        <v>120</v>
      </c>
      <c r="H20" s="33" t="s">
        <v>85</v>
      </c>
      <c r="I20" s="33" t="s">
        <v>81</v>
      </c>
      <c r="J20" t="s">
        <v>75</v>
      </c>
      <c r="K20" s="270"/>
      <c r="L20" s="271"/>
      <c r="M20" s="75" t="s">
        <v>66</v>
      </c>
      <c r="N20" s="76">
        <v>160000</v>
      </c>
      <c r="O20" s="88">
        <v>300000</v>
      </c>
      <c r="P20" s="73"/>
      <c r="Q20" s="74">
        <f t="shared" si="3"/>
        <v>460000</v>
      </c>
    </row>
    <row r="21" spans="1:17">
      <c r="A21" s="95" t="str">
        <f t="shared" si="0"/>
        <v>入所18</v>
      </c>
      <c r="B21" s="95" t="s">
        <v>83</v>
      </c>
      <c r="C21" s="102">
        <v>18</v>
      </c>
      <c r="D21" s="103">
        <v>444000</v>
      </c>
      <c r="E21" t="str">
        <f t="shared" si="1"/>
        <v>20介・訪問リハビリテーション</v>
      </c>
      <c r="F21" s="32">
        <f t="shared" si="2"/>
        <v>20</v>
      </c>
      <c r="G21" s="34" t="s">
        <v>121</v>
      </c>
      <c r="H21" s="33" t="s">
        <v>85</v>
      </c>
      <c r="I21" s="33" t="s">
        <v>81</v>
      </c>
      <c r="J21" t="s">
        <v>75</v>
      </c>
      <c r="K21" s="270"/>
      <c r="L21" s="271"/>
      <c r="M21" s="75" t="s">
        <v>67</v>
      </c>
      <c r="N21" s="76">
        <v>210000</v>
      </c>
      <c r="O21" s="88">
        <v>400000</v>
      </c>
      <c r="P21" s="73"/>
      <c r="Q21" s="74">
        <f t="shared" si="3"/>
        <v>610000</v>
      </c>
    </row>
    <row r="22" spans="1:17">
      <c r="A22" s="95" t="str">
        <f t="shared" si="0"/>
        <v>入所19</v>
      </c>
      <c r="B22" s="95" t="s">
        <v>83</v>
      </c>
      <c r="C22" s="102">
        <v>19</v>
      </c>
      <c r="D22" s="103">
        <v>444000</v>
      </c>
      <c r="E22" t="str">
        <f t="shared" si="1"/>
        <v>21介・定期巡回・随時対応型訪問介護看護</v>
      </c>
      <c r="F22" s="32">
        <f t="shared" si="2"/>
        <v>21</v>
      </c>
      <c r="G22" s="34" t="s">
        <v>122</v>
      </c>
      <c r="H22" s="33" t="s">
        <v>85</v>
      </c>
      <c r="I22" s="33" t="s">
        <v>81</v>
      </c>
      <c r="J22" t="s">
        <v>75</v>
      </c>
      <c r="K22" s="270"/>
      <c r="L22" s="271"/>
      <c r="M22" s="75" t="s">
        <v>68</v>
      </c>
      <c r="N22" s="76">
        <v>265000</v>
      </c>
      <c r="O22" s="88">
        <v>495000</v>
      </c>
      <c r="P22" s="73"/>
      <c r="Q22" s="74">
        <f t="shared" si="3"/>
        <v>760000</v>
      </c>
    </row>
    <row r="23" spans="1:17" ht="13.8" thickBot="1">
      <c r="A23" s="95" t="str">
        <f t="shared" si="0"/>
        <v>入所20</v>
      </c>
      <c r="B23" s="95" t="s">
        <v>83</v>
      </c>
      <c r="C23" s="102">
        <v>20</v>
      </c>
      <c r="D23" s="103">
        <v>444000</v>
      </c>
      <c r="E23" t="str">
        <f t="shared" si="1"/>
        <v>22介・特定福祉用具販売/貸与</v>
      </c>
      <c r="F23" s="35">
        <f t="shared" si="2"/>
        <v>22</v>
      </c>
      <c r="G23" s="37" t="s">
        <v>123</v>
      </c>
      <c r="H23" s="36" t="s">
        <v>85</v>
      </c>
      <c r="I23" s="36" t="s">
        <v>81</v>
      </c>
      <c r="J23" t="s">
        <v>75</v>
      </c>
      <c r="K23" s="272"/>
      <c r="L23" s="273"/>
      <c r="M23" s="91" t="s">
        <v>69</v>
      </c>
      <c r="N23" s="167">
        <v>320000</v>
      </c>
      <c r="O23" s="89">
        <v>595000</v>
      </c>
      <c r="P23" s="73"/>
      <c r="Q23" s="160">
        <f t="shared" si="3"/>
        <v>915000</v>
      </c>
    </row>
    <row r="24" spans="1:17">
      <c r="A24" s="164" t="str">
        <f t="shared" si="0"/>
        <v>入所21</v>
      </c>
      <c r="B24" s="164" t="s">
        <v>83</v>
      </c>
      <c r="C24" s="165">
        <v>21</v>
      </c>
      <c r="D24" s="170">
        <v>666000</v>
      </c>
      <c r="E24" t="str">
        <f t="shared" ref="E24:E36" si="4">F24&amp;G24</f>
        <v>23障・施設入所支援</v>
      </c>
      <c r="F24" s="11">
        <f t="shared" si="2"/>
        <v>23</v>
      </c>
      <c r="G24" s="13" t="s">
        <v>95</v>
      </c>
      <c r="H24" s="12" t="s">
        <v>83</v>
      </c>
      <c r="I24" s="12" t="s">
        <v>39</v>
      </c>
      <c r="J24" t="s">
        <v>75</v>
      </c>
      <c r="K24" s="268" t="s">
        <v>70</v>
      </c>
      <c r="L24" s="269"/>
      <c r="M24" s="78" t="s">
        <v>64</v>
      </c>
      <c r="N24" s="72">
        <v>55000</v>
      </c>
      <c r="O24" s="87">
        <v>15000</v>
      </c>
      <c r="P24" s="73"/>
      <c r="Q24" s="79">
        <f t="shared" si="3"/>
        <v>70000</v>
      </c>
    </row>
    <row r="25" spans="1:17">
      <c r="A25" s="164" t="str">
        <f t="shared" si="0"/>
        <v>入所22</v>
      </c>
      <c r="B25" s="164" t="s">
        <v>83</v>
      </c>
      <c r="C25" s="165">
        <v>22</v>
      </c>
      <c r="D25" s="170">
        <v>666000</v>
      </c>
      <c r="E25" t="str">
        <f t="shared" si="4"/>
        <v>24障・共同生活援助</v>
      </c>
      <c r="F25" s="105">
        <f t="shared" si="2"/>
        <v>24</v>
      </c>
      <c r="G25" s="106" t="s">
        <v>96</v>
      </c>
      <c r="H25" s="107" t="s">
        <v>83</v>
      </c>
      <c r="I25" s="107" t="s">
        <v>39</v>
      </c>
      <c r="J25" t="s">
        <v>75</v>
      </c>
      <c r="K25" s="270"/>
      <c r="L25" s="271"/>
      <c r="M25" s="75" t="s">
        <v>65</v>
      </c>
      <c r="N25" s="76">
        <v>110000</v>
      </c>
      <c r="O25" s="88">
        <v>25000</v>
      </c>
      <c r="P25" s="73"/>
      <c r="Q25" s="74">
        <f t="shared" si="3"/>
        <v>135000</v>
      </c>
    </row>
    <row r="26" spans="1:17" ht="13.8" thickBot="1">
      <c r="A26" s="164" t="str">
        <f t="shared" si="0"/>
        <v>入所23</v>
      </c>
      <c r="B26" s="164" t="s">
        <v>83</v>
      </c>
      <c r="C26" s="165">
        <v>23</v>
      </c>
      <c r="D26" s="170">
        <v>666000</v>
      </c>
      <c r="E26" t="str">
        <f t="shared" si="4"/>
        <v>25障・短期入所(単独型に限る)</v>
      </c>
      <c r="F26" s="17">
        <f t="shared" si="2"/>
        <v>25</v>
      </c>
      <c r="G26" s="19" t="s">
        <v>97</v>
      </c>
      <c r="H26" s="18" t="s">
        <v>83</v>
      </c>
      <c r="I26" s="18" t="s">
        <v>39</v>
      </c>
      <c r="J26" t="s">
        <v>75</v>
      </c>
      <c r="K26" s="270"/>
      <c r="L26" s="271"/>
      <c r="M26" s="75" t="s">
        <v>66</v>
      </c>
      <c r="N26" s="76">
        <v>160000</v>
      </c>
      <c r="O26" s="88">
        <v>40000</v>
      </c>
      <c r="P26" s="73"/>
      <c r="Q26" s="74">
        <f t="shared" si="3"/>
        <v>200000</v>
      </c>
    </row>
    <row r="27" spans="1:17">
      <c r="A27" s="164" t="str">
        <f t="shared" si="0"/>
        <v>入所24</v>
      </c>
      <c r="B27" s="164" t="s">
        <v>83</v>
      </c>
      <c r="C27" s="165">
        <v>24</v>
      </c>
      <c r="D27" s="170">
        <v>666000</v>
      </c>
      <c r="E27" t="str">
        <f t="shared" si="4"/>
        <v>26障・生活介護</v>
      </c>
      <c r="F27" s="20">
        <f t="shared" si="2"/>
        <v>26</v>
      </c>
      <c r="G27" s="22" t="s">
        <v>106</v>
      </c>
      <c r="H27" s="21" t="s">
        <v>84</v>
      </c>
      <c r="I27" s="21" t="s">
        <v>41</v>
      </c>
      <c r="J27" t="s">
        <v>75</v>
      </c>
      <c r="K27" s="270"/>
      <c r="L27" s="271"/>
      <c r="M27" s="75" t="s">
        <v>67</v>
      </c>
      <c r="N27" s="76">
        <v>210000</v>
      </c>
      <c r="O27" s="88">
        <v>55000</v>
      </c>
      <c r="P27" s="73"/>
      <c r="Q27" s="74">
        <f t="shared" si="3"/>
        <v>265000</v>
      </c>
    </row>
    <row r="28" spans="1:17">
      <c r="A28" s="164" t="str">
        <f t="shared" si="0"/>
        <v>入所25</v>
      </c>
      <c r="B28" s="164" t="s">
        <v>83</v>
      </c>
      <c r="C28" s="165">
        <v>25</v>
      </c>
      <c r="D28" s="170">
        <v>666000</v>
      </c>
      <c r="E28" t="str">
        <f t="shared" si="4"/>
        <v>27障・自立訓練</v>
      </c>
      <c r="F28" s="23">
        <f t="shared" si="2"/>
        <v>27</v>
      </c>
      <c r="G28" s="25" t="s">
        <v>107</v>
      </c>
      <c r="H28" s="24" t="s">
        <v>84</v>
      </c>
      <c r="I28" s="24" t="s">
        <v>41</v>
      </c>
      <c r="J28" t="s">
        <v>75</v>
      </c>
      <c r="K28" s="270"/>
      <c r="L28" s="271"/>
      <c r="M28" s="75" t="s">
        <v>68</v>
      </c>
      <c r="N28" s="76">
        <v>265000</v>
      </c>
      <c r="O28" s="88">
        <v>65000</v>
      </c>
      <c r="P28" s="73"/>
      <c r="Q28" s="74">
        <f t="shared" si="3"/>
        <v>330000</v>
      </c>
    </row>
    <row r="29" spans="1:17" ht="13.8" thickBot="1">
      <c r="A29" s="164" t="str">
        <f t="shared" si="0"/>
        <v>入所26</v>
      </c>
      <c r="B29" s="164" t="s">
        <v>83</v>
      </c>
      <c r="C29" s="165">
        <v>26</v>
      </c>
      <c r="D29" s="170">
        <v>666000</v>
      </c>
      <c r="E29" t="str">
        <f t="shared" si="4"/>
        <v>28障・就労移行支援</v>
      </c>
      <c r="F29" s="23">
        <f t="shared" si="2"/>
        <v>28</v>
      </c>
      <c r="G29" s="25" t="s">
        <v>108</v>
      </c>
      <c r="H29" s="24" t="s">
        <v>84</v>
      </c>
      <c r="I29" s="24" t="s">
        <v>41</v>
      </c>
      <c r="J29" t="s">
        <v>75</v>
      </c>
      <c r="K29" s="272"/>
      <c r="L29" s="273"/>
      <c r="M29" s="91" t="s">
        <v>69</v>
      </c>
      <c r="N29" s="77">
        <v>320000</v>
      </c>
      <c r="O29" s="89">
        <v>80000</v>
      </c>
      <c r="P29" s="73"/>
      <c r="Q29" s="160">
        <f t="shared" si="3"/>
        <v>400000</v>
      </c>
    </row>
    <row r="30" spans="1:17" ht="17.399999999999999" thickBot="1">
      <c r="A30" s="164" t="str">
        <f t="shared" si="0"/>
        <v>入所27</v>
      </c>
      <c r="B30" s="164" t="s">
        <v>83</v>
      </c>
      <c r="C30" s="165">
        <v>27</v>
      </c>
      <c r="D30" s="170">
        <v>666000</v>
      </c>
      <c r="E30" t="str">
        <f t="shared" si="4"/>
        <v>29障・就労継続支援</v>
      </c>
      <c r="F30" s="23">
        <f t="shared" si="2"/>
        <v>29</v>
      </c>
      <c r="G30" s="25" t="s">
        <v>109</v>
      </c>
      <c r="H30" s="24" t="s">
        <v>84</v>
      </c>
      <c r="I30" s="24" t="s">
        <v>41</v>
      </c>
      <c r="J30" t="s">
        <v>75</v>
      </c>
      <c r="K30" s="274" t="s">
        <v>71</v>
      </c>
      <c r="L30" s="80" t="s">
        <v>72</v>
      </c>
      <c r="M30" s="81" t="s">
        <v>73</v>
      </c>
      <c r="N30" s="82">
        <v>55000</v>
      </c>
      <c r="O30" s="90">
        <v>15000</v>
      </c>
      <c r="P30" s="73"/>
      <c r="Q30" s="161">
        <f t="shared" si="3"/>
        <v>70000</v>
      </c>
    </row>
    <row r="31" spans="1:17" ht="17.399999999999999" thickBot="1">
      <c r="A31" s="164" t="str">
        <f t="shared" si="0"/>
        <v>入所28</v>
      </c>
      <c r="B31" s="164" t="s">
        <v>83</v>
      </c>
      <c r="C31" s="165">
        <v>28</v>
      </c>
      <c r="D31" s="170">
        <v>666000</v>
      </c>
      <c r="E31" t="str">
        <f t="shared" si="4"/>
        <v>30障・児童発達支援</v>
      </c>
      <c r="F31" s="23">
        <f t="shared" si="2"/>
        <v>30</v>
      </c>
      <c r="G31" s="25" t="s">
        <v>110</v>
      </c>
      <c r="H31" s="24" t="s">
        <v>84</v>
      </c>
      <c r="I31" s="24" t="s">
        <v>41</v>
      </c>
      <c r="J31" t="s">
        <v>75</v>
      </c>
      <c r="K31" s="275"/>
      <c r="L31" s="83" t="s">
        <v>74</v>
      </c>
      <c r="M31" s="84" t="s">
        <v>73</v>
      </c>
      <c r="N31" s="85">
        <v>55000</v>
      </c>
      <c r="O31" s="163"/>
      <c r="P31" s="86"/>
      <c r="Q31" s="162">
        <f t="shared" si="3"/>
        <v>55000</v>
      </c>
    </row>
    <row r="32" spans="1:17" ht="13.8" thickTop="1">
      <c r="A32" s="164" t="str">
        <f t="shared" si="0"/>
        <v>入所29</v>
      </c>
      <c r="B32" s="164" t="s">
        <v>83</v>
      </c>
      <c r="C32" s="165">
        <v>29</v>
      </c>
      <c r="D32" s="170">
        <v>666000</v>
      </c>
      <c r="E32" t="str">
        <f t="shared" si="4"/>
        <v>31障・医療型児童発達支援</v>
      </c>
      <c r="F32" s="23">
        <f t="shared" si="2"/>
        <v>31</v>
      </c>
      <c r="G32" s="25" t="s">
        <v>111</v>
      </c>
      <c r="H32" s="24" t="s">
        <v>84</v>
      </c>
      <c r="I32" s="24" t="s">
        <v>41</v>
      </c>
      <c r="J32" t="s">
        <v>75</v>
      </c>
    </row>
    <row r="33" spans="1:11">
      <c r="A33" s="164" t="str">
        <f t="shared" si="0"/>
        <v>入所30</v>
      </c>
      <c r="B33" s="164" t="s">
        <v>83</v>
      </c>
      <c r="C33" s="165">
        <v>30</v>
      </c>
      <c r="D33" s="170">
        <v>666000</v>
      </c>
      <c r="E33" t="str">
        <f t="shared" si="4"/>
        <v>32障・放課後等デイサービス</v>
      </c>
      <c r="F33" s="23">
        <f t="shared" si="2"/>
        <v>32</v>
      </c>
      <c r="G33" s="25" t="s">
        <v>112</v>
      </c>
      <c r="H33" s="24" t="s">
        <v>84</v>
      </c>
      <c r="I33" s="24" t="s">
        <v>41</v>
      </c>
      <c r="J33" t="s">
        <v>75</v>
      </c>
    </row>
    <row r="34" spans="1:11" ht="13.8" thickBot="1">
      <c r="A34" s="95" t="str">
        <f t="shared" si="0"/>
        <v>入所31</v>
      </c>
      <c r="B34" s="95" t="s">
        <v>83</v>
      </c>
      <c r="C34" s="102">
        <v>31</v>
      </c>
      <c r="D34" s="169">
        <v>888000</v>
      </c>
      <c r="E34" t="str">
        <f t="shared" si="4"/>
        <v>33障・地域活動支援センター</v>
      </c>
      <c r="F34" s="26">
        <f t="shared" si="2"/>
        <v>33</v>
      </c>
      <c r="G34" s="28" t="s">
        <v>113</v>
      </c>
      <c r="H34" s="27" t="s">
        <v>84</v>
      </c>
      <c r="I34" s="27" t="s">
        <v>41</v>
      </c>
      <c r="J34" t="s">
        <v>75</v>
      </c>
      <c r="K34" s="99" t="s">
        <v>128</v>
      </c>
    </row>
    <row r="35" spans="1:11">
      <c r="A35" s="95" t="str">
        <f t="shared" si="0"/>
        <v>入所32</v>
      </c>
      <c r="B35" s="95" t="s">
        <v>83</v>
      </c>
      <c r="C35" s="102">
        <v>32</v>
      </c>
      <c r="D35" s="169">
        <v>888000</v>
      </c>
      <c r="E35" t="str">
        <f t="shared" si="4"/>
        <v>34障・居宅介護等(居宅介護、重度訪問介護、同行援護、行動援護)</v>
      </c>
      <c r="F35" s="29">
        <f t="shared" si="2"/>
        <v>34</v>
      </c>
      <c r="G35" s="31" t="s">
        <v>114</v>
      </c>
      <c r="H35" s="30" t="s">
        <v>85</v>
      </c>
      <c r="I35" s="30" t="s">
        <v>79</v>
      </c>
      <c r="J35" t="s">
        <v>75</v>
      </c>
    </row>
    <row r="36" spans="1:11" ht="13.8" thickBot="1">
      <c r="A36" s="95" t="str">
        <f t="shared" si="0"/>
        <v>入所33</v>
      </c>
      <c r="B36" s="95" t="s">
        <v>83</v>
      </c>
      <c r="C36" s="102">
        <v>33</v>
      </c>
      <c r="D36" s="169">
        <v>888000</v>
      </c>
      <c r="E36" t="str">
        <f t="shared" si="4"/>
        <v>35障・相談支援(計画相談支援・障害児相談支援)</v>
      </c>
      <c r="F36" s="35">
        <f t="shared" si="2"/>
        <v>35</v>
      </c>
      <c r="G36" s="37" t="s">
        <v>115</v>
      </c>
      <c r="H36" s="36" t="s">
        <v>85</v>
      </c>
      <c r="I36" s="36" t="s">
        <v>79</v>
      </c>
      <c r="J36" t="s">
        <v>75</v>
      </c>
    </row>
    <row r="37" spans="1:11">
      <c r="A37" s="95" t="str">
        <f t="shared" si="0"/>
        <v>入所34</v>
      </c>
      <c r="B37" s="95" t="s">
        <v>83</v>
      </c>
      <c r="C37" s="102">
        <v>34</v>
      </c>
      <c r="D37" s="169">
        <v>888000</v>
      </c>
    </row>
    <row r="38" spans="1:11" ht="13.8" thickBot="1">
      <c r="A38" s="95" t="str">
        <f t="shared" si="0"/>
        <v>入所35</v>
      </c>
      <c r="B38" s="95" t="s">
        <v>83</v>
      </c>
      <c r="C38" s="102">
        <v>35</v>
      </c>
      <c r="D38" s="169">
        <v>888000</v>
      </c>
    </row>
    <row r="39" spans="1:11">
      <c r="A39" s="95" t="str">
        <f t="shared" si="0"/>
        <v>入所36</v>
      </c>
      <c r="B39" s="95" t="s">
        <v>83</v>
      </c>
      <c r="C39" s="102">
        <v>36</v>
      </c>
      <c r="D39" s="169">
        <v>888000</v>
      </c>
      <c r="E39" s="92" t="s">
        <v>88</v>
      </c>
    </row>
    <row r="40" spans="1:11">
      <c r="A40" s="95" t="str">
        <f t="shared" si="0"/>
        <v>入所37</v>
      </c>
      <c r="B40" s="95" t="s">
        <v>83</v>
      </c>
      <c r="C40" s="102">
        <v>37</v>
      </c>
      <c r="D40" s="169">
        <v>888000</v>
      </c>
      <c r="E40" s="95" t="s">
        <v>86</v>
      </c>
    </row>
    <row r="41" spans="1:11">
      <c r="A41" s="95" t="str">
        <f t="shared" si="0"/>
        <v>入所38</v>
      </c>
      <c r="B41" s="95" t="s">
        <v>83</v>
      </c>
      <c r="C41" s="102">
        <v>38</v>
      </c>
      <c r="D41" s="169">
        <v>888000</v>
      </c>
      <c r="E41" s="95" t="s">
        <v>85</v>
      </c>
    </row>
    <row r="42" spans="1:11">
      <c r="A42" s="95" t="str">
        <f t="shared" si="0"/>
        <v>入所39</v>
      </c>
      <c r="B42" s="95" t="s">
        <v>83</v>
      </c>
      <c r="C42" s="102">
        <v>39</v>
      </c>
      <c r="D42" s="169">
        <v>888000</v>
      </c>
      <c r="E42" s="95" t="s">
        <v>83</v>
      </c>
    </row>
    <row r="43" spans="1:11">
      <c r="A43" s="95" t="str">
        <f t="shared" si="0"/>
        <v>入所40</v>
      </c>
      <c r="B43" s="95" t="s">
        <v>83</v>
      </c>
      <c r="C43" s="102">
        <v>40</v>
      </c>
      <c r="D43" s="169">
        <v>888000</v>
      </c>
      <c r="E43" s="95" t="s">
        <v>84</v>
      </c>
    </row>
    <row r="44" spans="1:11">
      <c r="A44" s="95" t="str">
        <f t="shared" si="0"/>
        <v>入所41</v>
      </c>
      <c r="B44" s="95" t="s">
        <v>83</v>
      </c>
      <c r="C44" s="102">
        <v>41</v>
      </c>
      <c r="D44" s="169">
        <v>888000</v>
      </c>
    </row>
    <row r="45" spans="1:11">
      <c r="A45" s="95" t="str">
        <f t="shared" si="0"/>
        <v>入所42</v>
      </c>
      <c r="B45" s="95" t="s">
        <v>83</v>
      </c>
      <c r="C45" s="102">
        <v>42</v>
      </c>
      <c r="D45" s="169">
        <v>888000</v>
      </c>
    </row>
    <row r="46" spans="1:11">
      <c r="A46" s="95" t="str">
        <f t="shared" si="0"/>
        <v>入所43</v>
      </c>
      <c r="B46" s="95" t="s">
        <v>83</v>
      </c>
      <c r="C46" s="102">
        <v>43</v>
      </c>
      <c r="D46" s="169">
        <v>888000</v>
      </c>
    </row>
    <row r="47" spans="1:11">
      <c r="A47" s="95" t="str">
        <f t="shared" si="0"/>
        <v>入所44</v>
      </c>
      <c r="B47" s="95" t="s">
        <v>83</v>
      </c>
      <c r="C47" s="102">
        <v>44</v>
      </c>
      <c r="D47" s="169">
        <v>888000</v>
      </c>
    </row>
    <row r="48" spans="1:11">
      <c r="A48" s="95" t="str">
        <f t="shared" si="0"/>
        <v>入所45</v>
      </c>
      <c r="B48" s="95" t="s">
        <v>83</v>
      </c>
      <c r="C48" s="102">
        <v>45</v>
      </c>
      <c r="D48" s="169">
        <v>888000</v>
      </c>
    </row>
    <row r="49" spans="1:4">
      <c r="A49" s="95" t="str">
        <f t="shared" si="0"/>
        <v>入所46</v>
      </c>
      <c r="B49" s="95" t="s">
        <v>83</v>
      </c>
      <c r="C49" s="102">
        <v>46</v>
      </c>
      <c r="D49" s="169">
        <v>888000</v>
      </c>
    </row>
    <row r="50" spans="1:4">
      <c r="A50" s="95" t="str">
        <f t="shared" si="0"/>
        <v>入所47</v>
      </c>
      <c r="B50" s="95" t="s">
        <v>83</v>
      </c>
      <c r="C50" s="102">
        <v>47</v>
      </c>
      <c r="D50" s="169">
        <v>888000</v>
      </c>
    </row>
    <row r="51" spans="1:4">
      <c r="A51" s="95" t="str">
        <f t="shared" si="0"/>
        <v>入所48</v>
      </c>
      <c r="B51" s="95" t="s">
        <v>83</v>
      </c>
      <c r="C51" s="102">
        <v>48</v>
      </c>
      <c r="D51" s="169">
        <v>888000</v>
      </c>
    </row>
    <row r="52" spans="1:4">
      <c r="A52" s="95" t="str">
        <f t="shared" si="0"/>
        <v>入所49</v>
      </c>
      <c r="B52" s="95" t="s">
        <v>83</v>
      </c>
      <c r="C52" s="102">
        <v>49</v>
      </c>
      <c r="D52" s="169">
        <v>888000</v>
      </c>
    </row>
    <row r="53" spans="1:4">
      <c r="A53" s="95" t="str">
        <f t="shared" si="0"/>
        <v>入所50</v>
      </c>
      <c r="B53" s="95" t="s">
        <v>83</v>
      </c>
      <c r="C53" s="102">
        <v>50</v>
      </c>
      <c r="D53" s="169">
        <v>888000</v>
      </c>
    </row>
    <row r="54" spans="1:4">
      <c r="A54" s="95" t="str">
        <f t="shared" si="0"/>
        <v>入所51</v>
      </c>
      <c r="B54" s="95" t="s">
        <v>83</v>
      </c>
      <c r="C54" s="102">
        <v>51</v>
      </c>
      <c r="D54" s="169">
        <v>888000</v>
      </c>
    </row>
    <row r="55" spans="1:4">
      <c r="A55" s="95" t="str">
        <f t="shared" si="0"/>
        <v>入所52</v>
      </c>
      <c r="B55" s="95" t="s">
        <v>83</v>
      </c>
      <c r="C55" s="102">
        <v>52</v>
      </c>
      <c r="D55" s="169">
        <v>888000</v>
      </c>
    </row>
    <row r="56" spans="1:4">
      <c r="A56" s="95" t="str">
        <f t="shared" si="0"/>
        <v>入所53</v>
      </c>
      <c r="B56" s="95" t="s">
        <v>83</v>
      </c>
      <c r="C56" s="102">
        <v>53</v>
      </c>
      <c r="D56" s="169">
        <v>888000</v>
      </c>
    </row>
    <row r="57" spans="1:4">
      <c r="A57" s="95" t="str">
        <f t="shared" si="0"/>
        <v>入所54</v>
      </c>
      <c r="B57" s="95" t="s">
        <v>83</v>
      </c>
      <c r="C57" s="102">
        <v>54</v>
      </c>
      <c r="D57" s="169">
        <v>888000</v>
      </c>
    </row>
    <row r="58" spans="1:4">
      <c r="A58" s="95" t="str">
        <f t="shared" si="0"/>
        <v>入所55</v>
      </c>
      <c r="B58" s="95" t="s">
        <v>83</v>
      </c>
      <c r="C58" s="102">
        <v>55</v>
      </c>
      <c r="D58" s="169">
        <v>888000</v>
      </c>
    </row>
    <row r="59" spans="1:4">
      <c r="A59" s="95" t="str">
        <f t="shared" si="0"/>
        <v>入所56</v>
      </c>
      <c r="B59" s="95" t="s">
        <v>83</v>
      </c>
      <c r="C59" s="102">
        <v>56</v>
      </c>
      <c r="D59" s="169">
        <v>888000</v>
      </c>
    </row>
    <row r="60" spans="1:4">
      <c r="A60" s="95" t="str">
        <f t="shared" si="0"/>
        <v>入所57</v>
      </c>
      <c r="B60" s="95" t="s">
        <v>83</v>
      </c>
      <c r="C60" s="102">
        <v>57</v>
      </c>
      <c r="D60" s="169">
        <v>888000</v>
      </c>
    </row>
    <row r="61" spans="1:4">
      <c r="A61" s="95" t="str">
        <f t="shared" si="0"/>
        <v>入所58</v>
      </c>
      <c r="B61" s="95" t="s">
        <v>83</v>
      </c>
      <c r="C61" s="102">
        <v>58</v>
      </c>
      <c r="D61" s="169">
        <v>888000</v>
      </c>
    </row>
    <row r="62" spans="1:4">
      <c r="A62" s="95" t="str">
        <f t="shared" si="0"/>
        <v>入所59</v>
      </c>
      <c r="B62" s="95" t="s">
        <v>83</v>
      </c>
      <c r="C62" s="102">
        <v>59</v>
      </c>
      <c r="D62" s="169">
        <v>888000</v>
      </c>
    </row>
    <row r="63" spans="1:4">
      <c r="A63" s="95" t="str">
        <f t="shared" si="0"/>
        <v>入所60</v>
      </c>
      <c r="B63" s="95" t="s">
        <v>83</v>
      </c>
      <c r="C63" s="102">
        <v>60</v>
      </c>
      <c r="D63" s="169">
        <v>888000</v>
      </c>
    </row>
    <row r="64" spans="1:4">
      <c r="A64" s="164" t="str">
        <f t="shared" si="0"/>
        <v>入所61</v>
      </c>
      <c r="B64" s="164" t="s">
        <v>83</v>
      </c>
      <c r="C64" s="165">
        <v>61</v>
      </c>
      <c r="D64" s="170">
        <v>1110000</v>
      </c>
    </row>
    <row r="65" spans="1:4">
      <c r="A65" s="164" t="str">
        <f t="shared" si="0"/>
        <v>入所62</v>
      </c>
      <c r="B65" s="164" t="s">
        <v>83</v>
      </c>
      <c r="C65" s="165">
        <v>62</v>
      </c>
      <c r="D65" s="170">
        <v>1110000</v>
      </c>
    </row>
    <row r="66" spans="1:4">
      <c r="A66" s="164" t="str">
        <f t="shared" si="0"/>
        <v>入所63</v>
      </c>
      <c r="B66" s="164" t="s">
        <v>83</v>
      </c>
      <c r="C66" s="165">
        <v>63</v>
      </c>
      <c r="D66" s="170">
        <v>1110000</v>
      </c>
    </row>
    <row r="67" spans="1:4">
      <c r="A67" s="164" t="str">
        <f t="shared" ref="A67:A130" si="5">B67&amp;C67</f>
        <v>入所64</v>
      </c>
      <c r="B67" s="164" t="s">
        <v>83</v>
      </c>
      <c r="C67" s="165">
        <v>64</v>
      </c>
      <c r="D67" s="170">
        <v>1110000</v>
      </c>
    </row>
    <row r="68" spans="1:4">
      <c r="A68" s="164" t="str">
        <f t="shared" si="5"/>
        <v>入所65</v>
      </c>
      <c r="B68" s="164" t="s">
        <v>83</v>
      </c>
      <c r="C68" s="165">
        <v>65</v>
      </c>
      <c r="D68" s="170">
        <v>1110000</v>
      </c>
    </row>
    <row r="69" spans="1:4">
      <c r="A69" s="164" t="str">
        <f t="shared" si="5"/>
        <v>入所66</v>
      </c>
      <c r="B69" s="164" t="s">
        <v>83</v>
      </c>
      <c r="C69" s="165">
        <v>66</v>
      </c>
      <c r="D69" s="170">
        <v>1110000</v>
      </c>
    </row>
    <row r="70" spans="1:4">
      <c r="A70" s="164" t="str">
        <f t="shared" si="5"/>
        <v>入所67</v>
      </c>
      <c r="B70" s="164" t="s">
        <v>83</v>
      </c>
      <c r="C70" s="165">
        <v>67</v>
      </c>
      <c r="D70" s="170">
        <v>1110000</v>
      </c>
    </row>
    <row r="71" spans="1:4">
      <c r="A71" s="164" t="str">
        <f t="shared" si="5"/>
        <v>入所68</v>
      </c>
      <c r="B71" s="164" t="s">
        <v>83</v>
      </c>
      <c r="C71" s="165">
        <v>68</v>
      </c>
      <c r="D71" s="170">
        <v>1110000</v>
      </c>
    </row>
    <row r="72" spans="1:4">
      <c r="A72" s="164" t="str">
        <f t="shared" si="5"/>
        <v>入所69</v>
      </c>
      <c r="B72" s="164" t="s">
        <v>83</v>
      </c>
      <c r="C72" s="165">
        <v>69</v>
      </c>
      <c r="D72" s="170">
        <v>1110000</v>
      </c>
    </row>
    <row r="73" spans="1:4">
      <c r="A73" s="164" t="str">
        <f t="shared" si="5"/>
        <v>入所70</v>
      </c>
      <c r="B73" s="164" t="s">
        <v>83</v>
      </c>
      <c r="C73" s="165">
        <v>70</v>
      </c>
      <c r="D73" s="170">
        <v>1110000</v>
      </c>
    </row>
    <row r="74" spans="1:4">
      <c r="A74" s="164" t="str">
        <f t="shared" si="5"/>
        <v>入所71</v>
      </c>
      <c r="B74" s="164" t="s">
        <v>83</v>
      </c>
      <c r="C74" s="165">
        <v>71</v>
      </c>
      <c r="D74" s="170">
        <v>1110000</v>
      </c>
    </row>
    <row r="75" spans="1:4">
      <c r="A75" s="164" t="str">
        <f t="shared" si="5"/>
        <v>入所72</v>
      </c>
      <c r="B75" s="164" t="s">
        <v>83</v>
      </c>
      <c r="C75" s="165">
        <v>72</v>
      </c>
      <c r="D75" s="170">
        <v>1110000</v>
      </c>
    </row>
    <row r="76" spans="1:4">
      <c r="A76" s="164" t="str">
        <f t="shared" si="5"/>
        <v>入所73</v>
      </c>
      <c r="B76" s="164" t="s">
        <v>83</v>
      </c>
      <c r="C76" s="165">
        <v>73</v>
      </c>
      <c r="D76" s="170">
        <v>1110000</v>
      </c>
    </row>
    <row r="77" spans="1:4">
      <c r="A77" s="164" t="str">
        <f t="shared" si="5"/>
        <v>入所74</v>
      </c>
      <c r="B77" s="164" t="s">
        <v>83</v>
      </c>
      <c r="C77" s="165">
        <v>74</v>
      </c>
      <c r="D77" s="170">
        <v>1110000</v>
      </c>
    </row>
    <row r="78" spans="1:4">
      <c r="A78" s="164" t="str">
        <f t="shared" si="5"/>
        <v>入所75</v>
      </c>
      <c r="B78" s="164" t="s">
        <v>83</v>
      </c>
      <c r="C78" s="165">
        <v>75</v>
      </c>
      <c r="D78" s="170">
        <v>1110000</v>
      </c>
    </row>
    <row r="79" spans="1:4">
      <c r="A79" s="164" t="str">
        <f t="shared" si="5"/>
        <v>入所76</v>
      </c>
      <c r="B79" s="164" t="s">
        <v>83</v>
      </c>
      <c r="C79" s="165">
        <v>76</v>
      </c>
      <c r="D79" s="170">
        <v>1110000</v>
      </c>
    </row>
    <row r="80" spans="1:4">
      <c r="A80" s="164" t="str">
        <f t="shared" si="5"/>
        <v>入所77</v>
      </c>
      <c r="B80" s="164" t="s">
        <v>83</v>
      </c>
      <c r="C80" s="165">
        <v>77</v>
      </c>
      <c r="D80" s="170">
        <v>1110000</v>
      </c>
    </row>
    <row r="81" spans="1:4">
      <c r="A81" s="164" t="str">
        <f t="shared" si="5"/>
        <v>入所78</v>
      </c>
      <c r="B81" s="164" t="s">
        <v>83</v>
      </c>
      <c r="C81" s="165">
        <v>78</v>
      </c>
      <c r="D81" s="170">
        <v>1110000</v>
      </c>
    </row>
    <row r="82" spans="1:4">
      <c r="A82" s="164" t="str">
        <f t="shared" si="5"/>
        <v>入所79</v>
      </c>
      <c r="B82" s="164" t="s">
        <v>83</v>
      </c>
      <c r="C82" s="165">
        <v>79</v>
      </c>
      <c r="D82" s="170">
        <v>1110000</v>
      </c>
    </row>
    <row r="83" spans="1:4">
      <c r="A83" s="164" t="str">
        <f t="shared" si="5"/>
        <v>入所80</v>
      </c>
      <c r="B83" s="164" t="s">
        <v>83</v>
      </c>
      <c r="C83" s="165">
        <v>80</v>
      </c>
      <c r="D83" s="170">
        <v>1110000</v>
      </c>
    </row>
    <row r="84" spans="1:4">
      <c r="A84" s="164" t="str">
        <f t="shared" si="5"/>
        <v>入所81</v>
      </c>
      <c r="B84" s="164" t="s">
        <v>83</v>
      </c>
      <c r="C84" s="165">
        <v>81</v>
      </c>
      <c r="D84" s="170">
        <v>1110000</v>
      </c>
    </row>
    <row r="85" spans="1:4">
      <c r="A85" s="164" t="str">
        <f t="shared" si="5"/>
        <v>入所82</v>
      </c>
      <c r="B85" s="164" t="s">
        <v>83</v>
      </c>
      <c r="C85" s="165">
        <v>82</v>
      </c>
      <c r="D85" s="170">
        <v>1110000</v>
      </c>
    </row>
    <row r="86" spans="1:4">
      <c r="A86" s="164" t="str">
        <f t="shared" si="5"/>
        <v>入所83</v>
      </c>
      <c r="B86" s="164" t="s">
        <v>83</v>
      </c>
      <c r="C86" s="165">
        <v>83</v>
      </c>
      <c r="D86" s="170">
        <v>1110000</v>
      </c>
    </row>
    <row r="87" spans="1:4">
      <c r="A87" s="164" t="str">
        <f t="shared" si="5"/>
        <v>入所84</v>
      </c>
      <c r="B87" s="164" t="s">
        <v>83</v>
      </c>
      <c r="C87" s="165">
        <v>84</v>
      </c>
      <c r="D87" s="170">
        <v>1110000</v>
      </c>
    </row>
    <row r="88" spans="1:4">
      <c r="A88" s="164" t="str">
        <f t="shared" si="5"/>
        <v>入所85</v>
      </c>
      <c r="B88" s="164" t="s">
        <v>83</v>
      </c>
      <c r="C88" s="165">
        <v>85</v>
      </c>
      <c r="D88" s="170">
        <v>1110000</v>
      </c>
    </row>
    <row r="89" spans="1:4">
      <c r="A89" s="164" t="str">
        <f t="shared" si="5"/>
        <v>入所86</v>
      </c>
      <c r="B89" s="164" t="s">
        <v>83</v>
      </c>
      <c r="C89" s="165">
        <v>86</v>
      </c>
      <c r="D89" s="170">
        <v>1110000</v>
      </c>
    </row>
    <row r="90" spans="1:4">
      <c r="A90" s="164" t="str">
        <f t="shared" si="5"/>
        <v>入所87</v>
      </c>
      <c r="B90" s="164" t="s">
        <v>83</v>
      </c>
      <c r="C90" s="165">
        <v>87</v>
      </c>
      <c r="D90" s="170">
        <v>1110000</v>
      </c>
    </row>
    <row r="91" spans="1:4">
      <c r="A91" s="164" t="str">
        <f t="shared" si="5"/>
        <v>入所88</v>
      </c>
      <c r="B91" s="164" t="s">
        <v>83</v>
      </c>
      <c r="C91" s="165">
        <v>88</v>
      </c>
      <c r="D91" s="170">
        <v>1110000</v>
      </c>
    </row>
    <row r="92" spans="1:4">
      <c r="A92" s="164" t="str">
        <f t="shared" si="5"/>
        <v>入所89</v>
      </c>
      <c r="B92" s="164" t="s">
        <v>83</v>
      </c>
      <c r="C92" s="165">
        <v>89</v>
      </c>
      <c r="D92" s="170">
        <v>1110000</v>
      </c>
    </row>
    <row r="93" spans="1:4">
      <c r="A93" s="164" t="str">
        <f t="shared" si="5"/>
        <v>入所90</v>
      </c>
      <c r="B93" s="164" t="s">
        <v>83</v>
      </c>
      <c r="C93" s="165">
        <v>90</v>
      </c>
      <c r="D93" s="170">
        <v>1110000</v>
      </c>
    </row>
    <row r="94" spans="1:4">
      <c r="A94" s="164" t="str">
        <f t="shared" si="5"/>
        <v>入所91</v>
      </c>
      <c r="B94" s="164" t="s">
        <v>83</v>
      </c>
      <c r="C94" s="165">
        <v>91</v>
      </c>
      <c r="D94" s="170">
        <v>1110000</v>
      </c>
    </row>
    <row r="95" spans="1:4">
      <c r="A95" s="164" t="str">
        <f t="shared" si="5"/>
        <v>入所92</v>
      </c>
      <c r="B95" s="164" t="s">
        <v>83</v>
      </c>
      <c r="C95" s="165">
        <v>92</v>
      </c>
      <c r="D95" s="170">
        <v>1110000</v>
      </c>
    </row>
    <row r="96" spans="1:4">
      <c r="A96" s="164" t="str">
        <f t="shared" si="5"/>
        <v>入所93</v>
      </c>
      <c r="B96" s="164" t="s">
        <v>83</v>
      </c>
      <c r="C96" s="165">
        <v>93</v>
      </c>
      <c r="D96" s="170">
        <v>1110000</v>
      </c>
    </row>
    <row r="97" spans="1:4">
      <c r="A97" s="164" t="str">
        <f t="shared" si="5"/>
        <v>入所94</v>
      </c>
      <c r="B97" s="164" t="s">
        <v>83</v>
      </c>
      <c r="C97" s="165">
        <v>94</v>
      </c>
      <c r="D97" s="170">
        <v>1110000</v>
      </c>
    </row>
    <row r="98" spans="1:4">
      <c r="A98" s="164" t="str">
        <f t="shared" si="5"/>
        <v>入所95</v>
      </c>
      <c r="B98" s="164" t="s">
        <v>83</v>
      </c>
      <c r="C98" s="165">
        <v>95</v>
      </c>
      <c r="D98" s="170">
        <v>1110000</v>
      </c>
    </row>
    <row r="99" spans="1:4">
      <c r="A99" s="164" t="str">
        <f t="shared" si="5"/>
        <v>入所96</v>
      </c>
      <c r="B99" s="164" t="s">
        <v>83</v>
      </c>
      <c r="C99" s="165">
        <v>96</v>
      </c>
      <c r="D99" s="170">
        <v>1110000</v>
      </c>
    </row>
    <row r="100" spans="1:4">
      <c r="A100" s="164" t="str">
        <f t="shared" si="5"/>
        <v>入所97</v>
      </c>
      <c r="B100" s="164" t="s">
        <v>83</v>
      </c>
      <c r="C100" s="165">
        <v>97</v>
      </c>
      <c r="D100" s="170">
        <v>1110000</v>
      </c>
    </row>
    <row r="101" spans="1:4">
      <c r="A101" s="164" t="str">
        <f t="shared" si="5"/>
        <v>入所98</v>
      </c>
      <c r="B101" s="164" t="s">
        <v>83</v>
      </c>
      <c r="C101" s="165">
        <v>98</v>
      </c>
      <c r="D101" s="170">
        <v>1110000</v>
      </c>
    </row>
    <row r="102" spans="1:4">
      <c r="A102" s="164" t="str">
        <f t="shared" si="5"/>
        <v>入所99</v>
      </c>
      <c r="B102" s="164" t="s">
        <v>83</v>
      </c>
      <c r="C102" s="165">
        <v>99</v>
      </c>
      <c r="D102" s="170">
        <v>1110000</v>
      </c>
    </row>
    <row r="103" spans="1:4">
      <c r="A103" s="164" t="str">
        <f t="shared" si="5"/>
        <v>入所100</v>
      </c>
      <c r="B103" s="164" t="s">
        <v>83</v>
      </c>
      <c r="C103" s="165">
        <v>100</v>
      </c>
      <c r="D103" s="170">
        <v>1110000</v>
      </c>
    </row>
    <row r="104" spans="1:4">
      <c r="A104" s="95" t="str">
        <f t="shared" si="5"/>
        <v>入所101</v>
      </c>
      <c r="B104" s="95" t="s">
        <v>83</v>
      </c>
      <c r="C104" s="102">
        <v>101</v>
      </c>
      <c r="D104" s="169">
        <v>1332000</v>
      </c>
    </row>
    <row r="105" spans="1:4">
      <c r="A105" s="95" t="str">
        <f t="shared" si="5"/>
        <v>入所102</v>
      </c>
      <c r="B105" s="95" t="s">
        <v>83</v>
      </c>
      <c r="C105" s="102">
        <v>102</v>
      </c>
      <c r="D105" s="169">
        <v>1332000</v>
      </c>
    </row>
    <row r="106" spans="1:4">
      <c r="A106" s="95" t="str">
        <f t="shared" si="5"/>
        <v>入所103</v>
      </c>
      <c r="B106" s="95" t="s">
        <v>83</v>
      </c>
      <c r="C106" s="102">
        <v>103</v>
      </c>
      <c r="D106" s="169">
        <v>1332000</v>
      </c>
    </row>
    <row r="107" spans="1:4">
      <c r="A107" s="95" t="str">
        <f t="shared" si="5"/>
        <v>入所104</v>
      </c>
      <c r="B107" s="95" t="s">
        <v>83</v>
      </c>
      <c r="C107" s="102">
        <v>104</v>
      </c>
      <c r="D107" s="169">
        <v>1332000</v>
      </c>
    </row>
    <row r="108" spans="1:4">
      <c r="A108" s="95" t="str">
        <f t="shared" si="5"/>
        <v>入所105</v>
      </c>
      <c r="B108" s="95" t="s">
        <v>83</v>
      </c>
      <c r="C108" s="102">
        <v>105</v>
      </c>
      <c r="D108" s="169">
        <v>1332000</v>
      </c>
    </row>
    <row r="109" spans="1:4">
      <c r="A109" s="95" t="str">
        <f t="shared" si="5"/>
        <v>入所106</v>
      </c>
      <c r="B109" s="95" t="s">
        <v>83</v>
      </c>
      <c r="C109" s="102">
        <v>106</v>
      </c>
      <c r="D109" s="169">
        <v>1332000</v>
      </c>
    </row>
    <row r="110" spans="1:4">
      <c r="A110" s="95" t="str">
        <f t="shared" si="5"/>
        <v>入所107</v>
      </c>
      <c r="B110" s="95" t="s">
        <v>83</v>
      </c>
      <c r="C110" s="102">
        <v>107</v>
      </c>
      <c r="D110" s="169">
        <v>1332000</v>
      </c>
    </row>
    <row r="111" spans="1:4">
      <c r="A111" s="95" t="str">
        <f t="shared" si="5"/>
        <v>入所108</v>
      </c>
      <c r="B111" s="95" t="s">
        <v>83</v>
      </c>
      <c r="C111" s="102">
        <v>108</v>
      </c>
      <c r="D111" s="169">
        <v>1332000</v>
      </c>
    </row>
    <row r="112" spans="1:4">
      <c r="A112" s="95" t="str">
        <f t="shared" si="5"/>
        <v>入所109</v>
      </c>
      <c r="B112" s="95" t="s">
        <v>83</v>
      </c>
      <c r="C112" s="102">
        <v>109</v>
      </c>
      <c r="D112" s="169">
        <v>1332000</v>
      </c>
    </row>
    <row r="113" spans="1:4">
      <c r="A113" s="95" t="str">
        <f t="shared" si="5"/>
        <v>入所110</v>
      </c>
      <c r="B113" s="95" t="s">
        <v>83</v>
      </c>
      <c r="C113" s="102">
        <v>110</v>
      </c>
      <c r="D113" s="169">
        <v>1332000</v>
      </c>
    </row>
    <row r="114" spans="1:4">
      <c r="A114" s="95" t="str">
        <f t="shared" si="5"/>
        <v>入所111</v>
      </c>
      <c r="B114" s="95" t="s">
        <v>83</v>
      </c>
      <c r="C114" s="102">
        <v>111</v>
      </c>
      <c r="D114" s="169">
        <v>1332000</v>
      </c>
    </row>
    <row r="115" spans="1:4">
      <c r="A115" s="95" t="str">
        <f t="shared" si="5"/>
        <v>入所112</v>
      </c>
      <c r="B115" s="95" t="s">
        <v>83</v>
      </c>
      <c r="C115" s="102">
        <v>112</v>
      </c>
      <c r="D115" s="169">
        <v>1332000</v>
      </c>
    </row>
    <row r="116" spans="1:4">
      <c r="A116" s="95" t="str">
        <f t="shared" si="5"/>
        <v>入所113</v>
      </c>
      <c r="B116" s="95" t="s">
        <v>83</v>
      </c>
      <c r="C116" s="102">
        <v>113</v>
      </c>
      <c r="D116" s="169">
        <v>1332000</v>
      </c>
    </row>
    <row r="117" spans="1:4">
      <c r="A117" s="95" t="str">
        <f t="shared" si="5"/>
        <v>入所114</v>
      </c>
      <c r="B117" s="95" t="s">
        <v>83</v>
      </c>
      <c r="C117" s="102">
        <v>114</v>
      </c>
      <c r="D117" s="169">
        <v>1332000</v>
      </c>
    </row>
    <row r="118" spans="1:4">
      <c r="A118" s="95" t="str">
        <f t="shared" si="5"/>
        <v>入所115</v>
      </c>
      <c r="B118" s="95" t="s">
        <v>83</v>
      </c>
      <c r="C118" s="102">
        <v>115</v>
      </c>
      <c r="D118" s="169">
        <v>1332000</v>
      </c>
    </row>
    <row r="119" spans="1:4">
      <c r="A119" s="95" t="str">
        <f t="shared" si="5"/>
        <v>入所116</v>
      </c>
      <c r="B119" s="95" t="s">
        <v>83</v>
      </c>
      <c r="C119" s="102">
        <v>116</v>
      </c>
      <c r="D119" s="169">
        <v>1332000</v>
      </c>
    </row>
    <row r="120" spans="1:4">
      <c r="A120" s="95" t="str">
        <f t="shared" si="5"/>
        <v>入所117</v>
      </c>
      <c r="B120" s="95" t="s">
        <v>83</v>
      </c>
      <c r="C120" s="102">
        <v>117</v>
      </c>
      <c r="D120" s="169">
        <v>1332000</v>
      </c>
    </row>
    <row r="121" spans="1:4">
      <c r="A121" s="95" t="str">
        <f t="shared" si="5"/>
        <v>入所118</v>
      </c>
      <c r="B121" s="95" t="s">
        <v>83</v>
      </c>
      <c r="C121" s="102">
        <v>118</v>
      </c>
      <c r="D121" s="169">
        <v>1332000</v>
      </c>
    </row>
    <row r="122" spans="1:4">
      <c r="A122" s="95" t="str">
        <f t="shared" si="5"/>
        <v>入所119</v>
      </c>
      <c r="B122" s="95" t="s">
        <v>83</v>
      </c>
      <c r="C122" s="102">
        <v>119</v>
      </c>
      <c r="D122" s="169">
        <v>1332000</v>
      </c>
    </row>
    <row r="123" spans="1:4">
      <c r="A123" s="95" t="str">
        <f t="shared" si="5"/>
        <v>入所120</v>
      </c>
      <c r="B123" s="95" t="s">
        <v>83</v>
      </c>
      <c r="C123" s="102">
        <v>120</v>
      </c>
      <c r="D123" s="169">
        <v>1332000</v>
      </c>
    </row>
    <row r="124" spans="1:4">
      <c r="A124" s="95" t="str">
        <f t="shared" si="5"/>
        <v>入所121</v>
      </c>
      <c r="B124" s="95" t="s">
        <v>83</v>
      </c>
      <c r="C124" s="102">
        <v>121</v>
      </c>
      <c r="D124" s="169">
        <v>1332000</v>
      </c>
    </row>
    <row r="125" spans="1:4">
      <c r="A125" s="95" t="str">
        <f t="shared" si="5"/>
        <v>入所122</v>
      </c>
      <c r="B125" s="95" t="s">
        <v>83</v>
      </c>
      <c r="C125" s="102">
        <v>122</v>
      </c>
      <c r="D125" s="169">
        <v>1332000</v>
      </c>
    </row>
    <row r="126" spans="1:4">
      <c r="A126" s="95" t="str">
        <f t="shared" si="5"/>
        <v>入所123</v>
      </c>
      <c r="B126" s="95" t="s">
        <v>83</v>
      </c>
      <c r="C126" s="102">
        <v>123</v>
      </c>
      <c r="D126" s="169">
        <v>1332000</v>
      </c>
    </row>
    <row r="127" spans="1:4">
      <c r="A127" s="95" t="str">
        <f t="shared" si="5"/>
        <v>入所124</v>
      </c>
      <c r="B127" s="95" t="s">
        <v>83</v>
      </c>
      <c r="C127" s="102">
        <v>124</v>
      </c>
      <c r="D127" s="169">
        <v>1332000</v>
      </c>
    </row>
    <row r="128" spans="1:4">
      <c r="A128" s="95" t="str">
        <f t="shared" si="5"/>
        <v>入所125</v>
      </c>
      <c r="B128" s="95" t="s">
        <v>83</v>
      </c>
      <c r="C128" s="102">
        <v>125</v>
      </c>
      <c r="D128" s="169">
        <v>1332000</v>
      </c>
    </row>
    <row r="129" spans="1:4">
      <c r="A129" s="95" t="str">
        <f t="shared" si="5"/>
        <v>入所126</v>
      </c>
      <c r="B129" s="95" t="s">
        <v>83</v>
      </c>
      <c r="C129" s="102">
        <v>126</v>
      </c>
      <c r="D129" s="169">
        <v>1332000</v>
      </c>
    </row>
    <row r="130" spans="1:4">
      <c r="A130" s="95" t="str">
        <f t="shared" si="5"/>
        <v>入所127</v>
      </c>
      <c r="B130" s="95" t="s">
        <v>83</v>
      </c>
      <c r="C130" s="102">
        <v>127</v>
      </c>
      <c r="D130" s="169">
        <v>1332000</v>
      </c>
    </row>
    <row r="131" spans="1:4">
      <c r="A131" s="95" t="str">
        <f t="shared" ref="A131:A194" si="6">B131&amp;C131</f>
        <v>入所128</v>
      </c>
      <c r="B131" s="95" t="s">
        <v>83</v>
      </c>
      <c r="C131" s="102">
        <v>128</v>
      </c>
      <c r="D131" s="169">
        <v>1332000</v>
      </c>
    </row>
    <row r="132" spans="1:4">
      <c r="A132" s="95" t="str">
        <f t="shared" si="6"/>
        <v>入所129</v>
      </c>
      <c r="B132" s="95" t="s">
        <v>83</v>
      </c>
      <c r="C132" s="102">
        <v>129</v>
      </c>
      <c r="D132" s="169">
        <v>1332000</v>
      </c>
    </row>
    <row r="133" spans="1:4">
      <c r="A133" s="95" t="str">
        <f t="shared" si="6"/>
        <v>入所130</v>
      </c>
      <c r="B133" s="95" t="s">
        <v>83</v>
      </c>
      <c r="C133" s="102">
        <v>130</v>
      </c>
      <c r="D133" s="169">
        <v>1332000</v>
      </c>
    </row>
    <row r="134" spans="1:4">
      <c r="A134" s="95" t="str">
        <f t="shared" si="6"/>
        <v>入所131</v>
      </c>
      <c r="B134" s="95" t="s">
        <v>83</v>
      </c>
      <c r="C134" s="102">
        <v>131</v>
      </c>
      <c r="D134" s="169">
        <v>1332000</v>
      </c>
    </row>
    <row r="135" spans="1:4">
      <c r="A135" s="95" t="str">
        <f t="shared" si="6"/>
        <v>入所132</v>
      </c>
      <c r="B135" s="95" t="s">
        <v>83</v>
      </c>
      <c r="C135" s="102">
        <v>132</v>
      </c>
      <c r="D135" s="169">
        <v>1332000</v>
      </c>
    </row>
    <row r="136" spans="1:4">
      <c r="A136" s="95" t="str">
        <f t="shared" si="6"/>
        <v>入所133</v>
      </c>
      <c r="B136" s="95" t="s">
        <v>83</v>
      </c>
      <c r="C136" s="102">
        <v>133</v>
      </c>
      <c r="D136" s="169">
        <v>1332000</v>
      </c>
    </row>
    <row r="137" spans="1:4">
      <c r="A137" s="95" t="str">
        <f t="shared" si="6"/>
        <v>入所134</v>
      </c>
      <c r="B137" s="95" t="s">
        <v>83</v>
      </c>
      <c r="C137" s="102">
        <v>134</v>
      </c>
      <c r="D137" s="169">
        <v>1332000</v>
      </c>
    </row>
    <row r="138" spans="1:4">
      <c r="A138" s="95" t="str">
        <f t="shared" si="6"/>
        <v>入所135</v>
      </c>
      <c r="B138" s="95" t="s">
        <v>83</v>
      </c>
      <c r="C138" s="102">
        <v>135</v>
      </c>
      <c r="D138" s="169">
        <v>1332000</v>
      </c>
    </row>
    <row r="139" spans="1:4">
      <c r="A139" s="95" t="str">
        <f t="shared" si="6"/>
        <v>入所136</v>
      </c>
      <c r="B139" s="95" t="s">
        <v>83</v>
      </c>
      <c r="C139" s="102">
        <v>136</v>
      </c>
      <c r="D139" s="169">
        <v>1332000</v>
      </c>
    </row>
    <row r="140" spans="1:4">
      <c r="A140" s="95" t="str">
        <f t="shared" si="6"/>
        <v>入所137</v>
      </c>
      <c r="B140" s="95" t="s">
        <v>83</v>
      </c>
      <c r="C140" s="102">
        <v>137</v>
      </c>
      <c r="D140" s="169">
        <v>1332000</v>
      </c>
    </row>
    <row r="141" spans="1:4">
      <c r="A141" s="95" t="str">
        <f t="shared" si="6"/>
        <v>入所138</v>
      </c>
      <c r="B141" s="95" t="s">
        <v>83</v>
      </c>
      <c r="C141" s="102">
        <v>138</v>
      </c>
      <c r="D141" s="169">
        <v>1332000</v>
      </c>
    </row>
    <row r="142" spans="1:4">
      <c r="A142" s="95" t="str">
        <f t="shared" si="6"/>
        <v>入所139</v>
      </c>
      <c r="B142" s="95" t="s">
        <v>83</v>
      </c>
      <c r="C142" s="102">
        <v>139</v>
      </c>
      <c r="D142" s="169">
        <v>1332000</v>
      </c>
    </row>
    <row r="143" spans="1:4">
      <c r="A143" s="95" t="str">
        <f t="shared" si="6"/>
        <v>入所140</v>
      </c>
      <c r="B143" s="95" t="s">
        <v>83</v>
      </c>
      <c r="C143" s="102">
        <v>140</v>
      </c>
      <c r="D143" s="169">
        <v>1332000</v>
      </c>
    </row>
    <row r="144" spans="1:4">
      <c r="A144" s="95" t="str">
        <f t="shared" si="6"/>
        <v>入所141</v>
      </c>
      <c r="B144" s="95" t="s">
        <v>83</v>
      </c>
      <c r="C144" s="102">
        <v>141</v>
      </c>
      <c r="D144" s="169">
        <v>1332000</v>
      </c>
    </row>
    <row r="145" spans="1:4">
      <c r="A145" s="95" t="str">
        <f t="shared" si="6"/>
        <v>入所142</v>
      </c>
      <c r="B145" s="95" t="s">
        <v>83</v>
      </c>
      <c r="C145" s="102">
        <v>142</v>
      </c>
      <c r="D145" s="169">
        <v>1332000</v>
      </c>
    </row>
    <row r="146" spans="1:4">
      <c r="A146" s="95" t="str">
        <f t="shared" si="6"/>
        <v>入所143</v>
      </c>
      <c r="B146" s="95" t="s">
        <v>83</v>
      </c>
      <c r="C146" s="102">
        <v>143</v>
      </c>
      <c r="D146" s="169">
        <v>1332000</v>
      </c>
    </row>
    <row r="147" spans="1:4">
      <c r="A147" s="95" t="str">
        <f t="shared" si="6"/>
        <v>入所144</v>
      </c>
      <c r="B147" s="95" t="s">
        <v>83</v>
      </c>
      <c r="C147" s="102">
        <v>144</v>
      </c>
      <c r="D147" s="169">
        <v>1332000</v>
      </c>
    </row>
    <row r="148" spans="1:4">
      <c r="A148" s="95" t="str">
        <f t="shared" si="6"/>
        <v>入所145</v>
      </c>
      <c r="B148" s="95" t="s">
        <v>83</v>
      </c>
      <c r="C148" s="102">
        <v>145</v>
      </c>
      <c r="D148" s="169">
        <v>1332000</v>
      </c>
    </row>
    <row r="149" spans="1:4">
      <c r="A149" s="95" t="str">
        <f t="shared" si="6"/>
        <v>入所146</v>
      </c>
      <c r="B149" s="95" t="s">
        <v>83</v>
      </c>
      <c r="C149" s="102">
        <v>146</v>
      </c>
      <c r="D149" s="169">
        <v>1332000</v>
      </c>
    </row>
    <row r="150" spans="1:4">
      <c r="A150" s="95" t="str">
        <f t="shared" si="6"/>
        <v>入所147</v>
      </c>
      <c r="B150" s="95" t="s">
        <v>83</v>
      </c>
      <c r="C150" s="102">
        <v>147</v>
      </c>
      <c r="D150" s="169">
        <v>1332000</v>
      </c>
    </row>
    <row r="151" spans="1:4">
      <c r="A151" s="95" t="str">
        <f t="shared" si="6"/>
        <v>入所148</v>
      </c>
      <c r="B151" s="95" t="s">
        <v>83</v>
      </c>
      <c r="C151" s="102">
        <v>148</v>
      </c>
      <c r="D151" s="169">
        <v>1332000</v>
      </c>
    </row>
    <row r="152" spans="1:4">
      <c r="A152" s="95" t="str">
        <f t="shared" si="6"/>
        <v>入所149</v>
      </c>
      <c r="B152" s="95" t="s">
        <v>83</v>
      </c>
      <c r="C152" s="102">
        <v>149</v>
      </c>
      <c r="D152" s="169">
        <v>1332000</v>
      </c>
    </row>
    <row r="153" spans="1:4">
      <c r="A153" s="95" t="str">
        <f t="shared" si="6"/>
        <v>入所150</v>
      </c>
      <c r="B153" s="95" t="s">
        <v>83</v>
      </c>
      <c r="C153" s="102">
        <v>150</v>
      </c>
      <c r="D153" s="169">
        <v>1332000</v>
      </c>
    </row>
    <row r="154" spans="1:4">
      <c r="A154" s="95" t="str">
        <f t="shared" si="6"/>
        <v>入所151</v>
      </c>
      <c r="B154" s="95" t="s">
        <v>83</v>
      </c>
      <c r="C154" s="102">
        <v>151</v>
      </c>
      <c r="D154" s="169">
        <v>1332000</v>
      </c>
    </row>
    <row r="155" spans="1:4">
      <c r="A155" s="95" t="str">
        <f t="shared" si="6"/>
        <v>入所152</v>
      </c>
      <c r="B155" s="95" t="s">
        <v>83</v>
      </c>
      <c r="C155" s="102">
        <v>152</v>
      </c>
      <c r="D155" s="169">
        <v>1332000</v>
      </c>
    </row>
    <row r="156" spans="1:4">
      <c r="A156" s="95" t="str">
        <f t="shared" si="6"/>
        <v>入所153</v>
      </c>
      <c r="B156" s="95" t="s">
        <v>83</v>
      </c>
      <c r="C156" s="102">
        <v>153</v>
      </c>
      <c r="D156" s="169">
        <v>1332000</v>
      </c>
    </row>
    <row r="157" spans="1:4">
      <c r="A157" s="95" t="str">
        <f t="shared" si="6"/>
        <v>入所154</v>
      </c>
      <c r="B157" s="95" t="s">
        <v>83</v>
      </c>
      <c r="C157" s="102">
        <v>154</v>
      </c>
      <c r="D157" s="169">
        <v>1332000</v>
      </c>
    </row>
    <row r="158" spans="1:4">
      <c r="A158" s="95" t="str">
        <f t="shared" si="6"/>
        <v>入所155</v>
      </c>
      <c r="B158" s="95" t="s">
        <v>83</v>
      </c>
      <c r="C158" s="102">
        <v>155</v>
      </c>
      <c r="D158" s="169">
        <v>1332000</v>
      </c>
    </row>
    <row r="159" spans="1:4">
      <c r="A159" s="95" t="str">
        <f t="shared" si="6"/>
        <v>入所156</v>
      </c>
      <c r="B159" s="95" t="s">
        <v>83</v>
      </c>
      <c r="C159" s="102">
        <v>156</v>
      </c>
      <c r="D159" s="169">
        <v>1332000</v>
      </c>
    </row>
    <row r="160" spans="1:4">
      <c r="A160" s="95" t="str">
        <f t="shared" si="6"/>
        <v>入所157</v>
      </c>
      <c r="B160" s="95" t="s">
        <v>83</v>
      </c>
      <c r="C160" s="102">
        <v>157</v>
      </c>
      <c r="D160" s="169">
        <v>1332000</v>
      </c>
    </row>
    <row r="161" spans="1:4">
      <c r="A161" s="95" t="str">
        <f t="shared" si="6"/>
        <v>入所158</v>
      </c>
      <c r="B161" s="95" t="s">
        <v>83</v>
      </c>
      <c r="C161" s="102">
        <v>158</v>
      </c>
      <c r="D161" s="169">
        <v>1332000</v>
      </c>
    </row>
    <row r="162" spans="1:4">
      <c r="A162" s="95" t="str">
        <f t="shared" si="6"/>
        <v>入所159</v>
      </c>
      <c r="B162" s="95" t="s">
        <v>83</v>
      </c>
      <c r="C162" s="102">
        <v>159</v>
      </c>
      <c r="D162" s="169">
        <v>1332000</v>
      </c>
    </row>
    <row r="163" spans="1:4">
      <c r="A163" s="95" t="str">
        <f t="shared" si="6"/>
        <v>入所160</v>
      </c>
      <c r="B163" s="95" t="s">
        <v>83</v>
      </c>
      <c r="C163" s="102">
        <v>160</v>
      </c>
      <c r="D163" s="169">
        <v>1332000</v>
      </c>
    </row>
    <row r="164" spans="1:4">
      <c r="A164" s="95" t="str">
        <f t="shared" si="6"/>
        <v>入所161</v>
      </c>
      <c r="B164" s="95" t="s">
        <v>83</v>
      </c>
      <c r="C164" s="102">
        <v>161</v>
      </c>
      <c r="D164" s="169">
        <v>1332000</v>
      </c>
    </row>
    <row r="165" spans="1:4">
      <c r="A165" s="95" t="str">
        <f t="shared" si="6"/>
        <v>入所162</v>
      </c>
      <c r="B165" s="95" t="s">
        <v>83</v>
      </c>
      <c r="C165" s="102">
        <v>162</v>
      </c>
      <c r="D165" s="169">
        <v>1332000</v>
      </c>
    </row>
    <row r="166" spans="1:4">
      <c r="A166" s="95" t="str">
        <f t="shared" si="6"/>
        <v>入所163</v>
      </c>
      <c r="B166" s="95" t="s">
        <v>83</v>
      </c>
      <c r="C166" s="102">
        <v>163</v>
      </c>
      <c r="D166" s="169">
        <v>1332000</v>
      </c>
    </row>
    <row r="167" spans="1:4">
      <c r="A167" s="95" t="str">
        <f t="shared" si="6"/>
        <v>入所164</v>
      </c>
      <c r="B167" s="95" t="s">
        <v>83</v>
      </c>
      <c r="C167" s="102">
        <v>164</v>
      </c>
      <c r="D167" s="169">
        <v>1332000</v>
      </c>
    </row>
    <row r="168" spans="1:4">
      <c r="A168" s="95" t="str">
        <f t="shared" si="6"/>
        <v>入所165</v>
      </c>
      <c r="B168" s="95" t="s">
        <v>83</v>
      </c>
      <c r="C168" s="102">
        <v>165</v>
      </c>
      <c r="D168" s="169">
        <v>1332000</v>
      </c>
    </row>
    <row r="169" spans="1:4">
      <c r="A169" s="95" t="str">
        <f t="shared" si="6"/>
        <v>入所166</v>
      </c>
      <c r="B169" s="95" t="s">
        <v>83</v>
      </c>
      <c r="C169" s="102">
        <v>166</v>
      </c>
      <c r="D169" s="169">
        <v>1332000</v>
      </c>
    </row>
    <row r="170" spans="1:4">
      <c r="A170" s="95" t="str">
        <f t="shared" si="6"/>
        <v>入所167</v>
      </c>
      <c r="B170" s="95" t="s">
        <v>83</v>
      </c>
      <c r="C170" s="102">
        <v>167</v>
      </c>
      <c r="D170" s="169">
        <v>1332000</v>
      </c>
    </row>
    <row r="171" spans="1:4">
      <c r="A171" s="95" t="str">
        <f t="shared" si="6"/>
        <v>入所168</v>
      </c>
      <c r="B171" s="95" t="s">
        <v>83</v>
      </c>
      <c r="C171" s="102">
        <v>168</v>
      </c>
      <c r="D171" s="169">
        <v>1332000</v>
      </c>
    </row>
    <row r="172" spans="1:4">
      <c r="A172" s="95" t="str">
        <f t="shared" si="6"/>
        <v>入所169</v>
      </c>
      <c r="B172" s="95" t="s">
        <v>83</v>
      </c>
      <c r="C172" s="102">
        <v>169</v>
      </c>
      <c r="D172" s="169">
        <v>1332000</v>
      </c>
    </row>
    <row r="173" spans="1:4">
      <c r="A173" s="95" t="str">
        <f t="shared" si="6"/>
        <v>入所170</v>
      </c>
      <c r="B173" s="95" t="s">
        <v>83</v>
      </c>
      <c r="C173" s="102">
        <v>170</v>
      </c>
      <c r="D173" s="169">
        <v>1332000</v>
      </c>
    </row>
    <row r="174" spans="1:4">
      <c r="A174" s="95" t="str">
        <f t="shared" si="6"/>
        <v>入所171</v>
      </c>
      <c r="B174" s="95" t="s">
        <v>83</v>
      </c>
      <c r="C174" s="102">
        <v>171</v>
      </c>
      <c r="D174" s="169">
        <v>1332000</v>
      </c>
    </row>
    <row r="175" spans="1:4">
      <c r="A175" s="95" t="str">
        <f t="shared" si="6"/>
        <v>入所172</v>
      </c>
      <c r="B175" s="95" t="s">
        <v>83</v>
      </c>
      <c r="C175" s="102">
        <v>172</v>
      </c>
      <c r="D175" s="169">
        <v>1332000</v>
      </c>
    </row>
    <row r="176" spans="1:4">
      <c r="A176" s="95" t="str">
        <f t="shared" si="6"/>
        <v>入所173</v>
      </c>
      <c r="B176" s="95" t="s">
        <v>83</v>
      </c>
      <c r="C176" s="102">
        <v>173</v>
      </c>
      <c r="D176" s="169">
        <v>1332000</v>
      </c>
    </row>
    <row r="177" spans="1:4">
      <c r="A177" s="95" t="str">
        <f t="shared" si="6"/>
        <v>入所174</v>
      </c>
      <c r="B177" s="95" t="s">
        <v>83</v>
      </c>
      <c r="C177" s="102">
        <v>174</v>
      </c>
      <c r="D177" s="169">
        <v>1332000</v>
      </c>
    </row>
    <row r="178" spans="1:4">
      <c r="A178" s="95" t="str">
        <f t="shared" si="6"/>
        <v>入所175</v>
      </c>
      <c r="B178" s="95" t="s">
        <v>83</v>
      </c>
      <c r="C178" s="102">
        <v>175</v>
      </c>
      <c r="D178" s="169">
        <v>1332000</v>
      </c>
    </row>
    <row r="179" spans="1:4">
      <c r="A179" s="95" t="str">
        <f t="shared" si="6"/>
        <v>入所176</v>
      </c>
      <c r="B179" s="95" t="s">
        <v>83</v>
      </c>
      <c r="C179" s="102">
        <v>176</v>
      </c>
      <c r="D179" s="169">
        <v>1332000</v>
      </c>
    </row>
    <row r="180" spans="1:4">
      <c r="A180" s="95" t="str">
        <f t="shared" si="6"/>
        <v>入所177</v>
      </c>
      <c r="B180" s="95" t="s">
        <v>83</v>
      </c>
      <c r="C180" s="102">
        <v>177</v>
      </c>
      <c r="D180" s="169">
        <v>1332000</v>
      </c>
    </row>
    <row r="181" spans="1:4">
      <c r="A181" s="95" t="str">
        <f t="shared" si="6"/>
        <v>入所178</v>
      </c>
      <c r="B181" s="95" t="s">
        <v>83</v>
      </c>
      <c r="C181" s="102">
        <v>178</v>
      </c>
      <c r="D181" s="169">
        <v>1332000</v>
      </c>
    </row>
    <row r="182" spans="1:4">
      <c r="A182" s="95" t="str">
        <f t="shared" si="6"/>
        <v>入所179</v>
      </c>
      <c r="B182" s="95" t="s">
        <v>83</v>
      </c>
      <c r="C182" s="102">
        <v>179</v>
      </c>
      <c r="D182" s="169">
        <v>1332000</v>
      </c>
    </row>
    <row r="183" spans="1:4">
      <c r="A183" s="95" t="str">
        <f t="shared" si="6"/>
        <v>入所180</v>
      </c>
      <c r="B183" s="95" t="s">
        <v>83</v>
      </c>
      <c r="C183" s="102">
        <v>180</v>
      </c>
      <c r="D183" s="169">
        <v>1332000</v>
      </c>
    </row>
    <row r="184" spans="1:4">
      <c r="A184" s="95" t="str">
        <f t="shared" si="6"/>
        <v>入所181</v>
      </c>
      <c r="B184" s="95" t="s">
        <v>83</v>
      </c>
      <c r="C184" s="102">
        <v>181</v>
      </c>
      <c r="D184" s="169">
        <v>1332000</v>
      </c>
    </row>
    <row r="185" spans="1:4">
      <c r="A185" s="95" t="str">
        <f t="shared" si="6"/>
        <v>入所182</v>
      </c>
      <c r="B185" s="95" t="s">
        <v>83</v>
      </c>
      <c r="C185" s="102">
        <v>182</v>
      </c>
      <c r="D185" s="169">
        <v>1332000</v>
      </c>
    </row>
    <row r="186" spans="1:4">
      <c r="A186" s="95" t="str">
        <f t="shared" si="6"/>
        <v>入所183</v>
      </c>
      <c r="B186" s="95" t="s">
        <v>83</v>
      </c>
      <c r="C186" s="102">
        <v>183</v>
      </c>
      <c r="D186" s="169">
        <v>1332000</v>
      </c>
    </row>
    <row r="187" spans="1:4">
      <c r="A187" s="95" t="str">
        <f t="shared" si="6"/>
        <v>入所184</v>
      </c>
      <c r="B187" s="95" t="s">
        <v>83</v>
      </c>
      <c r="C187" s="102">
        <v>184</v>
      </c>
      <c r="D187" s="169">
        <v>1332000</v>
      </c>
    </row>
    <row r="188" spans="1:4">
      <c r="A188" s="95" t="str">
        <f t="shared" si="6"/>
        <v>入所185</v>
      </c>
      <c r="B188" s="95" t="s">
        <v>83</v>
      </c>
      <c r="C188" s="102">
        <v>185</v>
      </c>
      <c r="D188" s="169">
        <v>1332000</v>
      </c>
    </row>
    <row r="189" spans="1:4">
      <c r="A189" s="95" t="str">
        <f t="shared" si="6"/>
        <v>入所186</v>
      </c>
      <c r="B189" s="95" t="s">
        <v>83</v>
      </c>
      <c r="C189" s="102">
        <v>186</v>
      </c>
      <c r="D189" s="169">
        <v>1332000</v>
      </c>
    </row>
    <row r="190" spans="1:4">
      <c r="A190" s="95" t="str">
        <f t="shared" si="6"/>
        <v>入所187</v>
      </c>
      <c r="B190" s="95" t="s">
        <v>83</v>
      </c>
      <c r="C190" s="102">
        <v>187</v>
      </c>
      <c r="D190" s="169">
        <v>1332000</v>
      </c>
    </row>
    <row r="191" spans="1:4">
      <c r="A191" s="95" t="str">
        <f t="shared" si="6"/>
        <v>入所188</v>
      </c>
      <c r="B191" s="95" t="s">
        <v>83</v>
      </c>
      <c r="C191" s="102">
        <v>188</v>
      </c>
      <c r="D191" s="169">
        <v>1332000</v>
      </c>
    </row>
    <row r="192" spans="1:4">
      <c r="A192" s="95" t="str">
        <f t="shared" si="6"/>
        <v>入所189</v>
      </c>
      <c r="B192" s="95" t="s">
        <v>83</v>
      </c>
      <c r="C192" s="102">
        <v>189</v>
      </c>
      <c r="D192" s="169">
        <v>1332000</v>
      </c>
    </row>
    <row r="193" spans="1:4">
      <c r="A193" s="95" t="str">
        <f t="shared" si="6"/>
        <v>入所190</v>
      </c>
      <c r="B193" s="95" t="s">
        <v>83</v>
      </c>
      <c r="C193" s="102">
        <v>190</v>
      </c>
      <c r="D193" s="169">
        <v>1332000</v>
      </c>
    </row>
    <row r="194" spans="1:4">
      <c r="A194" s="95" t="str">
        <f t="shared" si="6"/>
        <v>入所191</v>
      </c>
      <c r="B194" s="95" t="s">
        <v>83</v>
      </c>
      <c r="C194" s="102">
        <v>191</v>
      </c>
      <c r="D194" s="169">
        <v>1332000</v>
      </c>
    </row>
    <row r="195" spans="1:4">
      <c r="A195" s="95" t="str">
        <f t="shared" ref="A195:A258" si="7">B195&amp;C195</f>
        <v>入所192</v>
      </c>
      <c r="B195" s="95" t="s">
        <v>83</v>
      </c>
      <c r="C195" s="102">
        <v>192</v>
      </c>
      <c r="D195" s="169">
        <v>1332000</v>
      </c>
    </row>
    <row r="196" spans="1:4">
      <c r="A196" s="95" t="str">
        <f t="shared" si="7"/>
        <v>入所193</v>
      </c>
      <c r="B196" s="95" t="s">
        <v>83</v>
      </c>
      <c r="C196" s="102">
        <v>193</v>
      </c>
      <c r="D196" s="169">
        <v>1332000</v>
      </c>
    </row>
    <row r="197" spans="1:4">
      <c r="A197" s="95" t="str">
        <f t="shared" si="7"/>
        <v>入所194</v>
      </c>
      <c r="B197" s="95" t="s">
        <v>83</v>
      </c>
      <c r="C197" s="102">
        <v>194</v>
      </c>
      <c r="D197" s="169">
        <v>1332000</v>
      </c>
    </row>
    <row r="198" spans="1:4">
      <c r="A198" s="95" t="str">
        <f t="shared" si="7"/>
        <v>入所195</v>
      </c>
      <c r="B198" s="95" t="s">
        <v>83</v>
      </c>
      <c r="C198" s="102">
        <v>195</v>
      </c>
      <c r="D198" s="169">
        <v>1332000</v>
      </c>
    </row>
    <row r="199" spans="1:4">
      <c r="A199" s="95" t="str">
        <f t="shared" si="7"/>
        <v>入所196</v>
      </c>
      <c r="B199" s="95" t="s">
        <v>83</v>
      </c>
      <c r="C199" s="102">
        <v>196</v>
      </c>
      <c r="D199" s="169">
        <v>1332000</v>
      </c>
    </row>
    <row r="200" spans="1:4">
      <c r="A200" s="95" t="str">
        <f t="shared" si="7"/>
        <v>入所197</v>
      </c>
      <c r="B200" s="95" t="s">
        <v>83</v>
      </c>
      <c r="C200" s="102">
        <v>197</v>
      </c>
      <c r="D200" s="169">
        <v>1332000</v>
      </c>
    </row>
    <row r="201" spans="1:4">
      <c r="A201" s="95" t="str">
        <f t="shared" si="7"/>
        <v>入所198</v>
      </c>
      <c r="B201" s="95" t="s">
        <v>83</v>
      </c>
      <c r="C201" s="102">
        <v>198</v>
      </c>
      <c r="D201" s="169">
        <v>1332000</v>
      </c>
    </row>
    <row r="202" spans="1:4">
      <c r="A202" s="95" t="str">
        <f t="shared" si="7"/>
        <v>入所199</v>
      </c>
      <c r="B202" s="95" t="s">
        <v>83</v>
      </c>
      <c r="C202" s="102">
        <v>199</v>
      </c>
      <c r="D202" s="169">
        <v>1332000</v>
      </c>
    </row>
    <row r="203" spans="1:4">
      <c r="A203" s="95" t="str">
        <f t="shared" si="7"/>
        <v>入所200</v>
      </c>
      <c r="B203" s="95" t="s">
        <v>83</v>
      </c>
      <c r="C203" s="102">
        <v>200</v>
      </c>
      <c r="D203" s="169">
        <v>1332000</v>
      </c>
    </row>
    <row r="204" spans="1:4">
      <c r="A204" s="95" t="str">
        <f t="shared" si="7"/>
        <v>入所201</v>
      </c>
      <c r="B204" s="95" t="s">
        <v>83</v>
      </c>
      <c r="C204" s="102">
        <v>201</v>
      </c>
      <c r="D204" s="169">
        <v>1332000</v>
      </c>
    </row>
    <row r="205" spans="1:4">
      <c r="A205" s="95" t="str">
        <f t="shared" si="7"/>
        <v>入所202</v>
      </c>
      <c r="B205" s="95" t="s">
        <v>83</v>
      </c>
      <c r="C205" s="102">
        <v>202</v>
      </c>
      <c r="D205" s="169">
        <v>1332000</v>
      </c>
    </row>
    <row r="206" spans="1:4">
      <c r="A206" s="95" t="str">
        <f t="shared" si="7"/>
        <v>入所203</v>
      </c>
      <c r="B206" s="95" t="s">
        <v>83</v>
      </c>
      <c r="C206" s="102">
        <v>203</v>
      </c>
      <c r="D206" s="169">
        <v>1332000</v>
      </c>
    </row>
    <row r="207" spans="1:4">
      <c r="A207" s="95" t="str">
        <f t="shared" si="7"/>
        <v>入所204</v>
      </c>
      <c r="B207" s="95" t="s">
        <v>83</v>
      </c>
      <c r="C207" s="102">
        <v>204</v>
      </c>
      <c r="D207" s="169">
        <v>1332000</v>
      </c>
    </row>
    <row r="208" spans="1:4">
      <c r="A208" s="95" t="str">
        <f t="shared" si="7"/>
        <v>入所205</v>
      </c>
      <c r="B208" s="95" t="s">
        <v>83</v>
      </c>
      <c r="C208" s="102">
        <v>205</v>
      </c>
      <c r="D208" s="169">
        <v>1332000</v>
      </c>
    </row>
    <row r="209" spans="1:4">
      <c r="A209" s="95" t="str">
        <f t="shared" si="7"/>
        <v>入所206</v>
      </c>
      <c r="B209" s="95" t="s">
        <v>83</v>
      </c>
      <c r="C209" s="102">
        <v>206</v>
      </c>
      <c r="D209" s="169">
        <v>1332000</v>
      </c>
    </row>
    <row r="210" spans="1:4">
      <c r="A210" s="95" t="str">
        <f t="shared" si="7"/>
        <v>入所207</v>
      </c>
      <c r="B210" s="95" t="s">
        <v>83</v>
      </c>
      <c r="C210" s="102">
        <v>207</v>
      </c>
      <c r="D210" s="169">
        <v>1332000</v>
      </c>
    </row>
    <row r="211" spans="1:4">
      <c r="A211" s="95" t="str">
        <f t="shared" si="7"/>
        <v>入所208</v>
      </c>
      <c r="B211" s="95" t="s">
        <v>83</v>
      </c>
      <c r="C211" s="102">
        <v>208</v>
      </c>
      <c r="D211" s="169">
        <v>1332000</v>
      </c>
    </row>
    <row r="212" spans="1:4">
      <c r="A212" s="95" t="str">
        <f t="shared" si="7"/>
        <v>入所209</v>
      </c>
      <c r="B212" s="95" t="s">
        <v>83</v>
      </c>
      <c r="C212" s="102">
        <v>209</v>
      </c>
      <c r="D212" s="169">
        <v>1332000</v>
      </c>
    </row>
    <row r="213" spans="1:4">
      <c r="A213" s="95" t="str">
        <f t="shared" si="7"/>
        <v>入所210</v>
      </c>
      <c r="B213" s="95" t="s">
        <v>83</v>
      </c>
      <c r="C213" s="102">
        <v>210</v>
      </c>
      <c r="D213" s="169">
        <v>1332000</v>
      </c>
    </row>
    <row r="214" spans="1:4">
      <c r="A214" s="95" t="str">
        <f t="shared" si="7"/>
        <v>入所211</v>
      </c>
      <c r="B214" s="95" t="s">
        <v>83</v>
      </c>
      <c r="C214" s="102">
        <v>211</v>
      </c>
      <c r="D214" s="169">
        <v>1332000</v>
      </c>
    </row>
    <row r="215" spans="1:4">
      <c r="A215" s="95" t="str">
        <f t="shared" si="7"/>
        <v>入所212</v>
      </c>
      <c r="B215" s="95" t="s">
        <v>83</v>
      </c>
      <c r="C215" s="102">
        <v>212</v>
      </c>
      <c r="D215" s="169">
        <v>1332000</v>
      </c>
    </row>
    <row r="216" spans="1:4">
      <c r="A216" s="95" t="str">
        <f t="shared" si="7"/>
        <v>入所213</v>
      </c>
      <c r="B216" s="95" t="s">
        <v>83</v>
      </c>
      <c r="C216" s="102">
        <v>213</v>
      </c>
      <c r="D216" s="169">
        <v>1332000</v>
      </c>
    </row>
    <row r="217" spans="1:4">
      <c r="A217" s="95" t="str">
        <f t="shared" si="7"/>
        <v>入所214</v>
      </c>
      <c r="B217" s="95" t="s">
        <v>83</v>
      </c>
      <c r="C217" s="102">
        <v>214</v>
      </c>
      <c r="D217" s="169">
        <v>1332000</v>
      </c>
    </row>
    <row r="218" spans="1:4">
      <c r="A218" s="95" t="str">
        <f t="shared" si="7"/>
        <v>入所215</v>
      </c>
      <c r="B218" s="95" t="s">
        <v>83</v>
      </c>
      <c r="C218" s="102">
        <v>215</v>
      </c>
      <c r="D218" s="169">
        <v>1332000</v>
      </c>
    </row>
    <row r="219" spans="1:4">
      <c r="A219" s="95" t="str">
        <f t="shared" si="7"/>
        <v>入所216</v>
      </c>
      <c r="B219" s="95" t="s">
        <v>83</v>
      </c>
      <c r="C219" s="102">
        <v>216</v>
      </c>
      <c r="D219" s="169">
        <v>1332000</v>
      </c>
    </row>
    <row r="220" spans="1:4">
      <c r="A220" s="95" t="str">
        <f t="shared" si="7"/>
        <v>入所217</v>
      </c>
      <c r="B220" s="95" t="s">
        <v>83</v>
      </c>
      <c r="C220" s="102">
        <v>217</v>
      </c>
      <c r="D220" s="169">
        <v>1332000</v>
      </c>
    </row>
    <row r="221" spans="1:4">
      <c r="A221" s="95" t="str">
        <f t="shared" si="7"/>
        <v>入所218</v>
      </c>
      <c r="B221" s="95" t="s">
        <v>83</v>
      </c>
      <c r="C221" s="102">
        <v>218</v>
      </c>
      <c r="D221" s="169">
        <v>1332000</v>
      </c>
    </row>
    <row r="222" spans="1:4">
      <c r="A222" s="95" t="str">
        <f t="shared" si="7"/>
        <v>入所219</v>
      </c>
      <c r="B222" s="95" t="s">
        <v>83</v>
      </c>
      <c r="C222" s="102">
        <v>219</v>
      </c>
      <c r="D222" s="169">
        <v>1332000</v>
      </c>
    </row>
    <row r="223" spans="1:4">
      <c r="A223" s="95" t="str">
        <f t="shared" si="7"/>
        <v>入所220</v>
      </c>
      <c r="B223" s="95" t="s">
        <v>83</v>
      </c>
      <c r="C223" s="102">
        <v>220</v>
      </c>
      <c r="D223" s="169">
        <v>1332000</v>
      </c>
    </row>
    <row r="224" spans="1:4">
      <c r="A224" s="95" t="str">
        <f t="shared" si="7"/>
        <v>入所221</v>
      </c>
      <c r="B224" s="95" t="s">
        <v>83</v>
      </c>
      <c r="C224" s="102">
        <v>221</v>
      </c>
      <c r="D224" s="169">
        <v>1332000</v>
      </c>
    </row>
    <row r="225" spans="1:4">
      <c r="A225" s="95" t="str">
        <f t="shared" si="7"/>
        <v>入所222</v>
      </c>
      <c r="B225" s="95" t="s">
        <v>83</v>
      </c>
      <c r="C225" s="102">
        <v>222</v>
      </c>
      <c r="D225" s="169">
        <v>1332000</v>
      </c>
    </row>
    <row r="226" spans="1:4">
      <c r="A226" s="95" t="str">
        <f t="shared" si="7"/>
        <v>入所223</v>
      </c>
      <c r="B226" s="95" t="s">
        <v>83</v>
      </c>
      <c r="C226" s="102">
        <v>223</v>
      </c>
      <c r="D226" s="169">
        <v>1332000</v>
      </c>
    </row>
    <row r="227" spans="1:4">
      <c r="A227" s="95" t="str">
        <f t="shared" si="7"/>
        <v>入所224</v>
      </c>
      <c r="B227" s="95" t="s">
        <v>83</v>
      </c>
      <c r="C227" s="102">
        <v>224</v>
      </c>
      <c r="D227" s="169">
        <v>1332000</v>
      </c>
    </row>
    <row r="228" spans="1:4">
      <c r="A228" s="95" t="str">
        <f t="shared" si="7"/>
        <v>入所225</v>
      </c>
      <c r="B228" s="95" t="s">
        <v>83</v>
      </c>
      <c r="C228" s="102">
        <v>225</v>
      </c>
      <c r="D228" s="169">
        <v>1332000</v>
      </c>
    </row>
    <row r="229" spans="1:4">
      <c r="A229" s="95" t="str">
        <f t="shared" si="7"/>
        <v>入所226</v>
      </c>
      <c r="B229" s="95" t="s">
        <v>83</v>
      </c>
      <c r="C229" s="102">
        <v>226</v>
      </c>
      <c r="D229" s="169">
        <v>1332000</v>
      </c>
    </row>
    <row r="230" spans="1:4">
      <c r="A230" s="95" t="str">
        <f t="shared" si="7"/>
        <v>入所227</v>
      </c>
      <c r="B230" s="95" t="s">
        <v>83</v>
      </c>
      <c r="C230" s="102">
        <v>227</v>
      </c>
      <c r="D230" s="169">
        <v>1332000</v>
      </c>
    </row>
    <row r="231" spans="1:4">
      <c r="A231" s="95" t="str">
        <f t="shared" si="7"/>
        <v>入所228</v>
      </c>
      <c r="B231" s="95" t="s">
        <v>83</v>
      </c>
      <c r="C231" s="102">
        <v>228</v>
      </c>
      <c r="D231" s="169">
        <v>1332000</v>
      </c>
    </row>
    <row r="232" spans="1:4">
      <c r="A232" s="95" t="str">
        <f t="shared" si="7"/>
        <v>入所229</v>
      </c>
      <c r="B232" s="95" t="s">
        <v>83</v>
      </c>
      <c r="C232" s="102">
        <v>229</v>
      </c>
      <c r="D232" s="169">
        <v>1332000</v>
      </c>
    </row>
    <row r="233" spans="1:4">
      <c r="A233" s="95" t="str">
        <f t="shared" si="7"/>
        <v>入所230</v>
      </c>
      <c r="B233" s="95" t="s">
        <v>83</v>
      </c>
      <c r="C233" s="102">
        <v>230</v>
      </c>
      <c r="D233" s="169">
        <v>1332000</v>
      </c>
    </row>
    <row r="234" spans="1:4">
      <c r="A234" s="95" t="str">
        <f t="shared" si="7"/>
        <v>入所231</v>
      </c>
      <c r="B234" s="95" t="s">
        <v>83</v>
      </c>
      <c r="C234" s="102">
        <v>231</v>
      </c>
      <c r="D234" s="169">
        <v>1332000</v>
      </c>
    </row>
    <row r="235" spans="1:4">
      <c r="A235" s="95" t="str">
        <f t="shared" si="7"/>
        <v>入所232</v>
      </c>
      <c r="B235" s="95" t="s">
        <v>83</v>
      </c>
      <c r="C235" s="102">
        <v>232</v>
      </c>
      <c r="D235" s="169">
        <v>1332000</v>
      </c>
    </row>
    <row r="236" spans="1:4">
      <c r="A236" s="95" t="str">
        <f t="shared" si="7"/>
        <v>入所233</v>
      </c>
      <c r="B236" s="95" t="s">
        <v>83</v>
      </c>
      <c r="C236" s="102">
        <v>233</v>
      </c>
      <c r="D236" s="169">
        <v>1332000</v>
      </c>
    </row>
    <row r="237" spans="1:4">
      <c r="A237" s="95" t="str">
        <f t="shared" si="7"/>
        <v>入所234</v>
      </c>
      <c r="B237" s="95" t="s">
        <v>83</v>
      </c>
      <c r="C237" s="102">
        <v>234</v>
      </c>
      <c r="D237" s="169">
        <v>1332000</v>
      </c>
    </row>
    <row r="238" spans="1:4">
      <c r="A238" s="95" t="str">
        <f t="shared" si="7"/>
        <v>入所235</v>
      </c>
      <c r="B238" s="95" t="s">
        <v>83</v>
      </c>
      <c r="C238" s="102">
        <v>235</v>
      </c>
      <c r="D238" s="169">
        <v>1332000</v>
      </c>
    </row>
    <row r="239" spans="1:4">
      <c r="A239" s="95" t="str">
        <f t="shared" si="7"/>
        <v>入所236</v>
      </c>
      <c r="B239" s="95" t="s">
        <v>83</v>
      </c>
      <c r="C239" s="102">
        <v>236</v>
      </c>
      <c r="D239" s="169">
        <v>1332000</v>
      </c>
    </row>
    <row r="240" spans="1:4">
      <c r="A240" s="95" t="str">
        <f t="shared" si="7"/>
        <v>入所237</v>
      </c>
      <c r="B240" s="95" t="s">
        <v>83</v>
      </c>
      <c r="C240" s="102">
        <v>237</v>
      </c>
      <c r="D240" s="169">
        <v>1332000</v>
      </c>
    </row>
    <row r="241" spans="1:4">
      <c r="A241" s="95" t="str">
        <f t="shared" si="7"/>
        <v>入所238</v>
      </c>
      <c r="B241" s="95" t="s">
        <v>83</v>
      </c>
      <c r="C241" s="102">
        <v>238</v>
      </c>
      <c r="D241" s="169">
        <v>1332000</v>
      </c>
    </row>
    <row r="242" spans="1:4">
      <c r="A242" s="95" t="str">
        <f t="shared" si="7"/>
        <v>入所239</v>
      </c>
      <c r="B242" s="95" t="s">
        <v>83</v>
      </c>
      <c r="C242" s="102">
        <v>239</v>
      </c>
      <c r="D242" s="169">
        <v>1332000</v>
      </c>
    </row>
    <row r="243" spans="1:4">
      <c r="A243" s="95" t="str">
        <f t="shared" si="7"/>
        <v>入所240</v>
      </c>
      <c r="B243" s="95" t="s">
        <v>83</v>
      </c>
      <c r="C243" s="102">
        <v>240</v>
      </c>
      <c r="D243" s="169">
        <v>1332000</v>
      </c>
    </row>
    <row r="244" spans="1:4">
      <c r="A244" s="95" t="str">
        <f t="shared" si="7"/>
        <v>入所241</v>
      </c>
      <c r="B244" s="95" t="s">
        <v>83</v>
      </c>
      <c r="C244" s="102">
        <v>241</v>
      </c>
      <c r="D244" s="169">
        <v>1332000</v>
      </c>
    </row>
    <row r="245" spans="1:4">
      <c r="A245" s="95" t="str">
        <f t="shared" si="7"/>
        <v>入所242</v>
      </c>
      <c r="B245" s="95" t="s">
        <v>83</v>
      </c>
      <c r="C245" s="102">
        <v>242</v>
      </c>
      <c r="D245" s="169">
        <v>1332000</v>
      </c>
    </row>
    <row r="246" spans="1:4">
      <c r="A246" s="95" t="str">
        <f t="shared" si="7"/>
        <v>入所243</v>
      </c>
      <c r="B246" s="95" t="s">
        <v>83</v>
      </c>
      <c r="C246" s="102">
        <v>243</v>
      </c>
      <c r="D246" s="169">
        <v>1332000</v>
      </c>
    </row>
    <row r="247" spans="1:4">
      <c r="A247" s="95" t="str">
        <f t="shared" si="7"/>
        <v>入所244</v>
      </c>
      <c r="B247" s="95" t="s">
        <v>83</v>
      </c>
      <c r="C247" s="102">
        <v>244</v>
      </c>
      <c r="D247" s="169">
        <v>1332000</v>
      </c>
    </row>
    <row r="248" spans="1:4">
      <c r="A248" s="95" t="str">
        <f t="shared" si="7"/>
        <v>入所245</v>
      </c>
      <c r="B248" s="95" t="s">
        <v>83</v>
      </c>
      <c r="C248" s="102">
        <v>245</v>
      </c>
      <c r="D248" s="169">
        <v>1332000</v>
      </c>
    </row>
    <row r="249" spans="1:4">
      <c r="A249" s="95" t="str">
        <f t="shared" si="7"/>
        <v>入所246</v>
      </c>
      <c r="B249" s="95" t="s">
        <v>83</v>
      </c>
      <c r="C249" s="102">
        <v>246</v>
      </c>
      <c r="D249" s="169">
        <v>1332000</v>
      </c>
    </row>
    <row r="250" spans="1:4">
      <c r="A250" s="95" t="str">
        <f t="shared" si="7"/>
        <v>入所247</v>
      </c>
      <c r="B250" s="95" t="s">
        <v>83</v>
      </c>
      <c r="C250" s="102">
        <v>247</v>
      </c>
      <c r="D250" s="169">
        <v>1332000</v>
      </c>
    </row>
    <row r="251" spans="1:4">
      <c r="A251" s="95" t="str">
        <f t="shared" si="7"/>
        <v>入所248</v>
      </c>
      <c r="B251" s="95" t="s">
        <v>83</v>
      </c>
      <c r="C251" s="102">
        <v>248</v>
      </c>
      <c r="D251" s="169">
        <v>1332000</v>
      </c>
    </row>
    <row r="252" spans="1:4">
      <c r="A252" s="95" t="str">
        <f t="shared" si="7"/>
        <v>入所249</v>
      </c>
      <c r="B252" s="95" t="s">
        <v>83</v>
      </c>
      <c r="C252" s="102">
        <v>249</v>
      </c>
      <c r="D252" s="169">
        <v>1332000</v>
      </c>
    </row>
    <row r="253" spans="1:4">
      <c r="A253" s="95" t="str">
        <f t="shared" si="7"/>
        <v>入所250</v>
      </c>
      <c r="B253" s="95" t="s">
        <v>83</v>
      </c>
      <c r="C253" s="102">
        <v>250</v>
      </c>
      <c r="D253" s="169">
        <v>1332000</v>
      </c>
    </row>
    <row r="254" spans="1:4">
      <c r="A254" s="95" t="str">
        <f t="shared" si="7"/>
        <v>入所251</v>
      </c>
      <c r="B254" s="95" t="s">
        <v>83</v>
      </c>
      <c r="C254" s="102">
        <v>251</v>
      </c>
      <c r="D254" s="169">
        <v>1332000</v>
      </c>
    </row>
    <row r="255" spans="1:4">
      <c r="A255" s="95" t="str">
        <f t="shared" si="7"/>
        <v>入所252</v>
      </c>
      <c r="B255" s="95" t="s">
        <v>83</v>
      </c>
      <c r="C255" s="102">
        <v>252</v>
      </c>
      <c r="D255" s="169">
        <v>1332000</v>
      </c>
    </row>
    <row r="256" spans="1:4">
      <c r="A256" s="95" t="str">
        <f t="shared" si="7"/>
        <v>入所253</v>
      </c>
      <c r="B256" s="95" t="s">
        <v>83</v>
      </c>
      <c r="C256" s="102">
        <v>253</v>
      </c>
      <c r="D256" s="169">
        <v>1332000</v>
      </c>
    </row>
    <row r="257" spans="1:4">
      <c r="A257" s="95" t="str">
        <f t="shared" si="7"/>
        <v>入所254</v>
      </c>
      <c r="B257" s="95" t="s">
        <v>83</v>
      </c>
      <c r="C257" s="102">
        <v>254</v>
      </c>
      <c r="D257" s="169">
        <v>1332000</v>
      </c>
    </row>
    <row r="258" spans="1:4">
      <c r="A258" s="95" t="str">
        <f t="shared" si="7"/>
        <v>入所255</v>
      </c>
      <c r="B258" s="95" t="s">
        <v>83</v>
      </c>
      <c r="C258" s="102">
        <v>255</v>
      </c>
      <c r="D258" s="169">
        <v>1332000</v>
      </c>
    </row>
    <row r="259" spans="1:4">
      <c r="A259" s="95" t="str">
        <f t="shared" ref="A259:A322" si="8">B259&amp;C259</f>
        <v>入所256</v>
      </c>
      <c r="B259" s="95" t="s">
        <v>83</v>
      </c>
      <c r="C259" s="102">
        <v>256</v>
      </c>
      <c r="D259" s="169">
        <v>1332000</v>
      </c>
    </row>
    <row r="260" spans="1:4">
      <c r="A260" s="95" t="str">
        <f t="shared" si="8"/>
        <v>入所257</v>
      </c>
      <c r="B260" s="95" t="s">
        <v>83</v>
      </c>
      <c r="C260" s="102">
        <v>257</v>
      </c>
      <c r="D260" s="169">
        <v>1332000</v>
      </c>
    </row>
    <row r="261" spans="1:4">
      <c r="A261" s="95" t="str">
        <f t="shared" si="8"/>
        <v>入所258</v>
      </c>
      <c r="B261" s="95" t="s">
        <v>83</v>
      </c>
      <c r="C261" s="102">
        <v>258</v>
      </c>
      <c r="D261" s="169">
        <v>1332000</v>
      </c>
    </row>
    <row r="262" spans="1:4">
      <c r="A262" s="95" t="str">
        <f t="shared" si="8"/>
        <v>入所259</v>
      </c>
      <c r="B262" s="95" t="s">
        <v>83</v>
      </c>
      <c r="C262" s="102">
        <v>259</v>
      </c>
      <c r="D262" s="169">
        <v>1332000</v>
      </c>
    </row>
    <row r="263" spans="1:4">
      <c r="A263" s="95" t="str">
        <f t="shared" si="8"/>
        <v>入所260</v>
      </c>
      <c r="B263" s="95" t="s">
        <v>83</v>
      </c>
      <c r="C263" s="102">
        <v>260</v>
      </c>
      <c r="D263" s="169">
        <v>1332000</v>
      </c>
    </row>
    <row r="264" spans="1:4">
      <c r="A264" s="95" t="str">
        <f t="shared" si="8"/>
        <v>入所261</v>
      </c>
      <c r="B264" s="95" t="s">
        <v>83</v>
      </c>
      <c r="C264" s="102">
        <v>261</v>
      </c>
      <c r="D264" s="169">
        <v>1332000</v>
      </c>
    </row>
    <row r="265" spans="1:4">
      <c r="A265" s="95" t="str">
        <f t="shared" si="8"/>
        <v>入所262</v>
      </c>
      <c r="B265" s="95" t="s">
        <v>83</v>
      </c>
      <c r="C265" s="102">
        <v>262</v>
      </c>
      <c r="D265" s="169">
        <v>1332000</v>
      </c>
    </row>
    <row r="266" spans="1:4">
      <c r="A266" s="95" t="str">
        <f t="shared" si="8"/>
        <v>入所263</v>
      </c>
      <c r="B266" s="95" t="s">
        <v>83</v>
      </c>
      <c r="C266" s="102">
        <v>263</v>
      </c>
      <c r="D266" s="169">
        <v>1332000</v>
      </c>
    </row>
    <row r="267" spans="1:4">
      <c r="A267" s="95" t="str">
        <f t="shared" si="8"/>
        <v>入所264</v>
      </c>
      <c r="B267" s="95" t="s">
        <v>83</v>
      </c>
      <c r="C267" s="102">
        <v>264</v>
      </c>
      <c r="D267" s="169">
        <v>1332000</v>
      </c>
    </row>
    <row r="268" spans="1:4">
      <c r="A268" s="95" t="str">
        <f t="shared" si="8"/>
        <v>入所265</v>
      </c>
      <c r="B268" s="95" t="s">
        <v>83</v>
      </c>
      <c r="C268" s="102">
        <v>265</v>
      </c>
      <c r="D268" s="169">
        <v>1332000</v>
      </c>
    </row>
    <row r="269" spans="1:4">
      <c r="A269" s="95" t="str">
        <f t="shared" si="8"/>
        <v>入所266</v>
      </c>
      <c r="B269" s="95" t="s">
        <v>83</v>
      </c>
      <c r="C269" s="102">
        <v>266</v>
      </c>
      <c r="D269" s="169">
        <v>1332000</v>
      </c>
    </row>
    <row r="270" spans="1:4">
      <c r="A270" s="95" t="str">
        <f t="shared" si="8"/>
        <v>入所267</v>
      </c>
      <c r="B270" s="95" t="s">
        <v>83</v>
      </c>
      <c r="C270" s="102">
        <v>267</v>
      </c>
      <c r="D270" s="169">
        <v>1332000</v>
      </c>
    </row>
    <row r="271" spans="1:4">
      <c r="A271" s="95" t="str">
        <f t="shared" si="8"/>
        <v>入所268</v>
      </c>
      <c r="B271" s="95" t="s">
        <v>83</v>
      </c>
      <c r="C271" s="102">
        <v>268</v>
      </c>
      <c r="D271" s="169">
        <v>1332000</v>
      </c>
    </row>
    <row r="272" spans="1:4">
      <c r="A272" s="95" t="str">
        <f t="shared" si="8"/>
        <v>入所269</v>
      </c>
      <c r="B272" s="95" t="s">
        <v>83</v>
      </c>
      <c r="C272" s="102">
        <v>269</v>
      </c>
      <c r="D272" s="169">
        <v>1332000</v>
      </c>
    </row>
    <row r="273" spans="1:4">
      <c r="A273" s="95" t="str">
        <f t="shared" si="8"/>
        <v>入所270</v>
      </c>
      <c r="B273" s="95" t="s">
        <v>83</v>
      </c>
      <c r="C273" s="102">
        <v>270</v>
      </c>
      <c r="D273" s="169">
        <v>1332000</v>
      </c>
    </row>
    <row r="274" spans="1:4">
      <c r="A274" s="95" t="str">
        <f t="shared" si="8"/>
        <v>入所271</v>
      </c>
      <c r="B274" s="95" t="s">
        <v>83</v>
      </c>
      <c r="C274" s="102">
        <v>271</v>
      </c>
      <c r="D274" s="169">
        <v>1332000</v>
      </c>
    </row>
    <row r="275" spans="1:4">
      <c r="A275" s="95" t="str">
        <f t="shared" si="8"/>
        <v>入所272</v>
      </c>
      <c r="B275" s="95" t="s">
        <v>83</v>
      </c>
      <c r="C275" s="102">
        <v>272</v>
      </c>
      <c r="D275" s="169">
        <v>1332000</v>
      </c>
    </row>
    <row r="276" spans="1:4">
      <c r="A276" s="95" t="str">
        <f t="shared" si="8"/>
        <v>入所273</v>
      </c>
      <c r="B276" s="95" t="s">
        <v>83</v>
      </c>
      <c r="C276" s="102">
        <v>273</v>
      </c>
      <c r="D276" s="169">
        <v>1332000</v>
      </c>
    </row>
    <row r="277" spans="1:4">
      <c r="A277" s="95" t="str">
        <f t="shared" si="8"/>
        <v>入所274</v>
      </c>
      <c r="B277" s="95" t="s">
        <v>83</v>
      </c>
      <c r="C277" s="102">
        <v>274</v>
      </c>
      <c r="D277" s="169">
        <v>1332000</v>
      </c>
    </row>
    <row r="278" spans="1:4">
      <c r="A278" s="95" t="str">
        <f t="shared" si="8"/>
        <v>入所275</v>
      </c>
      <c r="B278" s="95" t="s">
        <v>83</v>
      </c>
      <c r="C278" s="102">
        <v>275</v>
      </c>
      <c r="D278" s="169">
        <v>1332000</v>
      </c>
    </row>
    <row r="279" spans="1:4">
      <c r="A279" s="95" t="str">
        <f t="shared" si="8"/>
        <v>入所276</v>
      </c>
      <c r="B279" s="95" t="s">
        <v>83</v>
      </c>
      <c r="C279" s="102">
        <v>276</v>
      </c>
      <c r="D279" s="169">
        <v>1332000</v>
      </c>
    </row>
    <row r="280" spans="1:4">
      <c r="A280" s="95" t="str">
        <f t="shared" si="8"/>
        <v>入所277</v>
      </c>
      <c r="B280" s="95" t="s">
        <v>83</v>
      </c>
      <c r="C280" s="102">
        <v>277</v>
      </c>
      <c r="D280" s="169">
        <v>1332000</v>
      </c>
    </row>
    <row r="281" spans="1:4">
      <c r="A281" s="95" t="str">
        <f t="shared" si="8"/>
        <v>入所278</v>
      </c>
      <c r="B281" s="95" t="s">
        <v>83</v>
      </c>
      <c r="C281" s="102">
        <v>278</v>
      </c>
      <c r="D281" s="169">
        <v>1332000</v>
      </c>
    </row>
    <row r="282" spans="1:4">
      <c r="A282" s="95" t="str">
        <f t="shared" si="8"/>
        <v>入所279</v>
      </c>
      <c r="B282" s="95" t="s">
        <v>83</v>
      </c>
      <c r="C282" s="102">
        <v>279</v>
      </c>
      <c r="D282" s="169">
        <v>1332000</v>
      </c>
    </row>
    <row r="283" spans="1:4">
      <c r="A283" s="95" t="str">
        <f t="shared" si="8"/>
        <v>入所280</v>
      </c>
      <c r="B283" s="95" t="s">
        <v>83</v>
      </c>
      <c r="C283" s="102">
        <v>280</v>
      </c>
      <c r="D283" s="169">
        <v>1332000</v>
      </c>
    </row>
    <row r="284" spans="1:4">
      <c r="A284" s="95" t="str">
        <f t="shared" si="8"/>
        <v>入所281</v>
      </c>
      <c r="B284" s="95" t="s">
        <v>83</v>
      </c>
      <c r="C284" s="102">
        <v>281</v>
      </c>
      <c r="D284" s="169">
        <v>1332000</v>
      </c>
    </row>
    <row r="285" spans="1:4">
      <c r="A285" s="95" t="str">
        <f t="shared" si="8"/>
        <v>入所282</v>
      </c>
      <c r="B285" s="95" t="s">
        <v>83</v>
      </c>
      <c r="C285" s="102">
        <v>282</v>
      </c>
      <c r="D285" s="169">
        <v>1332000</v>
      </c>
    </row>
    <row r="286" spans="1:4">
      <c r="A286" s="95" t="str">
        <f t="shared" si="8"/>
        <v>入所283</v>
      </c>
      <c r="B286" s="95" t="s">
        <v>83</v>
      </c>
      <c r="C286" s="102">
        <v>283</v>
      </c>
      <c r="D286" s="169">
        <v>1332000</v>
      </c>
    </row>
    <row r="287" spans="1:4">
      <c r="A287" s="95" t="str">
        <f t="shared" si="8"/>
        <v>入所284</v>
      </c>
      <c r="B287" s="95" t="s">
        <v>83</v>
      </c>
      <c r="C287" s="102">
        <v>284</v>
      </c>
      <c r="D287" s="169">
        <v>1332000</v>
      </c>
    </row>
    <row r="288" spans="1:4">
      <c r="A288" s="95" t="str">
        <f t="shared" si="8"/>
        <v>入所285</v>
      </c>
      <c r="B288" s="95" t="s">
        <v>83</v>
      </c>
      <c r="C288" s="102">
        <v>285</v>
      </c>
      <c r="D288" s="169">
        <v>1332000</v>
      </c>
    </row>
    <row r="289" spans="1:4">
      <c r="A289" s="95" t="str">
        <f t="shared" si="8"/>
        <v>入所286</v>
      </c>
      <c r="B289" s="95" t="s">
        <v>83</v>
      </c>
      <c r="C289" s="102">
        <v>286</v>
      </c>
      <c r="D289" s="169">
        <v>1332000</v>
      </c>
    </row>
    <row r="290" spans="1:4">
      <c r="A290" s="95" t="str">
        <f t="shared" si="8"/>
        <v>入所287</v>
      </c>
      <c r="B290" s="95" t="s">
        <v>83</v>
      </c>
      <c r="C290" s="102">
        <v>287</v>
      </c>
      <c r="D290" s="169">
        <v>1332000</v>
      </c>
    </row>
    <row r="291" spans="1:4">
      <c r="A291" s="95" t="str">
        <f t="shared" si="8"/>
        <v>入所288</v>
      </c>
      <c r="B291" s="95" t="s">
        <v>83</v>
      </c>
      <c r="C291" s="102">
        <v>288</v>
      </c>
      <c r="D291" s="169">
        <v>1332000</v>
      </c>
    </row>
    <row r="292" spans="1:4">
      <c r="A292" s="95" t="str">
        <f t="shared" si="8"/>
        <v>入所289</v>
      </c>
      <c r="B292" s="95" t="s">
        <v>83</v>
      </c>
      <c r="C292" s="102">
        <v>289</v>
      </c>
      <c r="D292" s="169">
        <v>1332000</v>
      </c>
    </row>
    <row r="293" spans="1:4">
      <c r="A293" s="95" t="str">
        <f t="shared" si="8"/>
        <v>入所290</v>
      </c>
      <c r="B293" s="95" t="s">
        <v>83</v>
      </c>
      <c r="C293" s="102">
        <v>290</v>
      </c>
      <c r="D293" s="169">
        <v>1332000</v>
      </c>
    </row>
    <row r="294" spans="1:4">
      <c r="A294" s="95" t="str">
        <f t="shared" si="8"/>
        <v>入所291</v>
      </c>
      <c r="B294" s="95" t="s">
        <v>83</v>
      </c>
      <c r="C294" s="102">
        <v>291</v>
      </c>
      <c r="D294" s="169">
        <v>1332000</v>
      </c>
    </row>
    <row r="295" spans="1:4">
      <c r="A295" s="95" t="str">
        <f t="shared" si="8"/>
        <v>入所292</v>
      </c>
      <c r="B295" s="95" t="s">
        <v>83</v>
      </c>
      <c r="C295" s="102">
        <v>292</v>
      </c>
      <c r="D295" s="169">
        <v>1332000</v>
      </c>
    </row>
    <row r="296" spans="1:4">
      <c r="A296" s="95" t="str">
        <f t="shared" si="8"/>
        <v>入所293</v>
      </c>
      <c r="B296" s="95" t="s">
        <v>83</v>
      </c>
      <c r="C296" s="102">
        <v>293</v>
      </c>
      <c r="D296" s="169">
        <v>1332000</v>
      </c>
    </row>
    <row r="297" spans="1:4">
      <c r="A297" s="95" t="str">
        <f t="shared" si="8"/>
        <v>入所294</v>
      </c>
      <c r="B297" s="95" t="s">
        <v>83</v>
      </c>
      <c r="C297" s="102">
        <v>294</v>
      </c>
      <c r="D297" s="169">
        <v>1332000</v>
      </c>
    </row>
    <row r="298" spans="1:4">
      <c r="A298" s="95" t="str">
        <f t="shared" si="8"/>
        <v>入所295</v>
      </c>
      <c r="B298" s="95" t="s">
        <v>83</v>
      </c>
      <c r="C298" s="102">
        <v>295</v>
      </c>
      <c r="D298" s="169">
        <v>1332000</v>
      </c>
    </row>
    <row r="299" spans="1:4">
      <c r="A299" s="95" t="str">
        <f t="shared" si="8"/>
        <v>入所296</v>
      </c>
      <c r="B299" s="95" t="s">
        <v>83</v>
      </c>
      <c r="C299" s="102">
        <v>296</v>
      </c>
      <c r="D299" s="169">
        <v>1332000</v>
      </c>
    </row>
    <row r="300" spans="1:4">
      <c r="A300" s="95" t="str">
        <f t="shared" si="8"/>
        <v>入所297</v>
      </c>
      <c r="B300" s="95" t="s">
        <v>83</v>
      </c>
      <c r="C300" s="102">
        <v>297</v>
      </c>
      <c r="D300" s="169">
        <v>1332000</v>
      </c>
    </row>
    <row r="301" spans="1:4">
      <c r="A301" s="95" t="str">
        <f t="shared" si="8"/>
        <v>入所298</v>
      </c>
      <c r="B301" s="95" t="s">
        <v>83</v>
      </c>
      <c r="C301" s="102">
        <v>298</v>
      </c>
      <c r="D301" s="169">
        <v>1332000</v>
      </c>
    </row>
    <row r="302" spans="1:4">
      <c r="A302" s="95" t="str">
        <f t="shared" si="8"/>
        <v>入所299</v>
      </c>
      <c r="B302" s="95" t="s">
        <v>83</v>
      </c>
      <c r="C302" s="102">
        <v>299</v>
      </c>
      <c r="D302" s="169">
        <v>1332000</v>
      </c>
    </row>
    <row r="303" spans="1:4">
      <c r="A303" s="95" t="str">
        <f t="shared" si="8"/>
        <v>入所300</v>
      </c>
      <c r="B303" s="95" t="s">
        <v>83</v>
      </c>
      <c r="C303" s="102">
        <v>300</v>
      </c>
      <c r="D303" s="169">
        <v>1332000</v>
      </c>
    </row>
    <row r="304" spans="1:4">
      <c r="A304" s="95" t="str">
        <f t="shared" si="8"/>
        <v>入所301</v>
      </c>
      <c r="B304" s="95" t="s">
        <v>83</v>
      </c>
      <c r="C304" s="102">
        <v>301</v>
      </c>
      <c r="D304" s="169">
        <v>1332000</v>
      </c>
    </row>
    <row r="305" spans="1:4">
      <c r="A305" s="95" t="str">
        <f t="shared" si="8"/>
        <v>入所302</v>
      </c>
      <c r="B305" s="95" t="s">
        <v>83</v>
      </c>
      <c r="C305" s="102">
        <v>302</v>
      </c>
      <c r="D305" s="169">
        <v>1332000</v>
      </c>
    </row>
    <row r="306" spans="1:4">
      <c r="A306" s="95" t="str">
        <f t="shared" si="8"/>
        <v>入所303</v>
      </c>
      <c r="B306" s="95" t="s">
        <v>83</v>
      </c>
      <c r="C306" s="102">
        <v>303</v>
      </c>
      <c r="D306" s="169">
        <v>1332000</v>
      </c>
    </row>
    <row r="307" spans="1:4">
      <c r="A307" s="95" t="str">
        <f t="shared" si="8"/>
        <v>入所304</v>
      </c>
      <c r="B307" s="95" t="s">
        <v>83</v>
      </c>
      <c r="C307" s="102">
        <v>304</v>
      </c>
      <c r="D307" s="169">
        <v>1332000</v>
      </c>
    </row>
    <row r="308" spans="1:4">
      <c r="A308" s="95" t="str">
        <f t="shared" si="8"/>
        <v>入所305</v>
      </c>
      <c r="B308" s="95" t="s">
        <v>83</v>
      </c>
      <c r="C308" s="102">
        <v>305</v>
      </c>
      <c r="D308" s="169">
        <v>1332000</v>
      </c>
    </row>
    <row r="309" spans="1:4">
      <c r="A309" s="95" t="str">
        <f t="shared" si="8"/>
        <v>入所306</v>
      </c>
      <c r="B309" s="95" t="s">
        <v>83</v>
      </c>
      <c r="C309" s="102">
        <v>306</v>
      </c>
      <c r="D309" s="169">
        <v>1332000</v>
      </c>
    </row>
    <row r="310" spans="1:4">
      <c r="A310" s="95" t="str">
        <f t="shared" si="8"/>
        <v>入所307</v>
      </c>
      <c r="B310" s="95" t="s">
        <v>83</v>
      </c>
      <c r="C310" s="102">
        <v>307</v>
      </c>
      <c r="D310" s="169">
        <v>1332000</v>
      </c>
    </row>
    <row r="311" spans="1:4">
      <c r="A311" s="95" t="str">
        <f t="shared" si="8"/>
        <v>入所308</v>
      </c>
      <c r="B311" s="95" t="s">
        <v>83</v>
      </c>
      <c r="C311" s="102">
        <v>308</v>
      </c>
      <c r="D311" s="169">
        <v>1332000</v>
      </c>
    </row>
    <row r="312" spans="1:4">
      <c r="A312" s="95" t="str">
        <f t="shared" si="8"/>
        <v>入所309</v>
      </c>
      <c r="B312" s="95" t="s">
        <v>83</v>
      </c>
      <c r="C312" s="102">
        <v>309</v>
      </c>
      <c r="D312" s="169">
        <v>1332000</v>
      </c>
    </row>
    <row r="313" spans="1:4">
      <c r="A313" s="95" t="str">
        <f t="shared" si="8"/>
        <v>入所310</v>
      </c>
      <c r="B313" s="95" t="s">
        <v>83</v>
      </c>
      <c r="C313" s="102">
        <v>310</v>
      </c>
      <c r="D313" s="169">
        <v>1332000</v>
      </c>
    </row>
    <row r="314" spans="1:4">
      <c r="A314" s="95" t="str">
        <f t="shared" si="8"/>
        <v>入所311</v>
      </c>
      <c r="B314" s="95" t="s">
        <v>83</v>
      </c>
      <c r="C314" s="102">
        <v>311</v>
      </c>
      <c r="D314" s="169">
        <v>1332000</v>
      </c>
    </row>
    <row r="315" spans="1:4">
      <c r="A315" s="95" t="str">
        <f t="shared" si="8"/>
        <v>入所312</v>
      </c>
      <c r="B315" s="95" t="s">
        <v>83</v>
      </c>
      <c r="C315" s="102">
        <v>312</v>
      </c>
      <c r="D315" s="169">
        <v>1332000</v>
      </c>
    </row>
    <row r="316" spans="1:4">
      <c r="A316" s="95" t="str">
        <f t="shared" si="8"/>
        <v>入所313</v>
      </c>
      <c r="B316" s="95" t="s">
        <v>83</v>
      </c>
      <c r="C316" s="102">
        <v>313</v>
      </c>
      <c r="D316" s="169">
        <v>1332000</v>
      </c>
    </row>
    <row r="317" spans="1:4">
      <c r="A317" s="95" t="str">
        <f t="shared" si="8"/>
        <v>入所314</v>
      </c>
      <c r="B317" s="95" t="s">
        <v>83</v>
      </c>
      <c r="C317" s="102">
        <v>314</v>
      </c>
      <c r="D317" s="169">
        <v>1332000</v>
      </c>
    </row>
    <row r="318" spans="1:4">
      <c r="A318" s="95" t="str">
        <f t="shared" si="8"/>
        <v>入所315</v>
      </c>
      <c r="B318" s="95" t="s">
        <v>83</v>
      </c>
      <c r="C318" s="102">
        <v>315</v>
      </c>
      <c r="D318" s="169">
        <v>1332000</v>
      </c>
    </row>
    <row r="319" spans="1:4">
      <c r="A319" s="95" t="str">
        <f t="shared" si="8"/>
        <v>入所316</v>
      </c>
      <c r="B319" s="95" t="s">
        <v>83</v>
      </c>
      <c r="C319" s="102">
        <v>316</v>
      </c>
      <c r="D319" s="169">
        <v>1332000</v>
      </c>
    </row>
    <row r="320" spans="1:4">
      <c r="A320" s="95" t="str">
        <f t="shared" si="8"/>
        <v>入所317</v>
      </c>
      <c r="B320" s="95" t="s">
        <v>83</v>
      </c>
      <c r="C320" s="102">
        <v>317</v>
      </c>
      <c r="D320" s="169">
        <v>1332000</v>
      </c>
    </row>
    <row r="321" spans="1:4">
      <c r="A321" s="95" t="str">
        <f t="shared" si="8"/>
        <v>入所318</v>
      </c>
      <c r="B321" s="95" t="s">
        <v>83</v>
      </c>
      <c r="C321" s="102">
        <v>318</v>
      </c>
      <c r="D321" s="169">
        <v>1332000</v>
      </c>
    </row>
    <row r="322" spans="1:4">
      <c r="A322" s="95" t="str">
        <f t="shared" si="8"/>
        <v>入所319</v>
      </c>
      <c r="B322" s="95" t="s">
        <v>83</v>
      </c>
      <c r="C322" s="102">
        <v>319</v>
      </c>
      <c r="D322" s="169">
        <v>1332000</v>
      </c>
    </row>
    <row r="323" spans="1:4">
      <c r="A323" s="95" t="str">
        <f t="shared" ref="A323:A386" si="9">B323&amp;C323</f>
        <v>入所320</v>
      </c>
      <c r="B323" s="95" t="s">
        <v>83</v>
      </c>
      <c r="C323" s="102">
        <v>320</v>
      </c>
      <c r="D323" s="169">
        <v>1332000</v>
      </c>
    </row>
    <row r="324" spans="1:4">
      <c r="A324" s="95" t="str">
        <f t="shared" si="9"/>
        <v>入所321</v>
      </c>
      <c r="B324" s="95" t="s">
        <v>83</v>
      </c>
      <c r="C324" s="102">
        <v>321</v>
      </c>
      <c r="D324" s="169">
        <v>1332000</v>
      </c>
    </row>
    <row r="325" spans="1:4">
      <c r="A325" s="95" t="str">
        <f t="shared" si="9"/>
        <v>入所322</v>
      </c>
      <c r="B325" s="95" t="s">
        <v>83</v>
      </c>
      <c r="C325" s="102">
        <v>322</v>
      </c>
      <c r="D325" s="169">
        <v>1332000</v>
      </c>
    </row>
    <row r="326" spans="1:4">
      <c r="A326" s="95" t="str">
        <f t="shared" si="9"/>
        <v>入所323</v>
      </c>
      <c r="B326" s="95" t="s">
        <v>83</v>
      </c>
      <c r="C326" s="102">
        <v>323</v>
      </c>
      <c r="D326" s="169">
        <v>1332000</v>
      </c>
    </row>
    <row r="327" spans="1:4">
      <c r="A327" s="95" t="str">
        <f t="shared" si="9"/>
        <v>入所324</v>
      </c>
      <c r="B327" s="95" t="s">
        <v>83</v>
      </c>
      <c r="C327" s="102">
        <v>324</v>
      </c>
      <c r="D327" s="169">
        <v>1332000</v>
      </c>
    </row>
    <row r="328" spans="1:4">
      <c r="A328" s="95" t="str">
        <f t="shared" si="9"/>
        <v>入所325</v>
      </c>
      <c r="B328" s="95" t="s">
        <v>83</v>
      </c>
      <c r="C328" s="102">
        <v>325</v>
      </c>
      <c r="D328" s="169">
        <v>1332000</v>
      </c>
    </row>
    <row r="329" spans="1:4">
      <c r="A329" s="95" t="str">
        <f t="shared" si="9"/>
        <v>入所326</v>
      </c>
      <c r="B329" s="95" t="s">
        <v>83</v>
      </c>
      <c r="C329" s="102">
        <v>326</v>
      </c>
      <c r="D329" s="169">
        <v>1332000</v>
      </c>
    </row>
    <row r="330" spans="1:4">
      <c r="A330" s="95" t="str">
        <f t="shared" si="9"/>
        <v>入所327</v>
      </c>
      <c r="B330" s="95" t="s">
        <v>83</v>
      </c>
      <c r="C330" s="102">
        <v>327</v>
      </c>
      <c r="D330" s="169">
        <v>1332000</v>
      </c>
    </row>
    <row r="331" spans="1:4">
      <c r="A331" s="95" t="str">
        <f t="shared" si="9"/>
        <v>入所328</v>
      </c>
      <c r="B331" s="95" t="s">
        <v>83</v>
      </c>
      <c r="C331" s="102">
        <v>328</v>
      </c>
      <c r="D331" s="169">
        <v>1332000</v>
      </c>
    </row>
    <row r="332" spans="1:4">
      <c r="A332" s="95" t="str">
        <f t="shared" si="9"/>
        <v>入所329</v>
      </c>
      <c r="B332" s="95" t="s">
        <v>83</v>
      </c>
      <c r="C332" s="102">
        <v>329</v>
      </c>
      <c r="D332" s="169">
        <v>1332000</v>
      </c>
    </row>
    <row r="333" spans="1:4">
      <c r="A333" s="95" t="str">
        <f t="shared" si="9"/>
        <v>入所330</v>
      </c>
      <c r="B333" s="95" t="s">
        <v>83</v>
      </c>
      <c r="C333" s="102">
        <v>330</v>
      </c>
      <c r="D333" s="169">
        <v>1332000</v>
      </c>
    </row>
    <row r="334" spans="1:4">
      <c r="A334" s="95" t="str">
        <f t="shared" si="9"/>
        <v>入所331</v>
      </c>
      <c r="B334" s="95" t="s">
        <v>83</v>
      </c>
      <c r="C334" s="102">
        <v>331</v>
      </c>
      <c r="D334" s="169">
        <v>1332000</v>
      </c>
    </row>
    <row r="335" spans="1:4">
      <c r="A335" s="95" t="str">
        <f t="shared" si="9"/>
        <v>入所332</v>
      </c>
      <c r="B335" s="95" t="s">
        <v>83</v>
      </c>
      <c r="C335" s="102">
        <v>332</v>
      </c>
      <c r="D335" s="169">
        <v>1332000</v>
      </c>
    </row>
    <row r="336" spans="1:4">
      <c r="A336" s="95" t="str">
        <f t="shared" si="9"/>
        <v>入所333</v>
      </c>
      <c r="B336" s="95" t="s">
        <v>83</v>
      </c>
      <c r="C336" s="102">
        <v>333</v>
      </c>
      <c r="D336" s="169">
        <v>1332000</v>
      </c>
    </row>
    <row r="337" spans="1:4">
      <c r="A337" s="95" t="str">
        <f t="shared" si="9"/>
        <v>入所334</v>
      </c>
      <c r="B337" s="95" t="s">
        <v>83</v>
      </c>
      <c r="C337" s="102">
        <v>334</v>
      </c>
      <c r="D337" s="169">
        <v>1332000</v>
      </c>
    </row>
    <row r="338" spans="1:4">
      <c r="A338" s="95" t="str">
        <f t="shared" si="9"/>
        <v>入所335</v>
      </c>
      <c r="B338" s="95" t="s">
        <v>83</v>
      </c>
      <c r="C338" s="102">
        <v>335</v>
      </c>
      <c r="D338" s="169">
        <v>1332000</v>
      </c>
    </row>
    <row r="339" spans="1:4">
      <c r="A339" s="95" t="str">
        <f t="shared" si="9"/>
        <v>入所336</v>
      </c>
      <c r="B339" s="95" t="s">
        <v>83</v>
      </c>
      <c r="C339" s="102">
        <v>336</v>
      </c>
      <c r="D339" s="169">
        <v>1332000</v>
      </c>
    </row>
    <row r="340" spans="1:4">
      <c r="A340" s="95" t="str">
        <f t="shared" si="9"/>
        <v>入所337</v>
      </c>
      <c r="B340" s="95" t="s">
        <v>83</v>
      </c>
      <c r="C340" s="102">
        <v>337</v>
      </c>
      <c r="D340" s="169">
        <v>1332000</v>
      </c>
    </row>
    <row r="341" spans="1:4">
      <c r="A341" s="95" t="str">
        <f t="shared" si="9"/>
        <v>入所338</v>
      </c>
      <c r="B341" s="95" t="s">
        <v>83</v>
      </c>
      <c r="C341" s="102">
        <v>338</v>
      </c>
      <c r="D341" s="169">
        <v>1332000</v>
      </c>
    </row>
    <row r="342" spans="1:4">
      <c r="A342" s="95" t="str">
        <f t="shared" si="9"/>
        <v>入所339</v>
      </c>
      <c r="B342" s="95" t="s">
        <v>83</v>
      </c>
      <c r="C342" s="102">
        <v>339</v>
      </c>
      <c r="D342" s="169">
        <v>1332000</v>
      </c>
    </row>
    <row r="343" spans="1:4">
      <c r="A343" s="95" t="str">
        <f t="shared" si="9"/>
        <v>入所340</v>
      </c>
      <c r="B343" s="95" t="s">
        <v>83</v>
      </c>
      <c r="C343" s="102">
        <v>340</v>
      </c>
      <c r="D343" s="169">
        <v>1332000</v>
      </c>
    </row>
    <row r="344" spans="1:4">
      <c r="A344" s="95" t="str">
        <f t="shared" si="9"/>
        <v>入所341</v>
      </c>
      <c r="B344" s="95" t="s">
        <v>83</v>
      </c>
      <c r="C344" s="102">
        <v>341</v>
      </c>
      <c r="D344" s="169">
        <v>1332000</v>
      </c>
    </row>
    <row r="345" spans="1:4">
      <c r="A345" s="95" t="str">
        <f t="shared" si="9"/>
        <v>入所342</v>
      </c>
      <c r="B345" s="95" t="s">
        <v>83</v>
      </c>
      <c r="C345" s="102">
        <v>342</v>
      </c>
      <c r="D345" s="169">
        <v>1332000</v>
      </c>
    </row>
    <row r="346" spans="1:4">
      <c r="A346" s="95" t="str">
        <f t="shared" si="9"/>
        <v>入所343</v>
      </c>
      <c r="B346" s="95" t="s">
        <v>83</v>
      </c>
      <c r="C346" s="102">
        <v>343</v>
      </c>
      <c r="D346" s="169">
        <v>1332000</v>
      </c>
    </row>
    <row r="347" spans="1:4">
      <c r="A347" s="95" t="str">
        <f t="shared" si="9"/>
        <v>入所344</v>
      </c>
      <c r="B347" s="95" t="s">
        <v>83</v>
      </c>
      <c r="C347" s="102">
        <v>344</v>
      </c>
      <c r="D347" s="169">
        <v>1332000</v>
      </c>
    </row>
    <row r="348" spans="1:4">
      <c r="A348" s="95" t="str">
        <f t="shared" si="9"/>
        <v>入所345</v>
      </c>
      <c r="B348" s="95" t="s">
        <v>83</v>
      </c>
      <c r="C348" s="102">
        <v>345</v>
      </c>
      <c r="D348" s="169">
        <v>1332000</v>
      </c>
    </row>
    <row r="349" spans="1:4">
      <c r="A349" s="95" t="str">
        <f t="shared" si="9"/>
        <v>入所346</v>
      </c>
      <c r="B349" s="95" t="s">
        <v>83</v>
      </c>
      <c r="C349" s="102">
        <v>346</v>
      </c>
      <c r="D349" s="169">
        <v>1332000</v>
      </c>
    </row>
    <row r="350" spans="1:4">
      <c r="A350" s="95" t="str">
        <f t="shared" si="9"/>
        <v>入所347</v>
      </c>
      <c r="B350" s="95" t="s">
        <v>83</v>
      </c>
      <c r="C350" s="102">
        <v>347</v>
      </c>
      <c r="D350" s="169">
        <v>1332000</v>
      </c>
    </row>
    <row r="351" spans="1:4">
      <c r="A351" s="95" t="str">
        <f t="shared" si="9"/>
        <v>入所348</v>
      </c>
      <c r="B351" s="95" t="s">
        <v>83</v>
      </c>
      <c r="C351" s="102">
        <v>348</v>
      </c>
      <c r="D351" s="169">
        <v>1332000</v>
      </c>
    </row>
    <row r="352" spans="1:4">
      <c r="A352" s="95" t="str">
        <f t="shared" si="9"/>
        <v>入所349</v>
      </c>
      <c r="B352" s="95" t="s">
        <v>83</v>
      </c>
      <c r="C352" s="102">
        <v>349</v>
      </c>
      <c r="D352" s="169">
        <v>1332000</v>
      </c>
    </row>
    <row r="353" spans="1:4">
      <c r="A353" s="95" t="str">
        <f t="shared" si="9"/>
        <v>入所350</v>
      </c>
      <c r="B353" s="95" t="s">
        <v>83</v>
      </c>
      <c r="C353" s="102">
        <v>350</v>
      </c>
      <c r="D353" s="169">
        <v>1332000</v>
      </c>
    </row>
    <row r="354" spans="1:4">
      <c r="A354" s="164" t="str">
        <f t="shared" si="9"/>
        <v>通所1</v>
      </c>
      <c r="B354" s="164" t="s">
        <v>84</v>
      </c>
      <c r="C354" s="165">
        <v>1</v>
      </c>
      <c r="D354" s="170">
        <v>96000</v>
      </c>
    </row>
    <row r="355" spans="1:4">
      <c r="A355" s="164" t="str">
        <f t="shared" si="9"/>
        <v>通所2</v>
      </c>
      <c r="B355" s="164" t="s">
        <v>84</v>
      </c>
      <c r="C355" s="165">
        <v>2</v>
      </c>
      <c r="D355" s="170">
        <v>96000</v>
      </c>
    </row>
    <row r="356" spans="1:4">
      <c r="A356" s="164" t="str">
        <f t="shared" si="9"/>
        <v>通所3</v>
      </c>
      <c r="B356" s="164" t="s">
        <v>84</v>
      </c>
      <c r="C356" s="165">
        <v>3</v>
      </c>
      <c r="D356" s="170">
        <v>96000</v>
      </c>
    </row>
    <row r="357" spans="1:4">
      <c r="A357" s="164" t="str">
        <f t="shared" si="9"/>
        <v>通所4</v>
      </c>
      <c r="B357" s="164" t="s">
        <v>84</v>
      </c>
      <c r="C357" s="165">
        <v>4</v>
      </c>
      <c r="D357" s="170">
        <v>96000</v>
      </c>
    </row>
    <row r="358" spans="1:4">
      <c r="A358" s="164" t="str">
        <f t="shared" si="9"/>
        <v>通所5</v>
      </c>
      <c r="B358" s="164" t="s">
        <v>84</v>
      </c>
      <c r="C358" s="165">
        <v>5</v>
      </c>
      <c r="D358" s="170">
        <v>96000</v>
      </c>
    </row>
    <row r="359" spans="1:4">
      <c r="A359" s="164" t="str">
        <f t="shared" si="9"/>
        <v>通所6</v>
      </c>
      <c r="B359" s="164" t="s">
        <v>84</v>
      </c>
      <c r="C359" s="165">
        <v>6</v>
      </c>
      <c r="D359" s="170">
        <v>96000</v>
      </c>
    </row>
    <row r="360" spans="1:4">
      <c r="A360" s="164" t="str">
        <f t="shared" si="9"/>
        <v>通所7</v>
      </c>
      <c r="B360" s="164" t="s">
        <v>84</v>
      </c>
      <c r="C360" s="165">
        <v>7</v>
      </c>
      <c r="D360" s="170">
        <v>96000</v>
      </c>
    </row>
    <row r="361" spans="1:4">
      <c r="A361" s="164" t="str">
        <f t="shared" si="9"/>
        <v>通所8</v>
      </c>
      <c r="B361" s="164" t="s">
        <v>84</v>
      </c>
      <c r="C361" s="165">
        <v>8</v>
      </c>
      <c r="D361" s="170">
        <v>96000</v>
      </c>
    </row>
    <row r="362" spans="1:4">
      <c r="A362" s="164" t="str">
        <f t="shared" si="9"/>
        <v>通所9</v>
      </c>
      <c r="B362" s="164" t="s">
        <v>84</v>
      </c>
      <c r="C362" s="165">
        <v>9</v>
      </c>
      <c r="D362" s="170">
        <v>96000</v>
      </c>
    </row>
    <row r="363" spans="1:4">
      <c r="A363" s="164" t="str">
        <f t="shared" si="9"/>
        <v>通所10</v>
      </c>
      <c r="B363" s="164" t="s">
        <v>84</v>
      </c>
      <c r="C363" s="165">
        <v>10</v>
      </c>
      <c r="D363" s="170">
        <v>96000</v>
      </c>
    </row>
    <row r="364" spans="1:4">
      <c r="A364" s="95" t="str">
        <f t="shared" si="9"/>
        <v>通所11</v>
      </c>
      <c r="B364" s="95" t="s">
        <v>84</v>
      </c>
      <c r="C364" s="102">
        <v>11</v>
      </c>
      <c r="D364" s="169">
        <v>192000</v>
      </c>
    </row>
    <row r="365" spans="1:4">
      <c r="A365" s="95" t="str">
        <f t="shared" si="9"/>
        <v>通所12</v>
      </c>
      <c r="B365" s="95" t="s">
        <v>84</v>
      </c>
      <c r="C365" s="102">
        <v>12</v>
      </c>
      <c r="D365" s="169">
        <v>192000</v>
      </c>
    </row>
    <row r="366" spans="1:4">
      <c r="A366" s="95" t="str">
        <f t="shared" si="9"/>
        <v>通所13</v>
      </c>
      <c r="B366" s="95" t="s">
        <v>84</v>
      </c>
      <c r="C366" s="102">
        <v>13</v>
      </c>
      <c r="D366" s="169">
        <v>192000</v>
      </c>
    </row>
    <row r="367" spans="1:4">
      <c r="A367" s="95" t="str">
        <f t="shared" si="9"/>
        <v>通所14</v>
      </c>
      <c r="B367" s="95" t="s">
        <v>84</v>
      </c>
      <c r="C367" s="102">
        <v>14</v>
      </c>
      <c r="D367" s="169">
        <v>192000</v>
      </c>
    </row>
    <row r="368" spans="1:4">
      <c r="A368" s="95" t="str">
        <f t="shared" si="9"/>
        <v>通所15</v>
      </c>
      <c r="B368" s="95" t="s">
        <v>84</v>
      </c>
      <c r="C368" s="102">
        <v>15</v>
      </c>
      <c r="D368" s="169">
        <v>192000</v>
      </c>
    </row>
    <row r="369" spans="1:4">
      <c r="A369" s="95" t="str">
        <f t="shared" si="9"/>
        <v>通所16</v>
      </c>
      <c r="B369" s="95" t="s">
        <v>84</v>
      </c>
      <c r="C369" s="102">
        <v>16</v>
      </c>
      <c r="D369" s="169">
        <v>192000</v>
      </c>
    </row>
    <row r="370" spans="1:4">
      <c r="A370" s="95" t="str">
        <f t="shared" si="9"/>
        <v>通所17</v>
      </c>
      <c r="B370" s="95" t="s">
        <v>84</v>
      </c>
      <c r="C370" s="102">
        <v>17</v>
      </c>
      <c r="D370" s="169">
        <v>192000</v>
      </c>
    </row>
    <row r="371" spans="1:4">
      <c r="A371" s="95" t="str">
        <f t="shared" si="9"/>
        <v>通所18</v>
      </c>
      <c r="B371" s="95" t="s">
        <v>84</v>
      </c>
      <c r="C371" s="102">
        <v>18</v>
      </c>
      <c r="D371" s="169">
        <v>192000</v>
      </c>
    </row>
    <row r="372" spans="1:4">
      <c r="A372" s="95" t="str">
        <f t="shared" si="9"/>
        <v>通所19</v>
      </c>
      <c r="B372" s="95" t="s">
        <v>84</v>
      </c>
      <c r="C372" s="102">
        <v>19</v>
      </c>
      <c r="D372" s="169">
        <v>192000</v>
      </c>
    </row>
    <row r="373" spans="1:4">
      <c r="A373" s="95" t="str">
        <f t="shared" si="9"/>
        <v>通所20</v>
      </c>
      <c r="B373" s="95" t="s">
        <v>84</v>
      </c>
      <c r="C373" s="102">
        <v>20</v>
      </c>
      <c r="D373" s="169">
        <v>192000</v>
      </c>
    </row>
    <row r="374" spans="1:4">
      <c r="A374" s="164" t="str">
        <f t="shared" si="9"/>
        <v>通所21</v>
      </c>
      <c r="B374" s="164" t="s">
        <v>84</v>
      </c>
      <c r="C374" s="165">
        <v>21</v>
      </c>
      <c r="D374" s="170">
        <v>288000</v>
      </c>
    </row>
    <row r="375" spans="1:4">
      <c r="A375" s="164" t="str">
        <f t="shared" si="9"/>
        <v>通所22</v>
      </c>
      <c r="B375" s="164" t="s">
        <v>84</v>
      </c>
      <c r="C375" s="165">
        <v>22</v>
      </c>
      <c r="D375" s="170">
        <v>288000</v>
      </c>
    </row>
    <row r="376" spans="1:4">
      <c r="A376" s="164" t="str">
        <f t="shared" si="9"/>
        <v>通所23</v>
      </c>
      <c r="B376" s="164" t="s">
        <v>84</v>
      </c>
      <c r="C376" s="165">
        <v>23</v>
      </c>
      <c r="D376" s="170">
        <v>288000</v>
      </c>
    </row>
    <row r="377" spans="1:4">
      <c r="A377" s="164" t="str">
        <f t="shared" si="9"/>
        <v>通所24</v>
      </c>
      <c r="B377" s="164" t="s">
        <v>84</v>
      </c>
      <c r="C377" s="165">
        <v>24</v>
      </c>
      <c r="D377" s="170">
        <v>288000</v>
      </c>
    </row>
    <row r="378" spans="1:4">
      <c r="A378" s="164" t="str">
        <f t="shared" si="9"/>
        <v>通所25</v>
      </c>
      <c r="B378" s="164" t="s">
        <v>84</v>
      </c>
      <c r="C378" s="165">
        <v>25</v>
      </c>
      <c r="D378" s="170">
        <v>288000</v>
      </c>
    </row>
    <row r="379" spans="1:4">
      <c r="A379" s="164" t="str">
        <f t="shared" si="9"/>
        <v>通所26</v>
      </c>
      <c r="B379" s="164" t="s">
        <v>84</v>
      </c>
      <c r="C379" s="165">
        <v>26</v>
      </c>
      <c r="D379" s="170">
        <v>288000</v>
      </c>
    </row>
    <row r="380" spans="1:4">
      <c r="A380" s="164" t="str">
        <f t="shared" si="9"/>
        <v>通所27</v>
      </c>
      <c r="B380" s="164" t="s">
        <v>84</v>
      </c>
      <c r="C380" s="165">
        <v>27</v>
      </c>
      <c r="D380" s="170">
        <v>288000</v>
      </c>
    </row>
    <row r="381" spans="1:4">
      <c r="A381" s="164" t="str">
        <f t="shared" si="9"/>
        <v>通所28</v>
      </c>
      <c r="B381" s="164" t="s">
        <v>84</v>
      </c>
      <c r="C381" s="165">
        <v>28</v>
      </c>
      <c r="D381" s="170">
        <v>288000</v>
      </c>
    </row>
    <row r="382" spans="1:4">
      <c r="A382" s="164" t="str">
        <f t="shared" si="9"/>
        <v>通所29</v>
      </c>
      <c r="B382" s="164" t="s">
        <v>84</v>
      </c>
      <c r="C382" s="165">
        <v>29</v>
      </c>
      <c r="D382" s="170">
        <v>288000</v>
      </c>
    </row>
    <row r="383" spans="1:4">
      <c r="A383" s="164" t="str">
        <f t="shared" si="9"/>
        <v>通所30</v>
      </c>
      <c r="B383" s="164" t="s">
        <v>84</v>
      </c>
      <c r="C383" s="165">
        <v>30</v>
      </c>
      <c r="D383" s="170">
        <v>288000</v>
      </c>
    </row>
    <row r="384" spans="1:4">
      <c r="A384" s="95" t="str">
        <f t="shared" si="9"/>
        <v>通所31</v>
      </c>
      <c r="B384" s="95" t="s">
        <v>84</v>
      </c>
      <c r="C384" s="102">
        <v>31</v>
      </c>
      <c r="D384" s="169">
        <v>384000</v>
      </c>
    </row>
    <row r="385" spans="1:4">
      <c r="A385" s="95" t="str">
        <f t="shared" si="9"/>
        <v>通所32</v>
      </c>
      <c r="B385" s="95" t="s">
        <v>84</v>
      </c>
      <c r="C385" s="102">
        <v>32</v>
      </c>
      <c r="D385" s="169">
        <v>384000</v>
      </c>
    </row>
    <row r="386" spans="1:4">
      <c r="A386" s="95" t="str">
        <f t="shared" si="9"/>
        <v>通所33</v>
      </c>
      <c r="B386" s="95" t="s">
        <v>84</v>
      </c>
      <c r="C386" s="102">
        <v>33</v>
      </c>
      <c r="D386" s="169">
        <v>384000</v>
      </c>
    </row>
    <row r="387" spans="1:4">
      <c r="A387" s="95" t="str">
        <f t="shared" ref="A387:A450" si="10">B387&amp;C387</f>
        <v>通所34</v>
      </c>
      <c r="B387" s="95" t="s">
        <v>84</v>
      </c>
      <c r="C387" s="102">
        <v>34</v>
      </c>
      <c r="D387" s="169">
        <v>384000</v>
      </c>
    </row>
    <row r="388" spans="1:4">
      <c r="A388" s="95" t="str">
        <f t="shared" si="10"/>
        <v>通所35</v>
      </c>
      <c r="B388" s="95" t="s">
        <v>84</v>
      </c>
      <c r="C388" s="102">
        <v>35</v>
      </c>
      <c r="D388" s="169">
        <v>384000</v>
      </c>
    </row>
    <row r="389" spans="1:4">
      <c r="A389" s="95" t="str">
        <f t="shared" si="10"/>
        <v>通所36</v>
      </c>
      <c r="B389" s="95" t="s">
        <v>84</v>
      </c>
      <c r="C389" s="102">
        <v>36</v>
      </c>
      <c r="D389" s="169">
        <v>384000</v>
      </c>
    </row>
    <row r="390" spans="1:4">
      <c r="A390" s="95" t="str">
        <f t="shared" si="10"/>
        <v>通所37</v>
      </c>
      <c r="B390" s="95" t="s">
        <v>84</v>
      </c>
      <c r="C390" s="102">
        <v>37</v>
      </c>
      <c r="D390" s="169">
        <v>384000</v>
      </c>
    </row>
    <row r="391" spans="1:4">
      <c r="A391" s="95" t="str">
        <f t="shared" si="10"/>
        <v>通所38</v>
      </c>
      <c r="B391" s="95" t="s">
        <v>84</v>
      </c>
      <c r="C391" s="102">
        <v>38</v>
      </c>
      <c r="D391" s="169">
        <v>384000</v>
      </c>
    </row>
    <row r="392" spans="1:4">
      <c r="A392" s="95" t="str">
        <f t="shared" si="10"/>
        <v>通所39</v>
      </c>
      <c r="B392" s="95" t="s">
        <v>84</v>
      </c>
      <c r="C392" s="102">
        <v>39</v>
      </c>
      <c r="D392" s="169">
        <v>384000</v>
      </c>
    </row>
    <row r="393" spans="1:4">
      <c r="A393" s="95" t="str">
        <f t="shared" si="10"/>
        <v>通所40</v>
      </c>
      <c r="B393" s="95" t="s">
        <v>84</v>
      </c>
      <c r="C393" s="102">
        <v>40</v>
      </c>
      <c r="D393" s="169">
        <v>384000</v>
      </c>
    </row>
    <row r="394" spans="1:4">
      <c r="A394" s="95" t="str">
        <f t="shared" si="10"/>
        <v>通所41</v>
      </c>
      <c r="B394" s="95" t="s">
        <v>84</v>
      </c>
      <c r="C394" s="102">
        <v>41</v>
      </c>
      <c r="D394" s="169">
        <v>384000</v>
      </c>
    </row>
    <row r="395" spans="1:4">
      <c r="A395" s="95" t="str">
        <f t="shared" si="10"/>
        <v>通所42</v>
      </c>
      <c r="B395" s="95" t="s">
        <v>84</v>
      </c>
      <c r="C395" s="102">
        <v>42</v>
      </c>
      <c r="D395" s="169">
        <v>384000</v>
      </c>
    </row>
    <row r="396" spans="1:4">
      <c r="A396" s="95" t="str">
        <f t="shared" si="10"/>
        <v>通所43</v>
      </c>
      <c r="B396" s="95" t="s">
        <v>84</v>
      </c>
      <c r="C396" s="102">
        <v>43</v>
      </c>
      <c r="D396" s="169">
        <v>384000</v>
      </c>
    </row>
    <row r="397" spans="1:4">
      <c r="A397" s="95" t="str">
        <f t="shared" si="10"/>
        <v>通所44</v>
      </c>
      <c r="B397" s="95" t="s">
        <v>84</v>
      </c>
      <c r="C397" s="102">
        <v>44</v>
      </c>
      <c r="D397" s="169">
        <v>384000</v>
      </c>
    </row>
    <row r="398" spans="1:4">
      <c r="A398" s="95" t="str">
        <f t="shared" si="10"/>
        <v>通所45</v>
      </c>
      <c r="B398" s="95" t="s">
        <v>84</v>
      </c>
      <c r="C398" s="102">
        <v>45</v>
      </c>
      <c r="D398" s="169">
        <v>384000</v>
      </c>
    </row>
    <row r="399" spans="1:4">
      <c r="A399" s="95" t="str">
        <f t="shared" si="10"/>
        <v>通所46</v>
      </c>
      <c r="B399" s="95" t="s">
        <v>84</v>
      </c>
      <c r="C399" s="102">
        <v>46</v>
      </c>
      <c r="D399" s="169">
        <v>384000</v>
      </c>
    </row>
    <row r="400" spans="1:4">
      <c r="A400" s="95" t="str">
        <f t="shared" si="10"/>
        <v>通所47</v>
      </c>
      <c r="B400" s="95" t="s">
        <v>84</v>
      </c>
      <c r="C400" s="102">
        <v>47</v>
      </c>
      <c r="D400" s="169">
        <v>384000</v>
      </c>
    </row>
    <row r="401" spans="1:4">
      <c r="A401" s="95" t="str">
        <f t="shared" si="10"/>
        <v>通所48</v>
      </c>
      <c r="B401" s="95" t="s">
        <v>84</v>
      </c>
      <c r="C401" s="102">
        <v>48</v>
      </c>
      <c r="D401" s="169">
        <v>384000</v>
      </c>
    </row>
    <row r="402" spans="1:4">
      <c r="A402" s="95" t="str">
        <f t="shared" si="10"/>
        <v>通所49</v>
      </c>
      <c r="B402" s="95" t="s">
        <v>84</v>
      </c>
      <c r="C402" s="102">
        <v>49</v>
      </c>
      <c r="D402" s="169">
        <v>384000</v>
      </c>
    </row>
    <row r="403" spans="1:4">
      <c r="A403" s="95" t="str">
        <f t="shared" si="10"/>
        <v>通所50</v>
      </c>
      <c r="B403" s="95" t="s">
        <v>84</v>
      </c>
      <c r="C403" s="102">
        <v>50</v>
      </c>
      <c r="D403" s="169">
        <v>384000</v>
      </c>
    </row>
    <row r="404" spans="1:4">
      <c r="A404" s="95" t="str">
        <f t="shared" si="10"/>
        <v>通所51</v>
      </c>
      <c r="B404" s="95" t="s">
        <v>84</v>
      </c>
      <c r="C404" s="102">
        <v>51</v>
      </c>
      <c r="D404" s="169">
        <v>384000</v>
      </c>
    </row>
    <row r="405" spans="1:4">
      <c r="A405" s="95" t="str">
        <f t="shared" si="10"/>
        <v>通所52</v>
      </c>
      <c r="B405" s="95" t="s">
        <v>84</v>
      </c>
      <c r="C405" s="102">
        <v>52</v>
      </c>
      <c r="D405" s="169">
        <v>384000</v>
      </c>
    </row>
    <row r="406" spans="1:4">
      <c r="A406" s="95" t="str">
        <f t="shared" si="10"/>
        <v>通所53</v>
      </c>
      <c r="B406" s="95" t="s">
        <v>84</v>
      </c>
      <c r="C406" s="102">
        <v>53</v>
      </c>
      <c r="D406" s="169">
        <v>384000</v>
      </c>
    </row>
    <row r="407" spans="1:4">
      <c r="A407" s="95" t="str">
        <f t="shared" si="10"/>
        <v>通所54</v>
      </c>
      <c r="B407" s="95" t="s">
        <v>84</v>
      </c>
      <c r="C407" s="102">
        <v>54</v>
      </c>
      <c r="D407" s="169">
        <v>384000</v>
      </c>
    </row>
    <row r="408" spans="1:4">
      <c r="A408" s="95" t="str">
        <f t="shared" si="10"/>
        <v>通所55</v>
      </c>
      <c r="B408" s="95" t="s">
        <v>84</v>
      </c>
      <c r="C408" s="102">
        <v>55</v>
      </c>
      <c r="D408" s="169">
        <v>384000</v>
      </c>
    </row>
    <row r="409" spans="1:4">
      <c r="A409" s="95" t="str">
        <f t="shared" si="10"/>
        <v>通所56</v>
      </c>
      <c r="B409" s="95" t="s">
        <v>84</v>
      </c>
      <c r="C409" s="102">
        <v>56</v>
      </c>
      <c r="D409" s="169">
        <v>384000</v>
      </c>
    </row>
    <row r="410" spans="1:4">
      <c r="A410" s="95" t="str">
        <f t="shared" si="10"/>
        <v>通所57</v>
      </c>
      <c r="B410" s="95" t="s">
        <v>84</v>
      </c>
      <c r="C410" s="102">
        <v>57</v>
      </c>
      <c r="D410" s="169">
        <v>384000</v>
      </c>
    </row>
    <row r="411" spans="1:4">
      <c r="A411" s="95" t="str">
        <f t="shared" si="10"/>
        <v>通所58</v>
      </c>
      <c r="B411" s="95" t="s">
        <v>84</v>
      </c>
      <c r="C411" s="102">
        <v>58</v>
      </c>
      <c r="D411" s="169">
        <v>384000</v>
      </c>
    </row>
    <row r="412" spans="1:4">
      <c r="A412" s="95" t="str">
        <f t="shared" si="10"/>
        <v>通所59</v>
      </c>
      <c r="B412" s="95" t="s">
        <v>84</v>
      </c>
      <c r="C412" s="102">
        <v>59</v>
      </c>
      <c r="D412" s="169">
        <v>384000</v>
      </c>
    </row>
    <row r="413" spans="1:4">
      <c r="A413" s="95" t="str">
        <f t="shared" si="10"/>
        <v>通所60</v>
      </c>
      <c r="B413" s="95" t="s">
        <v>84</v>
      </c>
      <c r="C413" s="102">
        <v>60</v>
      </c>
      <c r="D413" s="169">
        <v>384000</v>
      </c>
    </row>
    <row r="414" spans="1:4">
      <c r="A414" s="164" t="str">
        <f t="shared" si="10"/>
        <v>通所61</v>
      </c>
      <c r="B414" s="164" t="s">
        <v>84</v>
      </c>
      <c r="C414" s="165">
        <v>61</v>
      </c>
      <c r="D414" s="170">
        <v>480000</v>
      </c>
    </row>
    <row r="415" spans="1:4">
      <c r="A415" s="164" t="str">
        <f t="shared" si="10"/>
        <v>通所62</v>
      </c>
      <c r="B415" s="164" t="s">
        <v>84</v>
      </c>
      <c r="C415" s="165">
        <v>62</v>
      </c>
      <c r="D415" s="170">
        <v>480000</v>
      </c>
    </row>
    <row r="416" spans="1:4">
      <c r="A416" s="164" t="str">
        <f t="shared" si="10"/>
        <v>通所63</v>
      </c>
      <c r="B416" s="164" t="s">
        <v>84</v>
      </c>
      <c r="C416" s="165">
        <v>63</v>
      </c>
      <c r="D416" s="170">
        <v>480000</v>
      </c>
    </row>
    <row r="417" spans="1:4">
      <c r="A417" s="164" t="str">
        <f t="shared" si="10"/>
        <v>通所64</v>
      </c>
      <c r="B417" s="164" t="s">
        <v>84</v>
      </c>
      <c r="C417" s="165">
        <v>64</v>
      </c>
      <c r="D417" s="170">
        <v>480000</v>
      </c>
    </row>
    <row r="418" spans="1:4">
      <c r="A418" s="164" t="str">
        <f t="shared" si="10"/>
        <v>通所65</v>
      </c>
      <c r="B418" s="164" t="s">
        <v>84</v>
      </c>
      <c r="C418" s="165">
        <v>65</v>
      </c>
      <c r="D418" s="170">
        <v>480000</v>
      </c>
    </row>
    <row r="419" spans="1:4">
      <c r="A419" s="164" t="str">
        <f t="shared" si="10"/>
        <v>通所66</v>
      </c>
      <c r="B419" s="164" t="s">
        <v>84</v>
      </c>
      <c r="C419" s="165">
        <v>66</v>
      </c>
      <c r="D419" s="170">
        <v>480000</v>
      </c>
    </row>
    <row r="420" spans="1:4">
      <c r="A420" s="164" t="str">
        <f t="shared" si="10"/>
        <v>通所67</v>
      </c>
      <c r="B420" s="164" t="s">
        <v>84</v>
      </c>
      <c r="C420" s="165">
        <v>67</v>
      </c>
      <c r="D420" s="170">
        <v>480000</v>
      </c>
    </row>
    <row r="421" spans="1:4">
      <c r="A421" s="164" t="str">
        <f t="shared" si="10"/>
        <v>通所68</v>
      </c>
      <c r="B421" s="164" t="s">
        <v>84</v>
      </c>
      <c r="C421" s="165">
        <v>68</v>
      </c>
      <c r="D421" s="170">
        <v>480000</v>
      </c>
    </row>
    <row r="422" spans="1:4">
      <c r="A422" s="164" t="str">
        <f t="shared" si="10"/>
        <v>通所69</v>
      </c>
      <c r="B422" s="164" t="s">
        <v>84</v>
      </c>
      <c r="C422" s="165">
        <v>69</v>
      </c>
      <c r="D422" s="170">
        <v>480000</v>
      </c>
    </row>
    <row r="423" spans="1:4">
      <c r="A423" s="164" t="str">
        <f t="shared" si="10"/>
        <v>通所70</v>
      </c>
      <c r="B423" s="164" t="s">
        <v>84</v>
      </c>
      <c r="C423" s="165">
        <v>70</v>
      </c>
      <c r="D423" s="170">
        <v>480000</v>
      </c>
    </row>
    <row r="424" spans="1:4">
      <c r="A424" s="164" t="str">
        <f t="shared" si="10"/>
        <v>通所71</v>
      </c>
      <c r="B424" s="164" t="s">
        <v>84</v>
      </c>
      <c r="C424" s="165">
        <v>71</v>
      </c>
      <c r="D424" s="170">
        <v>480000</v>
      </c>
    </row>
    <row r="425" spans="1:4">
      <c r="A425" s="164" t="str">
        <f t="shared" si="10"/>
        <v>通所72</v>
      </c>
      <c r="B425" s="164" t="s">
        <v>84</v>
      </c>
      <c r="C425" s="165">
        <v>72</v>
      </c>
      <c r="D425" s="170">
        <v>480000</v>
      </c>
    </row>
    <row r="426" spans="1:4">
      <c r="A426" s="164" t="str">
        <f t="shared" si="10"/>
        <v>通所73</v>
      </c>
      <c r="B426" s="164" t="s">
        <v>84</v>
      </c>
      <c r="C426" s="165">
        <v>73</v>
      </c>
      <c r="D426" s="170">
        <v>480000</v>
      </c>
    </row>
    <row r="427" spans="1:4">
      <c r="A427" s="164" t="str">
        <f t="shared" si="10"/>
        <v>通所74</v>
      </c>
      <c r="B427" s="164" t="s">
        <v>84</v>
      </c>
      <c r="C427" s="165">
        <v>74</v>
      </c>
      <c r="D427" s="170">
        <v>480000</v>
      </c>
    </row>
    <row r="428" spans="1:4">
      <c r="A428" s="164" t="str">
        <f t="shared" si="10"/>
        <v>通所75</v>
      </c>
      <c r="B428" s="164" t="s">
        <v>84</v>
      </c>
      <c r="C428" s="165">
        <v>75</v>
      </c>
      <c r="D428" s="170">
        <v>480000</v>
      </c>
    </row>
    <row r="429" spans="1:4">
      <c r="A429" s="164" t="str">
        <f t="shared" si="10"/>
        <v>通所76</v>
      </c>
      <c r="B429" s="164" t="s">
        <v>84</v>
      </c>
      <c r="C429" s="165">
        <v>76</v>
      </c>
      <c r="D429" s="170">
        <v>480000</v>
      </c>
    </row>
    <row r="430" spans="1:4">
      <c r="A430" s="164" t="str">
        <f t="shared" si="10"/>
        <v>通所77</v>
      </c>
      <c r="B430" s="164" t="s">
        <v>84</v>
      </c>
      <c r="C430" s="165">
        <v>77</v>
      </c>
      <c r="D430" s="170">
        <v>480000</v>
      </c>
    </row>
    <row r="431" spans="1:4">
      <c r="A431" s="164" t="str">
        <f t="shared" si="10"/>
        <v>通所78</v>
      </c>
      <c r="B431" s="164" t="s">
        <v>84</v>
      </c>
      <c r="C431" s="165">
        <v>78</v>
      </c>
      <c r="D431" s="170">
        <v>480000</v>
      </c>
    </row>
    <row r="432" spans="1:4">
      <c r="A432" s="164" t="str">
        <f t="shared" si="10"/>
        <v>通所79</v>
      </c>
      <c r="B432" s="164" t="s">
        <v>84</v>
      </c>
      <c r="C432" s="165">
        <v>79</v>
      </c>
      <c r="D432" s="170">
        <v>480000</v>
      </c>
    </row>
    <row r="433" spans="1:4">
      <c r="A433" s="164" t="str">
        <f t="shared" si="10"/>
        <v>通所80</v>
      </c>
      <c r="B433" s="164" t="s">
        <v>84</v>
      </c>
      <c r="C433" s="165">
        <v>80</v>
      </c>
      <c r="D433" s="170">
        <v>480000</v>
      </c>
    </row>
    <row r="434" spans="1:4">
      <c r="A434" s="164" t="str">
        <f t="shared" si="10"/>
        <v>通所81</v>
      </c>
      <c r="B434" s="164" t="s">
        <v>84</v>
      </c>
      <c r="C434" s="165">
        <v>81</v>
      </c>
      <c r="D434" s="170">
        <v>480000</v>
      </c>
    </row>
    <row r="435" spans="1:4">
      <c r="A435" s="164" t="str">
        <f t="shared" si="10"/>
        <v>通所82</v>
      </c>
      <c r="B435" s="164" t="s">
        <v>84</v>
      </c>
      <c r="C435" s="165">
        <v>82</v>
      </c>
      <c r="D435" s="170">
        <v>480000</v>
      </c>
    </row>
    <row r="436" spans="1:4">
      <c r="A436" s="164" t="str">
        <f t="shared" si="10"/>
        <v>通所83</v>
      </c>
      <c r="B436" s="164" t="s">
        <v>84</v>
      </c>
      <c r="C436" s="165">
        <v>83</v>
      </c>
      <c r="D436" s="170">
        <v>480000</v>
      </c>
    </row>
    <row r="437" spans="1:4">
      <c r="A437" s="164" t="str">
        <f t="shared" si="10"/>
        <v>通所84</v>
      </c>
      <c r="B437" s="164" t="s">
        <v>84</v>
      </c>
      <c r="C437" s="165">
        <v>84</v>
      </c>
      <c r="D437" s="170">
        <v>480000</v>
      </c>
    </row>
    <row r="438" spans="1:4">
      <c r="A438" s="164" t="str">
        <f t="shared" si="10"/>
        <v>通所85</v>
      </c>
      <c r="B438" s="164" t="s">
        <v>84</v>
      </c>
      <c r="C438" s="165">
        <v>85</v>
      </c>
      <c r="D438" s="170">
        <v>480000</v>
      </c>
    </row>
    <row r="439" spans="1:4">
      <c r="A439" s="164" t="str">
        <f t="shared" si="10"/>
        <v>通所86</v>
      </c>
      <c r="B439" s="164" t="s">
        <v>84</v>
      </c>
      <c r="C439" s="165">
        <v>86</v>
      </c>
      <c r="D439" s="170">
        <v>480000</v>
      </c>
    </row>
    <row r="440" spans="1:4">
      <c r="A440" s="164" t="str">
        <f t="shared" si="10"/>
        <v>通所87</v>
      </c>
      <c r="B440" s="164" t="s">
        <v>84</v>
      </c>
      <c r="C440" s="165">
        <v>87</v>
      </c>
      <c r="D440" s="170">
        <v>480000</v>
      </c>
    </row>
    <row r="441" spans="1:4">
      <c r="A441" s="164" t="str">
        <f t="shared" si="10"/>
        <v>通所88</v>
      </c>
      <c r="B441" s="164" t="s">
        <v>84</v>
      </c>
      <c r="C441" s="165">
        <v>88</v>
      </c>
      <c r="D441" s="170">
        <v>480000</v>
      </c>
    </row>
    <row r="442" spans="1:4">
      <c r="A442" s="164" t="str">
        <f t="shared" si="10"/>
        <v>通所89</v>
      </c>
      <c r="B442" s="164" t="s">
        <v>84</v>
      </c>
      <c r="C442" s="165">
        <v>89</v>
      </c>
      <c r="D442" s="170">
        <v>480000</v>
      </c>
    </row>
    <row r="443" spans="1:4">
      <c r="A443" s="164" t="str">
        <f t="shared" si="10"/>
        <v>通所90</v>
      </c>
      <c r="B443" s="164" t="s">
        <v>84</v>
      </c>
      <c r="C443" s="165">
        <v>90</v>
      </c>
      <c r="D443" s="170">
        <v>480000</v>
      </c>
    </row>
    <row r="444" spans="1:4">
      <c r="A444" s="164" t="str">
        <f t="shared" si="10"/>
        <v>通所91</v>
      </c>
      <c r="B444" s="164" t="s">
        <v>84</v>
      </c>
      <c r="C444" s="165">
        <v>91</v>
      </c>
      <c r="D444" s="170">
        <v>480000</v>
      </c>
    </row>
    <row r="445" spans="1:4">
      <c r="A445" s="164" t="str">
        <f t="shared" si="10"/>
        <v>通所92</v>
      </c>
      <c r="B445" s="164" t="s">
        <v>84</v>
      </c>
      <c r="C445" s="165">
        <v>92</v>
      </c>
      <c r="D445" s="170">
        <v>480000</v>
      </c>
    </row>
    <row r="446" spans="1:4">
      <c r="A446" s="164" t="str">
        <f t="shared" si="10"/>
        <v>通所93</v>
      </c>
      <c r="B446" s="164" t="s">
        <v>84</v>
      </c>
      <c r="C446" s="165">
        <v>93</v>
      </c>
      <c r="D446" s="170">
        <v>480000</v>
      </c>
    </row>
    <row r="447" spans="1:4">
      <c r="A447" s="164" t="str">
        <f t="shared" si="10"/>
        <v>通所94</v>
      </c>
      <c r="B447" s="164" t="s">
        <v>84</v>
      </c>
      <c r="C447" s="165">
        <v>94</v>
      </c>
      <c r="D447" s="170">
        <v>480000</v>
      </c>
    </row>
    <row r="448" spans="1:4">
      <c r="A448" s="164" t="str">
        <f t="shared" si="10"/>
        <v>通所95</v>
      </c>
      <c r="B448" s="164" t="s">
        <v>84</v>
      </c>
      <c r="C448" s="165">
        <v>95</v>
      </c>
      <c r="D448" s="170">
        <v>480000</v>
      </c>
    </row>
    <row r="449" spans="1:4">
      <c r="A449" s="164" t="str">
        <f t="shared" si="10"/>
        <v>通所96</v>
      </c>
      <c r="B449" s="164" t="s">
        <v>84</v>
      </c>
      <c r="C449" s="165">
        <v>96</v>
      </c>
      <c r="D449" s="170">
        <v>480000</v>
      </c>
    </row>
    <row r="450" spans="1:4">
      <c r="A450" s="164" t="str">
        <f t="shared" si="10"/>
        <v>通所97</v>
      </c>
      <c r="B450" s="164" t="s">
        <v>84</v>
      </c>
      <c r="C450" s="165">
        <v>97</v>
      </c>
      <c r="D450" s="170">
        <v>480000</v>
      </c>
    </row>
    <row r="451" spans="1:4">
      <c r="A451" s="164" t="str">
        <f t="shared" ref="A451:A514" si="11">B451&amp;C451</f>
        <v>通所98</v>
      </c>
      <c r="B451" s="164" t="s">
        <v>84</v>
      </c>
      <c r="C451" s="165">
        <v>98</v>
      </c>
      <c r="D451" s="170">
        <v>480000</v>
      </c>
    </row>
    <row r="452" spans="1:4">
      <c r="A452" s="164" t="str">
        <f t="shared" si="11"/>
        <v>通所99</v>
      </c>
      <c r="B452" s="164" t="s">
        <v>84</v>
      </c>
      <c r="C452" s="165">
        <v>99</v>
      </c>
      <c r="D452" s="170">
        <v>480000</v>
      </c>
    </row>
    <row r="453" spans="1:4">
      <c r="A453" s="164" t="str">
        <f t="shared" si="11"/>
        <v>通所100</v>
      </c>
      <c r="B453" s="164" t="s">
        <v>84</v>
      </c>
      <c r="C453" s="165">
        <v>100</v>
      </c>
      <c r="D453" s="170">
        <v>480000</v>
      </c>
    </row>
    <row r="454" spans="1:4">
      <c r="A454" s="95" t="str">
        <f t="shared" si="11"/>
        <v>通所101</v>
      </c>
      <c r="B454" s="95" t="s">
        <v>84</v>
      </c>
      <c r="C454" s="102">
        <v>101</v>
      </c>
      <c r="D454" s="169">
        <v>576000</v>
      </c>
    </row>
    <row r="455" spans="1:4">
      <c r="A455" s="95" t="str">
        <f t="shared" si="11"/>
        <v>通所102</v>
      </c>
      <c r="B455" s="95" t="s">
        <v>84</v>
      </c>
      <c r="C455" s="102">
        <v>102</v>
      </c>
      <c r="D455" s="169">
        <v>576000</v>
      </c>
    </row>
    <row r="456" spans="1:4">
      <c r="A456" s="95" t="str">
        <f t="shared" si="11"/>
        <v>通所103</v>
      </c>
      <c r="B456" s="95" t="s">
        <v>84</v>
      </c>
      <c r="C456" s="102">
        <v>103</v>
      </c>
      <c r="D456" s="169">
        <v>576000</v>
      </c>
    </row>
    <row r="457" spans="1:4">
      <c r="A457" s="95" t="str">
        <f t="shared" si="11"/>
        <v>通所104</v>
      </c>
      <c r="B457" s="95" t="s">
        <v>84</v>
      </c>
      <c r="C457" s="102">
        <v>104</v>
      </c>
      <c r="D457" s="169">
        <v>576000</v>
      </c>
    </row>
    <row r="458" spans="1:4">
      <c r="A458" s="95" t="str">
        <f t="shared" si="11"/>
        <v>通所105</v>
      </c>
      <c r="B458" s="95" t="s">
        <v>84</v>
      </c>
      <c r="C458" s="102">
        <v>105</v>
      </c>
      <c r="D458" s="169">
        <v>576000</v>
      </c>
    </row>
    <row r="459" spans="1:4">
      <c r="A459" s="95" t="str">
        <f t="shared" si="11"/>
        <v>通所106</v>
      </c>
      <c r="B459" s="95" t="s">
        <v>84</v>
      </c>
      <c r="C459" s="102">
        <v>106</v>
      </c>
      <c r="D459" s="169">
        <v>576000</v>
      </c>
    </row>
    <row r="460" spans="1:4">
      <c r="A460" s="95" t="str">
        <f t="shared" si="11"/>
        <v>通所107</v>
      </c>
      <c r="B460" s="95" t="s">
        <v>84</v>
      </c>
      <c r="C460" s="102">
        <v>107</v>
      </c>
      <c r="D460" s="169">
        <v>576000</v>
      </c>
    </row>
    <row r="461" spans="1:4">
      <c r="A461" s="95" t="str">
        <f t="shared" si="11"/>
        <v>通所108</v>
      </c>
      <c r="B461" s="95" t="s">
        <v>84</v>
      </c>
      <c r="C461" s="102">
        <v>108</v>
      </c>
      <c r="D461" s="169">
        <v>576000</v>
      </c>
    </row>
    <row r="462" spans="1:4">
      <c r="A462" s="95" t="str">
        <f t="shared" si="11"/>
        <v>通所109</v>
      </c>
      <c r="B462" s="95" t="s">
        <v>84</v>
      </c>
      <c r="C462" s="102">
        <v>109</v>
      </c>
      <c r="D462" s="169">
        <v>576000</v>
      </c>
    </row>
    <row r="463" spans="1:4">
      <c r="A463" s="95" t="str">
        <f t="shared" si="11"/>
        <v>通所110</v>
      </c>
      <c r="B463" s="95" t="s">
        <v>84</v>
      </c>
      <c r="C463" s="102">
        <v>110</v>
      </c>
      <c r="D463" s="169">
        <v>576000</v>
      </c>
    </row>
    <row r="464" spans="1:4">
      <c r="A464" s="95" t="str">
        <f t="shared" si="11"/>
        <v>通所111</v>
      </c>
      <c r="B464" s="95" t="s">
        <v>84</v>
      </c>
      <c r="C464" s="102">
        <v>111</v>
      </c>
      <c r="D464" s="169">
        <v>576000</v>
      </c>
    </row>
    <row r="465" spans="1:4">
      <c r="A465" s="95" t="str">
        <f t="shared" si="11"/>
        <v>通所112</v>
      </c>
      <c r="B465" s="95" t="s">
        <v>84</v>
      </c>
      <c r="C465" s="102">
        <v>112</v>
      </c>
      <c r="D465" s="169">
        <v>576000</v>
      </c>
    </row>
    <row r="466" spans="1:4">
      <c r="A466" s="95" t="str">
        <f t="shared" si="11"/>
        <v>通所113</v>
      </c>
      <c r="B466" s="95" t="s">
        <v>84</v>
      </c>
      <c r="C466" s="102">
        <v>113</v>
      </c>
      <c r="D466" s="169">
        <v>576000</v>
      </c>
    </row>
    <row r="467" spans="1:4">
      <c r="A467" s="95" t="str">
        <f t="shared" si="11"/>
        <v>通所114</v>
      </c>
      <c r="B467" s="95" t="s">
        <v>84</v>
      </c>
      <c r="C467" s="102">
        <v>114</v>
      </c>
      <c r="D467" s="169">
        <v>576000</v>
      </c>
    </row>
    <row r="468" spans="1:4">
      <c r="A468" s="95" t="str">
        <f t="shared" si="11"/>
        <v>通所115</v>
      </c>
      <c r="B468" s="95" t="s">
        <v>84</v>
      </c>
      <c r="C468" s="102">
        <v>115</v>
      </c>
      <c r="D468" s="169">
        <v>576000</v>
      </c>
    </row>
    <row r="469" spans="1:4">
      <c r="A469" s="95" t="str">
        <f t="shared" si="11"/>
        <v>通所116</v>
      </c>
      <c r="B469" s="95" t="s">
        <v>84</v>
      </c>
      <c r="C469" s="102">
        <v>116</v>
      </c>
      <c r="D469" s="169">
        <v>576000</v>
      </c>
    </row>
    <row r="470" spans="1:4">
      <c r="A470" s="95" t="str">
        <f t="shared" si="11"/>
        <v>通所117</v>
      </c>
      <c r="B470" s="95" t="s">
        <v>84</v>
      </c>
      <c r="C470" s="102">
        <v>117</v>
      </c>
      <c r="D470" s="169">
        <v>576000</v>
      </c>
    </row>
    <row r="471" spans="1:4">
      <c r="A471" s="95" t="str">
        <f t="shared" si="11"/>
        <v>通所118</v>
      </c>
      <c r="B471" s="95" t="s">
        <v>84</v>
      </c>
      <c r="C471" s="102">
        <v>118</v>
      </c>
      <c r="D471" s="169">
        <v>576000</v>
      </c>
    </row>
    <row r="472" spans="1:4">
      <c r="A472" s="95" t="str">
        <f t="shared" si="11"/>
        <v>通所119</v>
      </c>
      <c r="B472" s="95" t="s">
        <v>84</v>
      </c>
      <c r="C472" s="102">
        <v>119</v>
      </c>
      <c r="D472" s="169">
        <v>576000</v>
      </c>
    </row>
    <row r="473" spans="1:4">
      <c r="A473" s="95" t="str">
        <f t="shared" si="11"/>
        <v>通所120</v>
      </c>
      <c r="B473" s="95" t="s">
        <v>84</v>
      </c>
      <c r="C473" s="102">
        <v>120</v>
      </c>
      <c r="D473" s="169">
        <v>576000</v>
      </c>
    </row>
    <row r="474" spans="1:4">
      <c r="A474" s="95" t="str">
        <f t="shared" si="11"/>
        <v>通所121</v>
      </c>
      <c r="B474" s="95" t="s">
        <v>84</v>
      </c>
      <c r="C474" s="102">
        <v>121</v>
      </c>
      <c r="D474" s="169">
        <v>576000</v>
      </c>
    </row>
    <row r="475" spans="1:4">
      <c r="A475" s="95" t="str">
        <f t="shared" si="11"/>
        <v>通所122</v>
      </c>
      <c r="B475" s="95" t="s">
        <v>84</v>
      </c>
      <c r="C475" s="102">
        <v>122</v>
      </c>
      <c r="D475" s="169">
        <v>576000</v>
      </c>
    </row>
    <row r="476" spans="1:4">
      <c r="A476" s="95" t="str">
        <f t="shared" si="11"/>
        <v>通所123</v>
      </c>
      <c r="B476" s="95" t="s">
        <v>84</v>
      </c>
      <c r="C476" s="102">
        <v>123</v>
      </c>
      <c r="D476" s="169">
        <v>576000</v>
      </c>
    </row>
    <row r="477" spans="1:4">
      <c r="A477" s="95" t="str">
        <f t="shared" si="11"/>
        <v>通所124</v>
      </c>
      <c r="B477" s="95" t="s">
        <v>84</v>
      </c>
      <c r="C477" s="102">
        <v>124</v>
      </c>
      <c r="D477" s="169">
        <v>576000</v>
      </c>
    </row>
    <row r="478" spans="1:4">
      <c r="A478" s="95" t="str">
        <f t="shared" si="11"/>
        <v>通所125</v>
      </c>
      <c r="B478" s="95" t="s">
        <v>84</v>
      </c>
      <c r="C478" s="102">
        <v>125</v>
      </c>
      <c r="D478" s="169">
        <v>576000</v>
      </c>
    </row>
    <row r="479" spans="1:4">
      <c r="A479" s="95" t="str">
        <f t="shared" si="11"/>
        <v>通所126</v>
      </c>
      <c r="B479" s="95" t="s">
        <v>84</v>
      </c>
      <c r="C479" s="102">
        <v>126</v>
      </c>
      <c r="D479" s="169">
        <v>576000</v>
      </c>
    </row>
    <row r="480" spans="1:4">
      <c r="A480" s="95" t="str">
        <f t="shared" si="11"/>
        <v>通所127</v>
      </c>
      <c r="B480" s="95" t="s">
        <v>84</v>
      </c>
      <c r="C480" s="102">
        <v>127</v>
      </c>
      <c r="D480" s="169">
        <v>576000</v>
      </c>
    </row>
    <row r="481" spans="1:4">
      <c r="A481" s="95" t="str">
        <f t="shared" si="11"/>
        <v>通所128</v>
      </c>
      <c r="B481" s="95" t="s">
        <v>84</v>
      </c>
      <c r="C481" s="102">
        <v>128</v>
      </c>
      <c r="D481" s="169">
        <v>576000</v>
      </c>
    </row>
    <row r="482" spans="1:4">
      <c r="A482" s="95" t="str">
        <f t="shared" si="11"/>
        <v>通所129</v>
      </c>
      <c r="B482" s="95" t="s">
        <v>84</v>
      </c>
      <c r="C482" s="102">
        <v>129</v>
      </c>
      <c r="D482" s="169">
        <v>576000</v>
      </c>
    </row>
    <row r="483" spans="1:4">
      <c r="A483" s="95" t="str">
        <f t="shared" si="11"/>
        <v>通所130</v>
      </c>
      <c r="B483" s="95" t="s">
        <v>84</v>
      </c>
      <c r="C483" s="102">
        <v>130</v>
      </c>
      <c r="D483" s="169">
        <v>576000</v>
      </c>
    </row>
    <row r="484" spans="1:4">
      <c r="A484" s="95" t="str">
        <f t="shared" si="11"/>
        <v>通所131</v>
      </c>
      <c r="B484" s="95" t="s">
        <v>84</v>
      </c>
      <c r="C484" s="102">
        <v>131</v>
      </c>
      <c r="D484" s="169">
        <v>576000</v>
      </c>
    </row>
    <row r="485" spans="1:4">
      <c r="A485" s="95" t="str">
        <f t="shared" si="11"/>
        <v>通所132</v>
      </c>
      <c r="B485" s="95" t="s">
        <v>84</v>
      </c>
      <c r="C485" s="102">
        <v>132</v>
      </c>
      <c r="D485" s="169">
        <v>576000</v>
      </c>
    </row>
    <row r="486" spans="1:4">
      <c r="A486" s="95" t="str">
        <f t="shared" si="11"/>
        <v>通所133</v>
      </c>
      <c r="B486" s="95" t="s">
        <v>84</v>
      </c>
      <c r="C486" s="102">
        <v>133</v>
      </c>
      <c r="D486" s="169">
        <v>576000</v>
      </c>
    </row>
    <row r="487" spans="1:4">
      <c r="A487" s="95" t="str">
        <f t="shared" si="11"/>
        <v>通所134</v>
      </c>
      <c r="B487" s="95" t="s">
        <v>84</v>
      </c>
      <c r="C487" s="102">
        <v>134</v>
      </c>
      <c r="D487" s="169">
        <v>576000</v>
      </c>
    </row>
    <row r="488" spans="1:4">
      <c r="A488" s="95" t="str">
        <f t="shared" si="11"/>
        <v>通所135</v>
      </c>
      <c r="B488" s="95" t="s">
        <v>84</v>
      </c>
      <c r="C488" s="102">
        <v>135</v>
      </c>
      <c r="D488" s="169">
        <v>576000</v>
      </c>
    </row>
    <row r="489" spans="1:4">
      <c r="A489" s="95" t="str">
        <f t="shared" si="11"/>
        <v>通所136</v>
      </c>
      <c r="B489" s="95" t="s">
        <v>84</v>
      </c>
      <c r="C489" s="102">
        <v>136</v>
      </c>
      <c r="D489" s="169">
        <v>576000</v>
      </c>
    </row>
    <row r="490" spans="1:4">
      <c r="A490" s="95" t="str">
        <f t="shared" si="11"/>
        <v>通所137</v>
      </c>
      <c r="B490" s="95" t="s">
        <v>84</v>
      </c>
      <c r="C490" s="102">
        <v>137</v>
      </c>
      <c r="D490" s="169">
        <v>576000</v>
      </c>
    </row>
    <row r="491" spans="1:4">
      <c r="A491" s="95" t="str">
        <f t="shared" si="11"/>
        <v>通所138</v>
      </c>
      <c r="B491" s="95" t="s">
        <v>84</v>
      </c>
      <c r="C491" s="102">
        <v>138</v>
      </c>
      <c r="D491" s="169">
        <v>576000</v>
      </c>
    </row>
    <row r="492" spans="1:4">
      <c r="A492" s="95" t="str">
        <f t="shared" si="11"/>
        <v>通所139</v>
      </c>
      <c r="B492" s="95" t="s">
        <v>84</v>
      </c>
      <c r="C492" s="102">
        <v>139</v>
      </c>
      <c r="D492" s="169">
        <v>576000</v>
      </c>
    </row>
    <row r="493" spans="1:4">
      <c r="A493" s="95" t="str">
        <f t="shared" si="11"/>
        <v>通所140</v>
      </c>
      <c r="B493" s="95" t="s">
        <v>84</v>
      </c>
      <c r="C493" s="102">
        <v>140</v>
      </c>
      <c r="D493" s="169">
        <v>576000</v>
      </c>
    </row>
    <row r="494" spans="1:4">
      <c r="A494" s="95" t="str">
        <f t="shared" si="11"/>
        <v>通所141</v>
      </c>
      <c r="B494" s="95" t="s">
        <v>84</v>
      </c>
      <c r="C494" s="102">
        <v>141</v>
      </c>
      <c r="D494" s="169">
        <v>576000</v>
      </c>
    </row>
    <row r="495" spans="1:4">
      <c r="A495" s="95" t="str">
        <f t="shared" si="11"/>
        <v>通所142</v>
      </c>
      <c r="B495" s="95" t="s">
        <v>84</v>
      </c>
      <c r="C495" s="102">
        <v>142</v>
      </c>
      <c r="D495" s="169">
        <v>576000</v>
      </c>
    </row>
    <row r="496" spans="1:4">
      <c r="A496" s="95" t="str">
        <f t="shared" si="11"/>
        <v>通所143</v>
      </c>
      <c r="B496" s="95" t="s">
        <v>84</v>
      </c>
      <c r="C496" s="102">
        <v>143</v>
      </c>
      <c r="D496" s="169">
        <v>576000</v>
      </c>
    </row>
    <row r="497" spans="1:4">
      <c r="A497" s="95" t="str">
        <f t="shared" si="11"/>
        <v>通所144</v>
      </c>
      <c r="B497" s="95" t="s">
        <v>84</v>
      </c>
      <c r="C497" s="102">
        <v>144</v>
      </c>
      <c r="D497" s="169">
        <v>576000</v>
      </c>
    </row>
    <row r="498" spans="1:4">
      <c r="A498" s="95" t="str">
        <f t="shared" si="11"/>
        <v>通所145</v>
      </c>
      <c r="B498" s="95" t="s">
        <v>84</v>
      </c>
      <c r="C498" s="102">
        <v>145</v>
      </c>
      <c r="D498" s="169">
        <v>576000</v>
      </c>
    </row>
    <row r="499" spans="1:4">
      <c r="A499" s="95" t="str">
        <f t="shared" si="11"/>
        <v>通所146</v>
      </c>
      <c r="B499" s="95" t="s">
        <v>84</v>
      </c>
      <c r="C499" s="102">
        <v>146</v>
      </c>
      <c r="D499" s="169">
        <v>576000</v>
      </c>
    </row>
    <row r="500" spans="1:4">
      <c r="A500" s="95" t="str">
        <f t="shared" si="11"/>
        <v>通所147</v>
      </c>
      <c r="B500" s="95" t="s">
        <v>84</v>
      </c>
      <c r="C500" s="102">
        <v>147</v>
      </c>
      <c r="D500" s="169">
        <v>576000</v>
      </c>
    </row>
    <row r="501" spans="1:4">
      <c r="A501" s="95" t="str">
        <f t="shared" si="11"/>
        <v>通所148</v>
      </c>
      <c r="B501" s="95" t="s">
        <v>84</v>
      </c>
      <c r="C501" s="102">
        <v>148</v>
      </c>
      <c r="D501" s="169">
        <v>576000</v>
      </c>
    </row>
    <row r="502" spans="1:4">
      <c r="A502" s="95" t="str">
        <f t="shared" si="11"/>
        <v>通所149</v>
      </c>
      <c r="B502" s="95" t="s">
        <v>84</v>
      </c>
      <c r="C502" s="102">
        <v>149</v>
      </c>
      <c r="D502" s="169">
        <v>576000</v>
      </c>
    </row>
    <row r="503" spans="1:4">
      <c r="A503" s="95" t="str">
        <f t="shared" si="11"/>
        <v>通所150</v>
      </c>
      <c r="B503" s="95" t="s">
        <v>84</v>
      </c>
      <c r="C503" s="102">
        <v>150</v>
      </c>
      <c r="D503" s="169">
        <v>576000</v>
      </c>
    </row>
    <row r="504" spans="1:4">
      <c r="A504" s="95" t="str">
        <f t="shared" si="11"/>
        <v>通所151</v>
      </c>
      <c r="B504" s="95" t="s">
        <v>84</v>
      </c>
      <c r="C504" s="102">
        <v>151</v>
      </c>
      <c r="D504" s="169">
        <v>576000</v>
      </c>
    </row>
    <row r="505" spans="1:4">
      <c r="A505" s="95" t="str">
        <f t="shared" si="11"/>
        <v>通所152</v>
      </c>
      <c r="B505" s="95" t="s">
        <v>84</v>
      </c>
      <c r="C505" s="102">
        <v>152</v>
      </c>
      <c r="D505" s="169">
        <v>576000</v>
      </c>
    </row>
    <row r="506" spans="1:4">
      <c r="A506" s="95" t="str">
        <f t="shared" si="11"/>
        <v>通所153</v>
      </c>
      <c r="B506" s="95" t="s">
        <v>84</v>
      </c>
      <c r="C506" s="102">
        <v>153</v>
      </c>
      <c r="D506" s="169">
        <v>576000</v>
      </c>
    </row>
    <row r="507" spans="1:4">
      <c r="A507" s="95" t="str">
        <f t="shared" si="11"/>
        <v>通所154</v>
      </c>
      <c r="B507" s="95" t="s">
        <v>84</v>
      </c>
      <c r="C507" s="102">
        <v>154</v>
      </c>
      <c r="D507" s="169">
        <v>576000</v>
      </c>
    </row>
    <row r="508" spans="1:4">
      <c r="A508" s="95" t="str">
        <f t="shared" si="11"/>
        <v>通所155</v>
      </c>
      <c r="B508" s="95" t="s">
        <v>84</v>
      </c>
      <c r="C508" s="102">
        <v>155</v>
      </c>
      <c r="D508" s="169">
        <v>576000</v>
      </c>
    </row>
    <row r="509" spans="1:4">
      <c r="A509" s="95" t="str">
        <f t="shared" si="11"/>
        <v>通所156</v>
      </c>
      <c r="B509" s="95" t="s">
        <v>84</v>
      </c>
      <c r="C509" s="102">
        <v>156</v>
      </c>
      <c r="D509" s="169">
        <v>576000</v>
      </c>
    </row>
    <row r="510" spans="1:4">
      <c r="A510" s="95" t="str">
        <f t="shared" si="11"/>
        <v>通所157</v>
      </c>
      <c r="B510" s="95" t="s">
        <v>84</v>
      </c>
      <c r="C510" s="102">
        <v>157</v>
      </c>
      <c r="D510" s="169">
        <v>576000</v>
      </c>
    </row>
    <row r="511" spans="1:4">
      <c r="A511" s="95" t="str">
        <f t="shared" si="11"/>
        <v>通所158</v>
      </c>
      <c r="B511" s="95" t="s">
        <v>84</v>
      </c>
      <c r="C511" s="102">
        <v>158</v>
      </c>
      <c r="D511" s="169">
        <v>576000</v>
      </c>
    </row>
    <row r="512" spans="1:4">
      <c r="A512" s="95" t="str">
        <f t="shared" si="11"/>
        <v>通所159</v>
      </c>
      <c r="B512" s="95" t="s">
        <v>84</v>
      </c>
      <c r="C512" s="102">
        <v>159</v>
      </c>
      <c r="D512" s="169">
        <v>576000</v>
      </c>
    </row>
    <row r="513" spans="1:4">
      <c r="A513" s="95" t="str">
        <f t="shared" si="11"/>
        <v>通所160</v>
      </c>
      <c r="B513" s="95" t="s">
        <v>84</v>
      </c>
      <c r="C513" s="102">
        <v>160</v>
      </c>
      <c r="D513" s="169">
        <v>576000</v>
      </c>
    </row>
    <row r="514" spans="1:4">
      <c r="A514" s="95" t="str">
        <f t="shared" si="11"/>
        <v>通所161</v>
      </c>
      <c r="B514" s="95" t="s">
        <v>84</v>
      </c>
      <c r="C514" s="102">
        <v>161</v>
      </c>
      <c r="D514" s="169">
        <v>576000</v>
      </c>
    </row>
    <row r="515" spans="1:4">
      <c r="A515" s="95" t="str">
        <f t="shared" ref="A515:A578" si="12">B515&amp;C515</f>
        <v>通所162</v>
      </c>
      <c r="B515" s="95" t="s">
        <v>84</v>
      </c>
      <c r="C515" s="102">
        <v>162</v>
      </c>
      <c r="D515" s="169">
        <v>576000</v>
      </c>
    </row>
    <row r="516" spans="1:4">
      <c r="A516" s="95" t="str">
        <f t="shared" si="12"/>
        <v>通所163</v>
      </c>
      <c r="B516" s="95" t="s">
        <v>84</v>
      </c>
      <c r="C516" s="102">
        <v>163</v>
      </c>
      <c r="D516" s="169">
        <v>576000</v>
      </c>
    </row>
    <row r="517" spans="1:4">
      <c r="A517" s="95" t="str">
        <f t="shared" si="12"/>
        <v>通所164</v>
      </c>
      <c r="B517" s="95" t="s">
        <v>84</v>
      </c>
      <c r="C517" s="102">
        <v>164</v>
      </c>
      <c r="D517" s="169">
        <v>576000</v>
      </c>
    </row>
    <row r="518" spans="1:4">
      <c r="A518" s="95" t="str">
        <f t="shared" si="12"/>
        <v>通所165</v>
      </c>
      <c r="B518" s="95" t="s">
        <v>84</v>
      </c>
      <c r="C518" s="102">
        <v>165</v>
      </c>
      <c r="D518" s="169">
        <v>576000</v>
      </c>
    </row>
    <row r="519" spans="1:4">
      <c r="A519" s="95" t="str">
        <f t="shared" si="12"/>
        <v>通所166</v>
      </c>
      <c r="B519" s="95" t="s">
        <v>84</v>
      </c>
      <c r="C519" s="102">
        <v>166</v>
      </c>
      <c r="D519" s="169">
        <v>576000</v>
      </c>
    </row>
    <row r="520" spans="1:4">
      <c r="A520" s="95" t="str">
        <f t="shared" si="12"/>
        <v>通所167</v>
      </c>
      <c r="B520" s="95" t="s">
        <v>84</v>
      </c>
      <c r="C520" s="102">
        <v>167</v>
      </c>
      <c r="D520" s="169">
        <v>576000</v>
      </c>
    </row>
    <row r="521" spans="1:4">
      <c r="A521" s="95" t="str">
        <f t="shared" si="12"/>
        <v>通所168</v>
      </c>
      <c r="B521" s="95" t="s">
        <v>84</v>
      </c>
      <c r="C521" s="102">
        <v>168</v>
      </c>
      <c r="D521" s="169">
        <v>576000</v>
      </c>
    </row>
    <row r="522" spans="1:4">
      <c r="A522" s="95" t="str">
        <f t="shared" si="12"/>
        <v>通所169</v>
      </c>
      <c r="B522" s="95" t="s">
        <v>84</v>
      </c>
      <c r="C522" s="102">
        <v>169</v>
      </c>
      <c r="D522" s="169">
        <v>576000</v>
      </c>
    </row>
    <row r="523" spans="1:4">
      <c r="A523" s="95" t="str">
        <f t="shared" si="12"/>
        <v>通所170</v>
      </c>
      <c r="B523" s="95" t="s">
        <v>84</v>
      </c>
      <c r="C523" s="102">
        <v>170</v>
      </c>
      <c r="D523" s="169">
        <v>576000</v>
      </c>
    </row>
    <row r="524" spans="1:4">
      <c r="A524" s="95" t="str">
        <f t="shared" si="12"/>
        <v>通所171</v>
      </c>
      <c r="B524" s="95" t="s">
        <v>84</v>
      </c>
      <c r="C524" s="102">
        <v>171</v>
      </c>
      <c r="D524" s="169">
        <v>576000</v>
      </c>
    </row>
    <row r="525" spans="1:4">
      <c r="A525" s="95" t="str">
        <f t="shared" si="12"/>
        <v>通所172</v>
      </c>
      <c r="B525" s="95" t="s">
        <v>84</v>
      </c>
      <c r="C525" s="102">
        <v>172</v>
      </c>
      <c r="D525" s="169">
        <v>576000</v>
      </c>
    </row>
    <row r="526" spans="1:4">
      <c r="A526" s="95" t="str">
        <f t="shared" si="12"/>
        <v>通所173</v>
      </c>
      <c r="B526" s="95" t="s">
        <v>84</v>
      </c>
      <c r="C526" s="102">
        <v>173</v>
      </c>
      <c r="D526" s="169">
        <v>576000</v>
      </c>
    </row>
    <row r="527" spans="1:4">
      <c r="A527" s="95" t="str">
        <f t="shared" si="12"/>
        <v>通所174</v>
      </c>
      <c r="B527" s="95" t="s">
        <v>84</v>
      </c>
      <c r="C527" s="102">
        <v>174</v>
      </c>
      <c r="D527" s="169">
        <v>576000</v>
      </c>
    </row>
    <row r="528" spans="1:4">
      <c r="A528" s="95" t="str">
        <f t="shared" si="12"/>
        <v>通所175</v>
      </c>
      <c r="B528" s="95" t="s">
        <v>84</v>
      </c>
      <c r="C528" s="102">
        <v>175</v>
      </c>
      <c r="D528" s="169">
        <v>576000</v>
      </c>
    </row>
    <row r="529" spans="1:4">
      <c r="A529" s="95" t="str">
        <f t="shared" si="12"/>
        <v>通所176</v>
      </c>
      <c r="B529" s="95" t="s">
        <v>84</v>
      </c>
      <c r="C529" s="102">
        <v>176</v>
      </c>
      <c r="D529" s="169">
        <v>576000</v>
      </c>
    </row>
    <row r="530" spans="1:4">
      <c r="A530" s="95" t="str">
        <f t="shared" si="12"/>
        <v>通所177</v>
      </c>
      <c r="B530" s="95" t="s">
        <v>84</v>
      </c>
      <c r="C530" s="102">
        <v>177</v>
      </c>
      <c r="D530" s="169">
        <v>576000</v>
      </c>
    </row>
    <row r="531" spans="1:4">
      <c r="A531" s="95" t="str">
        <f t="shared" si="12"/>
        <v>通所178</v>
      </c>
      <c r="B531" s="95" t="s">
        <v>84</v>
      </c>
      <c r="C531" s="102">
        <v>178</v>
      </c>
      <c r="D531" s="169">
        <v>576000</v>
      </c>
    </row>
    <row r="532" spans="1:4">
      <c r="A532" s="95" t="str">
        <f t="shared" si="12"/>
        <v>通所179</v>
      </c>
      <c r="B532" s="95" t="s">
        <v>84</v>
      </c>
      <c r="C532" s="102">
        <v>179</v>
      </c>
      <c r="D532" s="169">
        <v>576000</v>
      </c>
    </row>
    <row r="533" spans="1:4">
      <c r="A533" s="95" t="str">
        <f t="shared" si="12"/>
        <v>通所180</v>
      </c>
      <c r="B533" s="95" t="s">
        <v>84</v>
      </c>
      <c r="C533" s="102">
        <v>180</v>
      </c>
      <c r="D533" s="169">
        <v>576000</v>
      </c>
    </row>
    <row r="534" spans="1:4">
      <c r="A534" s="95" t="str">
        <f t="shared" si="12"/>
        <v>通所181</v>
      </c>
      <c r="B534" s="95" t="s">
        <v>84</v>
      </c>
      <c r="C534" s="102">
        <v>181</v>
      </c>
      <c r="D534" s="169">
        <v>576000</v>
      </c>
    </row>
    <row r="535" spans="1:4">
      <c r="A535" s="95" t="str">
        <f t="shared" si="12"/>
        <v>通所182</v>
      </c>
      <c r="B535" s="95" t="s">
        <v>84</v>
      </c>
      <c r="C535" s="102">
        <v>182</v>
      </c>
      <c r="D535" s="169">
        <v>576000</v>
      </c>
    </row>
    <row r="536" spans="1:4">
      <c r="A536" s="95" t="str">
        <f t="shared" si="12"/>
        <v>通所183</v>
      </c>
      <c r="B536" s="95" t="s">
        <v>84</v>
      </c>
      <c r="C536" s="102">
        <v>183</v>
      </c>
      <c r="D536" s="169">
        <v>576000</v>
      </c>
    </row>
    <row r="537" spans="1:4">
      <c r="A537" s="95" t="str">
        <f t="shared" si="12"/>
        <v>通所184</v>
      </c>
      <c r="B537" s="95" t="s">
        <v>84</v>
      </c>
      <c r="C537" s="102">
        <v>184</v>
      </c>
      <c r="D537" s="169">
        <v>576000</v>
      </c>
    </row>
    <row r="538" spans="1:4">
      <c r="A538" s="95" t="str">
        <f t="shared" si="12"/>
        <v>通所185</v>
      </c>
      <c r="B538" s="95" t="s">
        <v>84</v>
      </c>
      <c r="C538" s="102">
        <v>185</v>
      </c>
      <c r="D538" s="169">
        <v>576000</v>
      </c>
    </row>
    <row r="539" spans="1:4">
      <c r="A539" s="95" t="str">
        <f t="shared" si="12"/>
        <v>通所186</v>
      </c>
      <c r="B539" s="95" t="s">
        <v>84</v>
      </c>
      <c r="C539" s="102">
        <v>186</v>
      </c>
      <c r="D539" s="169">
        <v>576000</v>
      </c>
    </row>
    <row r="540" spans="1:4">
      <c r="A540" s="95" t="str">
        <f t="shared" si="12"/>
        <v>通所187</v>
      </c>
      <c r="B540" s="95" t="s">
        <v>84</v>
      </c>
      <c r="C540" s="102">
        <v>187</v>
      </c>
      <c r="D540" s="169">
        <v>576000</v>
      </c>
    </row>
    <row r="541" spans="1:4">
      <c r="A541" s="95" t="str">
        <f t="shared" si="12"/>
        <v>通所188</v>
      </c>
      <c r="B541" s="95" t="s">
        <v>84</v>
      </c>
      <c r="C541" s="102">
        <v>188</v>
      </c>
      <c r="D541" s="169">
        <v>576000</v>
      </c>
    </row>
    <row r="542" spans="1:4">
      <c r="A542" s="95" t="str">
        <f t="shared" si="12"/>
        <v>通所189</v>
      </c>
      <c r="B542" s="95" t="s">
        <v>84</v>
      </c>
      <c r="C542" s="102">
        <v>189</v>
      </c>
      <c r="D542" s="169">
        <v>576000</v>
      </c>
    </row>
    <row r="543" spans="1:4">
      <c r="A543" s="95" t="str">
        <f t="shared" si="12"/>
        <v>通所190</v>
      </c>
      <c r="B543" s="95" t="s">
        <v>84</v>
      </c>
      <c r="C543" s="102">
        <v>190</v>
      </c>
      <c r="D543" s="169">
        <v>576000</v>
      </c>
    </row>
    <row r="544" spans="1:4">
      <c r="A544" s="95" t="str">
        <f t="shared" si="12"/>
        <v>通所191</v>
      </c>
      <c r="B544" s="95" t="s">
        <v>84</v>
      </c>
      <c r="C544" s="102">
        <v>191</v>
      </c>
      <c r="D544" s="169">
        <v>576000</v>
      </c>
    </row>
    <row r="545" spans="1:4">
      <c r="A545" s="95" t="str">
        <f t="shared" si="12"/>
        <v>通所192</v>
      </c>
      <c r="B545" s="95" t="s">
        <v>84</v>
      </c>
      <c r="C545" s="102">
        <v>192</v>
      </c>
      <c r="D545" s="169">
        <v>576000</v>
      </c>
    </row>
    <row r="546" spans="1:4">
      <c r="A546" s="95" t="str">
        <f t="shared" si="12"/>
        <v>通所193</v>
      </c>
      <c r="B546" s="95" t="s">
        <v>84</v>
      </c>
      <c r="C546" s="102">
        <v>193</v>
      </c>
      <c r="D546" s="169">
        <v>576000</v>
      </c>
    </row>
    <row r="547" spans="1:4">
      <c r="A547" s="95" t="str">
        <f t="shared" si="12"/>
        <v>通所194</v>
      </c>
      <c r="B547" s="95" t="s">
        <v>84</v>
      </c>
      <c r="C547" s="102">
        <v>194</v>
      </c>
      <c r="D547" s="169">
        <v>576000</v>
      </c>
    </row>
    <row r="548" spans="1:4">
      <c r="A548" s="95" t="str">
        <f t="shared" si="12"/>
        <v>通所195</v>
      </c>
      <c r="B548" s="95" t="s">
        <v>84</v>
      </c>
      <c r="C548" s="102">
        <v>195</v>
      </c>
      <c r="D548" s="169">
        <v>576000</v>
      </c>
    </row>
    <row r="549" spans="1:4">
      <c r="A549" s="95" t="str">
        <f t="shared" si="12"/>
        <v>通所196</v>
      </c>
      <c r="B549" s="95" t="s">
        <v>84</v>
      </c>
      <c r="C549" s="102">
        <v>196</v>
      </c>
      <c r="D549" s="169">
        <v>576000</v>
      </c>
    </row>
    <row r="550" spans="1:4">
      <c r="A550" s="95" t="str">
        <f t="shared" si="12"/>
        <v>通所197</v>
      </c>
      <c r="B550" s="95" t="s">
        <v>84</v>
      </c>
      <c r="C550" s="102">
        <v>197</v>
      </c>
      <c r="D550" s="169">
        <v>576000</v>
      </c>
    </row>
    <row r="551" spans="1:4">
      <c r="A551" s="95" t="str">
        <f t="shared" si="12"/>
        <v>通所198</v>
      </c>
      <c r="B551" s="95" t="s">
        <v>84</v>
      </c>
      <c r="C551" s="102">
        <v>198</v>
      </c>
      <c r="D551" s="169">
        <v>576000</v>
      </c>
    </row>
    <row r="552" spans="1:4">
      <c r="A552" s="95" t="str">
        <f t="shared" si="12"/>
        <v>通所199</v>
      </c>
      <c r="B552" s="95" t="s">
        <v>84</v>
      </c>
      <c r="C552" s="102">
        <v>199</v>
      </c>
      <c r="D552" s="169">
        <v>576000</v>
      </c>
    </row>
    <row r="553" spans="1:4">
      <c r="A553" s="95" t="str">
        <f t="shared" si="12"/>
        <v>通所200</v>
      </c>
      <c r="B553" s="95" t="s">
        <v>84</v>
      </c>
      <c r="C553" s="102">
        <v>200</v>
      </c>
      <c r="D553" s="169">
        <v>576000</v>
      </c>
    </row>
    <row r="554" spans="1:4">
      <c r="A554" s="95" t="str">
        <f t="shared" si="12"/>
        <v>通所201</v>
      </c>
      <c r="B554" s="95" t="s">
        <v>84</v>
      </c>
      <c r="C554" s="102">
        <v>201</v>
      </c>
      <c r="D554" s="169">
        <v>576000</v>
      </c>
    </row>
    <row r="555" spans="1:4">
      <c r="A555" s="95" t="str">
        <f t="shared" si="12"/>
        <v>通所202</v>
      </c>
      <c r="B555" s="95" t="s">
        <v>84</v>
      </c>
      <c r="C555" s="102">
        <v>202</v>
      </c>
      <c r="D555" s="169">
        <v>576000</v>
      </c>
    </row>
    <row r="556" spans="1:4">
      <c r="A556" s="95" t="str">
        <f t="shared" si="12"/>
        <v>通所203</v>
      </c>
      <c r="B556" s="95" t="s">
        <v>84</v>
      </c>
      <c r="C556" s="102">
        <v>203</v>
      </c>
      <c r="D556" s="169">
        <v>576000</v>
      </c>
    </row>
    <row r="557" spans="1:4">
      <c r="A557" s="95" t="str">
        <f t="shared" si="12"/>
        <v>通所204</v>
      </c>
      <c r="B557" s="95" t="s">
        <v>84</v>
      </c>
      <c r="C557" s="102">
        <v>204</v>
      </c>
      <c r="D557" s="169">
        <v>576000</v>
      </c>
    </row>
    <row r="558" spans="1:4">
      <c r="A558" s="95" t="str">
        <f t="shared" si="12"/>
        <v>通所205</v>
      </c>
      <c r="B558" s="95" t="s">
        <v>84</v>
      </c>
      <c r="C558" s="102">
        <v>205</v>
      </c>
      <c r="D558" s="169">
        <v>576000</v>
      </c>
    </row>
    <row r="559" spans="1:4">
      <c r="A559" s="95" t="str">
        <f t="shared" si="12"/>
        <v>通所206</v>
      </c>
      <c r="B559" s="95" t="s">
        <v>84</v>
      </c>
      <c r="C559" s="102">
        <v>206</v>
      </c>
      <c r="D559" s="169">
        <v>576000</v>
      </c>
    </row>
    <row r="560" spans="1:4">
      <c r="A560" s="95" t="str">
        <f t="shared" si="12"/>
        <v>通所207</v>
      </c>
      <c r="B560" s="95" t="s">
        <v>84</v>
      </c>
      <c r="C560" s="102">
        <v>207</v>
      </c>
      <c r="D560" s="169">
        <v>576000</v>
      </c>
    </row>
    <row r="561" spans="1:4">
      <c r="A561" s="95" t="str">
        <f t="shared" si="12"/>
        <v>通所208</v>
      </c>
      <c r="B561" s="95" t="s">
        <v>84</v>
      </c>
      <c r="C561" s="102">
        <v>208</v>
      </c>
      <c r="D561" s="169">
        <v>576000</v>
      </c>
    </row>
    <row r="562" spans="1:4">
      <c r="A562" s="95" t="str">
        <f t="shared" si="12"/>
        <v>通所209</v>
      </c>
      <c r="B562" s="95" t="s">
        <v>84</v>
      </c>
      <c r="C562" s="102">
        <v>209</v>
      </c>
      <c r="D562" s="169">
        <v>576000</v>
      </c>
    </row>
    <row r="563" spans="1:4">
      <c r="A563" s="95" t="str">
        <f t="shared" si="12"/>
        <v>通所210</v>
      </c>
      <c r="B563" s="95" t="s">
        <v>84</v>
      </c>
      <c r="C563" s="102">
        <v>210</v>
      </c>
      <c r="D563" s="169">
        <v>576000</v>
      </c>
    </row>
    <row r="564" spans="1:4">
      <c r="A564" s="95" t="str">
        <f t="shared" si="12"/>
        <v>通所211</v>
      </c>
      <c r="B564" s="95" t="s">
        <v>84</v>
      </c>
      <c r="C564" s="102">
        <v>211</v>
      </c>
      <c r="D564" s="169">
        <v>576000</v>
      </c>
    </row>
    <row r="565" spans="1:4">
      <c r="A565" s="95" t="str">
        <f t="shared" si="12"/>
        <v>通所212</v>
      </c>
      <c r="B565" s="95" t="s">
        <v>84</v>
      </c>
      <c r="C565" s="102">
        <v>212</v>
      </c>
      <c r="D565" s="169">
        <v>576000</v>
      </c>
    </row>
    <row r="566" spans="1:4">
      <c r="A566" s="95" t="str">
        <f t="shared" si="12"/>
        <v>通所213</v>
      </c>
      <c r="B566" s="95" t="s">
        <v>84</v>
      </c>
      <c r="C566" s="102">
        <v>213</v>
      </c>
      <c r="D566" s="169">
        <v>576000</v>
      </c>
    </row>
    <row r="567" spans="1:4">
      <c r="A567" s="95" t="str">
        <f t="shared" si="12"/>
        <v>通所214</v>
      </c>
      <c r="B567" s="95" t="s">
        <v>84</v>
      </c>
      <c r="C567" s="102">
        <v>214</v>
      </c>
      <c r="D567" s="169">
        <v>576000</v>
      </c>
    </row>
    <row r="568" spans="1:4">
      <c r="A568" s="95" t="str">
        <f t="shared" si="12"/>
        <v>通所215</v>
      </c>
      <c r="B568" s="95" t="s">
        <v>84</v>
      </c>
      <c r="C568" s="102">
        <v>215</v>
      </c>
      <c r="D568" s="169">
        <v>576000</v>
      </c>
    </row>
    <row r="569" spans="1:4">
      <c r="A569" s="95" t="str">
        <f t="shared" si="12"/>
        <v>通所216</v>
      </c>
      <c r="B569" s="95" t="s">
        <v>84</v>
      </c>
      <c r="C569" s="102">
        <v>216</v>
      </c>
      <c r="D569" s="169">
        <v>576000</v>
      </c>
    </row>
    <row r="570" spans="1:4">
      <c r="A570" s="95" t="str">
        <f t="shared" si="12"/>
        <v>通所217</v>
      </c>
      <c r="B570" s="95" t="s">
        <v>84</v>
      </c>
      <c r="C570" s="102">
        <v>217</v>
      </c>
      <c r="D570" s="169">
        <v>576000</v>
      </c>
    </row>
    <row r="571" spans="1:4">
      <c r="A571" s="95" t="str">
        <f t="shared" si="12"/>
        <v>通所218</v>
      </c>
      <c r="B571" s="95" t="s">
        <v>84</v>
      </c>
      <c r="C571" s="102">
        <v>218</v>
      </c>
      <c r="D571" s="169">
        <v>576000</v>
      </c>
    </row>
    <row r="572" spans="1:4">
      <c r="A572" s="95" t="str">
        <f t="shared" si="12"/>
        <v>通所219</v>
      </c>
      <c r="B572" s="95" t="s">
        <v>84</v>
      </c>
      <c r="C572" s="102">
        <v>219</v>
      </c>
      <c r="D572" s="169">
        <v>576000</v>
      </c>
    </row>
    <row r="573" spans="1:4">
      <c r="A573" s="95" t="str">
        <f t="shared" si="12"/>
        <v>通所220</v>
      </c>
      <c r="B573" s="95" t="s">
        <v>84</v>
      </c>
      <c r="C573" s="102">
        <v>220</v>
      </c>
      <c r="D573" s="169">
        <v>576000</v>
      </c>
    </row>
    <row r="574" spans="1:4">
      <c r="A574" s="95" t="str">
        <f t="shared" si="12"/>
        <v>通所221</v>
      </c>
      <c r="B574" s="95" t="s">
        <v>84</v>
      </c>
      <c r="C574" s="102">
        <v>221</v>
      </c>
      <c r="D574" s="169">
        <v>576000</v>
      </c>
    </row>
    <row r="575" spans="1:4">
      <c r="A575" s="95" t="str">
        <f t="shared" si="12"/>
        <v>通所222</v>
      </c>
      <c r="B575" s="95" t="s">
        <v>84</v>
      </c>
      <c r="C575" s="102">
        <v>222</v>
      </c>
      <c r="D575" s="169">
        <v>576000</v>
      </c>
    </row>
    <row r="576" spans="1:4">
      <c r="A576" s="95" t="str">
        <f t="shared" si="12"/>
        <v>通所223</v>
      </c>
      <c r="B576" s="95" t="s">
        <v>84</v>
      </c>
      <c r="C576" s="102">
        <v>223</v>
      </c>
      <c r="D576" s="169">
        <v>576000</v>
      </c>
    </row>
    <row r="577" spans="1:4">
      <c r="A577" s="95" t="str">
        <f t="shared" si="12"/>
        <v>通所224</v>
      </c>
      <c r="B577" s="95" t="s">
        <v>84</v>
      </c>
      <c r="C577" s="102">
        <v>224</v>
      </c>
      <c r="D577" s="169">
        <v>576000</v>
      </c>
    </row>
    <row r="578" spans="1:4">
      <c r="A578" s="95" t="str">
        <f t="shared" si="12"/>
        <v>通所225</v>
      </c>
      <c r="B578" s="95" t="s">
        <v>84</v>
      </c>
      <c r="C578" s="102">
        <v>225</v>
      </c>
      <c r="D578" s="169">
        <v>576000</v>
      </c>
    </row>
    <row r="579" spans="1:4">
      <c r="A579" s="95" t="str">
        <f t="shared" ref="A579:A642" si="13">B579&amp;C579</f>
        <v>通所226</v>
      </c>
      <c r="B579" s="95" t="s">
        <v>84</v>
      </c>
      <c r="C579" s="102">
        <v>226</v>
      </c>
      <c r="D579" s="169">
        <v>576000</v>
      </c>
    </row>
    <row r="580" spans="1:4">
      <c r="A580" s="95" t="str">
        <f t="shared" si="13"/>
        <v>通所227</v>
      </c>
      <c r="B580" s="95" t="s">
        <v>84</v>
      </c>
      <c r="C580" s="102">
        <v>227</v>
      </c>
      <c r="D580" s="169">
        <v>576000</v>
      </c>
    </row>
    <row r="581" spans="1:4">
      <c r="A581" s="95" t="str">
        <f t="shared" si="13"/>
        <v>通所228</v>
      </c>
      <c r="B581" s="95" t="s">
        <v>84</v>
      </c>
      <c r="C581" s="102">
        <v>228</v>
      </c>
      <c r="D581" s="169">
        <v>576000</v>
      </c>
    </row>
    <row r="582" spans="1:4">
      <c r="A582" s="95" t="str">
        <f t="shared" si="13"/>
        <v>通所229</v>
      </c>
      <c r="B582" s="95" t="s">
        <v>84</v>
      </c>
      <c r="C582" s="102">
        <v>229</v>
      </c>
      <c r="D582" s="169">
        <v>576000</v>
      </c>
    </row>
    <row r="583" spans="1:4">
      <c r="A583" s="95" t="str">
        <f t="shared" si="13"/>
        <v>通所230</v>
      </c>
      <c r="B583" s="95" t="s">
        <v>84</v>
      </c>
      <c r="C583" s="102">
        <v>230</v>
      </c>
      <c r="D583" s="169">
        <v>576000</v>
      </c>
    </row>
    <row r="584" spans="1:4">
      <c r="A584" s="95" t="str">
        <f t="shared" si="13"/>
        <v>通所231</v>
      </c>
      <c r="B584" s="95" t="s">
        <v>84</v>
      </c>
      <c r="C584" s="102">
        <v>231</v>
      </c>
      <c r="D584" s="169">
        <v>576000</v>
      </c>
    </row>
    <row r="585" spans="1:4">
      <c r="A585" s="95" t="str">
        <f t="shared" si="13"/>
        <v>通所232</v>
      </c>
      <c r="B585" s="95" t="s">
        <v>84</v>
      </c>
      <c r="C585" s="102">
        <v>232</v>
      </c>
      <c r="D585" s="169">
        <v>576000</v>
      </c>
    </row>
    <row r="586" spans="1:4">
      <c r="A586" s="95" t="str">
        <f t="shared" si="13"/>
        <v>通所233</v>
      </c>
      <c r="B586" s="95" t="s">
        <v>84</v>
      </c>
      <c r="C586" s="102">
        <v>233</v>
      </c>
      <c r="D586" s="169">
        <v>576000</v>
      </c>
    </row>
    <row r="587" spans="1:4">
      <c r="A587" s="95" t="str">
        <f t="shared" si="13"/>
        <v>通所234</v>
      </c>
      <c r="B587" s="95" t="s">
        <v>84</v>
      </c>
      <c r="C587" s="102">
        <v>234</v>
      </c>
      <c r="D587" s="169">
        <v>576000</v>
      </c>
    </row>
    <row r="588" spans="1:4">
      <c r="A588" s="95" t="str">
        <f t="shared" si="13"/>
        <v>通所235</v>
      </c>
      <c r="B588" s="95" t="s">
        <v>84</v>
      </c>
      <c r="C588" s="102">
        <v>235</v>
      </c>
      <c r="D588" s="169">
        <v>576000</v>
      </c>
    </row>
    <row r="589" spans="1:4">
      <c r="A589" s="95" t="str">
        <f t="shared" si="13"/>
        <v>通所236</v>
      </c>
      <c r="B589" s="95" t="s">
        <v>84</v>
      </c>
      <c r="C589" s="102">
        <v>236</v>
      </c>
      <c r="D589" s="169">
        <v>576000</v>
      </c>
    </row>
    <row r="590" spans="1:4">
      <c r="A590" s="95" t="str">
        <f t="shared" si="13"/>
        <v>通所237</v>
      </c>
      <c r="B590" s="95" t="s">
        <v>84</v>
      </c>
      <c r="C590" s="102">
        <v>237</v>
      </c>
      <c r="D590" s="169">
        <v>576000</v>
      </c>
    </row>
    <row r="591" spans="1:4">
      <c r="A591" s="95" t="str">
        <f t="shared" si="13"/>
        <v>通所238</v>
      </c>
      <c r="B591" s="95" t="s">
        <v>84</v>
      </c>
      <c r="C591" s="102">
        <v>238</v>
      </c>
      <c r="D591" s="169">
        <v>576000</v>
      </c>
    </row>
    <row r="592" spans="1:4">
      <c r="A592" s="95" t="str">
        <f t="shared" si="13"/>
        <v>通所239</v>
      </c>
      <c r="B592" s="95" t="s">
        <v>84</v>
      </c>
      <c r="C592" s="102">
        <v>239</v>
      </c>
      <c r="D592" s="169">
        <v>576000</v>
      </c>
    </row>
    <row r="593" spans="1:4">
      <c r="A593" s="95" t="str">
        <f t="shared" si="13"/>
        <v>通所240</v>
      </c>
      <c r="B593" s="95" t="s">
        <v>84</v>
      </c>
      <c r="C593" s="102">
        <v>240</v>
      </c>
      <c r="D593" s="169">
        <v>576000</v>
      </c>
    </row>
    <row r="594" spans="1:4">
      <c r="A594" s="95" t="str">
        <f t="shared" si="13"/>
        <v>通所241</v>
      </c>
      <c r="B594" s="95" t="s">
        <v>84</v>
      </c>
      <c r="C594" s="102">
        <v>241</v>
      </c>
      <c r="D594" s="169">
        <v>576000</v>
      </c>
    </row>
    <row r="595" spans="1:4">
      <c r="A595" s="95" t="str">
        <f t="shared" si="13"/>
        <v>通所242</v>
      </c>
      <c r="B595" s="95" t="s">
        <v>84</v>
      </c>
      <c r="C595" s="102">
        <v>242</v>
      </c>
      <c r="D595" s="169">
        <v>576000</v>
      </c>
    </row>
    <row r="596" spans="1:4">
      <c r="A596" s="95" t="str">
        <f t="shared" si="13"/>
        <v>通所243</v>
      </c>
      <c r="B596" s="95" t="s">
        <v>84</v>
      </c>
      <c r="C596" s="102">
        <v>243</v>
      </c>
      <c r="D596" s="169">
        <v>576000</v>
      </c>
    </row>
    <row r="597" spans="1:4">
      <c r="A597" s="95" t="str">
        <f t="shared" si="13"/>
        <v>通所244</v>
      </c>
      <c r="B597" s="95" t="s">
        <v>84</v>
      </c>
      <c r="C597" s="102">
        <v>244</v>
      </c>
      <c r="D597" s="169">
        <v>576000</v>
      </c>
    </row>
    <row r="598" spans="1:4">
      <c r="A598" s="95" t="str">
        <f t="shared" si="13"/>
        <v>通所245</v>
      </c>
      <c r="B598" s="95" t="s">
        <v>84</v>
      </c>
      <c r="C598" s="102">
        <v>245</v>
      </c>
      <c r="D598" s="169">
        <v>576000</v>
      </c>
    </row>
    <row r="599" spans="1:4">
      <c r="A599" s="95" t="str">
        <f t="shared" si="13"/>
        <v>通所246</v>
      </c>
      <c r="B599" s="95" t="s">
        <v>84</v>
      </c>
      <c r="C599" s="102">
        <v>246</v>
      </c>
      <c r="D599" s="169">
        <v>576000</v>
      </c>
    </row>
    <row r="600" spans="1:4">
      <c r="A600" s="95" t="str">
        <f t="shared" si="13"/>
        <v>通所247</v>
      </c>
      <c r="B600" s="95" t="s">
        <v>84</v>
      </c>
      <c r="C600" s="102">
        <v>247</v>
      </c>
      <c r="D600" s="169">
        <v>576000</v>
      </c>
    </row>
    <row r="601" spans="1:4">
      <c r="A601" s="95" t="str">
        <f t="shared" si="13"/>
        <v>通所248</v>
      </c>
      <c r="B601" s="95" t="s">
        <v>84</v>
      </c>
      <c r="C601" s="102">
        <v>248</v>
      </c>
      <c r="D601" s="169">
        <v>576000</v>
      </c>
    </row>
    <row r="602" spans="1:4">
      <c r="A602" s="95" t="str">
        <f t="shared" si="13"/>
        <v>通所249</v>
      </c>
      <c r="B602" s="95" t="s">
        <v>84</v>
      </c>
      <c r="C602" s="102">
        <v>249</v>
      </c>
      <c r="D602" s="169">
        <v>576000</v>
      </c>
    </row>
    <row r="603" spans="1:4">
      <c r="A603" s="95" t="str">
        <f t="shared" si="13"/>
        <v>通所250</v>
      </c>
      <c r="B603" s="95" t="s">
        <v>84</v>
      </c>
      <c r="C603" s="102">
        <v>250</v>
      </c>
      <c r="D603" s="169">
        <v>576000</v>
      </c>
    </row>
    <row r="604" spans="1:4">
      <c r="A604" s="95" t="str">
        <f t="shared" si="13"/>
        <v>通所251</v>
      </c>
      <c r="B604" s="95" t="s">
        <v>84</v>
      </c>
      <c r="C604" s="102">
        <v>251</v>
      </c>
      <c r="D604" s="169">
        <v>576000</v>
      </c>
    </row>
    <row r="605" spans="1:4">
      <c r="A605" s="95" t="str">
        <f t="shared" si="13"/>
        <v>通所252</v>
      </c>
      <c r="B605" s="95" t="s">
        <v>84</v>
      </c>
      <c r="C605" s="102">
        <v>252</v>
      </c>
      <c r="D605" s="169">
        <v>576000</v>
      </c>
    </row>
    <row r="606" spans="1:4">
      <c r="A606" s="95" t="str">
        <f t="shared" si="13"/>
        <v>通所253</v>
      </c>
      <c r="B606" s="95" t="s">
        <v>84</v>
      </c>
      <c r="C606" s="102">
        <v>253</v>
      </c>
      <c r="D606" s="169">
        <v>576000</v>
      </c>
    </row>
    <row r="607" spans="1:4">
      <c r="A607" s="95" t="str">
        <f t="shared" si="13"/>
        <v>通所254</v>
      </c>
      <c r="B607" s="95" t="s">
        <v>84</v>
      </c>
      <c r="C607" s="102">
        <v>254</v>
      </c>
      <c r="D607" s="169">
        <v>576000</v>
      </c>
    </row>
    <row r="608" spans="1:4">
      <c r="A608" s="95" t="str">
        <f t="shared" si="13"/>
        <v>通所255</v>
      </c>
      <c r="B608" s="95" t="s">
        <v>84</v>
      </c>
      <c r="C608" s="102">
        <v>255</v>
      </c>
      <c r="D608" s="169">
        <v>576000</v>
      </c>
    </row>
    <row r="609" spans="1:4">
      <c r="A609" s="95" t="str">
        <f t="shared" si="13"/>
        <v>通所256</v>
      </c>
      <c r="B609" s="95" t="s">
        <v>84</v>
      </c>
      <c r="C609" s="102">
        <v>256</v>
      </c>
      <c r="D609" s="169">
        <v>576000</v>
      </c>
    </row>
    <row r="610" spans="1:4">
      <c r="A610" s="95" t="str">
        <f t="shared" si="13"/>
        <v>通所257</v>
      </c>
      <c r="B610" s="95" t="s">
        <v>84</v>
      </c>
      <c r="C610" s="102">
        <v>257</v>
      </c>
      <c r="D610" s="169">
        <v>576000</v>
      </c>
    </row>
    <row r="611" spans="1:4">
      <c r="A611" s="95" t="str">
        <f t="shared" si="13"/>
        <v>通所258</v>
      </c>
      <c r="B611" s="95" t="s">
        <v>84</v>
      </c>
      <c r="C611" s="102">
        <v>258</v>
      </c>
      <c r="D611" s="169">
        <v>576000</v>
      </c>
    </row>
    <row r="612" spans="1:4">
      <c r="A612" s="95" t="str">
        <f t="shared" si="13"/>
        <v>通所259</v>
      </c>
      <c r="B612" s="95" t="s">
        <v>84</v>
      </c>
      <c r="C612" s="102">
        <v>259</v>
      </c>
      <c r="D612" s="169">
        <v>576000</v>
      </c>
    </row>
    <row r="613" spans="1:4">
      <c r="A613" s="95" t="str">
        <f t="shared" si="13"/>
        <v>通所260</v>
      </c>
      <c r="B613" s="95" t="s">
        <v>84</v>
      </c>
      <c r="C613" s="102">
        <v>260</v>
      </c>
      <c r="D613" s="169">
        <v>576000</v>
      </c>
    </row>
    <row r="614" spans="1:4">
      <c r="A614" s="95" t="str">
        <f t="shared" si="13"/>
        <v>通所261</v>
      </c>
      <c r="B614" s="95" t="s">
        <v>84</v>
      </c>
      <c r="C614" s="102">
        <v>261</v>
      </c>
      <c r="D614" s="169">
        <v>576000</v>
      </c>
    </row>
    <row r="615" spans="1:4">
      <c r="A615" s="95" t="str">
        <f t="shared" si="13"/>
        <v>通所262</v>
      </c>
      <c r="B615" s="95" t="s">
        <v>84</v>
      </c>
      <c r="C615" s="102">
        <v>262</v>
      </c>
      <c r="D615" s="169">
        <v>576000</v>
      </c>
    </row>
    <row r="616" spans="1:4">
      <c r="A616" s="95" t="str">
        <f t="shared" si="13"/>
        <v>通所263</v>
      </c>
      <c r="B616" s="95" t="s">
        <v>84</v>
      </c>
      <c r="C616" s="102">
        <v>263</v>
      </c>
      <c r="D616" s="169">
        <v>576000</v>
      </c>
    </row>
    <row r="617" spans="1:4">
      <c r="A617" s="95" t="str">
        <f t="shared" si="13"/>
        <v>通所264</v>
      </c>
      <c r="B617" s="95" t="s">
        <v>84</v>
      </c>
      <c r="C617" s="102">
        <v>264</v>
      </c>
      <c r="D617" s="169">
        <v>576000</v>
      </c>
    </row>
    <row r="618" spans="1:4">
      <c r="A618" s="95" t="str">
        <f t="shared" si="13"/>
        <v>通所265</v>
      </c>
      <c r="B618" s="95" t="s">
        <v>84</v>
      </c>
      <c r="C618" s="102">
        <v>265</v>
      </c>
      <c r="D618" s="169">
        <v>576000</v>
      </c>
    </row>
    <row r="619" spans="1:4">
      <c r="A619" s="95" t="str">
        <f t="shared" si="13"/>
        <v>通所266</v>
      </c>
      <c r="B619" s="95" t="s">
        <v>84</v>
      </c>
      <c r="C619" s="102">
        <v>266</v>
      </c>
      <c r="D619" s="169">
        <v>576000</v>
      </c>
    </row>
    <row r="620" spans="1:4">
      <c r="A620" s="95" t="str">
        <f t="shared" si="13"/>
        <v>通所267</v>
      </c>
      <c r="B620" s="95" t="s">
        <v>84</v>
      </c>
      <c r="C620" s="102">
        <v>267</v>
      </c>
      <c r="D620" s="169">
        <v>576000</v>
      </c>
    </row>
    <row r="621" spans="1:4">
      <c r="A621" s="95" t="str">
        <f t="shared" si="13"/>
        <v>通所268</v>
      </c>
      <c r="B621" s="95" t="s">
        <v>84</v>
      </c>
      <c r="C621" s="102">
        <v>268</v>
      </c>
      <c r="D621" s="169">
        <v>576000</v>
      </c>
    </row>
    <row r="622" spans="1:4">
      <c r="A622" s="95" t="str">
        <f t="shared" si="13"/>
        <v>通所269</v>
      </c>
      <c r="B622" s="95" t="s">
        <v>84</v>
      </c>
      <c r="C622" s="102">
        <v>269</v>
      </c>
      <c r="D622" s="169">
        <v>576000</v>
      </c>
    </row>
    <row r="623" spans="1:4">
      <c r="A623" s="95" t="str">
        <f t="shared" si="13"/>
        <v>通所270</v>
      </c>
      <c r="B623" s="95" t="s">
        <v>84</v>
      </c>
      <c r="C623" s="102">
        <v>270</v>
      </c>
      <c r="D623" s="169">
        <v>576000</v>
      </c>
    </row>
    <row r="624" spans="1:4">
      <c r="A624" s="95" t="str">
        <f t="shared" si="13"/>
        <v>通所271</v>
      </c>
      <c r="B624" s="95" t="s">
        <v>84</v>
      </c>
      <c r="C624" s="102">
        <v>271</v>
      </c>
      <c r="D624" s="169">
        <v>576000</v>
      </c>
    </row>
    <row r="625" spans="1:4">
      <c r="A625" s="95" t="str">
        <f t="shared" si="13"/>
        <v>通所272</v>
      </c>
      <c r="B625" s="95" t="s">
        <v>84</v>
      </c>
      <c r="C625" s="102">
        <v>272</v>
      </c>
      <c r="D625" s="169">
        <v>576000</v>
      </c>
    </row>
    <row r="626" spans="1:4">
      <c r="A626" s="95" t="str">
        <f t="shared" si="13"/>
        <v>通所273</v>
      </c>
      <c r="B626" s="95" t="s">
        <v>84</v>
      </c>
      <c r="C626" s="102">
        <v>273</v>
      </c>
      <c r="D626" s="169">
        <v>576000</v>
      </c>
    </row>
    <row r="627" spans="1:4">
      <c r="A627" s="95" t="str">
        <f t="shared" si="13"/>
        <v>通所274</v>
      </c>
      <c r="B627" s="95" t="s">
        <v>84</v>
      </c>
      <c r="C627" s="102">
        <v>274</v>
      </c>
      <c r="D627" s="169">
        <v>576000</v>
      </c>
    </row>
    <row r="628" spans="1:4">
      <c r="A628" s="95" t="str">
        <f t="shared" si="13"/>
        <v>通所275</v>
      </c>
      <c r="B628" s="95" t="s">
        <v>84</v>
      </c>
      <c r="C628" s="102">
        <v>275</v>
      </c>
      <c r="D628" s="169">
        <v>576000</v>
      </c>
    </row>
    <row r="629" spans="1:4">
      <c r="A629" s="95" t="str">
        <f t="shared" si="13"/>
        <v>通所276</v>
      </c>
      <c r="B629" s="95" t="s">
        <v>84</v>
      </c>
      <c r="C629" s="102">
        <v>276</v>
      </c>
      <c r="D629" s="169">
        <v>576000</v>
      </c>
    </row>
    <row r="630" spans="1:4">
      <c r="A630" s="95" t="str">
        <f t="shared" si="13"/>
        <v>通所277</v>
      </c>
      <c r="B630" s="95" t="s">
        <v>84</v>
      </c>
      <c r="C630" s="102">
        <v>277</v>
      </c>
      <c r="D630" s="169">
        <v>576000</v>
      </c>
    </row>
    <row r="631" spans="1:4">
      <c r="A631" s="95" t="str">
        <f t="shared" si="13"/>
        <v>通所278</v>
      </c>
      <c r="B631" s="95" t="s">
        <v>84</v>
      </c>
      <c r="C631" s="102">
        <v>278</v>
      </c>
      <c r="D631" s="169">
        <v>576000</v>
      </c>
    </row>
    <row r="632" spans="1:4">
      <c r="A632" s="95" t="str">
        <f t="shared" si="13"/>
        <v>通所279</v>
      </c>
      <c r="B632" s="95" t="s">
        <v>84</v>
      </c>
      <c r="C632" s="102">
        <v>279</v>
      </c>
      <c r="D632" s="169">
        <v>576000</v>
      </c>
    </row>
    <row r="633" spans="1:4">
      <c r="A633" s="95" t="str">
        <f t="shared" si="13"/>
        <v>通所280</v>
      </c>
      <c r="B633" s="95" t="s">
        <v>84</v>
      </c>
      <c r="C633" s="102">
        <v>280</v>
      </c>
      <c r="D633" s="169">
        <v>576000</v>
      </c>
    </row>
    <row r="634" spans="1:4">
      <c r="A634" s="95" t="str">
        <f t="shared" si="13"/>
        <v>通所281</v>
      </c>
      <c r="B634" s="95" t="s">
        <v>84</v>
      </c>
      <c r="C634" s="102">
        <v>281</v>
      </c>
      <c r="D634" s="169">
        <v>576000</v>
      </c>
    </row>
    <row r="635" spans="1:4">
      <c r="A635" s="95" t="str">
        <f t="shared" si="13"/>
        <v>通所282</v>
      </c>
      <c r="B635" s="95" t="s">
        <v>84</v>
      </c>
      <c r="C635" s="102">
        <v>282</v>
      </c>
      <c r="D635" s="169">
        <v>576000</v>
      </c>
    </row>
    <row r="636" spans="1:4">
      <c r="A636" s="95" t="str">
        <f t="shared" si="13"/>
        <v>通所283</v>
      </c>
      <c r="B636" s="95" t="s">
        <v>84</v>
      </c>
      <c r="C636" s="102">
        <v>283</v>
      </c>
      <c r="D636" s="169">
        <v>576000</v>
      </c>
    </row>
    <row r="637" spans="1:4">
      <c r="A637" s="95" t="str">
        <f t="shared" si="13"/>
        <v>通所284</v>
      </c>
      <c r="B637" s="95" t="s">
        <v>84</v>
      </c>
      <c r="C637" s="102">
        <v>284</v>
      </c>
      <c r="D637" s="169">
        <v>576000</v>
      </c>
    </row>
    <row r="638" spans="1:4">
      <c r="A638" s="95" t="str">
        <f t="shared" si="13"/>
        <v>通所285</v>
      </c>
      <c r="B638" s="95" t="s">
        <v>84</v>
      </c>
      <c r="C638" s="102">
        <v>285</v>
      </c>
      <c r="D638" s="169">
        <v>576000</v>
      </c>
    </row>
    <row r="639" spans="1:4">
      <c r="A639" s="95" t="str">
        <f t="shared" si="13"/>
        <v>通所286</v>
      </c>
      <c r="B639" s="95" t="s">
        <v>84</v>
      </c>
      <c r="C639" s="102">
        <v>286</v>
      </c>
      <c r="D639" s="169">
        <v>576000</v>
      </c>
    </row>
    <row r="640" spans="1:4">
      <c r="A640" s="95" t="str">
        <f t="shared" si="13"/>
        <v>通所287</v>
      </c>
      <c r="B640" s="95" t="s">
        <v>84</v>
      </c>
      <c r="C640" s="102">
        <v>287</v>
      </c>
      <c r="D640" s="169">
        <v>576000</v>
      </c>
    </row>
    <row r="641" spans="1:4">
      <c r="A641" s="95" t="str">
        <f t="shared" si="13"/>
        <v>通所288</v>
      </c>
      <c r="B641" s="95" t="s">
        <v>84</v>
      </c>
      <c r="C641" s="102">
        <v>288</v>
      </c>
      <c r="D641" s="169">
        <v>576000</v>
      </c>
    </row>
    <row r="642" spans="1:4">
      <c r="A642" s="95" t="str">
        <f t="shared" si="13"/>
        <v>通所289</v>
      </c>
      <c r="B642" s="95" t="s">
        <v>84</v>
      </c>
      <c r="C642" s="102">
        <v>289</v>
      </c>
      <c r="D642" s="169">
        <v>576000</v>
      </c>
    </row>
    <row r="643" spans="1:4">
      <c r="A643" s="95" t="str">
        <f t="shared" ref="A643:A703" si="14">B643&amp;C643</f>
        <v>通所290</v>
      </c>
      <c r="B643" s="95" t="s">
        <v>84</v>
      </c>
      <c r="C643" s="102">
        <v>290</v>
      </c>
      <c r="D643" s="169">
        <v>576000</v>
      </c>
    </row>
    <row r="644" spans="1:4">
      <c r="A644" s="95" t="str">
        <f t="shared" si="14"/>
        <v>通所291</v>
      </c>
      <c r="B644" s="95" t="s">
        <v>84</v>
      </c>
      <c r="C644" s="102">
        <v>291</v>
      </c>
      <c r="D644" s="169">
        <v>576000</v>
      </c>
    </row>
    <row r="645" spans="1:4">
      <c r="A645" s="95" t="str">
        <f t="shared" si="14"/>
        <v>通所292</v>
      </c>
      <c r="B645" s="95" t="s">
        <v>84</v>
      </c>
      <c r="C645" s="102">
        <v>292</v>
      </c>
      <c r="D645" s="169">
        <v>576000</v>
      </c>
    </row>
    <row r="646" spans="1:4">
      <c r="A646" s="95" t="str">
        <f t="shared" si="14"/>
        <v>通所293</v>
      </c>
      <c r="B646" s="95" t="s">
        <v>84</v>
      </c>
      <c r="C646" s="102">
        <v>293</v>
      </c>
      <c r="D646" s="169">
        <v>576000</v>
      </c>
    </row>
    <row r="647" spans="1:4">
      <c r="A647" s="95" t="str">
        <f t="shared" si="14"/>
        <v>通所294</v>
      </c>
      <c r="B647" s="95" t="s">
        <v>84</v>
      </c>
      <c r="C647" s="102">
        <v>294</v>
      </c>
      <c r="D647" s="169">
        <v>576000</v>
      </c>
    </row>
    <row r="648" spans="1:4">
      <c r="A648" s="95" t="str">
        <f t="shared" si="14"/>
        <v>通所295</v>
      </c>
      <c r="B648" s="95" t="s">
        <v>84</v>
      </c>
      <c r="C648" s="102">
        <v>295</v>
      </c>
      <c r="D648" s="169">
        <v>576000</v>
      </c>
    </row>
    <row r="649" spans="1:4">
      <c r="A649" s="95" t="str">
        <f t="shared" si="14"/>
        <v>通所296</v>
      </c>
      <c r="B649" s="95" t="s">
        <v>84</v>
      </c>
      <c r="C649" s="102">
        <v>296</v>
      </c>
      <c r="D649" s="169">
        <v>576000</v>
      </c>
    </row>
    <row r="650" spans="1:4">
      <c r="A650" s="95" t="str">
        <f t="shared" si="14"/>
        <v>通所297</v>
      </c>
      <c r="B650" s="95" t="s">
        <v>84</v>
      </c>
      <c r="C650" s="102">
        <v>297</v>
      </c>
      <c r="D650" s="169">
        <v>576000</v>
      </c>
    </row>
    <row r="651" spans="1:4">
      <c r="A651" s="95" t="str">
        <f t="shared" si="14"/>
        <v>通所298</v>
      </c>
      <c r="B651" s="95" t="s">
        <v>84</v>
      </c>
      <c r="C651" s="102">
        <v>298</v>
      </c>
      <c r="D651" s="169">
        <v>576000</v>
      </c>
    </row>
    <row r="652" spans="1:4">
      <c r="A652" s="95" t="str">
        <f t="shared" si="14"/>
        <v>通所299</v>
      </c>
      <c r="B652" s="95" t="s">
        <v>84</v>
      </c>
      <c r="C652" s="102">
        <v>299</v>
      </c>
      <c r="D652" s="169">
        <v>576000</v>
      </c>
    </row>
    <row r="653" spans="1:4">
      <c r="A653" s="95" t="str">
        <f t="shared" si="14"/>
        <v>通所300</v>
      </c>
      <c r="B653" s="95" t="s">
        <v>84</v>
      </c>
      <c r="C653" s="102">
        <v>300</v>
      </c>
      <c r="D653" s="169">
        <v>576000</v>
      </c>
    </row>
    <row r="654" spans="1:4">
      <c r="A654" s="95" t="str">
        <f t="shared" si="14"/>
        <v>通所301</v>
      </c>
      <c r="B654" s="95" t="s">
        <v>84</v>
      </c>
      <c r="C654" s="102">
        <v>301</v>
      </c>
      <c r="D654" s="169">
        <v>576000</v>
      </c>
    </row>
    <row r="655" spans="1:4">
      <c r="A655" s="95" t="str">
        <f t="shared" si="14"/>
        <v>通所302</v>
      </c>
      <c r="B655" s="95" t="s">
        <v>84</v>
      </c>
      <c r="C655" s="102">
        <v>302</v>
      </c>
      <c r="D655" s="169">
        <v>576000</v>
      </c>
    </row>
    <row r="656" spans="1:4">
      <c r="A656" s="95" t="str">
        <f t="shared" si="14"/>
        <v>通所303</v>
      </c>
      <c r="B656" s="95" t="s">
        <v>84</v>
      </c>
      <c r="C656" s="102">
        <v>303</v>
      </c>
      <c r="D656" s="169">
        <v>576000</v>
      </c>
    </row>
    <row r="657" spans="1:4">
      <c r="A657" s="95" t="str">
        <f t="shared" si="14"/>
        <v>通所304</v>
      </c>
      <c r="B657" s="95" t="s">
        <v>84</v>
      </c>
      <c r="C657" s="102">
        <v>304</v>
      </c>
      <c r="D657" s="169">
        <v>576000</v>
      </c>
    </row>
    <row r="658" spans="1:4">
      <c r="A658" s="95" t="str">
        <f t="shared" si="14"/>
        <v>通所305</v>
      </c>
      <c r="B658" s="95" t="s">
        <v>84</v>
      </c>
      <c r="C658" s="102">
        <v>305</v>
      </c>
      <c r="D658" s="169">
        <v>576000</v>
      </c>
    </row>
    <row r="659" spans="1:4">
      <c r="A659" s="95" t="str">
        <f t="shared" si="14"/>
        <v>通所306</v>
      </c>
      <c r="B659" s="95" t="s">
        <v>84</v>
      </c>
      <c r="C659" s="102">
        <v>306</v>
      </c>
      <c r="D659" s="169">
        <v>576000</v>
      </c>
    </row>
    <row r="660" spans="1:4">
      <c r="A660" s="95" t="str">
        <f t="shared" si="14"/>
        <v>通所307</v>
      </c>
      <c r="B660" s="95" t="s">
        <v>84</v>
      </c>
      <c r="C660" s="102">
        <v>307</v>
      </c>
      <c r="D660" s="169">
        <v>576000</v>
      </c>
    </row>
    <row r="661" spans="1:4">
      <c r="A661" s="95" t="str">
        <f t="shared" si="14"/>
        <v>通所308</v>
      </c>
      <c r="B661" s="95" t="s">
        <v>84</v>
      </c>
      <c r="C661" s="102">
        <v>308</v>
      </c>
      <c r="D661" s="169">
        <v>576000</v>
      </c>
    </row>
    <row r="662" spans="1:4">
      <c r="A662" s="95" t="str">
        <f t="shared" si="14"/>
        <v>通所309</v>
      </c>
      <c r="B662" s="95" t="s">
        <v>84</v>
      </c>
      <c r="C662" s="102">
        <v>309</v>
      </c>
      <c r="D662" s="169">
        <v>576000</v>
      </c>
    </row>
    <row r="663" spans="1:4">
      <c r="A663" s="95" t="str">
        <f t="shared" si="14"/>
        <v>通所310</v>
      </c>
      <c r="B663" s="95" t="s">
        <v>84</v>
      </c>
      <c r="C663" s="102">
        <v>310</v>
      </c>
      <c r="D663" s="169">
        <v>576000</v>
      </c>
    </row>
    <row r="664" spans="1:4">
      <c r="A664" s="95" t="str">
        <f t="shared" si="14"/>
        <v>通所311</v>
      </c>
      <c r="B664" s="95" t="s">
        <v>84</v>
      </c>
      <c r="C664" s="102">
        <v>311</v>
      </c>
      <c r="D664" s="169">
        <v>576000</v>
      </c>
    </row>
    <row r="665" spans="1:4">
      <c r="A665" s="95" t="str">
        <f t="shared" si="14"/>
        <v>通所312</v>
      </c>
      <c r="B665" s="95" t="s">
        <v>84</v>
      </c>
      <c r="C665" s="102">
        <v>312</v>
      </c>
      <c r="D665" s="169">
        <v>576000</v>
      </c>
    </row>
    <row r="666" spans="1:4">
      <c r="A666" s="95" t="str">
        <f t="shared" si="14"/>
        <v>通所313</v>
      </c>
      <c r="B666" s="95" t="s">
        <v>84</v>
      </c>
      <c r="C666" s="102">
        <v>313</v>
      </c>
      <c r="D666" s="169">
        <v>576000</v>
      </c>
    </row>
    <row r="667" spans="1:4">
      <c r="A667" s="95" t="str">
        <f t="shared" si="14"/>
        <v>通所314</v>
      </c>
      <c r="B667" s="95" t="s">
        <v>84</v>
      </c>
      <c r="C667" s="102">
        <v>314</v>
      </c>
      <c r="D667" s="169">
        <v>576000</v>
      </c>
    </row>
    <row r="668" spans="1:4">
      <c r="A668" s="95" t="str">
        <f t="shared" si="14"/>
        <v>通所315</v>
      </c>
      <c r="B668" s="95" t="s">
        <v>84</v>
      </c>
      <c r="C668" s="102">
        <v>315</v>
      </c>
      <c r="D668" s="169">
        <v>576000</v>
      </c>
    </row>
    <row r="669" spans="1:4">
      <c r="A669" s="95" t="str">
        <f t="shared" si="14"/>
        <v>通所316</v>
      </c>
      <c r="B669" s="95" t="s">
        <v>84</v>
      </c>
      <c r="C669" s="102">
        <v>316</v>
      </c>
      <c r="D669" s="169">
        <v>576000</v>
      </c>
    </row>
    <row r="670" spans="1:4">
      <c r="A670" s="95" t="str">
        <f t="shared" si="14"/>
        <v>通所317</v>
      </c>
      <c r="B670" s="95" t="s">
        <v>84</v>
      </c>
      <c r="C670" s="102">
        <v>317</v>
      </c>
      <c r="D670" s="169">
        <v>576000</v>
      </c>
    </row>
    <row r="671" spans="1:4">
      <c r="A671" s="95" t="str">
        <f t="shared" si="14"/>
        <v>通所318</v>
      </c>
      <c r="B671" s="95" t="s">
        <v>84</v>
      </c>
      <c r="C671" s="102">
        <v>318</v>
      </c>
      <c r="D671" s="169">
        <v>576000</v>
      </c>
    </row>
    <row r="672" spans="1:4">
      <c r="A672" s="95" t="str">
        <f t="shared" si="14"/>
        <v>通所319</v>
      </c>
      <c r="B672" s="95" t="s">
        <v>84</v>
      </c>
      <c r="C672" s="102">
        <v>319</v>
      </c>
      <c r="D672" s="169">
        <v>576000</v>
      </c>
    </row>
    <row r="673" spans="1:4">
      <c r="A673" s="95" t="str">
        <f t="shared" si="14"/>
        <v>通所320</v>
      </c>
      <c r="B673" s="95" t="s">
        <v>84</v>
      </c>
      <c r="C673" s="102">
        <v>320</v>
      </c>
      <c r="D673" s="169">
        <v>576000</v>
      </c>
    </row>
    <row r="674" spans="1:4">
      <c r="A674" s="95" t="str">
        <f t="shared" si="14"/>
        <v>通所321</v>
      </c>
      <c r="B674" s="95" t="s">
        <v>84</v>
      </c>
      <c r="C674" s="102">
        <v>321</v>
      </c>
      <c r="D674" s="169">
        <v>576000</v>
      </c>
    </row>
    <row r="675" spans="1:4">
      <c r="A675" s="95" t="str">
        <f t="shared" si="14"/>
        <v>通所322</v>
      </c>
      <c r="B675" s="95" t="s">
        <v>84</v>
      </c>
      <c r="C675" s="102">
        <v>322</v>
      </c>
      <c r="D675" s="169">
        <v>576000</v>
      </c>
    </row>
    <row r="676" spans="1:4">
      <c r="A676" s="95" t="str">
        <f t="shared" si="14"/>
        <v>通所323</v>
      </c>
      <c r="B676" s="95" t="s">
        <v>84</v>
      </c>
      <c r="C676" s="102">
        <v>323</v>
      </c>
      <c r="D676" s="169">
        <v>576000</v>
      </c>
    </row>
    <row r="677" spans="1:4">
      <c r="A677" s="95" t="str">
        <f t="shared" si="14"/>
        <v>通所324</v>
      </c>
      <c r="B677" s="95" t="s">
        <v>84</v>
      </c>
      <c r="C677" s="102">
        <v>324</v>
      </c>
      <c r="D677" s="169">
        <v>576000</v>
      </c>
    </row>
    <row r="678" spans="1:4">
      <c r="A678" s="95" t="str">
        <f t="shared" si="14"/>
        <v>通所325</v>
      </c>
      <c r="B678" s="95" t="s">
        <v>84</v>
      </c>
      <c r="C678" s="102">
        <v>325</v>
      </c>
      <c r="D678" s="169">
        <v>576000</v>
      </c>
    </row>
    <row r="679" spans="1:4">
      <c r="A679" s="95" t="str">
        <f t="shared" si="14"/>
        <v>通所326</v>
      </c>
      <c r="B679" s="95" t="s">
        <v>84</v>
      </c>
      <c r="C679" s="102">
        <v>326</v>
      </c>
      <c r="D679" s="169">
        <v>576000</v>
      </c>
    </row>
    <row r="680" spans="1:4">
      <c r="A680" s="95" t="str">
        <f t="shared" si="14"/>
        <v>通所327</v>
      </c>
      <c r="B680" s="95" t="s">
        <v>84</v>
      </c>
      <c r="C680" s="102">
        <v>327</v>
      </c>
      <c r="D680" s="169">
        <v>576000</v>
      </c>
    </row>
    <row r="681" spans="1:4">
      <c r="A681" s="95" t="str">
        <f t="shared" si="14"/>
        <v>通所328</v>
      </c>
      <c r="B681" s="95" t="s">
        <v>84</v>
      </c>
      <c r="C681" s="102">
        <v>328</v>
      </c>
      <c r="D681" s="169">
        <v>576000</v>
      </c>
    </row>
    <row r="682" spans="1:4">
      <c r="A682" s="95" t="str">
        <f t="shared" si="14"/>
        <v>通所329</v>
      </c>
      <c r="B682" s="95" t="s">
        <v>84</v>
      </c>
      <c r="C682" s="102">
        <v>329</v>
      </c>
      <c r="D682" s="169">
        <v>576000</v>
      </c>
    </row>
    <row r="683" spans="1:4">
      <c r="A683" s="95" t="str">
        <f t="shared" si="14"/>
        <v>通所330</v>
      </c>
      <c r="B683" s="95" t="s">
        <v>84</v>
      </c>
      <c r="C683" s="102">
        <v>330</v>
      </c>
      <c r="D683" s="169">
        <v>576000</v>
      </c>
    </row>
    <row r="684" spans="1:4">
      <c r="A684" s="95" t="str">
        <f t="shared" si="14"/>
        <v>通所331</v>
      </c>
      <c r="B684" s="95" t="s">
        <v>84</v>
      </c>
      <c r="C684" s="102">
        <v>331</v>
      </c>
      <c r="D684" s="169">
        <v>576000</v>
      </c>
    </row>
    <row r="685" spans="1:4">
      <c r="A685" s="95" t="str">
        <f t="shared" si="14"/>
        <v>通所332</v>
      </c>
      <c r="B685" s="95" t="s">
        <v>84</v>
      </c>
      <c r="C685" s="102">
        <v>332</v>
      </c>
      <c r="D685" s="169">
        <v>576000</v>
      </c>
    </row>
    <row r="686" spans="1:4">
      <c r="A686" s="95" t="str">
        <f t="shared" si="14"/>
        <v>通所333</v>
      </c>
      <c r="B686" s="95" t="s">
        <v>84</v>
      </c>
      <c r="C686" s="102">
        <v>333</v>
      </c>
      <c r="D686" s="169">
        <v>576000</v>
      </c>
    </row>
    <row r="687" spans="1:4">
      <c r="A687" s="95" t="str">
        <f t="shared" si="14"/>
        <v>通所334</v>
      </c>
      <c r="B687" s="95" t="s">
        <v>84</v>
      </c>
      <c r="C687" s="102">
        <v>334</v>
      </c>
      <c r="D687" s="169">
        <v>576000</v>
      </c>
    </row>
    <row r="688" spans="1:4">
      <c r="A688" s="95" t="str">
        <f t="shared" si="14"/>
        <v>通所335</v>
      </c>
      <c r="B688" s="95" t="s">
        <v>84</v>
      </c>
      <c r="C688" s="102">
        <v>335</v>
      </c>
      <c r="D688" s="169">
        <v>576000</v>
      </c>
    </row>
    <row r="689" spans="1:4">
      <c r="A689" s="95" t="str">
        <f t="shared" si="14"/>
        <v>通所336</v>
      </c>
      <c r="B689" s="95" t="s">
        <v>84</v>
      </c>
      <c r="C689" s="102">
        <v>336</v>
      </c>
      <c r="D689" s="169">
        <v>576000</v>
      </c>
    </row>
    <row r="690" spans="1:4">
      <c r="A690" s="95" t="str">
        <f t="shared" si="14"/>
        <v>通所337</v>
      </c>
      <c r="B690" s="95" t="s">
        <v>84</v>
      </c>
      <c r="C690" s="102">
        <v>337</v>
      </c>
      <c r="D690" s="169">
        <v>576000</v>
      </c>
    </row>
    <row r="691" spans="1:4">
      <c r="A691" s="95" t="str">
        <f t="shared" si="14"/>
        <v>通所338</v>
      </c>
      <c r="B691" s="95" t="s">
        <v>84</v>
      </c>
      <c r="C691" s="102">
        <v>338</v>
      </c>
      <c r="D691" s="169">
        <v>576000</v>
      </c>
    </row>
    <row r="692" spans="1:4">
      <c r="A692" s="95" t="str">
        <f t="shared" si="14"/>
        <v>通所339</v>
      </c>
      <c r="B692" s="95" t="s">
        <v>84</v>
      </c>
      <c r="C692" s="102">
        <v>339</v>
      </c>
      <c r="D692" s="169">
        <v>576000</v>
      </c>
    </row>
    <row r="693" spans="1:4">
      <c r="A693" s="95" t="str">
        <f t="shared" si="14"/>
        <v>通所340</v>
      </c>
      <c r="B693" s="95" t="s">
        <v>84</v>
      </c>
      <c r="C693" s="102">
        <v>340</v>
      </c>
      <c r="D693" s="169">
        <v>576000</v>
      </c>
    </row>
    <row r="694" spans="1:4">
      <c r="A694" s="95" t="str">
        <f t="shared" si="14"/>
        <v>通所341</v>
      </c>
      <c r="B694" s="95" t="s">
        <v>84</v>
      </c>
      <c r="C694" s="102">
        <v>341</v>
      </c>
      <c r="D694" s="169">
        <v>576000</v>
      </c>
    </row>
    <row r="695" spans="1:4">
      <c r="A695" s="95" t="str">
        <f t="shared" si="14"/>
        <v>通所342</v>
      </c>
      <c r="B695" s="95" t="s">
        <v>84</v>
      </c>
      <c r="C695" s="102">
        <v>342</v>
      </c>
      <c r="D695" s="169">
        <v>576000</v>
      </c>
    </row>
    <row r="696" spans="1:4">
      <c r="A696" s="95" t="str">
        <f t="shared" si="14"/>
        <v>通所343</v>
      </c>
      <c r="B696" s="95" t="s">
        <v>84</v>
      </c>
      <c r="C696" s="102">
        <v>343</v>
      </c>
      <c r="D696" s="169">
        <v>576000</v>
      </c>
    </row>
    <row r="697" spans="1:4">
      <c r="A697" s="95" t="str">
        <f t="shared" si="14"/>
        <v>通所344</v>
      </c>
      <c r="B697" s="95" t="s">
        <v>84</v>
      </c>
      <c r="C697" s="102">
        <v>344</v>
      </c>
      <c r="D697" s="169">
        <v>576000</v>
      </c>
    </row>
    <row r="698" spans="1:4">
      <c r="A698" s="95" t="str">
        <f t="shared" si="14"/>
        <v>通所345</v>
      </c>
      <c r="B698" s="95" t="s">
        <v>84</v>
      </c>
      <c r="C698" s="102">
        <v>345</v>
      </c>
      <c r="D698" s="169">
        <v>576000</v>
      </c>
    </row>
    <row r="699" spans="1:4">
      <c r="A699" s="95" t="str">
        <f t="shared" si="14"/>
        <v>通所346</v>
      </c>
      <c r="B699" s="95" t="s">
        <v>84</v>
      </c>
      <c r="C699" s="102">
        <v>346</v>
      </c>
      <c r="D699" s="169">
        <v>576000</v>
      </c>
    </row>
    <row r="700" spans="1:4">
      <c r="A700" s="95" t="str">
        <f t="shared" si="14"/>
        <v>通所347</v>
      </c>
      <c r="B700" s="95" t="s">
        <v>84</v>
      </c>
      <c r="C700" s="102">
        <v>347</v>
      </c>
      <c r="D700" s="169">
        <v>576000</v>
      </c>
    </row>
    <row r="701" spans="1:4">
      <c r="A701" s="95" t="str">
        <f t="shared" si="14"/>
        <v>通所348</v>
      </c>
      <c r="B701" s="95" t="s">
        <v>84</v>
      </c>
      <c r="C701" s="102">
        <v>348</v>
      </c>
      <c r="D701" s="169">
        <v>576000</v>
      </c>
    </row>
    <row r="702" spans="1:4">
      <c r="A702" s="95" t="str">
        <f t="shared" si="14"/>
        <v>通所349</v>
      </c>
      <c r="B702" s="95" t="s">
        <v>84</v>
      </c>
      <c r="C702" s="102">
        <v>349</v>
      </c>
      <c r="D702" s="169">
        <v>576000</v>
      </c>
    </row>
    <row r="703" spans="1:4" ht="13.8" thickBot="1">
      <c r="A703" s="96" t="str">
        <f t="shared" si="14"/>
        <v>通所350</v>
      </c>
      <c r="B703" s="96" t="s">
        <v>84</v>
      </c>
      <c r="C703" s="104">
        <v>350</v>
      </c>
      <c r="D703" s="169">
        <v>576000</v>
      </c>
    </row>
  </sheetData>
  <autoFilter ref="C1:Q351" xr:uid="{00000000-0009-0000-0000-000003000000}"/>
  <customSheetViews>
    <customSheetView guid="{A4944F79-23A9-4139-A087-1D2ED8314D7E}" scale="70" showAutoFilter="1" topLeftCell="A16">
      <selection activeCell="E39" sqref="E39:E43"/>
      <pageMargins left="0.7" right="0.7" top="0.75" bottom="0.75" header="0.3" footer="0.3"/>
      <pageSetup paperSize="9" orientation="portrait" r:id="rId1"/>
      <autoFilter ref="C1:R351" xr:uid="{00000000-0000-0000-0000-000000000000}"/>
    </customSheetView>
  </customSheetViews>
  <mergeCells count="4">
    <mergeCell ref="K17:L17"/>
    <mergeCell ref="K18:L23"/>
    <mergeCell ref="K24:L29"/>
    <mergeCell ref="K30:K31"/>
  </mergeCells>
  <phoneticPr fontId="2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8</vt:i4>
      </vt:variant>
    </vt:vector>
  </HeadingPairs>
  <TitlesOfParts>
    <vt:vector size="11" baseType="lpstr">
      <vt:lpstr>申請書兼請求書</vt:lpstr>
      <vt:lpstr>事業所別申請額一覧</vt:lpstr>
      <vt:lpstr>【編集不可】データ一覧</vt:lpstr>
      <vt:lpstr>事業所別申請額一覧!Print_Area</vt:lpstr>
      <vt:lpstr>申請書兼請求書!Print_Area</vt:lpstr>
      <vt:lpstr>事業所別申請額一覧!Print_Titles</vt:lpstr>
      <vt:lpstr>種類</vt:lpstr>
      <vt:lpstr>通所</vt:lpstr>
      <vt:lpstr>入所</vt:lpstr>
      <vt:lpstr>訪問等※訪問入浴</vt:lpstr>
      <vt:lpstr>訪問等※訪問入浴以外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2024-08-15T08:56:48Z</cp:lastPrinted>
  <dcterms:created xsi:type="dcterms:W3CDTF">2020-07-16T03:26:04Z</dcterms:created>
  <dcterms:modified xsi:type="dcterms:W3CDTF">2024-10-10T06:26:34Z</dcterms:modified>
</cp:coreProperties>
</file>