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474500\☆物価高騰特別給付金支給事業\03HP案内\R7\"/>
    </mc:Choice>
  </mc:AlternateContent>
  <xr:revisionPtr revIDLastSave="0" documentId="13_ncr:1_{1611A838-547A-4F00-B9F4-B83F99B21805}" xr6:coauthVersionLast="36" xr6:coauthVersionMax="36" xr10:uidLastSave="{00000000-0000-0000-0000-000000000000}"/>
  <bookViews>
    <workbookView xWindow="0" yWindow="0" windowWidth="19428" windowHeight="7140" xr2:uid="{00000000-000D-0000-FFFF-FFFF00000000}"/>
  </bookViews>
  <sheets>
    <sheet name="申請書兼請求書" sheetId="1" r:id="rId1"/>
    <sheet name="事業所別申請額一覧" sheetId="2" r:id="rId2"/>
    <sheet name="決定通知" sheetId="3" state="hidden" r:id="rId3"/>
    <sheet name="決定通知 " sheetId="5" state="hidden" r:id="rId4"/>
    <sheet name="【編集不可】データ一覧" sheetId="4" state="hidden" r:id="rId5"/>
  </sheets>
  <definedNames>
    <definedName name="_xlnm._FilterDatabase" localSheetId="4" hidden="1">【編集不可】データ一覧!$C$1:$Q$351</definedName>
    <definedName name="_xlnm.Print_Area" localSheetId="2">決定通知!$A$1:$AC$37</definedName>
    <definedName name="_xlnm.Print_Area" localSheetId="3">'決定通知 '!$A$1:$AD$38</definedName>
    <definedName name="_xlnm.Print_Area" localSheetId="1">事業所別申請額一覧!$A$1:$I$303</definedName>
    <definedName name="_xlnm.Print_Area" localSheetId="0">申請書兼請求書!$A$1:$AD$51</definedName>
    <definedName name="_xlnm.Print_Titles" localSheetId="1">事業所別申請額一覧!$1:$4</definedName>
    <definedName name="Z_A4944F79_23A9_4139_A087_1D2ED8314D7E_.wvu.FilterData" localSheetId="4" hidden="1">【編集不可】データ一覧!$C$1:$Q$351</definedName>
    <definedName name="Z_A4944F79_23A9_4139_A087_1D2ED8314D7E_.wvu.PrintArea" localSheetId="2" hidden="1">決定通知!$A$1:$AC$37</definedName>
    <definedName name="Z_A4944F79_23A9_4139_A087_1D2ED8314D7E_.wvu.PrintArea" localSheetId="3" hidden="1">'決定通知 '!$A$1:$AC$37</definedName>
    <definedName name="Z_A4944F79_23A9_4139_A087_1D2ED8314D7E_.wvu.PrintArea" localSheetId="1" hidden="1">事業所別申請額一覧!$A$1:$I$104</definedName>
    <definedName name="Z_A4944F79_23A9_4139_A087_1D2ED8314D7E_.wvu.PrintArea" localSheetId="0" hidden="1">申請書兼請求書!$A$1:$AD$51</definedName>
    <definedName name="Z_A4944F79_23A9_4139_A087_1D2ED8314D7E_.wvu.PrintTitles" localSheetId="1" hidden="1">事業所別申請額一覧!$1:$4</definedName>
    <definedName name="種類">【編集不可】データ一覧!$E$40:$E$43</definedName>
    <definedName name="通所">【編集不可】データ一覧!$C$354:$C$703</definedName>
    <definedName name="入所">【編集不可】データ一覧!$C$4:$C$353</definedName>
    <definedName name="訪問等">【編集不可】データ一覧!$C$2</definedName>
    <definedName name="訪問等※訪問入浴">【編集不可】データ一覧!$C$2</definedName>
    <definedName name="訪問等※訪問入浴以外">【編集不可】データ一覧!$C$3</definedName>
  </definedNames>
  <calcPr calcId="191029"/>
  <customWorkbookViews>
    <customWorkbookView name="29TSP-XXXX - 個人用ビュー" guid="{A4944F79-23A9-4139-A087-1D2ED8314D7E}" mergeInterval="0" personalView="1" yWindow="3" windowWidth="1366" windowHeight="725" activeSheetId="3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4" l="1"/>
  <c r="F6" i="4" s="1"/>
  <c r="F7" i="4" s="1"/>
  <c r="F8" i="4" s="1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D4" i="2" l="1"/>
  <c r="M9" i="2" l="1"/>
  <c r="M10" i="2"/>
  <c r="M11" i="2"/>
  <c r="M12" i="2"/>
  <c r="L13" i="2"/>
  <c r="M13" i="2"/>
  <c r="L14" i="2"/>
  <c r="M14" i="2"/>
  <c r="L15" i="2"/>
  <c r="M15" i="2"/>
  <c r="L16" i="2"/>
  <c r="M16" i="2"/>
  <c r="L17" i="2"/>
  <c r="M17" i="2"/>
  <c r="M18" i="2"/>
  <c r="M19" i="2"/>
  <c r="M20" i="2"/>
  <c r="M21" i="2"/>
  <c r="M22" i="2"/>
  <c r="L23" i="2"/>
  <c r="M23" i="2"/>
  <c r="L24" i="2"/>
  <c r="M24" i="2"/>
  <c r="L25" i="2"/>
  <c r="M25" i="2"/>
  <c r="L26" i="2"/>
  <c r="M26" i="2"/>
  <c r="L27" i="2"/>
  <c r="M27" i="2"/>
  <c r="M28" i="2"/>
  <c r="M29" i="2"/>
  <c r="M30" i="2"/>
  <c r="M31" i="2"/>
  <c r="M32" i="2"/>
  <c r="L33" i="2"/>
  <c r="M33" i="2"/>
  <c r="L34" i="2"/>
  <c r="M34" i="2"/>
  <c r="L35" i="2"/>
  <c r="M35" i="2"/>
  <c r="L36" i="2"/>
  <c r="M36" i="2"/>
  <c r="L37" i="2"/>
  <c r="M37" i="2"/>
  <c r="M38" i="2"/>
  <c r="M39" i="2"/>
  <c r="M40" i="2"/>
  <c r="M41" i="2"/>
  <c r="M42" i="2"/>
  <c r="L43" i="2"/>
  <c r="M43" i="2"/>
  <c r="L44" i="2"/>
  <c r="M44" i="2"/>
  <c r="L45" i="2"/>
  <c r="M45" i="2"/>
  <c r="L46" i="2"/>
  <c r="M46" i="2"/>
  <c r="L47" i="2"/>
  <c r="M47" i="2"/>
  <c r="M48" i="2"/>
  <c r="M49" i="2"/>
  <c r="M50" i="2"/>
  <c r="M51" i="2"/>
  <c r="M52" i="2"/>
  <c r="L53" i="2"/>
  <c r="M53" i="2"/>
  <c r="L54" i="2"/>
  <c r="M54" i="2"/>
  <c r="L55" i="2"/>
  <c r="M55" i="2"/>
  <c r="L56" i="2"/>
  <c r="M56" i="2"/>
  <c r="L57" i="2"/>
  <c r="M57" i="2"/>
  <c r="L58" i="2"/>
  <c r="M58" i="2"/>
  <c r="M59" i="2"/>
  <c r="M60" i="2"/>
  <c r="M61" i="2"/>
  <c r="M62" i="2"/>
  <c r="L63" i="2"/>
  <c r="M63" i="2"/>
  <c r="L64" i="2"/>
  <c r="M64" i="2"/>
  <c r="L65" i="2"/>
  <c r="M65" i="2"/>
  <c r="L66" i="2"/>
  <c r="M66" i="2"/>
  <c r="L67" i="2"/>
  <c r="M67" i="2"/>
  <c r="M68" i="2"/>
  <c r="M69" i="2"/>
  <c r="M70" i="2"/>
  <c r="M71" i="2"/>
  <c r="M72" i="2"/>
  <c r="L73" i="2"/>
  <c r="M73" i="2"/>
  <c r="L74" i="2"/>
  <c r="M74" i="2"/>
  <c r="L75" i="2"/>
  <c r="M75" i="2"/>
  <c r="L76" i="2"/>
  <c r="M76" i="2"/>
  <c r="L77" i="2"/>
  <c r="M77" i="2"/>
  <c r="M78" i="2"/>
  <c r="M79" i="2"/>
  <c r="M80" i="2"/>
  <c r="M81" i="2"/>
  <c r="M82" i="2"/>
  <c r="L83" i="2"/>
  <c r="M83" i="2"/>
  <c r="L84" i="2"/>
  <c r="M84" i="2"/>
  <c r="L85" i="2"/>
  <c r="M85" i="2"/>
  <c r="L86" i="2"/>
  <c r="M86" i="2"/>
  <c r="L87" i="2"/>
  <c r="M87" i="2"/>
  <c r="M88" i="2"/>
  <c r="M89" i="2"/>
  <c r="M90" i="2"/>
  <c r="M91" i="2"/>
  <c r="M92" i="2"/>
  <c r="L93" i="2"/>
  <c r="M93" i="2"/>
  <c r="L94" i="2"/>
  <c r="M94" i="2"/>
  <c r="L95" i="2"/>
  <c r="M95" i="2"/>
  <c r="L96" i="2"/>
  <c r="M96" i="2"/>
  <c r="L97" i="2"/>
  <c r="M97" i="2"/>
  <c r="M98" i="2"/>
  <c r="M99" i="2"/>
  <c r="M100" i="2"/>
  <c r="M101" i="2"/>
  <c r="M102" i="2"/>
  <c r="L103" i="2"/>
  <c r="M103" i="2"/>
  <c r="L104" i="2"/>
  <c r="M104" i="2"/>
  <c r="L105" i="2"/>
  <c r="M105" i="2"/>
  <c r="L106" i="2"/>
  <c r="M106" i="2"/>
  <c r="L107" i="2"/>
  <c r="M107" i="2"/>
  <c r="M108" i="2"/>
  <c r="M109" i="2"/>
  <c r="M110" i="2"/>
  <c r="M111" i="2"/>
  <c r="M112" i="2"/>
  <c r="L113" i="2"/>
  <c r="M113" i="2"/>
  <c r="L114" i="2"/>
  <c r="M114" i="2"/>
  <c r="L115" i="2"/>
  <c r="M115" i="2"/>
  <c r="L116" i="2"/>
  <c r="M116" i="2"/>
  <c r="L117" i="2"/>
  <c r="M117" i="2"/>
  <c r="M118" i="2"/>
  <c r="M119" i="2"/>
  <c r="M120" i="2"/>
  <c r="M121" i="2"/>
  <c r="M122" i="2"/>
  <c r="L123" i="2"/>
  <c r="M123" i="2"/>
  <c r="L124" i="2"/>
  <c r="M124" i="2"/>
  <c r="L125" i="2"/>
  <c r="M125" i="2"/>
  <c r="L126" i="2"/>
  <c r="M126" i="2"/>
  <c r="L127" i="2"/>
  <c r="M127" i="2"/>
  <c r="M128" i="2"/>
  <c r="M129" i="2"/>
  <c r="M130" i="2"/>
  <c r="M131" i="2"/>
  <c r="M132" i="2"/>
  <c r="L133" i="2"/>
  <c r="M133" i="2"/>
  <c r="L134" i="2"/>
  <c r="M134" i="2"/>
  <c r="L135" i="2"/>
  <c r="M135" i="2"/>
  <c r="L136" i="2"/>
  <c r="M136" i="2"/>
  <c r="L137" i="2"/>
  <c r="M137" i="2"/>
  <c r="M138" i="2"/>
  <c r="M139" i="2"/>
  <c r="M140" i="2"/>
  <c r="M141" i="2"/>
  <c r="M142" i="2"/>
  <c r="L143" i="2"/>
  <c r="M143" i="2"/>
  <c r="L144" i="2"/>
  <c r="M144" i="2"/>
  <c r="L145" i="2"/>
  <c r="M145" i="2"/>
  <c r="L146" i="2"/>
  <c r="M146" i="2"/>
  <c r="L147" i="2"/>
  <c r="M147" i="2"/>
  <c r="M148" i="2"/>
  <c r="M149" i="2"/>
  <c r="M150" i="2"/>
  <c r="M151" i="2"/>
  <c r="M152" i="2"/>
  <c r="L153" i="2"/>
  <c r="M153" i="2"/>
  <c r="L154" i="2"/>
  <c r="M154" i="2"/>
  <c r="L155" i="2"/>
  <c r="M155" i="2"/>
  <c r="L156" i="2"/>
  <c r="M156" i="2"/>
  <c r="L157" i="2"/>
  <c r="M157" i="2"/>
  <c r="M158" i="2"/>
  <c r="M159" i="2"/>
  <c r="M160" i="2"/>
  <c r="M161" i="2"/>
  <c r="M162" i="2"/>
  <c r="L163" i="2"/>
  <c r="M163" i="2"/>
  <c r="L164" i="2"/>
  <c r="M164" i="2"/>
  <c r="L165" i="2"/>
  <c r="M165" i="2"/>
  <c r="L166" i="2"/>
  <c r="M166" i="2"/>
  <c r="L167" i="2"/>
  <c r="M167" i="2"/>
  <c r="M168" i="2"/>
  <c r="M169" i="2"/>
  <c r="M170" i="2"/>
  <c r="M171" i="2"/>
  <c r="M172" i="2"/>
  <c r="L173" i="2"/>
  <c r="M173" i="2"/>
  <c r="L174" i="2"/>
  <c r="M174" i="2"/>
  <c r="L175" i="2"/>
  <c r="M175" i="2"/>
  <c r="L176" i="2"/>
  <c r="M176" i="2"/>
  <c r="L177" i="2"/>
  <c r="M177" i="2"/>
  <c r="M178" i="2"/>
  <c r="M179" i="2"/>
  <c r="M180" i="2"/>
  <c r="M181" i="2"/>
  <c r="M182" i="2"/>
  <c r="L183" i="2"/>
  <c r="M183" i="2"/>
  <c r="L184" i="2"/>
  <c r="M184" i="2"/>
  <c r="L185" i="2"/>
  <c r="M185" i="2"/>
  <c r="L186" i="2"/>
  <c r="M186" i="2"/>
  <c r="L187" i="2"/>
  <c r="M187" i="2"/>
  <c r="M188" i="2"/>
  <c r="M189" i="2"/>
  <c r="M190" i="2"/>
  <c r="M191" i="2"/>
  <c r="M192" i="2"/>
  <c r="L193" i="2"/>
  <c r="M193" i="2"/>
  <c r="L194" i="2"/>
  <c r="M194" i="2"/>
  <c r="L195" i="2"/>
  <c r="M195" i="2"/>
  <c r="L196" i="2"/>
  <c r="M196" i="2"/>
  <c r="L197" i="2"/>
  <c r="M197" i="2"/>
  <c r="M198" i="2"/>
  <c r="M199" i="2"/>
  <c r="M200" i="2"/>
  <c r="M201" i="2"/>
  <c r="M202" i="2"/>
  <c r="L203" i="2"/>
  <c r="M203" i="2"/>
  <c r="L204" i="2"/>
  <c r="M204" i="2"/>
  <c r="L205" i="2"/>
  <c r="M205" i="2"/>
  <c r="L206" i="2"/>
  <c r="M206" i="2"/>
  <c r="L207" i="2"/>
  <c r="M207" i="2"/>
  <c r="M208" i="2"/>
  <c r="M209" i="2"/>
  <c r="M210" i="2"/>
  <c r="M211" i="2"/>
  <c r="M212" i="2"/>
  <c r="L213" i="2"/>
  <c r="M213" i="2"/>
  <c r="L214" i="2"/>
  <c r="M214" i="2"/>
  <c r="L215" i="2"/>
  <c r="M215" i="2"/>
  <c r="L216" i="2"/>
  <c r="M216" i="2"/>
  <c r="L217" i="2"/>
  <c r="M217" i="2"/>
  <c r="M218" i="2"/>
  <c r="M219" i="2"/>
  <c r="M220" i="2"/>
  <c r="M221" i="2"/>
  <c r="M222" i="2"/>
  <c r="L223" i="2"/>
  <c r="M223" i="2"/>
  <c r="L224" i="2"/>
  <c r="M224" i="2"/>
  <c r="L225" i="2"/>
  <c r="M225" i="2"/>
  <c r="L226" i="2"/>
  <c r="M226" i="2"/>
  <c r="L227" i="2"/>
  <c r="M227" i="2"/>
  <c r="M228" i="2"/>
  <c r="M229" i="2"/>
  <c r="M230" i="2"/>
  <c r="M231" i="2"/>
  <c r="M232" i="2"/>
  <c r="L233" i="2"/>
  <c r="M233" i="2"/>
  <c r="L234" i="2"/>
  <c r="M234" i="2"/>
  <c r="L235" i="2"/>
  <c r="M235" i="2"/>
  <c r="L236" i="2"/>
  <c r="M236" i="2"/>
  <c r="L237" i="2"/>
  <c r="M237" i="2"/>
  <c r="M238" i="2"/>
  <c r="M239" i="2"/>
  <c r="M240" i="2"/>
  <c r="M241" i="2"/>
  <c r="M242" i="2"/>
  <c r="L243" i="2"/>
  <c r="M243" i="2"/>
  <c r="L244" i="2"/>
  <c r="M244" i="2"/>
  <c r="L245" i="2"/>
  <c r="M245" i="2"/>
  <c r="L246" i="2"/>
  <c r="M246" i="2"/>
  <c r="L247" i="2"/>
  <c r="M247" i="2"/>
  <c r="M248" i="2"/>
  <c r="M249" i="2"/>
  <c r="M250" i="2"/>
  <c r="M251" i="2"/>
  <c r="M252" i="2"/>
  <c r="L253" i="2"/>
  <c r="M253" i="2"/>
  <c r="L254" i="2"/>
  <c r="M254" i="2"/>
  <c r="L255" i="2"/>
  <c r="M255" i="2"/>
  <c r="L256" i="2"/>
  <c r="M256" i="2"/>
  <c r="L257" i="2"/>
  <c r="M257" i="2"/>
  <c r="M258" i="2"/>
  <c r="M259" i="2"/>
  <c r="M260" i="2"/>
  <c r="M261" i="2"/>
  <c r="M262" i="2"/>
  <c r="L263" i="2"/>
  <c r="M263" i="2"/>
  <c r="L264" i="2"/>
  <c r="M264" i="2"/>
  <c r="L265" i="2"/>
  <c r="M265" i="2"/>
  <c r="L266" i="2"/>
  <c r="M266" i="2"/>
  <c r="L267" i="2"/>
  <c r="M267" i="2"/>
  <c r="M268" i="2"/>
  <c r="M269" i="2"/>
  <c r="M270" i="2"/>
  <c r="M271" i="2"/>
  <c r="M272" i="2"/>
  <c r="L273" i="2"/>
  <c r="M273" i="2"/>
  <c r="L274" i="2"/>
  <c r="M274" i="2"/>
  <c r="L275" i="2"/>
  <c r="M275" i="2"/>
  <c r="L276" i="2"/>
  <c r="M276" i="2"/>
  <c r="L277" i="2"/>
  <c r="M277" i="2"/>
  <c r="M278" i="2"/>
  <c r="M279" i="2"/>
  <c r="M280" i="2"/>
  <c r="M281" i="2"/>
  <c r="M282" i="2"/>
  <c r="L283" i="2"/>
  <c r="M283" i="2"/>
  <c r="L284" i="2"/>
  <c r="M284" i="2"/>
  <c r="L285" i="2"/>
  <c r="M285" i="2"/>
  <c r="L286" i="2"/>
  <c r="M286" i="2"/>
  <c r="L287" i="2"/>
  <c r="M287" i="2"/>
  <c r="M288" i="2"/>
  <c r="M289" i="2"/>
  <c r="M290" i="2"/>
  <c r="M291" i="2"/>
  <c r="M292" i="2"/>
  <c r="L293" i="2"/>
  <c r="M293" i="2"/>
  <c r="L294" i="2"/>
  <c r="M294" i="2"/>
  <c r="L295" i="2"/>
  <c r="M295" i="2"/>
  <c r="L296" i="2"/>
  <c r="M296" i="2"/>
  <c r="L297" i="2"/>
  <c r="M297" i="2"/>
  <c r="M298" i="2"/>
  <c r="M299" i="2"/>
  <c r="M300" i="2"/>
  <c r="M301" i="2"/>
  <c r="M302" i="2"/>
  <c r="A703" i="4" l="1"/>
  <c r="A3" i="4"/>
  <c r="A2" i="4"/>
  <c r="E4" i="4" l="1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" i="4"/>
  <c r="F3" i="4"/>
  <c r="E9" i="2" l="1"/>
  <c r="L9" i="2" s="1"/>
  <c r="E8" i="2"/>
  <c r="M8" i="2"/>
  <c r="E2" i="4" l="1"/>
  <c r="F4" i="4"/>
  <c r="L12" i="4" l="1"/>
  <c r="Q19" i="4" l="1"/>
  <c r="Q20" i="4"/>
  <c r="Q21" i="4"/>
  <c r="Q22" i="4"/>
  <c r="Q23" i="4"/>
  <c r="Q24" i="4"/>
  <c r="Q25" i="4"/>
  <c r="Q26" i="4"/>
  <c r="Q27" i="4"/>
  <c r="Q28" i="4"/>
  <c r="Q29" i="4"/>
  <c r="Q30" i="4"/>
  <c r="Q31" i="4"/>
  <c r="Q18" i="4"/>
  <c r="A702" i="4" l="1"/>
  <c r="A701" i="4"/>
  <c r="A700" i="4"/>
  <c r="A699" i="4"/>
  <c r="A698" i="4"/>
  <c r="A697" i="4"/>
  <c r="A696" i="4"/>
  <c r="A695" i="4"/>
  <c r="A694" i="4"/>
  <c r="A693" i="4"/>
  <c r="A692" i="4"/>
  <c r="A691" i="4"/>
  <c r="A690" i="4"/>
  <c r="A689" i="4"/>
  <c r="A688" i="4"/>
  <c r="A687" i="4"/>
  <c r="A686" i="4"/>
  <c r="A685" i="4"/>
  <c r="A684" i="4"/>
  <c r="A683" i="4"/>
  <c r="A682" i="4"/>
  <c r="A681" i="4"/>
  <c r="A680" i="4"/>
  <c r="A679" i="4"/>
  <c r="A678" i="4"/>
  <c r="A677" i="4"/>
  <c r="A676" i="4"/>
  <c r="A675" i="4"/>
  <c r="A674" i="4"/>
  <c r="A673" i="4"/>
  <c r="A672" i="4"/>
  <c r="A671" i="4"/>
  <c r="A670" i="4"/>
  <c r="A669" i="4"/>
  <c r="A668" i="4"/>
  <c r="A667" i="4"/>
  <c r="A666" i="4"/>
  <c r="A665" i="4"/>
  <c r="A664" i="4"/>
  <c r="A663" i="4"/>
  <c r="A662" i="4"/>
  <c r="A661" i="4"/>
  <c r="A660" i="4"/>
  <c r="A659" i="4"/>
  <c r="A658" i="4"/>
  <c r="A657" i="4"/>
  <c r="A656" i="4"/>
  <c r="A655" i="4"/>
  <c r="A654" i="4"/>
  <c r="A653" i="4"/>
  <c r="A652" i="4"/>
  <c r="A651" i="4"/>
  <c r="A650" i="4"/>
  <c r="A649" i="4"/>
  <c r="A648" i="4"/>
  <c r="A647" i="4"/>
  <c r="A646" i="4"/>
  <c r="A645" i="4"/>
  <c r="A644" i="4"/>
  <c r="A643" i="4"/>
  <c r="A642" i="4"/>
  <c r="A641" i="4"/>
  <c r="A640" i="4"/>
  <c r="A639" i="4"/>
  <c r="A638" i="4"/>
  <c r="A637" i="4"/>
  <c r="A636" i="4"/>
  <c r="A635" i="4"/>
  <c r="A634" i="4"/>
  <c r="A633" i="4"/>
  <c r="A632" i="4"/>
  <c r="A631" i="4"/>
  <c r="A630" i="4"/>
  <c r="A629" i="4"/>
  <c r="A628" i="4"/>
  <c r="A627" i="4"/>
  <c r="A626" i="4"/>
  <c r="A625" i="4"/>
  <c r="A624" i="4"/>
  <c r="A623" i="4"/>
  <c r="A622" i="4"/>
  <c r="A621" i="4"/>
  <c r="A620" i="4"/>
  <c r="A619" i="4"/>
  <c r="A618" i="4"/>
  <c r="A617" i="4"/>
  <c r="A616" i="4"/>
  <c r="A615" i="4"/>
  <c r="A614" i="4"/>
  <c r="A613" i="4"/>
  <c r="A612" i="4"/>
  <c r="A611" i="4"/>
  <c r="A610" i="4"/>
  <c r="A609" i="4"/>
  <c r="A608" i="4"/>
  <c r="A607" i="4"/>
  <c r="A606" i="4"/>
  <c r="A605" i="4"/>
  <c r="A604" i="4"/>
  <c r="A603" i="4"/>
  <c r="A602" i="4"/>
  <c r="A601" i="4"/>
  <c r="A600" i="4"/>
  <c r="A599" i="4"/>
  <c r="A598" i="4"/>
  <c r="A597" i="4"/>
  <c r="A596" i="4"/>
  <c r="A595" i="4"/>
  <c r="A594" i="4"/>
  <c r="A593" i="4"/>
  <c r="A592" i="4"/>
  <c r="A591" i="4"/>
  <c r="A590" i="4"/>
  <c r="A589" i="4"/>
  <c r="A588" i="4"/>
  <c r="A587" i="4"/>
  <c r="A586" i="4"/>
  <c r="A585" i="4"/>
  <c r="A584" i="4"/>
  <c r="A583" i="4"/>
  <c r="A582" i="4"/>
  <c r="A581" i="4"/>
  <c r="A580" i="4"/>
  <c r="A579" i="4"/>
  <c r="A578" i="4"/>
  <c r="A577" i="4"/>
  <c r="A576" i="4"/>
  <c r="A575" i="4"/>
  <c r="A574" i="4"/>
  <c r="A573" i="4"/>
  <c r="A572" i="4"/>
  <c r="A571" i="4"/>
  <c r="A570" i="4"/>
  <c r="A569" i="4"/>
  <c r="A568" i="4"/>
  <c r="A567" i="4"/>
  <c r="A566" i="4"/>
  <c r="A565" i="4"/>
  <c r="A564" i="4"/>
  <c r="A563" i="4"/>
  <c r="A562" i="4"/>
  <c r="A561" i="4"/>
  <c r="A560" i="4"/>
  <c r="A559" i="4"/>
  <c r="A558" i="4"/>
  <c r="A557" i="4"/>
  <c r="A556" i="4"/>
  <c r="A555" i="4"/>
  <c r="A554" i="4"/>
  <c r="A553" i="4"/>
  <c r="A552" i="4"/>
  <c r="A551" i="4"/>
  <c r="A550" i="4"/>
  <c r="A549" i="4"/>
  <c r="A548" i="4"/>
  <c r="A547" i="4"/>
  <c r="A546" i="4"/>
  <c r="A545" i="4"/>
  <c r="A544" i="4"/>
  <c r="A543" i="4"/>
  <c r="A542" i="4"/>
  <c r="A541" i="4"/>
  <c r="A540" i="4"/>
  <c r="A539" i="4"/>
  <c r="A538" i="4"/>
  <c r="A537" i="4"/>
  <c r="A536" i="4"/>
  <c r="A535" i="4"/>
  <c r="A534" i="4"/>
  <c r="A533" i="4"/>
  <c r="A532" i="4"/>
  <c r="A531" i="4"/>
  <c r="A530" i="4"/>
  <c r="A529" i="4"/>
  <c r="A528" i="4"/>
  <c r="A527" i="4"/>
  <c r="A526" i="4"/>
  <c r="A525" i="4"/>
  <c r="A524" i="4"/>
  <c r="A523" i="4"/>
  <c r="A522" i="4"/>
  <c r="A521" i="4"/>
  <c r="A520" i="4"/>
  <c r="A519" i="4"/>
  <c r="A518" i="4"/>
  <c r="A517" i="4"/>
  <c r="A516" i="4"/>
  <c r="A515" i="4"/>
  <c r="A514" i="4"/>
  <c r="A513" i="4"/>
  <c r="A512" i="4"/>
  <c r="A511" i="4"/>
  <c r="A510" i="4"/>
  <c r="A509" i="4"/>
  <c r="A508" i="4"/>
  <c r="A507" i="4"/>
  <c r="A506" i="4"/>
  <c r="A505" i="4"/>
  <c r="A504" i="4"/>
  <c r="A503" i="4"/>
  <c r="A502" i="4"/>
  <c r="A501" i="4"/>
  <c r="A500" i="4"/>
  <c r="A499" i="4"/>
  <c r="A498" i="4"/>
  <c r="A497" i="4"/>
  <c r="A496" i="4"/>
  <c r="A495" i="4"/>
  <c r="A494" i="4"/>
  <c r="A493" i="4"/>
  <c r="A492" i="4"/>
  <c r="A491" i="4"/>
  <c r="A490" i="4"/>
  <c r="A489" i="4"/>
  <c r="A488" i="4"/>
  <c r="A487" i="4"/>
  <c r="A486" i="4"/>
  <c r="A485" i="4"/>
  <c r="A484" i="4"/>
  <c r="A483" i="4"/>
  <c r="A482" i="4"/>
  <c r="A481" i="4"/>
  <c r="A480" i="4"/>
  <c r="A479" i="4"/>
  <c r="A478" i="4"/>
  <c r="A477" i="4"/>
  <c r="A476" i="4"/>
  <c r="A475" i="4"/>
  <c r="A474" i="4"/>
  <c r="A473" i="4"/>
  <c r="A472" i="4"/>
  <c r="A471" i="4"/>
  <c r="A470" i="4"/>
  <c r="A469" i="4"/>
  <c r="A468" i="4"/>
  <c r="A467" i="4"/>
  <c r="A466" i="4"/>
  <c r="A465" i="4"/>
  <c r="A464" i="4"/>
  <c r="A463" i="4"/>
  <c r="A462" i="4"/>
  <c r="A461" i="4"/>
  <c r="A460" i="4"/>
  <c r="A459" i="4"/>
  <c r="A458" i="4"/>
  <c r="A457" i="4"/>
  <c r="A456" i="4"/>
  <c r="A455" i="4"/>
  <c r="A454" i="4"/>
  <c r="A453" i="4"/>
  <c r="A452" i="4"/>
  <c r="A451" i="4"/>
  <c r="A450" i="4"/>
  <c r="A449" i="4"/>
  <c r="A448" i="4"/>
  <c r="A447" i="4"/>
  <c r="A446" i="4"/>
  <c r="A445" i="4"/>
  <c r="A444" i="4"/>
  <c r="A443" i="4"/>
  <c r="A442" i="4"/>
  <c r="A441" i="4"/>
  <c r="A440" i="4"/>
  <c r="A439" i="4"/>
  <c r="A438" i="4"/>
  <c r="A437" i="4"/>
  <c r="A436" i="4"/>
  <c r="A435" i="4"/>
  <c r="A434" i="4"/>
  <c r="A433" i="4"/>
  <c r="A432" i="4"/>
  <c r="A431" i="4"/>
  <c r="A430" i="4"/>
  <c r="A429" i="4"/>
  <c r="A428" i="4"/>
  <c r="A427" i="4"/>
  <c r="A426" i="4"/>
  <c r="A425" i="4"/>
  <c r="A424" i="4"/>
  <c r="A423" i="4"/>
  <c r="A422" i="4"/>
  <c r="A421" i="4"/>
  <c r="A420" i="4"/>
  <c r="A419" i="4"/>
  <c r="A418" i="4"/>
  <c r="A417" i="4"/>
  <c r="A416" i="4"/>
  <c r="A415" i="4"/>
  <c r="A414" i="4"/>
  <c r="A413" i="4"/>
  <c r="A412" i="4"/>
  <c r="A411" i="4"/>
  <c r="A410" i="4"/>
  <c r="A409" i="4"/>
  <c r="A408" i="4"/>
  <c r="A407" i="4"/>
  <c r="A406" i="4"/>
  <c r="A405" i="4"/>
  <c r="A404" i="4"/>
  <c r="A403" i="4"/>
  <c r="A402" i="4"/>
  <c r="A401" i="4"/>
  <c r="A400" i="4"/>
  <c r="A399" i="4"/>
  <c r="A398" i="4"/>
  <c r="A397" i="4"/>
  <c r="A396" i="4"/>
  <c r="A395" i="4"/>
  <c r="A394" i="4"/>
  <c r="A393" i="4"/>
  <c r="A392" i="4"/>
  <c r="A391" i="4"/>
  <c r="A390" i="4"/>
  <c r="A389" i="4"/>
  <c r="A388" i="4"/>
  <c r="A387" i="4"/>
  <c r="A386" i="4"/>
  <c r="A385" i="4"/>
  <c r="A384" i="4"/>
  <c r="A383" i="4"/>
  <c r="A382" i="4"/>
  <c r="A381" i="4"/>
  <c r="A380" i="4"/>
  <c r="A379" i="4"/>
  <c r="A378" i="4"/>
  <c r="A377" i="4"/>
  <c r="A376" i="4"/>
  <c r="A375" i="4"/>
  <c r="A374" i="4"/>
  <c r="A373" i="4"/>
  <c r="A372" i="4"/>
  <c r="A371" i="4"/>
  <c r="A370" i="4"/>
  <c r="A369" i="4"/>
  <c r="A368" i="4"/>
  <c r="A367" i="4"/>
  <c r="A366" i="4"/>
  <c r="A365" i="4"/>
  <c r="A364" i="4"/>
  <c r="A363" i="4"/>
  <c r="A362" i="4"/>
  <c r="A361" i="4"/>
  <c r="A360" i="4"/>
  <c r="A359" i="4"/>
  <c r="A358" i="4"/>
  <c r="A357" i="4"/>
  <c r="A356" i="4"/>
  <c r="A355" i="4"/>
  <c r="A354" i="4"/>
  <c r="A353" i="4"/>
  <c r="A352" i="4"/>
  <c r="A351" i="4"/>
  <c r="A350" i="4"/>
  <c r="A349" i="4"/>
  <c r="A348" i="4"/>
  <c r="A347" i="4"/>
  <c r="A346" i="4"/>
  <c r="A345" i="4"/>
  <c r="A344" i="4"/>
  <c r="A343" i="4"/>
  <c r="A342" i="4"/>
  <c r="A341" i="4"/>
  <c r="A340" i="4"/>
  <c r="A339" i="4"/>
  <c r="A338" i="4"/>
  <c r="A337" i="4"/>
  <c r="A336" i="4"/>
  <c r="A335" i="4"/>
  <c r="A334" i="4"/>
  <c r="A333" i="4"/>
  <c r="A332" i="4"/>
  <c r="A331" i="4"/>
  <c r="A330" i="4"/>
  <c r="A329" i="4"/>
  <c r="A328" i="4"/>
  <c r="A327" i="4"/>
  <c r="A326" i="4"/>
  <c r="A325" i="4"/>
  <c r="A324" i="4"/>
  <c r="A323" i="4"/>
  <c r="A322" i="4"/>
  <c r="A321" i="4"/>
  <c r="A320" i="4"/>
  <c r="A319" i="4"/>
  <c r="A318" i="4"/>
  <c r="A317" i="4"/>
  <c r="A316" i="4"/>
  <c r="A315" i="4"/>
  <c r="A314" i="4"/>
  <c r="A313" i="4"/>
  <c r="A312" i="4"/>
  <c r="A311" i="4"/>
  <c r="A310" i="4"/>
  <c r="A309" i="4"/>
  <c r="A308" i="4"/>
  <c r="A307" i="4"/>
  <c r="A306" i="4"/>
  <c r="A305" i="4"/>
  <c r="A304" i="4"/>
  <c r="A303" i="4"/>
  <c r="A302" i="4"/>
  <c r="A301" i="4"/>
  <c r="A300" i="4"/>
  <c r="A299" i="4"/>
  <c r="A298" i="4"/>
  <c r="A297" i="4"/>
  <c r="A296" i="4"/>
  <c r="A295" i="4"/>
  <c r="A294" i="4"/>
  <c r="A293" i="4"/>
  <c r="A292" i="4"/>
  <c r="A291" i="4"/>
  <c r="A290" i="4"/>
  <c r="A289" i="4"/>
  <c r="A288" i="4"/>
  <c r="A287" i="4"/>
  <c r="A286" i="4"/>
  <c r="A285" i="4"/>
  <c r="A284" i="4"/>
  <c r="A283" i="4"/>
  <c r="A282" i="4"/>
  <c r="A281" i="4"/>
  <c r="A280" i="4"/>
  <c r="A279" i="4"/>
  <c r="A278" i="4"/>
  <c r="A277" i="4"/>
  <c r="A276" i="4"/>
  <c r="A275" i="4"/>
  <c r="A274" i="4"/>
  <c r="A273" i="4"/>
  <c r="A272" i="4"/>
  <c r="A271" i="4"/>
  <c r="A270" i="4"/>
  <c r="A269" i="4"/>
  <c r="A268" i="4"/>
  <c r="A267" i="4"/>
  <c r="A266" i="4"/>
  <c r="A265" i="4"/>
  <c r="A264" i="4"/>
  <c r="A263" i="4"/>
  <c r="A262" i="4"/>
  <c r="A261" i="4"/>
  <c r="A260" i="4"/>
  <c r="A259" i="4"/>
  <c r="A258" i="4"/>
  <c r="A257" i="4"/>
  <c r="A256" i="4"/>
  <c r="A255" i="4"/>
  <c r="A254" i="4"/>
  <c r="A253" i="4"/>
  <c r="A252" i="4"/>
  <c r="A251" i="4"/>
  <c r="A250" i="4"/>
  <c r="A249" i="4"/>
  <c r="A248" i="4"/>
  <c r="A247" i="4"/>
  <c r="A246" i="4"/>
  <c r="A245" i="4"/>
  <c r="A244" i="4"/>
  <c r="A243" i="4"/>
  <c r="A242" i="4"/>
  <c r="A241" i="4"/>
  <c r="A240" i="4"/>
  <c r="A239" i="4"/>
  <c r="A238" i="4"/>
  <c r="A237" i="4"/>
  <c r="A236" i="4"/>
  <c r="A235" i="4"/>
  <c r="A234" i="4"/>
  <c r="A233" i="4"/>
  <c r="A232" i="4"/>
  <c r="A231" i="4"/>
  <c r="A230" i="4"/>
  <c r="A229" i="4"/>
  <c r="A228" i="4"/>
  <c r="A227" i="4"/>
  <c r="A226" i="4"/>
  <c r="A225" i="4"/>
  <c r="A224" i="4"/>
  <c r="A223" i="4"/>
  <c r="A222" i="4"/>
  <c r="A221" i="4"/>
  <c r="A220" i="4"/>
  <c r="A219" i="4"/>
  <c r="A218" i="4"/>
  <c r="A217" i="4"/>
  <c r="A216" i="4"/>
  <c r="A215" i="4"/>
  <c r="A214" i="4"/>
  <c r="A213" i="4"/>
  <c r="A212" i="4"/>
  <c r="A211" i="4"/>
  <c r="A210" i="4"/>
  <c r="A209" i="4"/>
  <c r="A208" i="4"/>
  <c r="A207" i="4"/>
  <c r="A206" i="4"/>
  <c r="A205" i="4"/>
  <c r="A204" i="4"/>
  <c r="A203" i="4"/>
  <c r="A202" i="4"/>
  <c r="A201" i="4"/>
  <c r="A200" i="4"/>
  <c r="A199" i="4"/>
  <c r="A198" i="4"/>
  <c r="A197" i="4"/>
  <c r="A196" i="4"/>
  <c r="A195" i="4"/>
  <c r="A194" i="4"/>
  <c r="A193" i="4"/>
  <c r="A192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E230" i="2" l="1"/>
  <c r="E249" i="2"/>
  <c r="E292" i="2"/>
  <c r="E39" i="2"/>
  <c r="L39" i="2" s="1"/>
  <c r="E268" i="2"/>
  <c r="E220" i="2"/>
  <c r="E18" i="2"/>
  <c r="E188" i="2"/>
  <c r="E100" i="2"/>
  <c r="L100" i="2" s="1"/>
  <c r="E158" i="2"/>
  <c r="E299" i="2"/>
  <c r="E280" i="2"/>
  <c r="E108" i="2"/>
  <c r="E21" i="2"/>
  <c r="E238" i="2"/>
  <c r="E48" i="2"/>
  <c r="L48" i="2" s="1"/>
  <c r="E282" i="2"/>
  <c r="E290" i="2"/>
  <c r="E110" i="2"/>
  <c r="E111" i="2"/>
  <c r="E89" i="2"/>
  <c r="L89" i="2" s="1"/>
  <c r="E181" i="2"/>
  <c r="E31" i="2"/>
  <c r="E199" i="2"/>
  <c r="E279" i="2"/>
  <c r="E70" i="2"/>
  <c r="E161" i="2"/>
  <c r="E172" i="2"/>
  <c r="E62" i="2"/>
  <c r="L62" i="2" s="1"/>
  <c r="E99" i="2"/>
  <c r="L99" i="2" s="1"/>
  <c r="E182" i="2"/>
  <c r="E120" i="2"/>
  <c r="E201" i="2"/>
  <c r="E91" i="2"/>
  <c r="E40" i="2"/>
  <c r="L40" i="2" s="1"/>
  <c r="E228" i="2"/>
  <c r="E241" i="2"/>
  <c r="E178" i="2"/>
  <c r="E152" i="2"/>
  <c r="E170" i="2"/>
  <c r="E71" i="2"/>
  <c r="L71" i="2" s="1"/>
  <c r="E160" i="2"/>
  <c r="E142" i="2"/>
  <c r="E150" i="2"/>
  <c r="E239" i="2"/>
  <c r="E298" i="2"/>
  <c r="E240" i="2"/>
  <c r="E281" i="2"/>
  <c r="E219" i="2"/>
  <c r="E222" i="2"/>
  <c r="E200" i="2"/>
  <c r="E22" i="2"/>
  <c r="E270" i="2"/>
  <c r="L270" i="2" s="1"/>
  <c r="I270" i="2" s="1"/>
  <c r="E251" i="2"/>
  <c r="E69" i="2"/>
  <c r="L69" i="2" s="1"/>
  <c r="E252" i="2"/>
  <c r="E250" i="2"/>
  <c r="E30" i="2"/>
  <c r="E261" i="2"/>
  <c r="E229" i="2"/>
  <c r="E191" i="2"/>
  <c r="E79" i="2"/>
  <c r="L79" i="2" s="1"/>
  <c r="E41" i="2"/>
  <c r="E141" i="2"/>
  <c r="E98" i="2"/>
  <c r="E159" i="2"/>
  <c r="E121" i="2"/>
  <c r="E171" i="2"/>
  <c r="E52" i="2"/>
  <c r="L52" i="2" s="1"/>
  <c r="E262" i="2"/>
  <c r="E122" i="2"/>
  <c r="E278" i="2"/>
  <c r="E130" i="2"/>
  <c r="E29" i="2"/>
  <c r="E28" i="2"/>
  <c r="E232" i="2"/>
  <c r="E190" i="2"/>
  <c r="I58" i="2"/>
  <c r="E301" i="2"/>
  <c r="E128" i="2"/>
  <c r="E260" i="2"/>
  <c r="E269" i="2"/>
  <c r="E49" i="2"/>
  <c r="E119" i="2"/>
  <c r="E211" i="2"/>
  <c r="E248" i="2"/>
  <c r="E259" i="2"/>
  <c r="E231" i="2"/>
  <c r="L8" i="2"/>
  <c r="I8" i="2" s="1"/>
  <c r="E218" i="2"/>
  <c r="E210" i="2"/>
  <c r="E288" i="2"/>
  <c r="E112" i="2"/>
  <c r="E78" i="2"/>
  <c r="E149" i="2"/>
  <c r="E162" i="2"/>
  <c r="E148" i="2"/>
  <c r="E189" i="2"/>
  <c r="E51" i="2"/>
  <c r="E82" i="2"/>
  <c r="E131" i="2"/>
  <c r="E81" i="2"/>
  <c r="L81" i="2" s="1"/>
  <c r="I81" i="2" s="1"/>
  <c r="E289" i="2"/>
  <c r="E271" i="2"/>
  <c r="E129" i="2"/>
  <c r="E88" i="2"/>
  <c r="E209" i="2"/>
  <c r="E272" i="2"/>
  <c r="E180" i="2"/>
  <c r="E169" i="2"/>
  <c r="E192" i="2"/>
  <c r="E90" i="2"/>
  <c r="E92" i="2"/>
  <c r="E118" i="2"/>
  <c r="E38" i="2"/>
  <c r="E60" i="2"/>
  <c r="E32" i="2"/>
  <c r="E302" i="2"/>
  <c r="E198" i="2"/>
  <c r="E132" i="2"/>
  <c r="E140" i="2"/>
  <c r="E72" i="2"/>
  <c r="E168" i="2"/>
  <c r="E61" i="2"/>
  <c r="E19" i="2"/>
  <c r="E300" i="2"/>
  <c r="E139" i="2"/>
  <c r="E42" i="2"/>
  <c r="E242" i="2"/>
  <c r="E138" i="2"/>
  <c r="E212" i="2"/>
  <c r="E50" i="2"/>
  <c r="E20" i="2"/>
  <c r="E258" i="2"/>
  <c r="E59" i="2"/>
  <c r="E202" i="2"/>
  <c r="E80" i="2"/>
  <c r="E102" i="2"/>
  <c r="E68" i="2"/>
  <c r="E221" i="2"/>
  <c r="E101" i="2"/>
  <c r="E179" i="2"/>
  <c r="E151" i="2"/>
  <c r="E208" i="2"/>
  <c r="E109" i="2"/>
  <c r="E291" i="2"/>
  <c r="E10" i="2"/>
  <c r="I62" i="2"/>
  <c r="I100" i="2"/>
  <c r="I39" i="2"/>
  <c r="I9" i="2"/>
  <c r="E12" i="2"/>
  <c r="I40" i="2"/>
  <c r="I48" i="2"/>
  <c r="E11" i="2"/>
  <c r="L11" i="2" s="1"/>
  <c r="I11" i="2" s="1"/>
  <c r="I71" i="2"/>
  <c r="I79" i="2"/>
  <c r="I69" i="2"/>
  <c r="I52" i="2"/>
  <c r="I89" i="2"/>
  <c r="I99" i="2"/>
  <c r="L132" i="2" l="1"/>
  <c r="I132" i="2" s="1"/>
  <c r="L119" i="2"/>
  <c r="I119" i="2" s="1"/>
  <c r="L151" i="2"/>
  <c r="I151" i="2" s="1"/>
  <c r="L212" i="2"/>
  <c r="I212" i="2" s="1"/>
  <c r="L198" i="2"/>
  <c r="I198" i="2" s="1"/>
  <c r="L209" i="2"/>
  <c r="I209" i="2" s="1"/>
  <c r="L149" i="2"/>
  <c r="I149" i="2" s="1"/>
  <c r="L49" i="2"/>
  <c r="I49" i="2" s="1"/>
  <c r="L122" i="2"/>
  <c r="I122" i="2" s="1"/>
  <c r="L261" i="2"/>
  <c r="I261" i="2" s="1"/>
  <c r="L240" i="2"/>
  <c r="I240" i="2" s="1"/>
  <c r="L31" i="2"/>
  <c r="I31" i="2" s="1"/>
  <c r="L299" i="2"/>
  <c r="I299" i="2" s="1"/>
  <c r="L208" i="2"/>
  <c r="I208" i="2" s="1"/>
  <c r="L272" i="2"/>
  <c r="I272" i="2" s="1"/>
  <c r="L162" i="2"/>
  <c r="I162" i="2" s="1"/>
  <c r="L229" i="2"/>
  <c r="I229" i="2" s="1"/>
  <c r="L281" i="2"/>
  <c r="I281" i="2" s="1"/>
  <c r="L228" i="2"/>
  <c r="I228" i="2" s="1"/>
  <c r="L199" i="2"/>
  <c r="I199" i="2" s="1"/>
  <c r="L280" i="2"/>
  <c r="I280" i="2" s="1"/>
  <c r="L179" i="2"/>
  <c r="I179" i="2" s="1"/>
  <c r="L138" i="2"/>
  <c r="I138" i="2" s="1"/>
  <c r="L88" i="2"/>
  <c r="I88" i="2" s="1"/>
  <c r="L78" i="2"/>
  <c r="I78" i="2" s="1"/>
  <c r="L269" i="2"/>
  <c r="I269" i="2" s="1"/>
  <c r="L262" i="2"/>
  <c r="I262" i="2" s="1"/>
  <c r="L30" i="2"/>
  <c r="I30" i="2" s="1"/>
  <c r="L91" i="2"/>
  <c r="I91" i="2" s="1"/>
  <c r="L181" i="2"/>
  <c r="I181" i="2" s="1"/>
  <c r="L158" i="2"/>
  <c r="I158" i="2" s="1"/>
  <c r="L101" i="2"/>
  <c r="I101" i="2" s="1"/>
  <c r="L242" i="2"/>
  <c r="I242" i="2" s="1"/>
  <c r="L32" i="2"/>
  <c r="I32" i="2" s="1"/>
  <c r="L129" i="2"/>
  <c r="I129" i="2" s="1"/>
  <c r="L112" i="2"/>
  <c r="I112" i="2" s="1"/>
  <c r="L260" i="2"/>
  <c r="I260" i="2" s="1"/>
  <c r="L250" i="2"/>
  <c r="I250" i="2" s="1"/>
  <c r="L239" i="2"/>
  <c r="I239" i="2" s="1"/>
  <c r="L201" i="2"/>
  <c r="I201" i="2" s="1"/>
  <c r="L12" i="2"/>
  <c r="I12" i="2" s="1"/>
  <c r="L221" i="2"/>
  <c r="I221" i="2" s="1"/>
  <c r="L42" i="2"/>
  <c r="I42" i="2" s="1"/>
  <c r="L60" i="2"/>
  <c r="I60" i="2" s="1"/>
  <c r="L271" i="2"/>
  <c r="I271" i="2" s="1"/>
  <c r="L288" i="2"/>
  <c r="I288" i="2" s="1"/>
  <c r="L128" i="2"/>
  <c r="I128" i="2" s="1"/>
  <c r="L171" i="2"/>
  <c r="I171" i="2" s="1"/>
  <c r="L252" i="2"/>
  <c r="I252" i="2" s="1"/>
  <c r="L150" i="2"/>
  <c r="I150" i="2" s="1"/>
  <c r="L120" i="2"/>
  <c r="I120" i="2" s="1"/>
  <c r="L111" i="2"/>
  <c r="I111" i="2" s="1"/>
  <c r="L188" i="2"/>
  <c r="I188" i="2" s="1"/>
  <c r="L50" i="2"/>
  <c r="I50" i="2" s="1"/>
  <c r="L278" i="2"/>
  <c r="I278" i="2" s="1"/>
  <c r="L68" i="2"/>
  <c r="I68" i="2" s="1"/>
  <c r="L139" i="2"/>
  <c r="I139" i="2" s="1"/>
  <c r="L38" i="2"/>
  <c r="I38" i="2" s="1"/>
  <c r="L289" i="2"/>
  <c r="I289" i="2" s="1"/>
  <c r="L210" i="2"/>
  <c r="I210" i="2" s="1"/>
  <c r="L301" i="2"/>
  <c r="I301" i="2" s="1"/>
  <c r="L121" i="2"/>
  <c r="I121" i="2" s="1"/>
  <c r="L142" i="2"/>
  <c r="I142" i="2" s="1"/>
  <c r="L182" i="2"/>
  <c r="I182" i="2" s="1"/>
  <c r="L110" i="2"/>
  <c r="I110" i="2" s="1"/>
  <c r="L18" i="2"/>
  <c r="I18" i="2" s="1"/>
  <c r="L102" i="2"/>
  <c r="I102" i="2" s="1"/>
  <c r="L300" i="2"/>
  <c r="I300" i="2" s="1"/>
  <c r="L118" i="2"/>
  <c r="I118" i="2" s="1"/>
  <c r="L218" i="2"/>
  <c r="I218" i="2" s="1"/>
  <c r="L159" i="2"/>
  <c r="I159" i="2" s="1"/>
  <c r="L251" i="2"/>
  <c r="I251" i="2" s="1"/>
  <c r="L160" i="2"/>
  <c r="I160" i="2" s="1"/>
  <c r="L290" i="2"/>
  <c r="I290" i="2" s="1"/>
  <c r="L220" i="2"/>
  <c r="I220" i="2" s="1"/>
  <c r="L80" i="2"/>
  <c r="I80" i="2" s="1"/>
  <c r="L19" i="2"/>
  <c r="I19" i="2" s="1"/>
  <c r="L92" i="2"/>
  <c r="I92" i="2" s="1"/>
  <c r="L131" i="2"/>
  <c r="I131" i="2" s="1"/>
  <c r="L190" i="2"/>
  <c r="I190" i="2" s="1"/>
  <c r="L98" i="2"/>
  <c r="I98" i="2" s="1"/>
  <c r="L282" i="2"/>
  <c r="I282" i="2" s="1"/>
  <c r="L268" i="2"/>
  <c r="I268" i="2" s="1"/>
  <c r="I266" i="2" s="1"/>
  <c r="L202" i="2"/>
  <c r="I202" i="2" s="1"/>
  <c r="L90" i="2"/>
  <c r="I90" i="2" s="1"/>
  <c r="L82" i="2"/>
  <c r="I82" i="2" s="1"/>
  <c r="L231" i="2"/>
  <c r="I231" i="2" s="1"/>
  <c r="L232" i="2"/>
  <c r="I232" i="2" s="1"/>
  <c r="L141" i="2"/>
  <c r="I141" i="2" s="1"/>
  <c r="L22" i="2"/>
  <c r="I22" i="2" s="1"/>
  <c r="L170" i="2"/>
  <c r="I170" i="2" s="1"/>
  <c r="L172" i="2"/>
  <c r="I172" i="2" s="1"/>
  <c r="L61" i="2"/>
  <c r="I61" i="2" s="1"/>
  <c r="L10" i="2"/>
  <c r="I10" i="2" s="1"/>
  <c r="I6" i="2" s="1"/>
  <c r="L59" i="2"/>
  <c r="I59" i="2" s="1"/>
  <c r="L168" i="2"/>
  <c r="I168" i="2" s="1"/>
  <c r="L192" i="2"/>
  <c r="I192" i="2" s="1"/>
  <c r="L51" i="2"/>
  <c r="I51" i="2" s="1"/>
  <c r="L259" i="2"/>
  <c r="I259" i="2" s="1"/>
  <c r="L28" i="2"/>
  <c r="I28" i="2" s="1"/>
  <c r="L41" i="2"/>
  <c r="I41" i="2" s="1"/>
  <c r="L200" i="2"/>
  <c r="I200" i="2" s="1"/>
  <c r="L152" i="2"/>
  <c r="I152" i="2" s="1"/>
  <c r="L161" i="2"/>
  <c r="I161" i="2" s="1"/>
  <c r="L238" i="2"/>
  <c r="I238" i="2" s="1"/>
  <c r="L292" i="2"/>
  <c r="I292" i="2" s="1"/>
  <c r="L258" i="2"/>
  <c r="I258" i="2" s="1"/>
  <c r="L169" i="2"/>
  <c r="I169" i="2" s="1"/>
  <c r="L189" i="2"/>
  <c r="I189" i="2" s="1"/>
  <c r="L248" i="2"/>
  <c r="I248" i="2" s="1"/>
  <c r="L29" i="2"/>
  <c r="I29" i="2" s="1"/>
  <c r="L222" i="2"/>
  <c r="I222" i="2" s="1"/>
  <c r="L178" i="2"/>
  <c r="I178" i="2" s="1"/>
  <c r="L70" i="2"/>
  <c r="I70" i="2" s="1"/>
  <c r="L249" i="2"/>
  <c r="I249" i="2" s="1"/>
  <c r="L291" i="2"/>
  <c r="I291" i="2" s="1"/>
  <c r="L72" i="2"/>
  <c r="I72" i="2" s="1"/>
  <c r="L109" i="2"/>
  <c r="I109" i="2" s="1"/>
  <c r="L20" i="2"/>
  <c r="I20" i="2" s="1"/>
  <c r="L140" i="2"/>
  <c r="I140" i="2" s="1"/>
  <c r="L180" i="2"/>
  <c r="I180" i="2" s="1"/>
  <c r="L148" i="2"/>
  <c r="I148" i="2" s="1"/>
  <c r="I146" i="2" s="1"/>
  <c r="L211" i="2"/>
  <c r="I211" i="2" s="1"/>
  <c r="L130" i="2"/>
  <c r="I130" i="2" s="1"/>
  <c r="L191" i="2"/>
  <c r="I191" i="2" s="1"/>
  <c r="L219" i="2"/>
  <c r="I219" i="2" s="1"/>
  <c r="L241" i="2"/>
  <c r="I241" i="2" s="1"/>
  <c r="L279" i="2"/>
  <c r="I279" i="2" s="1"/>
  <c r="L108" i="2"/>
  <c r="I108" i="2" s="1"/>
  <c r="L230" i="2"/>
  <c r="I230" i="2" s="1"/>
  <c r="L302" i="2"/>
  <c r="I302" i="2" s="1"/>
  <c r="L21" i="2"/>
  <c r="I21" i="2" s="1"/>
  <c r="L298" i="2"/>
  <c r="I298" i="2" s="1"/>
  <c r="I236" i="2" l="1"/>
  <c r="I96" i="2"/>
  <c r="I86" i="2"/>
  <c r="I166" i="2"/>
  <c r="I256" i="2"/>
  <c r="I56" i="2"/>
  <c r="I126" i="2"/>
  <c r="I136" i="2"/>
  <c r="I216" i="2"/>
  <c r="I36" i="2"/>
  <c r="I286" i="2"/>
  <c r="I116" i="2"/>
  <c r="I66" i="2"/>
  <c r="I46" i="2"/>
  <c r="I276" i="2"/>
  <c r="I156" i="2"/>
  <c r="I226" i="2"/>
  <c r="I106" i="2"/>
  <c r="I176" i="2"/>
  <c r="I186" i="2"/>
  <c r="I196" i="2"/>
  <c r="I26" i="2"/>
  <c r="I206" i="2"/>
  <c r="I246" i="2"/>
  <c r="I76" i="2"/>
  <c r="I16" i="2"/>
  <c r="I296" i="2"/>
  <c r="H4" i="2" l="1"/>
  <c r="K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9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ＦＡＸをご希望の場合は、電話番号の後に続けてＦＡＸ番号　
（ＦＡＸ）〇〇〇－〇〇〇〇　
をご記載ください。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29TSP-XXXX</author>
  </authors>
  <commentList>
    <comment ref="F7" authorId="0" shapeId="0" xr:uid="{AEDCEB53-DE1F-4810-A7F4-506367FB8C5B}">
      <text>
        <r>
          <rPr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G7" authorId="1" shapeId="0" xr:uid="{770EAE7A-2381-4ACA-8458-46CC44A52D97}">
      <text>
        <r>
          <rPr>
            <b/>
            <sz val="9"/>
            <color indexed="81"/>
            <rFont val="ＭＳ Ｐゴシック"/>
            <family val="3"/>
            <charset val="128"/>
          </rPr>
          <t>共同生活援助は、備考欄に「ユニット名」を記入してください。</t>
        </r>
      </text>
    </comment>
    <comment ref="F17" authorId="0" shapeId="0" xr:uid="{1848A145-CDD5-462A-9FC0-916FC88237A1}">
      <text>
        <r>
          <rPr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G17" authorId="1" shapeId="0" xr:uid="{C2592C9B-4EA9-4793-B660-62A555CAAE70}">
      <text>
        <r>
          <rPr>
            <b/>
            <sz val="9"/>
            <color indexed="81"/>
            <rFont val="ＭＳ Ｐゴシック"/>
            <family val="3"/>
            <charset val="128"/>
          </rPr>
          <t>共同生活援助は、備考欄に「ユニット名」を記入してください。</t>
        </r>
      </text>
    </comment>
    <comment ref="F27" authorId="0" shapeId="0" xr:uid="{B30AA960-B1D0-47AF-8EB9-E0DA185F85BA}">
      <text>
        <r>
          <rPr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G27" authorId="1" shapeId="0" xr:uid="{21A1BB03-5FEF-45BF-901B-CFC91FAF25F3}">
      <text>
        <r>
          <rPr>
            <b/>
            <sz val="9"/>
            <color indexed="81"/>
            <rFont val="ＭＳ Ｐゴシック"/>
            <family val="3"/>
            <charset val="128"/>
          </rPr>
          <t>共同生活援助は、備考欄に「ユニット名」を記入してください。</t>
        </r>
      </text>
    </comment>
    <comment ref="F37" authorId="0" shapeId="0" xr:uid="{6D811F17-E497-4898-8B91-34C117E1D9E4}">
      <text>
        <r>
          <rPr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G37" authorId="1" shapeId="0" xr:uid="{7DA2E17E-FC95-4582-B7FE-246BE389E236}">
      <text>
        <r>
          <rPr>
            <b/>
            <sz val="9"/>
            <color indexed="81"/>
            <rFont val="ＭＳ Ｐゴシック"/>
            <family val="3"/>
            <charset val="128"/>
          </rPr>
          <t>共同生活援助は、備考欄に「ユニット名」を記入してください。</t>
        </r>
      </text>
    </comment>
    <comment ref="F47" authorId="0" shapeId="0" xr:uid="{52452AAC-ADDF-4BD7-A822-BEFA2FF28AF9}">
      <text>
        <r>
          <rPr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G47" authorId="1" shapeId="0" xr:uid="{10DBC068-24DE-43DE-8ECB-63D024719FA2}">
      <text>
        <r>
          <rPr>
            <b/>
            <sz val="9"/>
            <color indexed="81"/>
            <rFont val="ＭＳ Ｐゴシック"/>
            <family val="3"/>
            <charset val="128"/>
          </rPr>
          <t>共同生活援助は、備考欄に「ユニット名」を記入してください。</t>
        </r>
      </text>
    </comment>
    <comment ref="F57" authorId="0" shapeId="0" xr:uid="{C0C65309-3936-48B4-BC4D-8189BDC9891B}">
      <text>
        <r>
          <rPr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G57" authorId="1" shapeId="0" xr:uid="{42E6CE6F-A09A-4DFC-999F-DFF87D40758E}">
      <text>
        <r>
          <rPr>
            <b/>
            <sz val="9"/>
            <color indexed="81"/>
            <rFont val="ＭＳ Ｐゴシック"/>
            <family val="3"/>
            <charset val="128"/>
          </rPr>
          <t>共同生活援助は、備考欄に「ユニット名」を記入してください。</t>
        </r>
      </text>
    </comment>
    <comment ref="F67" authorId="0" shapeId="0" xr:uid="{6CAC7304-95D6-42A8-A9F4-F163563B3769}">
      <text>
        <r>
          <rPr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G67" authorId="1" shapeId="0" xr:uid="{493A2F6D-A1C1-4D5E-8BBC-FF3246E2E295}">
      <text>
        <r>
          <rPr>
            <b/>
            <sz val="9"/>
            <color indexed="81"/>
            <rFont val="ＭＳ Ｐゴシック"/>
            <family val="3"/>
            <charset val="128"/>
          </rPr>
          <t>共同生活援助は、備考欄に「ユニット名」を記入してください。</t>
        </r>
      </text>
    </comment>
    <comment ref="F77" authorId="0" shapeId="0" xr:uid="{51C8ED23-1775-43E8-8FDD-E61667EC77A2}">
      <text>
        <r>
          <rPr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G77" authorId="1" shapeId="0" xr:uid="{ACA36324-621D-4505-81AF-BB2632C3BE01}">
      <text>
        <r>
          <rPr>
            <b/>
            <sz val="9"/>
            <color indexed="81"/>
            <rFont val="ＭＳ Ｐゴシック"/>
            <family val="3"/>
            <charset val="128"/>
          </rPr>
          <t>共同生活援助は、備考欄に「ユニット名」を記入してください。</t>
        </r>
      </text>
    </comment>
    <comment ref="F87" authorId="0" shapeId="0" xr:uid="{B359D87F-1AD0-4B8B-8956-DA02A77C3012}">
      <text>
        <r>
          <rPr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G87" authorId="1" shapeId="0" xr:uid="{5C2FEA5A-549C-4947-BA57-F8033A567A74}">
      <text>
        <r>
          <rPr>
            <b/>
            <sz val="9"/>
            <color indexed="81"/>
            <rFont val="ＭＳ Ｐゴシック"/>
            <family val="3"/>
            <charset val="128"/>
          </rPr>
          <t>共同生活援助は、備考欄に「ユニット名」を記入してください。</t>
        </r>
      </text>
    </comment>
    <comment ref="F97" authorId="0" shapeId="0" xr:uid="{99E4A5CA-0F4A-45FF-8F3E-7F03B9159046}">
      <text>
        <r>
          <rPr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G97" authorId="1" shapeId="0" xr:uid="{CC988ACF-C67B-409E-971A-B160D6BC1CD1}">
      <text>
        <r>
          <rPr>
            <b/>
            <sz val="9"/>
            <color indexed="81"/>
            <rFont val="ＭＳ Ｐゴシック"/>
            <family val="3"/>
            <charset val="128"/>
          </rPr>
          <t>共同生活援助は、備考欄に「ユニット名」を記入してください。</t>
        </r>
      </text>
    </comment>
    <comment ref="F107" authorId="0" shapeId="0" xr:uid="{C7305A11-A19D-4D05-A04B-A44FD48AEFAB}">
      <text>
        <r>
          <rPr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G107" authorId="1" shapeId="0" xr:uid="{C79B61BC-A3E4-4F60-992C-F8782D2FE9B3}">
      <text>
        <r>
          <rPr>
            <b/>
            <sz val="9"/>
            <color indexed="81"/>
            <rFont val="ＭＳ Ｐゴシック"/>
            <family val="3"/>
            <charset val="128"/>
          </rPr>
          <t>共同生活援助は、備考欄に「ユニット名」を記入してください。</t>
        </r>
      </text>
    </comment>
    <comment ref="F117" authorId="0" shapeId="0" xr:uid="{07655D12-4273-43AD-B5E5-F54786B62B81}">
      <text>
        <r>
          <rPr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G117" authorId="1" shapeId="0" xr:uid="{EF346666-D4B0-4580-98A7-3A0DCB3B6BD3}">
      <text>
        <r>
          <rPr>
            <b/>
            <sz val="9"/>
            <color indexed="81"/>
            <rFont val="ＭＳ Ｐゴシック"/>
            <family val="3"/>
            <charset val="128"/>
          </rPr>
          <t>共同生活援助は、備考欄に「ユニット名」を記入してください。</t>
        </r>
      </text>
    </comment>
    <comment ref="F127" authorId="0" shapeId="0" xr:uid="{0EADA9DB-8F45-4300-AA61-159256379134}">
      <text>
        <r>
          <rPr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G127" authorId="1" shapeId="0" xr:uid="{17C264D9-5C1A-4AF6-BEFE-A07FAE726D1B}">
      <text>
        <r>
          <rPr>
            <b/>
            <sz val="9"/>
            <color indexed="81"/>
            <rFont val="ＭＳ Ｐゴシック"/>
            <family val="3"/>
            <charset val="128"/>
          </rPr>
          <t>共同生活援助は、備考欄に「ユニット名」を記入してください。</t>
        </r>
      </text>
    </comment>
    <comment ref="F137" authorId="0" shapeId="0" xr:uid="{121132F7-A769-4482-97E4-3E305AACE54A}">
      <text>
        <r>
          <rPr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G137" authorId="1" shapeId="0" xr:uid="{7245B98A-C3DC-4FD8-B017-5B1150FB80D0}">
      <text>
        <r>
          <rPr>
            <b/>
            <sz val="9"/>
            <color indexed="81"/>
            <rFont val="ＭＳ Ｐゴシック"/>
            <family val="3"/>
            <charset val="128"/>
          </rPr>
          <t>共同生活援助は、備考欄に「ユニット名」を記入してください。</t>
        </r>
      </text>
    </comment>
    <comment ref="F147" authorId="0" shapeId="0" xr:uid="{B3BE669A-E975-476C-ADEC-01572289A3BC}">
      <text>
        <r>
          <rPr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G147" authorId="1" shapeId="0" xr:uid="{0E37FA39-AC22-4824-ACCA-C8BDD9F90336}">
      <text>
        <r>
          <rPr>
            <b/>
            <sz val="9"/>
            <color indexed="81"/>
            <rFont val="ＭＳ Ｐゴシック"/>
            <family val="3"/>
            <charset val="128"/>
          </rPr>
          <t>共同生活援助は、備考欄に「ユニット名」を記入してください。</t>
        </r>
      </text>
    </comment>
    <comment ref="F157" authorId="0" shapeId="0" xr:uid="{9A6E21B3-B203-4111-9AE8-A6B45ED10D35}">
      <text>
        <r>
          <rPr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G157" authorId="1" shapeId="0" xr:uid="{8F8A493B-A80A-42F9-9196-841CF63A7933}">
      <text>
        <r>
          <rPr>
            <b/>
            <sz val="9"/>
            <color indexed="81"/>
            <rFont val="ＭＳ Ｐゴシック"/>
            <family val="3"/>
            <charset val="128"/>
          </rPr>
          <t>共同生活援助は、備考欄に「ユニット名」を記入してください。</t>
        </r>
      </text>
    </comment>
    <comment ref="F167" authorId="0" shapeId="0" xr:uid="{28BD6231-A234-4633-B44F-55D886A5410C}">
      <text>
        <r>
          <rPr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G167" authorId="1" shapeId="0" xr:uid="{8F742AF9-7E78-407E-9E76-730006CBFF60}">
      <text>
        <r>
          <rPr>
            <b/>
            <sz val="9"/>
            <color indexed="81"/>
            <rFont val="ＭＳ Ｐゴシック"/>
            <family val="3"/>
            <charset val="128"/>
          </rPr>
          <t>共同生活援助は、備考欄に「ユニット名」を記入してください。</t>
        </r>
      </text>
    </comment>
    <comment ref="F177" authorId="0" shapeId="0" xr:uid="{A4D8CDD0-7CCE-44AA-82DF-8E8A3A84AFD2}">
      <text>
        <r>
          <rPr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G177" authorId="1" shapeId="0" xr:uid="{E4174F96-3BBD-4288-8433-D6017C64ABDD}">
      <text>
        <r>
          <rPr>
            <b/>
            <sz val="9"/>
            <color indexed="81"/>
            <rFont val="ＭＳ Ｐゴシック"/>
            <family val="3"/>
            <charset val="128"/>
          </rPr>
          <t>共同生活援助は、備考欄に「ユニット名」を記入してください。</t>
        </r>
      </text>
    </comment>
    <comment ref="F187" authorId="0" shapeId="0" xr:uid="{4026D415-D75A-4805-B9C7-E4ED7E56CC8F}">
      <text>
        <r>
          <rPr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G187" authorId="1" shapeId="0" xr:uid="{3D8984EF-EE60-48B2-91BE-C51E33DB019A}">
      <text>
        <r>
          <rPr>
            <b/>
            <sz val="9"/>
            <color indexed="81"/>
            <rFont val="ＭＳ Ｐゴシック"/>
            <family val="3"/>
            <charset val="128"/>
          </rPr>
          <t>共同生活援助は、備考欄に「ユニット名」を記入してください。</t>
        </r>
      </text>
    </comment>
    <comment ref="F197" authorId="0" shapeId="0" xr:uid="{83400E5C-A92C-4CDB-B742-5D19E754B849}">
      <text>
        <r>
          <rPr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G197" authorId="1" shapeId="0" xr:uid="{27A8DCD3-A0AE-4E6E-9EE9-CD42A6FA3447}">
      <text>
        <r>
          <rPr>
            <b/>
            <sz val="9"/>
            <color indexed="81"/>
            <rFont val="ＭＳ Ｐゴシック"/>
            <family val="3"/>
            <charset val="128"/>
          </rPr>
          <t>共同生活援助は、備考欄に「ユニット名」を記入してください。</t>
        </r>
      </text>
    </comment>
    <comment ref="F207" authorId="0" shapeId="0" xr:uid="{0A2C6EC0-E5E0-445B-AB1E-762068029888}">
      <text>
        <r>
          <rPr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G207" authorId="1" shapeId="0" xr:uid="{2DEC6DA6-C3C8-4FF5-BAD5-4A95FE181E87}">
      <text>
        <r>
          <rPr>
            <b/>
            <sz val="9"/>
            <color indexed="81"/>
            <rFont val="ＭＳ Ｐゴシック"/>
            <family val="3"/>
            <charset val="128"/>
          </rPr>
          <t>共同生活援助は、備考欄に「ユニット名」を記入してください。</t>
        </r>
      </text>
    </comment>
    <comment ref="F217" authorId="0" shapeId="0" xr:uid="{06E912B3-9B7C-4FB0-8D5C-F6A4D612C732}">
      <text>
        <r>
          <rPr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G217" authorId="1" shapeId="0" xr:uid="{792BD077-6C54-4D39-827C-C40AFB20341B}">
      <text>
        <r>
          <rPr>
            <b/>
            <sz val="9"/>
            <color indexed="81"/>
            <rFont val="ＭＳ Ｐゴシック"/>
            <family val="3"/>
            <charset val="128"/>
          </rPr>
          <t>共同生活援助は、備考欄に「ユニット名」を記入してください。</t>
        </r>
      </text>
    </comment>
    <comment ref="F227" authorId="0" shapeId="0" xr:uid="{5F362291-9654-4174-A135-8333333D8754}">
      <text>
        <r>
          <rPr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G227" authorId="1" shapeId="0" xr:uid="{F0B84EE4-88F5-4062-BA1D-E9164C6E715D}">
      <text>
        <r>
          <rPr>
            <b/>
            <sz val="9"/>
            <color indexed="81"/>
            <rFont val="ＭＳ Ｐゴシック"/>
            <family val="3"/>
            <charset val="128"/>
          </rPr>
          <t>共同生活援助は、備考欄に「ユニット名」を記入してください。</t>
        </r>
      </text>
    </comment>
    <comment ref="F237" authorId="0" shapeId="0" xr:uid="{0B0307C1-9445-4D59-BFCB-2E428B0653F7}">
      <text>
        <r>
          <rPr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G237" authorId="1" shapeId="0" xr:uid="{6B25D1C3-7113-4DA3-88C6-CC65A8CE4F59}">
      <text>
        <r>
          <rPr>
            <b/>
            <sz val="9"/>
            <color indexed="81"/>
            <rFont val="ＭＳ Ｐゴシック"/>
            <family val="3"/>
            <charset val="128"/>
          </rPr>
          <t>共同生活援助は、備考欄に「ユニット名」を記入してください。</t>
        </r>
      </text>
    </comment>
    <comment ref="F247" authorId="0" shapeId="0" xr:uid="{80705365-D7C7-4664-A60F-A7571B26BDEE}">
      <text>
        <r>
          <rPr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G247" authorId="1" shapeId="0" xr:uid="{329BEDF9-599F-4886-91F2-78DF8FF53F3A}">
      <text>
        <r>
          <rPr>
            <b/>
            <sz val="9"/>
            <color indexed="81"/>
            <rFont val="ＭＳ Ｐゴシック"/>
            <family val="3"/>
            <charset val="128"/>
          </rPr>
          <t>共同生活援助は、備考欄に「ユニット名」を記入してください。</t>
        </r>
      </text>
    </comment>
    <comment ref="F257" authorId="0" shapeId="0" xr:uid="{9B3E7008-C46B-4C28-9B8A-DAEA346A5BBD}">
      <text>
        <r>
          <rPr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G257" authorId="1" shapeId="0" xr:uid="{F9EA8799-9840-4571-9675-DD9F3A2C77D2}">
      <text>
        <r>
          <rPr>
            <b/>
            <sz val="9"/>
            <color indexed="81"/>
            <rFont val="ＭＳ Ｐゴシック"/>
            <family val="3"/>
            <charset val="128"/>
          </rPr>
          <t>共同生活援助は、備考欄に「ユニット名」を記入してください。</t>
        </r>
      </text>
    </comment>
    <comment ref="F267" authorId="0" shapeId="0" xr:uid="{F09B04A5-BF63-40FB-BC1E-80E199C79B27}">
      <text>
        <r>
          <rPr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G267" authorId="1" shapeId="0" xr:uid="{284B6A7A-63F2-4B8E-8ED8-B0BA60892000}">
      <text>
        <r>
          <rPr>
            <b/>
            <sz val="9"/>
            <color indexed="81"/>
            <rFont val="ＭＳ Ｐゴシック"/>
            <family val="3"/>
            <charset val="128"/>
          </rPr>
          <t>共同生活援助は、備考欄に「ユニット名」を記入してください。</t>
        </r>
      </text>
    </comment>
    <comment ref="F277" authorId="0" shapeId="0" xr:uid="{1905ECEF-A427-4377-A876-C780C6713F92}">
      <text>
        <r>
          <rPr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G277" authorId="1" shapeId="0" xr:uid="{2C2E3A02-B0A7-4269-9C5D-63294DFD33D4}">
      <text>
        <r>
          <rPr>
            <b/>
            <sz val="9"/>
            <color indexed="81"/>
            <rFont val="ＭＳ Ｐゴシック"/>
            <family val="3"/>
            <charset val="128"/>
          </rPr>
          <t>共同生活援助は、備考欄に「ユニット名」を記入してください。</t>
        </r>
      </text>
    </comment>
    <comment ref="F287" authorId="0" shapeId="0" xr:uid="{F17A9541-507B-4A84-92D0-413144635CFE}">
      <text>
        <r>
          <rPr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G287" authorId="1" shapeId="0" xr:uid="{AF15AB4A-847B-4B3D-8A49-E51ED0BACE81}">
      <text>
        <r>
          <rPr>
            <b/>
            <sz val="9"/>
            <color indexed="81"/>
            <rFont val="ＭＳ Ｐゴシック"/>
            <family val="3"/>
            <charset val="128"/>
          </rPr>
          <t>共同生活援助は、備考欄に「ユニット名」を記入してください。</t>
        </r>
      </text>
    </comment>
    <comment ref="F297" authorId="0" shapeId="0" xr:uid="{A1129BA0-79BC-4616-B887-F2C23438FFAE}">
      <text>
        <r>
          <rPr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G297" authorId="1" shapeId="0" xr:uid="{ED5EBDE9-83EB-43F6-A30C-7AFA16FA413D}">
      <text>
        <r>
          <rPr>
            <b/>
            <sz val="9"/>
            <color indexed="81"/>
            <rFont val="ＭＳ Ｐゴシック"/>
            <family val="3"/>
            <charset val="128"/>
          </rPr>
          <t>共同生活援助は、備考欄に「ユニット名」を記入してください。</t>
        </r>
      </text>
    </comment>
  </commentList>
</comments>
</file>

<file path=xl/sharedStrings.xml><?xml version="1.0" encoding="utf-8"?>
<sst xmlns="http://schemas.openxmlformats.org/spreadsheetml/2006/main" count="1369" uniqueCount="172">
  <si>
    <t>No.</t>
    <phoneticPr fontId="3"/>
  </si>
  <si>
    <t>事業所番号</t>
    <rPh sb="0" eb="3">
      <t>ジギョウショ</t>
    </rPh>
    <rPh sb="3" eb="5">
      <t>バンゴウ</t>
    </rPh>
    <phoneticPr fontId="3"/>
  </si>
  <si>
    <t>住所</t>
    <rPh sb="0" eb="2">
      <t>ジュウショ</t>
    </rPh>
    <phoneticPr fontId="3"/>
  </si>
  <si>
    <t>　</t>
    <phoneticPr fontId="3"/>
  </si>
  <si>
    <t>印</t>
    <rPh sb="0" eb="1">
      <t>イン</t>
    </rPh>
    <phoneticPr fontId="2"/>
  </si>
  <si>
    <t>（提出先）足立区長</t>
    <rPh sb="1" eb="3">
      <t>テイシュツ</t>
    </rPh>
    <rPh sb="3" eb="4">
      <t>サキ</t>
    </rPh>
    <rPh sb="5" eb="9">
      <t>アダチクチョウ</t>
    </rPh>
    <phoneticPr fontId="2"/>
  </si>
  <si>
    <t>申請額</t>
    <rPh sb="0" eb="3">
      <t>シンセイガク</t>
    </rPh>
    <phoneticPr fontId="2"/>
  </si>
  <si>
    <t>円</t>
    <rPh sb="0" eb="1">
      <t>エン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</si>
  <si>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</si>
  <si>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</si>
  <si>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</si>
  <si>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令和</t>
    <rPh sb="0" eb="2">
      <t>レイワ</t>
    </rPh>
    <phoneticPr fontId="2"/>
  </si>
  <si>
    <t>添付書類</t>
    <rPh sb="0" eb="2">
      <t>テンプ</t>
    </rPh>
    <rPh sb="2" eb="4">
      <t>ショルイ</t>
    </rPh>
    <phoneticPr fontId="2"/>
  </si>
  <si>
    <t>申請内容に関する問い合わせ先</t>
    <rPh sb="0" eb="2">
      <t>シンセイ</t>
    </rPh>
    <rPh sb="2" eb="4">
      <t>ナイヨウ</t>
    </rPh>
    <rPh sb="5" eb="6">
      <t>カン</t>
    </rPh>
    <rPh sb="8" eb="9">
      <t>ト</t>
    </rPh>
    <rPh sb="10" eb="11">
      <t>ア</t>
    </rPh>
    <rPh sb="13" eb="14">
      <t>サキ</t>
    </rPh>
    <phoneticPr fontId="2"/>
  </si>
  <si>
    <t>部署名</t>
    <rPh sb="0" eb="2">
      <t>ブショ</t>
    </rPh>
    <rPh sb="2" eb="3">
      <t>メイ</t>
    </rPh>
    <phoneticPr fontId="2"/>
  </si>
  <si>
    <t>担当者氏名</t>
    <rPh sb="0" eb="3">
      <t>タントウシャ</t>
    </rPh>
    <rPh sb="3" eb="5">
      <t>シメイ</t>
    </rPh>
    <phoneticPr fontId="2"/>
  </si>
  <si>
    <t>連絡先：電話</t>
    <rPh sb="0" eb="3">
      <t>レンラクサキ</t>
    </rPh>
    <rPh sb="4" eb="6">
      <t>デンワ</t>
    </rPh>
    <phoneticPr fontId="2"/>
  </si>
  <si>
    <t>E-Mail</t>
    <phoneticPr fontId="2"/>
  </si>
  <si>
    <t>標記につきまして、次により給付金を交付されるよう関係書類を添えて申請します。</t>
    <rPh sb="0" eb="2">
      <t>ヒョウキ</t>
    </rPh>
    <rPh sb="9" eb="10">
      <t>ツギ</t>
    </rPh>
    <rPh sb="13" eb="16">
      <t>キュウフキン</t>
    </rPh>
    <rPh sb="17" eb="19">
      <t>コウフ</t>
    </rPh>
    <rPh sb="24" eb="26">
      <t>カンケイ</t>
    </rPh>
    <rPh sb="26" eb="28">
      <t>ショルイ</t>
    </rPh>
    <rPh sb="29" eb="30">
      <t>ソ</t>
    </rPh>
    <rPh sb="32" eb="34">
      <t>シンセイ</t>
    </rPh>
    <phoneticPr fontId="2"/>
  </si>
  <si>
    <t>振込口座</t>
    <rPh sb="0" eb="2">
      <t>フリコミ</t>
    </rPh>
    <rPh sb="2" eb="4">
      <t>コウザ</t>
    </rPh>
    <phoneticPr fontId="2"/>
  </si>
  <si>
    <t>口座
番号</t>
    <rPh sb="0" eb="2">
      <t>コウザ</t>
    </rPh>
    <rPh sb="3" eb="5">
      <t>バンゴウ</t>
    </rPh>
    <phoneticPr fontId="2"/>
  </si>
  <si>
    <t>預金種目を〇で囲む</t>
    <rPh sb="0" eb="2">
      <t>ヨキン</t>
    </rPh>
    <rPh sb="2" eb="4">
      <t>シュモク</t>
    </rPh>
    <rPh sb="7" eb="8">
      <t>カコ</t>
    </rPh>
    <phoneticPr fontId="2"/>
  </si>
  <si>
    <t>口座名義</t>
    <rPh sb="0" eb="2">
      <t>コウザ</t>
    </rPh>
    <rPh sb="2" eb="4">
      <t>メイギ</t>
    </rPh>
    <phoneticPr fontId="2"/>
  </si>
  <si>
    <t>フリガナ</t>
    <phoneticPr fontId="2"/>
  </si>
  <si>
    <t>振込先
金融機関</t>
    <rPh sb="0" eb="3">
      <t>フリコミサキ</t>
    </rPh>
    <rPh sb="4" eb="5">
      <t>キン</t>
    </rPh>
    <rPh sb="5" eb="6">
      <t>トオル</t>
    </rPh>
    <rPh sb="6" eb="7">
      <t>キ</t>
    </rPh>
    <rPh sb="7" eb="8">
      <t/>
    </rPh>
    <phoneticPr fontId="2"/>
  </si>
  <si>
    <t>普通 ・ 当座 ・ 貯蓄 ・ (　　　　)</t>
    <rPh sb="0" eb="2">
      <t>フツウ</t>
    </rPh>
    <rPh sb="5" eb="7">
      <t>トウザ</t>
    </rPh>
    <rPh sb="10" eb="12">
      <t>チョチク</t>
    </rPh>
    <phoneticPr fontId="2"/>
  </si>
  <si>
    <t>事業所別申請額一覧</t>
    <rPh sb="0" eb="3">
      <t>ジギョウショ</t>
    </rPh>
    <rPh sb="3" eb="4">
      <t>ベツ</t>
    </rPh>
    <rPh sb="4" eb="7">
      <t>シンセイガク</t>
    </rPh>
    <rPh sb="7" eb="9">
      <t>イチラン</t>
    </rPh>
    <phoneticPr fontId="3"/>
  </si>
  <si>
    <t>事業所名</t>
    <rPh sb="0" eb="3">
      <t>ジギョウショ</t>
    </rPh>
    <rPh sb="3" eb="4">
      <t>メイ</t>
    </rPh>
    <phoneticPr fontId="3"/>
  </si>
  <si>
    <t>年　　　　月　　　　日</t>
    <rPh sb="0" eb="1">
      <t>ネン</t>
    </rPh>
    <rPh sb="5" eb="6">
      <t>ガツ</t>
    </rPh>
    <rPh sb="10" eb="11">
      <t>ニチ</t>
    </rPh>
    <phoneticPr fontId="2"/>
  </si>
  <si>
    <t>様</t>
    <rPh sb="0" eb="1">
      <t>サマ</t>
    </rPh>
    <phoneticPr fontId="2"/>
  </si>
  <si>
    <t>記</t>
    <rPh sb="0" eb="1">
      <t>キ</t>
    </rPh>
    <phoneticPr fontId="2"/>
  </si>
  <si>
    <t>１　支給決定額</t>
    <rPh sb="2" eb="4">
      <t>シキュウ</t>
    </rPh>
    <rPh sb="4" eb="6">
      <t>ケッテイ</t>
    </rPh>
    <rPh sb="6" eb="7">
      <t>ガク</t>
    </rPh>
    <phoneticPr fontId="2"/>
  </si>
  <si>
    <t>２　振り込み予定日</t>
    <rPh sb="2" eb="3">
      <t>フ</t>
    </rPh>
    <rPh sb="4" eb="5">
      <t>コ</t>
    </rPh>
    <rPh sb="6" eb="8">
      <t>ヨテイ</t>
    </rPh>
    <rPh sb="8" eb="9">
      <t>ビ</t>
    </rPh>
    <phoneticPr fontId="2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</si>
  <si>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2"/>
  </si>
  <si>
    <t>問い合わせ先</t>
    <rPh sb="0" eb="1">
      <t>ト</t>
    </rPh>
    <rPh sb="2" eb="3">
      <t>ア</t>
    </rPh>
    <rPh sb="5" eb="6">
      <t>サキ</t>
    </rPh>
    <phoneticPr fontId="2"/>
  </si>
  <si>
    <t>＊振込口座は申請者（法人）名義と一致する必要があります。</t>
    <rPh sb="1" eb="3">
      <t>フリコミ</t>
    </rPh>
    <rPh sb="3" eb="5">
      <t>コウザ</t>
    </rPh>
    <rPh sb="6" eb="9">
      <t>シンセイシャ</t>
    </rPh>
    <rPh sb="10" eb="12">
      <t>ホウジン</t>
    </rPh>
    <rPh sb="13" eb="15">
      <t>メイギ</t>
    </rPh>
    <rPh sb="16" eb="18">
      <t>イッチ</t>
    </rPh>
    <rPh sb="20" eb="22">
      <t>ヒツヨウ</t>
    </rPh>
    <phoneticPr fontId="2"/>
  </si>
  <si>
    <t>足立区長　　近藤　弥生</t>
    <rPh sb="0" eb="4">
      <t>アダチクチョウ</t>
    </rPh>
    <rPh sb="6" eb="8">
      <t>コンドウ</t>
    </rPh>
    <rPh sb="9" eb="11">
      <t>ヤヨイ</t>
    </rPh>
    <phoneticPr fontId="2"/>
  </si>
  <si>
    <t>電話　０３－３８８０－XXXX</t>
    <rPh sb="0" eb="2">
      <t>デンワ</t>
    </rPh>
    <phoneticPr fontId="2"/>
  </si>
  <si>
    <t>足立区　</t>
    <rPh sb="0" eb="3">
      <t>アダチク</t>
    </rPh>
    <phoneticPr fontId="2"/>
  </si>
  <si>
    <t>〇〇〇〇課　〇〇〇〇係</t>
    <rPh sb="4" eb="5">
      <t>カ</t>
    </rPh>
    <rPh sb="10" eb="11">
      <t>カカリ</t>
    </rPh>
    <phoneticPr fontId="2"/>
  </si>
  <si>
    <t>E-Mail　〇〇〇〇@city.adachi.tokyo.jp</t>
    <phoneticPr fontId="2"/>
  </si>
  <si>
    <t>【代表者】</t>
    <rPh sb="1" eb="4">
      <t>ダイヒョウシャ</t>
    </rPh>
    <phoneticPr fontId="2"/>
  </si>
  <si>
    <t xml:space="preserve">  所在地</t>
    <rPh sb="2" eb="5">
      <t>ショザイチ</t>
    </rPh>
    <phoneticPr fontId="2"/>
  </si>
  <si>
    <t xml:space="preserve">  名称</t>
    <rPh sb="2" eb="4">
      <t>メイショウ</t>
    </rPh>
    <phoneticPr fontId="2"/>
  </si>
  <si>
    <t xml:space="preserve">  役職</t>
    <rPh sb="2" eb="4">
      <t>ヤクショク</t>
    </rPh>
    <phoneticPr fontId="2"/>
  </si>
  <si>
    <t xml:space="preserve">  氏名</t>
    <rPh sb="2" eb="4">
      <t>シメイ</t>
    </rPh>
    <phoneticPr fontId="2"/>
  </si>
  <si>
    <t xml:space="preserve">  （申請者）</t>
    <rPh sb="3" eb="6">
      <t>シンセイシャ</t>
    </rPh>
    <phoneticPr fontId="2"/>
  </si>
  <si>
    <t>【法　 人】</t>
    <phoneticPr fontId="2"/>
  </si>
  <si>
    <t>種別</t>
    <rPh sb="0" eb="2">
      <t>シュベツ</t>
    </rPh>
    <phoneticPr fontId="2"/>
  </si>
  <si>
    <t>サービス</t>
    <phoneticPr fontId="2"/>
  </si>
  <si>
    <t>入所(介護)</t>
    <rPh sb="0" eb="2">
      <t>ニュウショ</t>
    </rPh>
    <rPh sb="3" eb="5">
      <t>カイゴ</t>
    </rPh>
    <phoneticPr fontId="2"/>
  </si>
  <si>
    <t>入所(障がい)</t>
    <rPh sb="0" eb="2">
      <t>ニュウショ</t>
    </rPh>
    <rPh sb="3" eb="4">
      <t>ショウ</t>
    </rPh>
    <phoneticPr fontId="2"/>
  </si>
  <si>
    <t>通所(介護)</t>
    <rPh sb="0" eb="2">
      <t>ツウショ</t>
    </rPh>
    <rPh sb="3" eb="5">
      <t>カイゴ</t>
    </rPh>
    <phoneticPr fontId="2"/>
  </si>
  <si>
    <t>通所(障がい)</t>
    <rPh sb="0" eb="2">
      <t>ツウショ</t>
    </rPh>
    <phoneticPr fontId="2"/>
  </si>
  <si>
    <t>No.</t>
    <phoneticPr fontId="2"/>
  </si>
  <si>
    <t>定員数</t>
    <rPh sb="0" eb="3">
      <t>テイインスウ</t>
    </rPh>
    <phoneticPr fontId="2"/>
  </si>
  <si>
    <t>内容</t>
    <rPh sb="0" eb="2">
      <t>ナイヨウ</t>
    </rPh>
    <phoneticPr fontId="9"/>
  </si>
  <si>
    <t>①基本給付</t>
    <rPh sb="1" eb="3">
      <t>キホn</t>
    </rPh>
    <rPh sb="3" eb="5">
      <t>キュウフ</t>
    </rPh>
    <phoneticPr fontId="9"/>
  </si>
  <si>
    <t>定員区分</t>
    <rPh sb="0" eb="4">
      <t>テイイn</t>
    </rPh>
    <phoneticPr fontId="9"/>
  </si>
  <si>
    <t>単価</t>
    <rPh sb="0" eb="2">
      <t>タンカ</t>
    </rPh>
    <phoneticPr fontId="9"/>
  </si>
  <si>
    <t>1-10人</t>
    <rPh sb="4" eb="5">
      <t>ニn</t>
    </rPh>
    <phoneticPr fontId="9"/>
  </si>
  <si>
    <t>11-20人</t>
    <rPh sb="5" eb="6">
      <t>ニn</t>
    </rPh>
    <phoneticPr fontId="9"/>
  </si>
  <si>
    <t>21-30人</t>
    <rPh sb="5" eb="6">
      <t>ニn</t>
    </rPh>
    <phoneticPr fontId="9"/>
  </si>
  <si>
    <t>31-60人</t>
    <rPh sb="5" eb="6">
      <t>ニn</t>
    </rPh>
    <phoneticPr fontId="9"/>
  </si>
  <si>
    <t>61-100人</t>
    <rPh sb="6" eb="7">
      <t>ニn</t>
    </rPh>
    <phoneticPr fontId="9"/>
  </si>
  <si>
    <t>101人以上</t>
    <rPh sb="3" eb="6">
      <t>ニn</t>
    </rPh>
    <phoneticPr fontId="9"/>
  </si>
  <si>
    <t>小計</t>
    <rPh sb="0" eb="1">
      <t>ショウケイ</t>
    </rPh>
    <rPh sb="1" eb="2">
      <t xml:space="preserve">ケイサン </t>
    </rPh>
    <phoneticPr fontId="9"/>
  </si>
  <si>
    <t>訪問・その他</t>
    <rPh sb="0" eb="2">
      <t>ホウモn</t>
    </rPh>
    <phoneticPr fontId="9"/>
  </si>
  <si>
    <t>小計</t>
    <rPh sb="0" eb="2">
      <t xml:space="preserve">ショウ </t>
    </rPh>
    <phoneticPr fontId="9"/>
  </si>
  <si>
    <t>総計</t>
    <rPh sb="0" eb="2">
      <t>ソウケ</t>
    </rPh>
    <phoneticPr fontId="9"/>
  </si>
  <si>
    <t>基礎表</t>
    <rPh sb="0" eb="2">
      <t>キソ</t>
    </rPh>
    <rPh sb="2" eb="3">
      <t>ヒョウ</t>
    </rPh>
    <phoneticPr fontId="2"/>
  </si>
  <si>
    <t>単位：円</t>
    <rPh sb="0" eb="2">
      <t>タンイ</t>
    </rPh>
    <rPh sb="3" eb="4">
      <t>エン</t>
    </rPh>
    <phoneticPr fontId="2"/>
  </si>
  <si>
    <t>サービス</t>
    <phoneticPr fontId="9"/>
  </si>
  <si>
    <t>定員</t>
    <rPh sb="0" eb="2">
      <t>テイイン</t>
    </rPh>
    <phoneticPr fontId="9"/>
  </si>
  <si>
    <t xml:space="preserve">合計
Ｃ </t>
    <rPh sb="0" eb="2">
      <t>ゴウケイ</t>
    </rPh>
    <phoneticPr fontId="9"/>
  </si>
  <si>
    <t>入所</t>
    <rPh sb="0" eb="1">
      <t>ニュウ</t>
    </rPh>
    <rPh sb="1" eb="2">
      <t>ショ</t>
    </rPh>
    <phoneticPr fontId="9"/>
  </si>
  <si>
    <t xml:space="preserve"> 1人～ 10人</t>
    <rPh sb="7" eb="8">
      <t>ニn</t>
    </rPh>
    <phoneticPr fontId="9"/>
  </si>
  <si>
    <t>11人～ 20人</t>
    <rPh sb="7" eb="8">
      <t>ニn</t>
    </rPh>
    <phoneticPr fontId="9"/>
  </si>
  <si>
    <t>21人～ 30人</t>
    <rPh sb="7" eb="8">
      <t>ニn</t>
    </rPh>
    <phoneticPr fontId="9"/>
  </si>
  <si>
    <t>31人～ 60人</t>
    <rPh sb="7" eb="8">
      <t>ニn</t>
    </rPh>
    <phoneticPr fontId="9"/>
  </si>
  <si>
    <t>61人～100人</t>
    <rPh sb="7" eb="8">
      <t>ニn</t>
    </rPh>
    <phoneticPr fontId="9"/>
  </si>
  <si>
    <t xml:space="preserve">   101人以上</t>
    <rPh sb="6" eb="9">
      <t>ニn</t>
    </rPh>
    <phoneticPr fontId="9"/>
  </si>
  <si>
    <t>通所</t>
    <rPh sb="0" eb="1">
      <t>ツウ</t>
    </rPh>
    <rPh sb="1" eb="2">
      <t>ショ</t>
    </rPh>
    <phoneticPr fontId="9"/>
  </si>
  <si>
    <t>訪問</t>
    <rPh sb="0" eb="1">
      <t>ホウ</t>
    </rPh>
    <rPh sb="1" eb="2">
      <t>モン</t>
    </rPh>
    <phoneticPr fontId="9"/>
  </si>
  <si>
    <t>訪問入浴</t>
    <phoneticPr fontId="9"/>
  </si>
  <si>
    <t>一律支給
(定員なし)</t>
    <rPh sb="0" eb="2">
      <t>イチリツ</t>
    </rPh>
    <rPh sb="2" eb="4">
      <t>シキュウ</t>
    </rPh>
    <rPh sb="6" eb="8">
      <t>テイイン</t>
    </rPh>
    <phoneticPr fontId="9"/>
  </si>
  <si>
    <t>上記以外</t>
    <rPh sb="0" eb="2">
      <t>ジョウキ</t>
    </rPh>
    <rPh sb="2" eb="4">
      <t>イガイ</t>
    </rPh>
    <phoneticPr fontId="9"/>
  </si>
  <si>
    <t>・</t>
  </si>
  <si>
    <t>・</t>
    <phoneticPr fontId="2"/>
  </si>
  <si>
    <t>提供するサービス種別</t>
    <rPh sb="0" eb="2">
      <t>テイキョウ</t>
    </rPh>
    <rPh sb="8" eb="10">
      <t>シュベツ</t>
    </rPh>
    <phoneticPr fontId="3"/>
  </si>
  <si>
    <t>※　行が不足する場合は適宜追加願います。なお、追加した場合は合計額に誤りがないか等をご確認ください。</t>
    <rPh sb="2" eb="3">
      <t>ギョウ</t>
    </rPh>
    <rPh sb="4" eb="6">
      <t>フソク</t>
    </rPh>
    <rPh sb="8" eb="10">
      <t>バアイ</t>
    </rPh>
    <rPh sb="11" eb="13">
      <t>テキギ</t>
    </rPh>
    <rPh sb="13" eb="15">
      <t>ツイカ</t>
    </rPh>
    <rPh sb="15" eb="16">
      <t>ネガ</t>
    </rPh>
    <rPh sb="23" eb="25">
      <t>ツイカ</t>
    </rPh>
    <rPh sb="27" eb="29">
      <t>バアイ</t>
    </rPh>
    <rPh sb="30" eb="32">
      <t>ゴウケイ</t>
    </rPh>
    <rPh sb="32" eb="33">
      <t>ガク</t>
    </rPh>
    <rPh sb="34" eb="35">
      <t>アヤマ</t>
    </rPh>
    <rPh sb="40" eb="41">
      <t>トウ</t>
    </rPh>
    <rPh sb="43" eb="45">
      <t>カクニン</t>
    </rPh>
    <phoneticPr fontId="2"/>
  </si>
  <si>
    <t>訪問等(障がい)</t>
    <rPh sb="0" eb="2">
      <t>ホウモン</t>
    </rPh>
    <rPh sb="2" eb="3">
      <t>トウ</t>
    </rPh>
    <rPh sb="4" eb="5">
      <t>ショウ</t>
    </rPh>
    <phoneticPr fontId="2"/>
  </si>
  <si>
    <t>入所</t>
    <rPh sb="0" eb="2">
      <t>ニュウショ</t>
    </rPh>
    <phoneticPr fontId="2"/>
  </si>
  <si>
    <t>通所</t>
    <rPh sb="0" eb="2">
      <t>ツウショ</t>
    </rPh>
    <phoneticPr fontId="2"/>
  </si>
  <si>
    <t>給付額</t>
    <rPh sb="0" eb="2">
      <t>キュウフ</t>
    </rPh>
    <rPh sb="2" eb="3">
      <t>ガク</t>
    </rPh>
    <phoneticPr fontId="2"/>
  </si>
  <si>
    <t>種類</t>
    <rPh sb="0" eb="2">
      <t>シュルイ</t>
    </rPh>
    <phoneticPr fontId="2"/>
  </si>
  <si>
    <t>介・介護医療院</t>
    <rPh sb="0" eb="1">
      <t>スケ</t>
    </rPh>
    <rPh sb="2" eb="4">
      <t>カイゴ</t>
    </rPh>
    <phoneticPr fontId="2"/>
  </si>
  <si>
    <t>介・介護老人福祉施設</t>
    <phoneticPr fontId="2"/>
  </si>
  <si>
    <t>介・介護老人保健施設</t>
    <phoneticPr fontId="2"/>
  </si>
  <si>
    <t>介・特定施設入居者生活介護</t>
    <phoneticPr fontId="2"/>
  </si>
  <si>
    <t>障・施設入所支援</t>
    <rPh sb="0" eb="1">
      <t>ショウ</t>
    </rPh>
    <phoneticPr fontId="2"/>
  </si>
  <si>
    <t>障・共同生活援助</t>
    <phoneticPr fontId="2"/>
  </si>
  <si>
    <t>障・短期入所(単独型に限る)</t>
    <rPh sb="7" eb="10">
      <t>タンドクガタ</t>
    </rPh>
    <rPh sb="11" eb="12">
      <t>カギ</t>
    </rPh>
    <phoneticPr fontId="2"/>
  </si>
  <si>
    <t>介・短期入所生活介護</t>
    <phoneticPr fontId="2"/>
  </si>
  <si>
    <t>介・短期入所療養介護</t>
    <phoneticPr fontId="2"/>
  </si>
  <si>
    <t>介・看護小規模多機能型居宅介護</t>
    <phoneticPr fontId="2"/>
  </si>
  <si>
    <t>介・小規模多機能型居宅介護</t>
    <phoneticPr fontId="2"/>
  </si>
  <si>
    <t>介・通所リハビリテーション</t>
    <phoneticPr fontId="2"/>
  </si>
  <si>
    <t>介・通所介護</t>
    <phoneticPr fontId="2"/>
  </si>
  <si>
    <t>介・地域密着型通所介護</t>
    <phoneticPr fontId="2"/>
  </si>
  <si>
    <t>介・認知症対応型通所介護</t>
    <phoneticPr fontId="2"/>
  </si>
  <si>
    <t>障・生活介護</t>
    <phoneticPr fontId="2"/>
  </si>
  <si>
    <t>障・自立訓練</t>
    <phoneticPr fontId="2"/>
  </si>
  <si>
    <t>障・就労移行支援</t>
    <phoneticPr fontId="2"/>
  </si>
  <si>
    <t>障・就労継続支援</t>
    <phoneticPr fontId="2"/>
  </si>
  <si>
    <t>障・児童発達支援</t>
    <phoneticPr fontId="2"/>
  </si>
  <si>
    <t>障・医療型児童発達支援</t>
    <phoneticPr fontId="2"/>
  </si>
  <si>
    <t>障・放課後等デイサービス</t>
    <phoneticPr fontId="2"/>
  </si>
  <si>
    <t>障・地域活動支援センター</t>
    <phoneticPr fontId="2"/>
  </si>
  <si>
    <t>障・居宅介護等(居宅介護、重度訪問介護、同行援護、行動援護)</t>
    <rPh sb="6" eb="7">
      <t>トウ</t>
    </rPh>
    <phoneticPr fontId="2"/>
  </si>
  <si>
    <t>障・相談支援(計画相談支援・障害児相談支援)</t>
    <rPh sb="2" eb="4">
      <t>ソウダン</t>
    </rPh>
    <rPh sb="4" eb="6">
      <t>シエン</t>
    </rPh>
    <rPh sb="7" eb="9">
      <t>ケイカク</t>
    </rPh>
    <rPh sb="9" eb="11">
      <t>ソウダン</t>
    </rPh>
    <rPh sb="11" eb="13">
      <t>シエン</t>
    </rPh>
    <rPh sb="14" eb="16">
      <t>ショウガイ</t>
    </rPh>
    <rPh sb="16" eb="17">
      <t>ジ</t>
    </rPh>
    <rPh sb="17" eb="19">
      <t>ソウダン</t>
    </rPh>
    <rPh sb="19" eb="21">
      <t>シエン</t>
    </rPh>
    <phoneticPr fontId="2"/>
  </si>
  <si>
    <t>介・訪問介護</t>
    <phoneticPr fontId="2"/>
  </si>
  <si>
    <t>介・訪問看護</t>
    <phoneticPr fontId="2"/>
  </si>
  <si>
    <t>介・訪問入浴介護</t>
    <phoneticPr fontId="2"/>
  </si>
  <si>
    <t>介・夜間対応型訪問介護</t>
    <phoneticPr fontId="2"/>
  </si>
  <si>
    <t>介・居宅介護支援</t>
    <phoneticPr fontId="2"/>
  </si>
  <si>
    <t>介・訪問リハビリテーション</t>
    <phoneticPr fontId="2"/>
  </si>
  <si>
    <t>介・定期巡回・随時対応型訪問介護看護</t>
    <phoneticPr fontId="2"/>
  </si>
  <si>
    <t>介・特定福祉用具販売/貸与</t>
    <phoneticPr fontId="2"/>
  </si>
  <si>
    <t>【合計】申請額</t>
    <rPh sb="1" eb="3">
      <t>ゴウケイ</t>
    </rPh>
    <rPh sb="4" eb="7">
      <t>シンセイガク</t>
    </rPh>
    <phoneticPr fontId="2"/>
  </si>
  <si>
    <t>【個別】申請額</t>
    <rPh sb="1" eb="3">
      <t>コベツ</t>
    </rPh>
    <rPh sb="4" eb="7">
      <t>シンセイガク</t>
    </rPh>
    <phoneticPr fontId="2"/>
  </si>
  <si>
    <t>分類</t>
    <rPh sb="0" eb="2">
      <t>ブンルイ</t>
    </rPh>
    <phoneticPr fontId="2"/>
  </si>
  <si>
    <t>定員なし(訪問等のみ選択可)</t>
    <rPh sb="0" eb="2">
      <t>テイイン</t>
    </rPh>
    <rPh sb="5" eb="7">
      <t>ホウモン</t>
    </rPh>
    <rPh sb="7" eb="8">
      <t>トウ</t>
    </rPh>
    <rPh sb="10" eb="12">
      <t>センタク</t>
    </rPh>
    <rPh sb="12" eb="13">
      <t>カ</t>
    </rPh>
    <phoneticPr fontId="2"/>
  </si>
  <si>
    <t>訪問等は、定員なしを選択ください。</t>
    <rPh sb="0" eb="2">
      <t>ホウモン</t>
    </rPh>
    <rPh sb="2" eb="3">
      <t>トウ</t>
    </rPh>
    <rPh sb="5" eb="7">
      <t>テイイン</t>
    </rPh>
    <rPh sb="10" eb="12">
      <t>センタク</t>
    </rPh>
    <phoneticPr fontId="2"/>
  </si>
  <si>
    <t>物価高騰に係る介護・障がいサービス事業所に対する</t>
    <rPh sb="0" eb="2">
      <t>ブッカ</t>
    </rPh>
    <rPh sb="2" eb="4">
      <t>コウトウ</t>
    </rPh>
    <rPh sb="5" eb="6">
      <t>カカ</t>
    </rPh>
    <rPh sb="7" eb="9">
      <t>カイゴ</t>
    </rPh>
    <rPh sb="10" eb="11">
      <t>ショウ</t>
    </rPh>
    <rPh sb="17" eb="19">
      <t>ジギョウ</t>
    </rPh>
    <rPh sb="19" eb="20">
      <t>ショ</t>
    </rPh>
    <rPh sb="21" eb="22">
      <t>タイ</t>
    </rPh>
    <phoneticPr fontId="2"/>
  </si>
  <si>
    <t>第１号様式（第４条関係）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</si>
  <si>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第２号様式（第４条関係）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</si>
  <si>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ましたので足立区独自の物価高騰支援に係る介護サービス等事業所及び障がい福祉サー</t>
    <rPh sb="5" eb="8">
      <t>アダチク</t>
    </rPh>
    <rPh sb="8" eb="10">
      <t>ドクジ</t>
    </rPh>
    <rPh sb="11" eb="13">
      <t>ブッカ</t>
    </rPh>
    <rPh sb="13" eb="15">
      <t>コウトウ</t>
    </rPh>
    <rPh sb="15" eb="17">
      <t>シエン</t>
    </rPh>
    <rPh sb="18" eb="19">
      <t>カカ</t>
    </rPh>
    <rPh sb="20" eb="22">
      <t>カイゴ</t>
    </rPh>
    <rPh sb="26" eb="27">
      <t>トウ</t>
    </rPh>
    <rPh sb="27" eb="30">
      <t>ジギョウショ</t>
    </rPh>
    <rPh sb="30" eb="31">
      <t>オヨ</t>
    </rPh>
    <rPh sb="32" eb="33">
      <t>ショウ</t>
    </rPh>
    <rPh sb="35" eb="37">
      <t>フクシ</t>
    </rPh>
    <phoneticPr fontId="2"/>
  </si>
  <si>
    <t>します。</t>
    <phoneticPr fontId="2"/>
  </si>
  <si>
    <t>金融機関コード</t>
    <rPh sb="0" eb="2">
      <t>キンユウ</t>
    </rPh>
    <rPh sb="2" eb="4">
      <t>キカン</t>
    </rPh>
    <phoneticPr fontId="2"/>
  </si>
  <si>
    <t>支店コード</t>
    <rPh sb="0" eb="2">
      <t>シテン</t>
    </rPh>
    <phoneticPr fontId="2"/>
  </si>
  <si>
    <t>第３号様式（第５条関係）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</si>
  <si>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特別給付金支給（不支給）決定通知書</t>
    <rPh sb="5" eb="7">
      <t>シキュウ</t>
    </rPh>
    <rPh sb="8" eb="9">
      <t>フ</t>
    </rPh>
    <rPh sb="9" eb="11">
      <t>シキュウ</t>
    </rPh>
    <rPh sb="12" eb="14">
      <t>ケッテイ</t>
    </rPh>
    <rPh sb="14" eb="17">
      <t>ツウチショ</t>
    </rPh>
    <phoneticPr fontId="2"/>
  </si>
  <si>
    <t>事業所別申請額一覧（第２号様式）</t>
    <rPh sb="0" eb="3">
      <t>ジギョウショ</t>
    </rPh>
    <rPh sb="3" eb="4">
      <t>ベツ</t>
    </rPh>
    <rPh sb="4" eb="7">
      <t>シンセイガク</t>
    </rPh>
    <rPh sb="7" eb="9">
      <t>イチラン</t>
    </rPh>
    <rPh sb="10" eb="11">
      <t>ダイ</t>
    </rPh>
    <rPh sb="12" eb="13">
      <t>ゴウ</t>
    </rPh>
    <rPh sb="13" eb="15">
      <t>ヨウシキ</t>
    </rPh>
    <phoneticPr fontId="2"/>
  </si>
  <si>
    <t>ビス等事業所に対する特別給付金交付要綱第５条第１項の規定により、下記のとおり通知</t>
    <rPh sb="7" eb="8">
      <t>タイ</t>
    </rPh>
    <rPh sb="10" eb="12">
      <t>トクベツ</t>
    </rPh>
    <rPh sb="12" eb="15">
      <t>キュウフキン</t>
    </rPh>
    <rPh sb="15" eb="17">
      <t>コウフ</t>
    </rPh>
    <rPh sb="17" eb="19">
      <t>ヨウコウ</t>
    </rPh>
    <rPh sb="26" eb="28">
      <t>キテイ</t>
    </rPh>
    <rPh sb="32" eb="34">
      <t>カキ</t>
    </rPh>
    <rPh sb="38" eb="40">
      <t>ツウチ</t>
    </rPh>
    <phoneticPr fontId="2"/>
  </si>
  <si>
    <t>なお、支給決定後の振込口座は以下のとおりです。</t>
    <rPh sb="3" eb="5">
      <t>シキュウ</t>
    </rPh>
    <rPh sb="5" eb="7">
      <t>ケッテイ</t>
    </rPh>
    <rPh sb="7" eb="8">
      <t>ゴ</t>
    </rPh>
    <rPh sb="9" eb="11">
      <t>フリコ</t>
    </rPh>
    <rPh sb="11" eb="13">
      <t>コウザ</t>
    </rPh>
    <rPh sb="14" eb="16">
      <t>イカ</t>
    </rPh>
    <phoneticPr fontId="2"/>
  </si>
  <si>
    <t>　先に申請のありました標記給付金につきまして、審査の結果支給（不支給）を決定いたし</t>
    <rPh sb="1" eb="2">
      <t>サキ</t>
    </rPh>
    <rPh sb="3" eb="5">
      <t>シンセイ</t>
    </rPh>
    <rPh sb="11" eb="13">
      <t>ヒョウキ</t>
    </rPh>
    <rPh sb="13" eb="16">
      <t>キュウフキン</t>
    </rPh>
    <rPh sb="23" eb="25">
      <t>シンサ</t>
    </rPh>
    <rPh sb="26" eb="28">
      <t>ケッカ</t>
    </rPh>
    <rPh sb="36" eb="38">
      <t>ケッテイ</t>
    </rPh>
    <phoneticPr fontId="2"/>
  </si>
  <si>
    <t>銀　　行
信用金庫
信用組合
農　　協</t>
    <rPh sb="0" eb="1">
      <t>ギン</t>
    </rPh>
    <rPh sb="3" eb="4">
      <t>ギョウ</t>
    </rPh>
    <rPh sb="5" eb="7">
      <t>シンヨウ</t>
    </rPh>
    <rPh sb="7" eb="9">
      <t>キンコ</t>
    </rPh>
    <rPh sb="10" eb="12">
      <t>シンヨウ</t>
    </rPh>
    <rPh sb="12" eb="14">
      <t>クミアイ</t>
    </rPh>
    <rPh sb="15" eb="16">
      <t>ノウ</t>
    </rPh>
    <rPh sb="18" eb="19">
      <t>キョウ</t>
    </rPh>
    <phoneticPr fontId="2"/>
  </si>
  <si>
    <r>
      <t xml:space="preserve">店
支　店
</t>
    </r>
    <r>
      <rPr>
        <sz val="8"/>
        <rFont val="ＭＳ Ｐゴシック"/>
        <family val="3"/>
        <charset val="128"/>
      </rPr>
      <t>出張所</t>
    </r>
    <rPh sb="0" eb="1">
      <t>テン</t>
    </rPh>
    <rPh sb="2" eb="3">
      <t>シ</t>
    </rPh>
    <rPh sb="4" eb="5">
      <t>ミセ</t>
    </rPh>
    <rPh sb="6" eb="8">
      <t>シュッチョウ</t>
    </rPh>
    <rPh sb="8" eb="9">
      <t>ジョ</t>
    </rPh>
    <phoneticPr fontId="2"/>
  </si>
  <si>
    <t>④訪問入浴加算</t>
    <rPh sb="1" eb="3">
      <t>ホウモン</t>
    </rPh>
    <rPh sb="3" eb="5">
      <t>ニュウヨク</t>
    </rPh>
    <rPh sb="5" eb="7">
      <t>カサン</t>
    </rPh>
    <phoneticPr fontId="9"/>
  </si>
  <si>
    <t>主な費目</t>
    <rPh sb="0" eb="1">
      <t>オモ</t>
    </rPh>
    <rPh sb="2" eb="4">
      <t>ヒモク</t>
    </rPh>
    <phoneticPr fontId="9"/>
  </si>
  <si>
    <t>全般</t>
    <rPh sb="0" eb="2">
      <t>ゼンパン</t>
    </rPh>
    <phoneticPr fontId="9"/>
  </si>
  <si>
    <t>食料費・光熱水費</t>
    <rPh sb="0" eb="3">
      <t>ショクリョウヒ</t>
    </rPh>
    <rPh sb="4" eb="8">
      <t>コウネツスイヒ</t>
    </rPh>
    <phoneticPr fontId="9"/>
  </si>
  <si>
    <t>②入所加算</t>
    <rPh sb="1" eb="3">
      <t>ニュウショ</t>
    </rPh>
    <rPh sb="3" eb="5">
      <t>カサン</t>
    </rPh>
    <phoneticPr fontId="9"/>
  </si>
  <si>
    <t>③通所加算</t>
    <rPh sb="1" eb="3">
      <t>ツウショ</t>
    </rPh>
    <rPh sb="3" eb="5">
      <t>カサン</t>
    </rPh>
    <phoneticPr fontId="9"/>
  </si>
  <si>
    <t>光熱水費・ガソリン代</t>
    <rPh sb="0" eb="4">
      <t>コウネツスイヒ</t>
    </rPh>
    <rPh sb="9" eb="10">
      <t>ダイ</t>
    </rPh>
    <phoneticPr fontId="9"/>
  </si>
  <si>
    <t>基本給付
A</t>
    <rPh sb="0" eb="2">
      <t>キホン</t>
    </rPh>
    <rPh sb="2" eb="4">
      <t>キュウフ</t>
    </rPh>
    <phoneticPr fontId="9"/>
  </si>
  <si>
    <t>加算給付
B</t>
    <rPh sb="0" eb="2">
      <t>カサン</t>
    </rPh>
    <rPh sb="2" eb="4">
      <t>キュウフ</t>
    </rPh>
    <phoneticPr fontId="2"/>
  </si>
  <si>
    <t>円</t>
    <rPh sb="0" eb="1">
      <t>エン</t>
    </rPh>
    <phoneticPr fontId="2"/>
  </si>
  <si>
    <t xml:space="preserve">                      物価高騰に係る介護・障がいサービス事業所に対する</t>
    <rPh sb="22" eb="24">
      <t>ブッカ</t>
    </rPh>
    <rPh sb="24" eb="26">
      <t>コウトウ</t>
    </rPh>
    <rPh sb="27" eb="28">
      <t>カカ</t>
    </rPh>
    <rPh sb="29" eb="31">
      <t>カイゴ</t>
    </rPh>
    <rPh sb="32" eb="33">
      <t>ショウ</t>
    </rPh>
    <rPh sb="39" eb="41">
      <t>ジギョウ</t>
    </rPh>
    <rPh sb="41" eb="42">
      <t>ショ</t>
    </rPh>
    <rPh sb="43" eb="44">
      <t>タイ</t>
    </rPh>
    <phoneticPr fontId="2"/>
  </si>
  <si>
    <t xml:space="preserve">                      特別給付金支給（不支給）決定通知書</t>
    <rPh sb="27" eb="29">
      <t>シキュウ</t>
    </rPh>
    <rPh sb="30" eb="31">
      <t>フ</t>
    </rPh>
    <rPh sb="31" eb="33">
      <t>シキュウ</t>
    </rPh>
    <rPh sb="34" eb="36">
      <t>ケッテイ</t>
    </rPh>
    <rPh sb="36" eb="39">
      <t>ツウチショ</t>
    </rPh>
    <phoneticPr fontId="2"/>
  </si>
  <si>
    <t xml:space="preserve">             課　          係</t>
    <rPh sb="13" eb="14">
      <t>カ</t>
    </rPh>
    <rPh sb="25" eb="26">
      <t>カカリ</t>
    </rPh>
    <phoneticPr fontId="2"/>
  </si>
  <si>
    <t>電話　</t>
    <rPh sb="0" eb="2">
      <t>デンワ</t>
    </rPh>
    <phoneticPr fontId="2"/>
  </si>
  <si>
    <t>E-Mail　               @city.adachi.tokyo.jp</t>
    <phoneticPr fontId="2"/>
  </si>
  <si>
    <t>指定時期</t>
    <rPh sb="0" eb="2">
      <t>シテイ</t>
    </rPh>
    <rPh sb="2" eb="4">
      <t>ジキ</t>
    </rPh>
    <phoneticPr fontId="2"/>
  </si>
  <si>
    <t>備考</t>
    <rPh sb="0" eb="2">
      <t>ビコウ</t>
    </rPh>
    <phoneticPr fontId="2"/>
  </si>
  <si>
    <t>介・認知症対応型共同生活介護</t>
  </si>
  <si>
    <t>介・軽費老人ホーム</t>
    <rPh sb="2" eb="4">
      <t>ケイヒ</t>
    </rPh>
    <rPh sb="4" eb="6">
      <t>ロウジン</t>
    </rPh>
    <phoneticPr fontId="2"/>
  </si>
  <si>
    <t xml:space="preserve">                      特別給付金支給申請書兼口座振替依頼書</t>
    <rPh sb="27" eb="29">
      <t>シキュウ</t>
    </rPh>
    <rPh sb="29" eb="32">
      <t>シンセイショ</t>
    </rPh>
    <rPh sb="32" eb="33">
      <t>ケン</t>
    </rPh>
    <rPh sb="33" eb="35">
      <t>コウザ</t>
    </rPh>
    <rPh sb="35" eb="37">
      <t>フリカエ</t>
    </rPh>
    <rPh sb="37" eb="40">
      <t>イライショ</t>
    </rPh>
    <phoneticPr fontId="2"/>
  </si>
  <si>
    <t>訪問等</t>
    <rPh sb="0" eb="2">
      <t>ホウモン</t>
    </rPh>
    <rPh sb="2" eb="3">
      <t>トウ</t>
    </rPh>
    <phoneticPr fontId="2"/>
  </si>
  <si>
    <t>訪問等(介護)</t>
  </si>
  <si>
    <t>訪問等(介護)</t>
    <rPh sb="0" eb="2">
      <t>ホウモン</t>
    </rPh>
    <rPh sb="2" eb="3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</si>
</sst>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,##0_ "/>
    <numFmt numFmtId="177" formatCode="#,##0_);[Red]\(#,##0\)"/>
  </numFmts>
  <fonts count="35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3"/>
      <charset val="128"/>
    </font>
    <font>
      <sz val="11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6"/>
      <color indexed="8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1"/>
      <color theme="10"/>
      <name val="ＭＳ 明朝"/>
      <family val="2"/>
      <charset val="128"/>
    </font>
    <font>
      <b/>
      <sz val="9"/>
      <color indexed="81"/>
      <name val="MS P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9"/>
      <color theme="1"/>
      <name val="ＭＳ 明朝"/>
      <family val="2"/>
      <charset val="128"/>
    </font>
    <font>
      <sz val="11"/>
      <color rgb="FFFF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 diagonalUp="1"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medium">
        <color auto="1"/>
      </top>
      <bottom/>
      <diagonal style="thin">
        <color indexed="64"/>
      </diagonal>
    </border>
    <border>
      <left style="thick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hair">
        <color indexed="64"/>
      </bottom>
      <diagonal/>
    </border>
    <border>
      <left style="thin">
        <color indexed="64"/>
      </left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 diagonalUp="1">
      <left style="thin">
        <color indexed="64"/>
      </left>
      <right style="thick">
        <color auto="1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 diagonalUp="1"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ck">
        <color auto="1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auto="1"/>
      </top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double">
        <color auto="1"/>
      </bottom>
      <diagonal style="thin">
        <color auto="1"/>
      </diagonal>
    </border>
    <border diagonalUp="1">
      <left style="medium">
        <color indexed="64"/>
      </left>
      <right style="double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ck">
        <color auto="1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double">
        <color indexed="64"/>
      </right>
      <top style="double">
        <color indexed="64"/>
      </top>
      <bottom style="thick">
        <color auto="1"/>
      </bottom>
      <diagonal style="thin">
        <color indexed="64"/>
      </diagonal>
    </border>
    <border diagonalUp="1">
      <left style="thin">
        <color auto="1"/>
      </left>
      <right/>
      <top style="double">
        <color auto="1"/>
      </top>
      <bottom style="thick">
        <color auto="1"/>
      </bottom>
      <diagonal style="thin">
        <color indexed="64"/>
      </diagonal>
    </border>
    <border diagonalUp="1"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 style="thin">
        <color indexed="64"/>
      </diagonal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</cellStyleXfs>
  <cellXfs count="29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4" fillId="0" borderId="0" xfId="0" applyFont="1" applyBorder="1">
      <alignment vertical="center"/>
    </xf>
    <xf numFmtId="0" fontId="7" fillId="0" borderId="0" xfId="0" applyFont="1" applyFill="1" applyAlignment="1">
      <alignment horizontal="left" vertical="center"/>
    </xf>
    <xf numFmtId="0" fontId="0" fillId="4" borderId="32" xfId="0" applyFill="1" applyBorder="1">
      <alignment vertical="center"/>
    </xf>
    <xf numFmtId="0" fontId="0" fillId="4" borderId="33" xfId="0" applyFill="1" applyBorder="1">
      <alignment vertical="center"/>
    </xf>
    <xf numFmtId="0" fontId="0" fillId="4" borderId="34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25" xfId="0" applyFill="1" applyBorder="1">
      <alignment vertical="center"/>
    </xf>
    <xf numFmtId="0" fontId="0" fillId="2" borderId="26" xfId="0" applyFill="1" applyBorder="1">
      <alignment vertical="center"/>
    </xf>
    <xf numFmtId="0" fontId="0" fillId="2" borderId="27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28" xfId="0" applyFill="1" applyBorder="1">
      <alignment vertical="center"/>
    </xf>
    <xf numFmtId="0" fontId="0" fillId="2" borderId="29" xfId="0" applyFill="1" applyBorder="1">
      <alignment vertical="center"/>
    </xf>
    <xf numFmtId="0" fontId="0" fillId="2" borderId="30" xfId="0" applyFill="1" applyBorder="1">
      <alignment vertical="center"/>
    </xf>
    <xf numFmtId="0" fontId="0" fillId="2" borderId="31" xfId="0" applyFill="1" applyBorder="1">
      <alignment vertical="center"/>
    </xf>
    <xf numFmtId="0" fontId="0" fillId="5" borderId="24" xfId="0" applyFill="1" applyBorder="1">
      <alignment vertical="center"/>
    </xf>
    <xf numFmtId="0" fontId="0" fillId="5" borderId="25" xfId="0" applyFill="1" applyBorder="1">
      <alignment vertical="center"/>
    </xf>
    <xf numFmtId="0" fontId="0" fillId="5" borderId="26" xfId="0" applyFill="1" applyBorder="1">
      <alignment vertical="center"/>
    </xf>
    <xf numFmtId="0" fontId="0" fillId="5" borderId="27" xfId="0" applyFill="1" applyBorder="1">
      <alignment vertical="center"/>
    </xf>
    <xf numFmtId="0" fontId="0" fillId="5" borderId="1" xfId="0" applyFill="1" applyBorder="1">
      <alignment vertical="center"/>
    </xf>
    <xf numFmtId="0" fontId="0" fillId="5" borderId="28" xfId="0" applyFill="1" applyBorder="1">
      <alignment vertical="center"/>
    </xf>
    <xf numFmtId="0" fontId="0" fillId="5" borderId="29" xfId="0" applyFill="1" applyBorder="1">
      <alignment vertical="center"/>
    </xf>
    <xf numFmtId="0" fontId="0" fillId="5" borderId="30" xfId="0" applyFill="1" applyBorder="1">
      <alignment vertical="center"/>
    </xf>
    <xf numFmtId="0" fontId="0" fillId="5" borderId="31" xfId="0" applyFill="1" applyBorder="1">
      <alignment vertical="center"/>
    </xf>
    <xf numFmtId="0" fontId="0" fillId="6" borderId="24" xfId="0" applyFill="1" applyBorder="1">
      <alignment vertical="center"/>
    </xf>
    <xf numFmtId="0" fontId="0" fillId="6" borderId="25" xfId="0" applyFill="1" applyBorder="1">
      <alignment vertical="center"/>
    </xf>
    <xf numFmtId="0" fontId="0" fillId="6" borderId="26" xfId="0" applyFill="1" applyBorder="1">
      <alignment vertical="center"/>
    </xf>
    <xf numFmtId="0" fontId="0" fillId="6" borderId="27" xfId="0" applyFill="1" applyBorder="1">
      <alignment vertical="center"/>
    </xf>
    <xf numFmtId="0" fontId="0" fillId="6" borderId="1" xfId="0" applyFill="1" applyBorder="1">
      <alignment vertical="center"/>
    </xf>
    <xf numFmtId="0" fontId="0" fillId="6" borderId="28" xfId="0" applyFill="1" applyBorder="1">
      <alignment vertical="center"/>
    </xf>
    <xf numFmtId="0" fontId="0" fillId="6" borderId="29" xfId="0" applyFill="1" applyBorder="1">
      <alignment vertical="center"/>
    </xf>
    <xf numFmtId="0" fontId="0" fillId="6" borderId="30" xfId="0" applyFill="1" applyBorder="1">
      <alignment vertical="center"/>
    </xf>
    <xf numFmtId="0" fontId="0" fillId="6" borderId="31" xfId="0" applyFill="1" applyBorder="1">
      <alignment vertical="center"/>
    </xf>
    <xf numFmtId="49" fontId="11" fillId="4" borderId="35" xfId="0" applyNumberFormat="1" applyFont="1" applyFill="1" applyBorder="1" applyAlignment="1">
      <alignment horizontal="center" vertical="center"/>
    </xf>
    <xf numFmtId="49" fontId="12" fillId="4" borderId="36" xfId="0" applyNumberFormat="1" applyFont="1" applyFill="1" applyBorder="1" applyAlignment="1">
      <alignment horizontal="center" vertical="center"/>
    </xf>
    <xf numFmtId="49" fontId="10" fillId="4" borderId="38" xfId="0" applyNumberFormat="1" applyFont="1" applyFill="1" applyBorder="1" applyAlignment="1">
      <alignment horizontal="center" vertical="center"/>
    </xf>
    <xf numFmtId="0" fontId="10" fillId="4" borderId="39" xfId="0" applyFont="1" applyFill="1" applyBorder="1" applyAlignment="1">
      <alignment horizontal="center" vertical="center"/>
    </xf>
    <xf numFmtId="49" fontId="10" fillId="0" borderId="40" xfId="0" applyNumberFormat="1" applyFont="1" applyBorder="1" applyAlignment="1">
      <alignment horizontal="center" vertical="center"/>
    </xf>
    <xf numFmtId="49" fontId="10" fillId="0" borderId="41" xfId="0" applyNumberFormat="1" applyFont="1" applyBorder="1" applyAlignment="1">
      <alignment horizontal="center" vertical="center"/>
    </xf>
    <xf numFmtId="49" fontId="10" fillId="0" borderId="42" xfId="0" applyNumberFormat="1" applyFont="1" applyBorder="1" applyAlignment="1">
      <alignment horizontal="center" vertical="center"/>
    </xf>
    <xf numFmtId="176" fontId="10" fillId="0" borderId="5" xfId="0" applyNumberFormat="1" applyFont="1" applyBorder="1" applyAlignment="1">
      <alignment vertical="center"/>
    </xf>
    <xf numFmtId="49" fontId="10" fillId="8" borderId="43" xfId="0" applyNumberFormat="1" applyFont="1" applyFill="1" applyBorder="1" applyAlignment="1">
      <alignment horizontal="center" vertical="center"/>
    </xf>
    <xf numFmtId="176" fontId="10" fillId="8" borderId="44" xfId="0" applyNumberFormat="1" applyFont="1" applyFill="1" applyBorder="1" applyAlignment="1">
      <alignment vertical="center"/>
    </xf>
    <xf numFmtId="49" fontId="14" fillId="0" borderId="42" xfId="0" applyNumberFormat="1" applyFont="1" applyBorder="1" applyAlignment="1">
      <alignment horizontal="center" vertical="center"/>
    </xf>
    <xf numFmtId="176" fontId="10" fillId="0" borderId="45" xfId="0" applyNumberFormat="1" applyFont="1" applyBorder="1" applyAlignment="1">
      <alignment vertical="center"/>
    </xf>
    <xf numFmtId="49" fontId="10" fillId="8" borderId="46" xfId="0" applyNumberFormat="1" applyFont="1" applyFill="1" applyBorder="1" applyAlignment="1">
      <alignment horizontal="center" vertical="center"/>
    </xf>
    <xf numFmtId="176" fontId="10" fillId="8" borderId="47" xfId="0" applyNumberFormat="1" applyFont="1" applyFill="1" applyBorder="1" applyAlignment="1">
      <alignment vertical="center"/>
    </xf>
    <xf numFmtId="49" fontId="10" fillId="7" borderId="48" xfId="0" applyNumberFormat="1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3" fillId="4" borderId="37" xfId="0" applyFont="1" applyFill="1" applyBorder="1" applyAlignment="1">
      <alignment horizontal="center" vertical="center"/>
    </xf>
    <xf numFmtId="0" fontId="11" fillId="4" borderId="51" xfId="0" applyFont="1" applyFill="1" applyBorder="1" applyAlignment="1">
      <alignment horizontal="center" vertical="center"/>
    </xf>
    <xf numFmtId="0" fontId="11" fillId="4" borderId="49" xfId="0" applyFont="1" applyFill="1" applyBorder="1" applyAlignment="1">
      <alignment horizontal="center" vertical="center"/>
    </xf>
    <xf numFmtId="0" fontId="10" fillId="4" borderId="54" xfId="0" applyFont="1" applyFill="1" applyBorder="1" applyAlignment="1">
      <alignment horizontal="center" vertical="center"/>
    </xf>
    <xf numFmtId="176" fontId="10" fillId="8" borderId="56" xfId="0" applyNumberFormat="1" applyFont="1" applyFill="1" applyBorder="1" applyAlignment="1">
      <alignment vertical="center"/>
    </xf>
    <xf numFmtId="176" fontId="10" fillId="0" borderId="55" xfId="0" applyNumberFormat="1" applyFont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0" xfId="0" applyAlignment="1">
      <alignment horizontal="right" vertical="center"/>
    </xf>
    <xf numFmtId="0" fontId="11" fillId="4" borderId="52" xfId="0" applyFont="1" applyFill="1" applyBorder="1" applyAlignment="1">
      <alignment horizontal="center" vertical="center"/>
    </xf>
    <xf numFmtId="49" fontId="17" fillId="4" borderId="59" xfId="0" applyNumberFormat="1" applyFont="1" applyFill="1" applyBorder="1" applyAlignment="1">
      <alignment horizontal="center" vertical="center"/>
    </xf>
    <xf numFmtId="0" fontId="17" fillId="4" borderId="60" xfId="0" applyFont="1" applyFill="1" applyBorder="1" applyAlignment="1">
      <alignment horizontal="center" vertical="center" wrapText="1"/>
    </xf>
    <xf numFmtId="0" fontId="17" fillId="0" borderId="62" xfId="0" applyFont="1" applyFill="1" applyBorder="1" applyAlignment="1">
      <alignment horizontal="center" vertical="center" wrapText="1"/>
    </xf>
    <xf numFmtId="0" fontId="17" fillId="4" borderId="63" xfId="0" applyFont="1" applyFill="1" applyBorder="1" applyAlignment="1">
      <alignment horizontal="center" vertical="center" wrapText="1"/>
    </xf>
    <xf numFmtId="49" fontId="18" fillId="9" borderId="66" xfId="0" applyNumberFormat="1" applyFont="1" applyFill="1" applyBorder="1" applyAlignment="1">
      <alignment horizontal="center" vertical="center"/>
    </xf>
    <xf numFmtId="176" fontId="18" fillId="9" borderId="67" xfId="0" applyNumberFormat="1" applyFont="1" applyFill="1" applyBorder="1" applyAlignment="1">
      <alignment horizontal="center" vertical="center"/>
    </xf>
    <xf numFmtId="176" fontId="18" fillId="0" borderId="62" xfId="0" applyNumberFormat="1" applyFont="1" applyFill="1" applyBorder="1" applyAlignment="1">
      <alignment horizontal="right" vertical="center" indent="2"/>
    </xf>
    <xf numFmtId="176" fontId="18" fillId="9" borderId="70" xfId="0" applyNumberFormat="1" applyFont="1" applyFill="1" applyBorder="1" applyAlignment="1">
      <alignment horizontal="center" vertical="center"/>
    </xf>
    <xf numFmtId="49" fontId="18" fillId="9" borderId="71" xfId="0" applyNumberFormat="1" applyFont="1" applyFill="1" applyBorder="1" applyAlignment="1">
      <alignment horizontal="center" vertical="center"/>
    </xf>
    <xf numFmtId="176" fontId="18" fillId="9" borderId="72" xfId="0" applyNumberFormat="1" applyFont="1" applyFill="1" applyBorder="1" applyAlignment="1">
      <alignment horizontal="center" vertical="center"/>
    </xf>
    <xf numFmtId="176" fontId="18" fillId="9" borderId="77" xfId="0" applyNumberFormat="1" applyFont="1" applyFill="1" applyBorder="1" applyAlignment="1">
      <alignment horizontal="center" vertical="center"/>
    </xf>
    <xf numFmtId="49" fontId="18" fillId="9" borderId="79" xfId="0" applyNumberFormat="1" applyFont="1" applyFill="1" applyBorder="1" applyAlignment="1">
      <alignment horizontal="center" vertical="center"/>
    </xf>
    <xf numFmtId="176" fontId="18" fillId="9" borderId="80" xfId="0" applyNumberFormat="1" applyFont="1" applyFill="1" applyBorder="1" applyAlignment="1">
      <alignment horizontal="center" vertical="center"/>
    </xf>
    <xf numFmtId="49" fontId="17" fillId="9" borderId="81" xfId="0" applyNumberFormat="1" applyFont="1" applyFill="1" applyBorder="1" applyAlignment="1">
      <alignment horizontal="center" vertical="center" wrapText="1"/>
    </xf>
    <xf numFmtId="49" fontId="19" fillId="9" borderId="82" xfId="0" applyNumberFormat="1" applyFont="1" applyFill="1" applyBorder="1" applyAlignment="1">
      <alignment horizontal="center" vertical="center" wrapText="1"/>
    </xf>
    <xf numFmtId="176" fontId="19" fillId="9" borderId="68" xfId="0" applyNumberFormat="1" applyFont="1" applyFill="1" applyBorder="1" applyAlignment="1">
      <alignment horizontal="center" vertical="center"/>
    </xf>
    <xf numFmtId="49" fontId="17" fillId="9" borderId="85" xfId="0" applyNumberFormat="1" applyFont="1" applyFill="1" applyBorder="1" applyAlignment="1">
      <alignment horizontal="center" vertical="center" wrapText="1"/>
    </xf>
    <xf numFmtId="49" fontId="19" fillId="9" borderId="86" xfId="0" applyNumberFormat="1" applyFont="1" applyFill="1" applyBorder="1" applyAlignment="1">
      <alignment horizontal="center" vertical="center" wrapText="1"/>
    </xf>
    <xf numFmtId="176" fontId="19" fillId="9" borderId="87" xfId="0" applyNumberFormat="1" applyFont="1" applyFill="1" applyBorder="1" applyAlignment="1">
      <alignment horizontal="center" vertical="center"/>
    </xf>
    <xf numFmtId="176" fontId="18" fillId="0" borderId="62" xfId="0" applyNumberFormat="1" applyFont="1" applyFill="1" applyBorder="1" applyAlignment="1">
      <alignment horizontal="center" vertical="center"/>
    </xf>
    <xf numFmtId="176" fontId="18" fillId="9" borderId="69" xfId="0" applyNumberFormat="1" applyFont="1" applyFill="1" applyBorder="1" applyAlignment="1">
      <alignment horizontal="center" vertical="center"/>
    </xf>
    <xf numFmtId="176" fontId="18" fillId="9" borderId="73" xfId="0" applyNumberFormat="1" applyFont="1" applyFill="1" applyBorder="1" applyAlignment="1">
      <alignment horizontal="center" vertical="center"/>
    </xf>
    <xf numFmtId="176" fontId="18" fillId="9" borderId="78" xfId="0" applyNumberFormat="1" applyFont="1" applyFill="1" applyBorder="1" applyAlignment="1">
      <alignment horizontal="center" vertical="center"/>
    </xf>
    <xf numFmtId="176" fontId="18" fillId="9" borderId="83" xfId="0" applyNumberFormat="1" applyFont="1" applyFill="1" applyBorder="1" applyAlignment="1">
      <alignment horizontal="center" vertical="center"/>
    </xf>
    <xf numFmtId="49" fontId="18" fillId="9" borderId="76" xfId="0" applyNumberFormat="1" applyFont="1" applyFill="1" applyBorder="1" applyAlignment="1">
      <alignment horizontal="center" vertical="center"/>
    </xf>
    <xf numFmtId="0" fontId="0" fillId="4" borderId="24" xfId="0" applyFill="1" applyBorder="1">
      <alignment vertical="center"/>
    </xf>
    <xf numFmtId="0" fontId="0" fillId="4" borderId="25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9" xfId="0" applyBorder="1">
      <alignment vertical="center"/>
    </xf>
    <xf numFmtId="176" fontId="20" fillId="0" borderId="9" xfId="0" applyNumberFormat="1" applyFont="1" applyBorder="1" applyAlignment="1">
      <alignment vertical="center"/>
    </xf>
    <xf numFmtId="176" fontId="20" fillId="0" borderId="4" xfId="0" applyNumberFormat="1" applyFont="1" applyBorder="1" applyAlignment="1">
      <alignment vertical="center"/>
    </xf>
    <xf numFmtId="0" fontId="0" fillId="5" borderId="0" xfId="0" applyFill="1" applyBorder="1">
      <alignment vertical="center"/>
    </xf>
    <xf numFmtId="5" fontId="6" fillId="3" borderId="89" xfId="0" applyNumberFormat="1" applyFont="1" applyFill="1" applyBorder="1" applyAlignment="1">
      <alignment horizontal="right" vertical="center" shrinkToFit="1"/>
    </xf>
    <xf numFmtId="0" fontId="22" fillId="0" borderId="0" xfId="0" applyFont="1">
      <alignment vertical="center"/>
    </xf>
    <xf numFmtId="0" fontId="0" fillId="0" borderId="1" xfId="0" applyBorder="1">
      <alignment vertical="center"/>
    </xf>
    <xf numFmtId="176" fontId="10" fillId="0" borderId="28" xfId="0" applyNumberFormat="1" applyFont="1" applyBorder="1" applyAlignment="1">
      <alignment vertical="center"/>
    </xf>
    <xf numFmtId="0" fontId="0" fillId="0" borderId="30" xfId="0" applyBorder="1">
      <alignment vertical="center"/>
    </xf>
    <xf numFmtId="0" fontId="0" fillId="2" borderId="96" xfId="0" applyFill="1" applyBorder="1">
      <alignment vertical="center"/>
    </xf>
    <xf numFmtId="0" fontId="0" fillId="2" borderId="90" xfId="0" applyFill="1" applyBorder="1">
      <alignment vertical="center"/>
    </xf>
    <xf numFmtId="0" fontId="0" fillId="2" borderId="3" xfId="0" applyFill="1" applyBorder="1">
      <alignment vertical="center"/>
    </xf>
    <xf numFmtId="49" fontId="6" fillId="9" borderId="92" xfId="0" applyNumberFormat="1" applyFont="1" applyFill="1" applyBorder="1" applyAlignment="1">
      <alignment vertical="center" shrinkToFit="1"/>
    </xf>
    <xf numFmtId="0" fontId="6" fillId="0" borderId="91" xfId="0" applyNumberFormat="1" applyFont="1" applyFill="1" applyBorder="1" applyAlignment="1">
      <alignment horizontal="center" vertical="center" shrinkToFit="1"/>
    </xf>
    <xf numFmtId="0" fontId="6" fillId="0" borderId="98" xfId="0" applyNumberFormat="1" applyFont="1" applyFill="1" applyBorder="1" applyAlignment="1">
      <alignment horizontal="center" vertical="center" shrinkToFit="1"/>
    </xf>
    <xf numFmtId="49" fontId="6" fillId="9" borderId="97" xfId="0" applyNumberFormat="1" applyFont="1" applyFill="1" applyBorder="1" applyAlignment="1">
      <alignment vertical="center" shrinkToFit="1"/>
    </xf>
    <xf numFmtId="49" fontId="6" fillId="9" borderId="37" xfId="0" applyNumberFormat="1" applyFont="1" applyFill="1" applyBorder="1" applyAlignment="1">
      <alignment vertical="center" shrinkToFit="1"/>
    </xf>
    <xf numFmtId="0" fontId="6" fillId="0" borderId="99" xfId="0" applyNumberFormat="1" applyFont="1" applyFill="1" applyBorder="1" applyAlignment="1">
      <alignment horizontal="center" vertical="center" shrinkToFit="1"/>
    </xf>
    <xf numFmtId="5" fontId="6" fillId="3" borderId="101" xfId="0" applyNumberFormat="1" applyFont="1" applyFill="1" applyBorder="1" applyAlignment="1">
      <alignment horizontal="right" vertical="center" shrinkToFit="1"/>
    </xf>
    <xf numFmtId="5" fontId="6" fillId="3" borderId="102" xfId="0" applyNumberFormat="1" applyFont="1" applyFill="1" applyBorder="1" applyAlignment="1">
      <alignment horizontal="right" vertical="center" shrinkToFit="1"/>
    </xf>
    <xf numFmtId="0" fontId="7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5" fillId="4" borderId="25" xfId="0" applyFont="1" applyFill="1" applyBorder="1" applyAlignment="1">
      <alignment horizontal="center" vertical="center" shrinkToFit="1"/>
    </xf>
    <xf numFmtId="0" fontId="5" fillId="4" borderId="26" xfId="0" applyFont="1" applyFill="1" applyBorder="1" applyAlignment="1">
      <alignment horizontal="center" vertical="center" shrinkToFit="1"/>
    </xf>
    <xf numFmtId="0" fontId="4" fillId="4" borderId="24" xfId="0" applyFont="1" applyFill="1" applyBorder="1" applyAlignment="1">
      <alignment horizontal="center" vertical="center" shrinkToFit="1"/>
    </xf>
    <xf numFmtId="0" fontId="6" fillId="4" borderId="8" xfId="0" applyFont="1" applyFill="1" applyBorder="1" applyAlignment="1">
      <alignment horizontal="center" vertical="center" shrinkToFit="1"/>
    </xf>
    <xf numFmtId="0" fontId="6" fillId="4" borderId="95" xfId="0" applyFont="1" applyFill="1" applyBorder="1" applyAlignment="1">
      <alignment horizontal="center" vertical="center" shrinkToFit="1"/>
    </xf>
    <xf numFmtId="0" fontId="6" fillId="4" borderId="75" xfId="0" applyFont="1" applyFill="1" applyBorder="1" applyAlignment="1">
      <alignment horizontal="center" vertical="center" shrinkToFit="1"/>
    </xf>
    <xf numFmtId="49" fontId="6" fillId="9" borderId="100" xfId="0" applyNumberFormat="1" applyFont="1" applyFill="1" applyBorder="1" applyAlignment="1">
      <alignment horizontal="center" vertical="center" shrinkToFit="1"/>
    </xf>
    <xf numFmtId="49" fontId="6" fillId="9" borderId="91" xfId="0" applyNumberFormat="1" applyFont="1" applyFill="1" applyBorder="1" applyAlignment="1">
      <alignment horizontal="center" vertical="center" shrinkToFit="1"/>
    </xf>
    <xf numFmtId="49" fontId="6" fillId="9" borderId="99" xfId="0" applyNumberFormat="1" applyFont="1" applyFill="1" applyBorder="1" applyAlignment="1">
      <alignment horizontal="center" vertical="center" shrinkToFit="1"/>
    </xf>
    <xf numFmtId="49" fontId="5" fillId="4" borderId="108" xfId="0" applyNumberFormat="1" applyFont="1" applyFill="1" applyBorder="1" applyAlignment="1">
      <alignment horizontal="center" vertical="center" shrinkToFit="1"/>
    </xf>
    <xf numFmtId="38" fontId="5" fillId="4" borderId="9" xfId="1" applyFont="1" applyFill="1" applyBorder="1" applyAlignment="1">
      <alignment horizontal="center" vertical="center" shrinkToFit="1"/>
    </xf>
    <xf numFmtId="49" fontId="5" fillId="4" borderId="109" xfId="0" applyNumberFormat="1" applyFont="1" applyFill="1" applyBorder="1" applyAlignment="1">
      <alignment horizontal="center" vertical="center" shrinkToFit="1"/>
    </xf>
    <xf numFmtId="0" fontId="5" fillId="9" borderId="1" xfId="0" applyFont="1" applyFill="1" applyBorder="1" applyAlignment="1">
      <alignment horizontal="center" vertical="center" shrinkToFit="1"/>
    </xf>
    <xf numFmtId="0" fontId="23" fillId="0" borderId="10" xfId="0" applyFont="1" applyBorder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vertical="center"/>
    </xf>
    <xf numFmtId="0" fontId="25" fillId="0" borderId="10" xfId="0" applyFont="1" applyBorder="1">
      <alignment vertical="center"/>
    </xf>
    <xf numFmtId="0" fontId="23" fillId="0" borderId="10" xfId="0" applyFont="1" applyBorder="1" applyAlignment="1">
      <alignment horizontal="left" vertical="center" indent="1"/>
    </xf>
    <xf numFmtId="5" fontId="8" fillId="0" borderId="28" xfId="0" applyNumberFormat="1" applyFont="1" applyFill="1" applyBorder="1" applyAlignment="1">
      <alignment horizontal="right" vertical="center" shrinkToFit="1"/>
    </xf>
    <xf numFmtId="0" fontId="8" fillId="0" borderId="0" xfId="0" applyFont="1" applyFill="1" applyAlignment="1">
      <alignment horizontal="center" vertical="center"/>
    </xf>
    <xf numFmtId="0" fontId="17" fillId="4" borderId="61" xfId="0" applyFont="1" applyFill="1" applyBorder="1" applyAlignment="1">
      <alignment horizontal="center" vertical="center" wrapText="1"/>
    </xf>
    <xf numFmtId="0" fontId="11" fillId="4" borderId="112" xfId="0" applyFont="1" applyFill="1" applyBorder="1" applyAlignment="1">
      <alignment horizontal="center" vertical="center"/>
    </xf>
    <xf numFmtId="0" fontId="29" fillId="4" borderId="50" xfId="0" applyFont="1" applyFill="1" applyBorder="1" applyAlignment="1">
      <alignment horizontal="center" vertical="center"/>
    </xf>
    <xf numFmtId="0" fontId="30" fillId="4" borderId="53" xfId="0" applyFont="1" applyFill="1" applyBorder="1" applyAlignment="1">
      <alignment horizontal="center" vertical="center"/>
    </xf>
    <xf numFmtId="0" fontId="30" fillId="4" borderId="37" xfId="0" applyFont="1" applyFill="1" applyBorder="1" applyAlignment="1">
      <alignment horizontal="center" vertical="center"/>
    </xf>
    <xf numFmtId="176" fontId="20" fillId="0" borderId="56" xfId="0" applyNumberFormat="1" applyFont="1" applyBorder="1" applyAlignment="1">
      <alignment vertical="center"/>
    </xf>
    <xf numFmtId="176" fontId="20" fillId="0" borderId="113" xfId="0" applyNumberFormat="1" applyFont="1" applyBorder="1" applyAlignment="1">
      <alignment vertical="center"/>
    </xf>
    <xf numFmtId="176" fontId="20" fillId="0" borderId="114" xfId="0" applyNumberFormat="1" applyFont="1" applyBorder="1" applyAlignment="1">
      <alignment vertical="center"/>
    </xf>
    <xf numFmtId="176" fontId="10" fillId="8" borderId="115" xfId="0" applyNumberFormat="1" applyFont="1" applyFill="1" applyBorder="1" applyAlignment="1">
      <alignment vertical="center"/>
    </xf>
    <xf numFmtId="176" fontId="10" fillId="0" borderId="116" xfId="0" applyNumberFormat="1" applyFont="1" applyBorder="1" applyAlignment="1">
      <alignment vertical="center"/>
    </xf>
    <xf numFmtId="176" fontId="10" fillId="8" borderId="117" xfId="0" applyNumberFormat="1" applyFont="1" applyFill="1" applyBorder="1" applyAlignment="1">
      <alignment vertical="center"/>
    </xf>
    <xf numFmtId="176" fontId="10" fillId="8" borderId="118" xfId="0" applyNumberFormat="1" applyFont="1" applyFill="1" applyBorder="1" applyAlignment="1">
      <alignment vertical="center"/>
    </xf>
    <xf numFmtId="176" fontId="10" fillId="8" borderId="119" xfId="0" applyNumberFormat="1" applyFont="1" applyFill="1" applyBorder="1" applyAlignment="1">
      <alignment vertical="center"/>
    </xf>
    <xf numFmtId="176" fontId="10" fillId="7" borderId="120" xfId="0" applyNumberFormat="1" applyFont="1" applyFill="1" applyBorder="1" applyAlignment="1">
      <alignment vertical="center"/>
    </xf>
    <xf numFmtId="176" fontId="10" fillId="7" borderId="121" xfId="0" applyNumberFormat="1" applyFont="1" applyFill="1" applyBorder="1" applyAlignment="1">
      <alignment vertical="center"/>
    </xf>
    <xf numFmtId="176" fontId="10" fillId="7" borderId="122" xfId="0" applyNumberFormat="1" applyFont="1" applyFill="1" applyBorder="1" applyAlignment="1">
      <alignment vertical="center"/>
    </xf>
    <xf numFmtId="0" fontId="31" fillId="0" borderId="0" xfId="0" applyFont="1" applyAlignment="1">
      <alignment horizontal="right" vertical="center"/>
    </xf>
    <xf numFmtId="176" fontId="18" fillId="9" borderId="123" xfId="0" applyNumberFormat="1" applyFont="1" applyFill="1" applyBorder="1" applyAlignment="1">
      <alignment horizontal="center" vertical="center"/>
    </xf>
    <xf numFmtId="176" fontId="18" fillId="9" borderId="38" xfId="0" applyNumberFormat="1" applyFont="1" applyFill="1" applyBorder="1" applyAlignment="1">
      <alignment horizontal="center" vertical="center"/>
    </xf>
    <xf numFmtId="176" fontId="18" fillId="9" borderId="88" xfId="0" applyNumberFormat="1" applyFont="1" applyFill="1" applyBorder="1" applyAlignment="1">
      <alignment horizontal="center" vertical="center"/>
    </xf>
    <xf numFmtId="176" fontId="18" fillId="9" borderId="124" xfId="0" applyNumberFormat="1" applyFont="1" applyFill="1" applyBorder="1" applyAlignment="1">
      <alignment horizontal="center" vertical="center"/>
    </xf>
    <xf numFmtId="0" fontId="0" fillId="10" borderId="27" xfId="0" applyFill="1" applyBorder="1">
      <alignment vertical="center"/>
    </xf>
    <xf numFmtId="0" fontId="0" fillId="10" borderId="1" xfId="0" applyFill="1" applyBorder="1">
      <alignment vertical="center"/>
    </xf>
    <xf numFmtId="176" fontId="10" fillId="10" borderId="28" xfId="0" applyNumberFormat="1" applyFont="1" applyFill="1" applyBorder="1" applyAlignment="1">
      <alignment vertical="center"/>
    </xf>
    <xf numFmtId="176" fontId="18" fillId="9" borderId="125" xfId="0" applyNumberFormat="1" applyFont="1" applyFill="1" applyBorder="1" applyAlignment="1">
      <alignment horizontal="center" vertical="center"/>
    </xf>
    <xf numFmtId="176" fontId="0" fillId="0" borderId="28" xfId="0" applyNumberFormat="1" applyBorder="1" applyAlignment="1">
      <alignment vertical="center"/>
    </xf>
    <xf numFmtId="176" fontId="0" fillId="10" borderId="28" xfId="0" applyNumberForma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9" borderId="7" xfId="1" applyNumberFormat="1" applyFont="1" applyFill="1" applyBorder="1" applyAlignment="1">
      <alignment horizontal="center" vertical="center" shrinkToFit="1"/>
    </xf>
    <xf numFmtId="0" fontId="6" fillId="9" borderId="92" xfId="1" applyNumberFormat="1" applyFont="1" applyFill="1" applyBorder="1" applyAlignment="1">
      <alignment horizontal="center" vertical="center" shrinkToFit="1"/>
    </xf>
    <xf numFmtId="0" fontId="6" fillId="9" borderId="93" xfId="1" applyNumberFormat="1" applyFont="1" applyFill="1" applyBorder="1" applyAlignment="1">
      <alignment horizontal="center" vertical="center" shrinkToFit="1"/>
    </xf>
    <xf numFmtId="49" fontId="6" fillId="9" borderId="7" xfId="0" applyNumberFormat="1" applyFont="1" applyFill="1" applyBorder="1" applyAlignment="1">
      <alignment horizontal="center" vertical="center" shrinkToFit="1"/>
    </xf>
    <xf numFmtId="49" fontId="6" fillId="9" borderId="92" xfId="0" applyNumberFormat="1" applyFont="1" applyFill="1" applyBorder="1" applyAlignment="1">
      <alignment horizontal="center" vertical="center" shrinkToFit="1"/>
    </xf>
    <xf numFmtId="49" fontId="6" fillId="9" borderId="93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5" fillId="4" borderId="25" xfId="0" applyFont="1" applyFill="1" applyBorder="1" applyAlignment="1">
      <alignment horizontal="center" vertical="center" shrinkToFit="1"/>
    </xf>
    <xf numFmtId="0" fontId="32" fillId="2" borderId="30" xfId="0" applyFont="1" applyFill="1" applyBorder="1">
      <alignment vertical="center"/>
    </xf>
    <xf numFmtId="176" fontId="0" fillId="0" borderId="31" xfId="0" applyNumberFormat="1" applyBorder="1" applyAlignment="1">
      <alignment vertical="center"/>
    </xf>
    <xf numFmtId="0" fontId="32" fillId="2" borderId="31" xfId="0" applyFont="1" applyFill="1" applyBorder="1">
      <alignment vertical="center"/>
    </xf>
    <xf numFmtId="49" fontId="6" fillId="9" borderId="18" xfId="0" applyNumberFormat="1" applyFont="1" applyFill="1" applyBorder="1" applyAlignment="1">
      <alignment horizontal="center" vertical="center" shrinkToFit="1"/>
    </xf>
    <xf numFmtId="49" fontId="6" fillId="9" borderId="92" xfId="0" applyNumberFormat="1" applyFont="1" applyFill="1" applyBorder="1" applyAlignment="1">
      <alignment horizontal="center" vertical="center" shrinkToFit="1"/>
    </xf>
    <xf numFmtId="49" fontId="6" fillId="9" borderId="37" xfId="0" applyNumberFormat="1" applyFont="1" applyFill="1" applyBorder="1" applyAlignment="1">
      <alignment horizontal="center" vertical="center" shrinkToFit="1"/>
    </xf>
    <xf numFmtId="0" fontId="0" fillId="0" borderId="27" xfId="0" applyFill="1" applyBorder="1">
      <alignment vertical="center"/>
    </xf>
    <xf numFmtId="0" fontId="0" fillId="0" borderId="1" xfId="0" applyFill="1" applyBorder="1">
      <alignment vertical="center"/>
    </xf>
    <xf numFmtId="176" fontId="0" fillId="0" borderId="28" xfId="0" applyNumberFormat="1" applyFill="1" applyBorder="1" applyAlignment="1">
      <alignment vertical="center"/>
    </xf>
    <xf numFmtId="0" fontId="0" fillId="0" borderId="0" xfId="0" applyFont="1">
      <alignment vertical="center"/>
    </xf>
    <xf numFmtId="0" fontId="0" fillId="2" borderId="29" xfId="0" applyFont="1" applyFill="1" applyBorder="1">
      <alignment vertical="center"/>
    </xf>
    <xf numFmtId="0" fontId="0" fillId="2" borderId="31" xfId="0" applyFont="1" applyFill="1" applyBorder="1">
      <alignment vertical="center"/>
    </xf>
    <xf numFmtId="0" fontId="26" fillId="2" borderId="5" xfId="0" applyFont="1" applyFill="1" applyBorder="1" applyAlignment="1">
      <alignment horizontal="center" vertical="center"/>
    </xf>
    <xf numFmtId="0" fontId="26" fillId="2" borderId="104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0" fontId="26" fillId="2" borderId="10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Border="1" applyAlignment="1">
      <alignment horizontal="left" vertical="center" shrinkToFit="1"/>
    </xf>
    <xf numFmtId="0" fontId="7" fillId="0" borderId="0" xfId="0" applyFont="1" applyFill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7" fillId="2" borderId="0" xfId="2" applyFill="1" applyAlignment="1">
      <alignment horizontal="left" vertical="center" indent="1" shrinkToFit="1"/>
    </xf>
    <xf numFmtId="0" fontId="4" fillId="2" borderId="0" xfId="0" applyFont="1" applyFill="1" applyAlignment="1">
      <alignment horizontal="left" vertical="center" indent="1" shrinkToFi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 shrinkToFit="1"/>
    </xf>
    <xf numFmtId="0" fontId="7" fillId="2" borderId="22" xfId="0" applyFont="1" applyFill="1" applyBorder="1" applyAlignment="1">
      <alignment horizontal="center" vertical="center" shrinkToFit="1"/>
    </xf>
    <xf numFmtId="0" fontId="7" fillId="2" borderId="23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26" fillId="2" borderId="12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/>
    </xf>
    <xf numFmtId="0" fontId="26" fillId="2" borderId="15" xfId="0" applyFont="1" applyFill="1" applyBorder="1" applyAlignment="1">
      <alignment horizontal="center" vertical="center"/>
    </xf>
    <xf numFmtId="0" fontId="26" fillId="2" borderId="16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0" fontId="26" fillId="2" borderId="1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77" fontId="7" fillId="2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26" fillId="2" borderId="110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111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110" xfId="0" applyFont="1" applyFill="1" applyBorder="1" applyAlignment="1">
      <alignment horizontal="center" vertical="center"/>
    </xf>
    <xf numFmtId="0" fontId="26" fillId="2" borderId="111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/>
    </xf>
    <xf numFmtId="0" fontId="4" fillId="4" borderId="107" xfId="0" applyFont="1" applyFill="1" applyBorder="1" applyAlignment="1">
      <alignment horizontal="center" vertical="center" shrinkToFit="1"/>
    </xf>
    <xf numFmtId="0" fontId="4" fillId="4" borderId="27" xfId="0" applyFont="1" applyFill="1" applyBorder="1" applyAlignment="1">
      <alignment horizontal="center" vertical="center" shrinkToFit="1"/>
    </xf>
    <xf numFmtId="0" fontId="4" fillId="4" borderId="29" xfId="0" applyFont="1" applyFill="1" applyBorder="1" applyAlignment="1">
      <alignment horizontal="center" vertical="center" shrinkToFit="1"/>
    </xf>
    <xf numFmtId="0" fontId="5" fillId="9" borderId="1" xfId="0" applyFont="1" applyFill="1" applyBorder="1" applyAlignment="1">
      <alignment horizontal="left" vertical="center" shrinkToFit="1"/>
    </xf>
    <xf numFmtId="0" fontId="5" fillId="9" borderId="4" xfId="0" applyFont="1" applyFill="1" applyBorder="1" applyAlignment="1">
      <alignment horizontal="center" vertical="center" shrinkToFit="1"/>
    </xf>
    <xf numFmtId="0" fontId="5" fillId="9" borderId="127" xfId="0" applyFont="1" applyFill="1" applyBorder="1" applyAlignment="1">
      <alignment horizontal="center" vertical="center" shrinkToFit="1"/>
    </xf>
    <xf numFmtId="0" fontId="5" fillId="9" borderId="103" xfId="0" applyFont="1" applyFill="1" applyBorder="1" applyAlignment="1">
      <alignment horizontal="center" vertical="center" shrinkToFit="1"/>
    </xf>
    <xf numFmtId="49" fontId="5" fillId="4" borderId="4" xfId="0" applyNumberFormat="1" applyFont="1" applyFill="1" applyBorder="1" applyAlignment="1">
      <alignment horizontal="center" vertical="center" shrinkToFit="1"/>
    </xf>
    <xf numFmtId="49" fontId="5" fillId="4" borderId="103" xfId="0" applyNumberFormat="1" applyFont="1" applyFill="1" applyBorder="1" applyAlignment="1">
      <alignment horizontal="center" vertical="center" shrinkToFit="1"/>
    </xf>
    <xf numFmtId="0" fontId="21" fillId="0" borderId="0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4" borderId="94" xfId="0" applyFont="1" applyFill="1" applyBorder="1" applyAlignment="1">
      <alignment horizontal="center" vertical="center" shrinkToFit="1"/>
    </xf>
    <xf numFmtId="0" fontId="5" fillId="4" borderId="106" xfId="0" applyFont="1" applyFill="1" applyBorder="1" applyAlignment="1">
      <alignment horizontal="center" vertical="center" shrinkToFit="1"/>
    </xf>
    <xf numFmtId="0" fontId="5" fillId="4" borderId="126" xfId="0" applyFont="1" applyFill="1" applyBorder="1" applyAlignment="1">
      <alignment horizontal="center" vertical="center" shrinkToFit="1"/>
    </xf>
    <xf numFmtId="5" fontId="23" fillId="0" borderId="10" xfId="0" applyNumberFormat="1" applyFont="1" applyBorder="1" applyAlignment="1">
      <alignment horizontal="right" vertical="center" indent="1"/>
    </xf>
    <xf numFmtId="0" fontId="8" fillId="0" borderId="10" xfId="0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9" fontId="17" fillId="4" borderId="57" xfId="0" applyNumberFormat="1" applyFont="1" applyFill="1" applyBorder="1" applyAlignment="1">
      <alignment horizontal="center" vertical="center"/>
    </xf>
    <xf numFmtId="49" fontId="17" fillId="4" borderId="58" xfId="0" applyNumberFormat="1" applyFont="1" applyFill="1" applyBorder="1" applyAlignment="1">
      <alignment horizontal="center" vertical="center"/>
    </xf>
    <xf numFmtId="49" fontId="18" fillId="4" borderId="64" xfId="0" applyNumberFormat="1" applyFont="1" applyFill="1" applyBorder="1" applyAlignment="1">
      <alignment horizontal="center" vertical="center" wrapText="1"/>
    </xf>
    <xf numFmtId="49" fontId="18" fillId="4" borderId="65" xfId="0" applyNumberFormat="1" applyFont="1" applyFill="1" applyBorder="1" applyAlignment="1">
      <alignment horizontal="center" vertical="center" wrapText="1"/>
    </xf>
    <xf numFmtId="49" fontId="18" fillId="4" borderId="62" xfId="0" applyNumberFormat="1" applyFont="1" applyFill="1" applyBorder="1" applyAlignment="1">
      <alignment horizontal="center" vertical="center" wrapText="1"/>
    </xf>
    <xf numFmtId="49" fontId="18" fillId="4" borderId="8" xfId="0" applyNumberFormat="1" applyFont="1" applyFill="1" applyBorder="1" applyAlignment="1">
      <alignment horizontal="center" vertical="center" wrapText="1"/>
    </xf>
    <xf numFmtId="49" fontId="18" fillId="4" borderId="74" xfId="0" applyNumberFormat="1" applyFont="1" applyFill="1" applyBorder="1" applyAlignment="1">
      <alignment horizontal="center" vertical="center" wrapText="1"/>
    </xf>
    <xf numFmtId="49" fontId="18" fillId="4" borderId="75" xfId="0" applyNumberFormat="1" applyFont="1" applyFill="1" applyBorder="1" applyAlignment="1">
      <alignment horizontal="center" vertical="center" wrapText="1"/>
    </xf>
    <xf numFmtId="49" fontId="19" fillId="4" borderId="64" xfId="0" applyNumberFormat="1" applyFont="1" applyFill="1" applyBorder="1" applyAlignment="1">
      <alignment horizontal="center" vertical="center" wrapText="1"/>
    </xf>
    <xf numFmtId="49" fontId="19" fillId="4" borderId="84" xfId="0" applyNumberFormat="1" applyFont="1" applyFill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CC00"/>
      <color rgb="FF99FF66"/>
      <color rgb="FFFFCCCC"/>
      <color rgb="FFFF99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</xdr:colOff>
      <xdr:row>14</xdr:row>
      <xdr:rowOff>112060</xdr:rowOff>
    </xdr:from>
    <xdr:to>
      <xdr:col>29</xdr:col>
      <xdr:colOff>89648</xdr:colOff>
      <xdr:row>17</xdr:row>
      <xdr:rowOff>89647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24BD4D91-2E10-40D5-805A-FE82950F2304}"/>
            </a:ext>
          </a:extLst>
        </xdr:cNvPr>
        <xdr:cNvSpPr/>
      </xdr:nvSpPr>
      <xdr:spPr>
        <a:xfrm>
          <a:off x="5827060" y="3048001"/>
          <a:ext cx="762000" cy="649940"/>
        </a:xfrm>
        <a:prstGeom prst="ellipse">
          <a:avLst/>
        </a:prstGeom>
        <a:noFill/>
        <a:ln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1</xdr:rowOff>
    </xdr:from>
    <xdr:ext cx="803105" cy="29245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7D2072-246C-448D-B3F7-5AB2F3B4CC88}"/>
            </a:ext>
          </a:extLst>
        </xdr:cNvPr>
        <xdr:cNvSpPr txBox="1"/>
      </xdr:nvSpPr>
      <xdr:spPr>
        <a:xfrm>
          <a:off x="0" y="694766"/>
          <a:ext cx="80310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法人名</a:t>
          </a:r>
          <a:r>
            <a:rPr kumimoji="1" lang="en-US" altLang="ja-JP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endParaRPr kumimoji="1" lang="ja-JP" altLang="en-US" sz="12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5</xdr:col>
      <xdr:colOff>694770</xdr:colOff>
      <xdr:row>2</xdr:row>
      <xdr:rowOff>156882</xdr:rowOff>
    </xdr:from>
    <xdr:ext cx="803105" cy="29245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78FD0C2-701E-4981-B1A3-EC3F371736AB}"/>
            </a:ext>
          </a:extLst>
        </xdr:cNvPr>
        <xdr:cNvSpPr txBox="1"/>
      </xdr:nvSpPr>
      <xdr:spPr>
        <a:xfrm>
          <a:off x="4583211" y="694764"/>
          <a:ext cx="80310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申請額</a:t>
          </a:r>
          <a:r>
            <a:rPr kumimoji="1" lang="en-US" altLang="ja-JP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endParaRPr kumimoji="1" lang="ja-JP" altLang="en-US" sz="12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533400</xdr:colOff>
      <xdr:row>5</xdr:row>
      <xdr:rowOff>60960</xdr:rowOff>
    </xdr:from>
    <xdr:to>
      <xdr:col>16</xdr:col>
      <xdr:colOff>655320</xdr:colOff>
      <xdr:row>28</xdr:row>
      <xdr:rowOff>106680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69535A7-ECD6-44AD-8E07-CDCB4E10288F}"/>
            </a:ext>
          </a:extLst>
        </xdr:cNvPr>
        <xdr:cNvSpPr txBox="1"/>
      </xdr:nvSpPr>
      <xdr:spPr>
        <a:xfrm>
          <a:off x="16824960" y="929640"/>
          <a:ext cx="5257800" cy="39928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使用しない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1"/>
  <sheetViews>
    <sheetView tabSelected="1" view="pageBreakPreview" zoomScaleNormal="100" zoomScaleSheetLayoutView="100" workbookViewId="0">
      <selection activeCell="S31" sqref="S31:Z33"/>
    </sheetView>
  </sheetViews>
  <sheetFormatPr defaultColWidth="9" defaultRowHeight="18" customHeight="1"/>
  <cols>
    <col min="1" max="256" width="3" style="1" customWidth="1"/>
    <col min="257" max="16384" width="9" style="1"/>
  </cols>
  <sheetData>
    <row r="1" spans="1:29" ht="18" customHeight="1">
      <c r="A1" s="1" t="s">
        <v>135</v>
      </c>
    </row>
    <row r="3" spans="1:29" ht="11.25" customHeight="1"/>
    <row r="5" spans="1:29" ht="7.5" customHeight="1"/>
    <row r="6" spans="1:29" ht="18" customHeight="1">
      <c r="T6" s="121" t="s">
        <v>11</v>
      </c>
      <c r="U6" s="202"/>
      <c r="V6" s="202"/>
      <c r="W6" s="1" t="s">
        <v>8</v>
      </c>
      <c r="X6" s="202"/>
      <c r="Y6" s="202"/>
      <c r="Z6" s="1" t="s">
        <v>9</v>
      </c>
      <c r="AA6" s="202"/>
      <c r="AB6" s="202"/>
      <c r="AC6" s="121" t="s">
        <v>10</v>
      </c>
    </row>
    <row r="7" spans="1:29" ht="18" customHeight="1">
      <c r="AC7" s="121"/>
    </row>
    <row r="8" spans="1:29" ht="18" customHeight="1">
      <c r="A8" s="1" t="s">
        <v>5</v>
      </c>
    </row>
    <row r="9" spans="1:29" ht="18" customHeight="1">
      <c r="J9" s="4" t="s">
        <v>46</v>
      </c>
    </row>
    <row r="10" spans="1:29" ht="18" customHeight="1">
      <c r="K10" s="205" t="s">
        <v>47</v>
      </c>
      <c r="L10" s="205"/>
      <c r="M10" s="205"/>
      <c r="N10" s="1" t="s">
        <v>42</v>
      </c>
      <c r="P10" s="121"/>
      <c r="Q10" s="203"/>
      <c r="R10" s="203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</row>
    <row r="11" spans="1:29" ht="18" customHeight="1">
      <c r="K11" s="122"/>
      <c r="L11" s="122"/>
      <c r="M11" s="122"/>
      <c r="N11" s="1" t="s">
        <v>43</v>
      </c>
      <c r="P11" s="121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3"/>
    </row>
    <row r="12" spans="1:29" ht="18" customHeight="1">
      <c r="K12" s="205" t="s">
        <v>41</v>
      </c>
      <c r="L12" s="205"/>
      <c r="M12" s="205"/>
      <c r="N12" s="1" t="s">
        <v>44</v>
      </c>
      <c r="P12" s="121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</row>
    <row r="13" spans="1:29" ht="18" customHeight="1">
      <c r="N13" s="1" t="s">
        <v>45</v>
      </c>
      <c r="P13" s="121"/>
      <c r="Q13" s="203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3"/>
      <c r="AC13" s="1" t="s">
        <v>4</v>
      </c>
    </row>
    <row r="14" spans="1:29" s="123" customFormat="1" ht="18" customHeight="1">
      <c r="P14" s="124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</row>
    <row r="15" spans="1:29" s="123" customFormat="1" ht="18" customHeight="1">
      <c r="P15" s="124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</row>
    <row r="16" spans="1:29" s="123" customFormat="1" ht="18" customHeight="1">
      <c r="P16" s="124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</row>
    <row r="18" spans="1:29" ht="18" customHeight="1">
      <c r="A18" s="204" t="s">
        <v>159</v>
      </c>
      <c r="B18" s="204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4"/>
      <c r="AA18" s="204"/>
      <c r="AB18" s="204"/>
      <c r="AC18" s="204"/>
    </row>
    <row r="19" spans="1:29" ht="18" customHeight="1">
      <c r="A19" s="204" t="s">
        <v>168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4"/>
      <c r="U19" s="204"/>
      <c r="V19" s="204"/>
      <c r="W19" s="204"/>
      <c r="X19" s="204"/>
      <c r="Y19" s="204"/>
      <c r="Z19" s="204"/>
      <c r="AA19" s="204"/>
      <c r="AB19" s="204"/>
      <c r="AC19" s="204"/>
    </row>
    <row r="20" spans="1:29" ht="18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</row>
    <row r="22" spans="1:29" ht="18" customHeight="1">
      <c r="B22" s="1" t="s">
        <v>18</v>
      </c>
    </row>
    <row r="23" spans="1:29" ht="18" customHeight="1">
      <c r="B23" s="1" t="s">
        <v>145</v>
      </c>
      <c r="AB23" s="215"/>
      <c r="AC23" s="215"/>
    </row>
    <row r="25" spans="1:29" ht="32.25" customHeight="1">
      <c r="H25" s="126"/>
      <c r="I25" s="127" t="s">
        <v>6</v>
      </c>
      <c r="J25" s="126"/>
      <c r="K25" s="248" t="str">
        <f>事業所別申請額一覧!H4</f>
        <v/>
      </c>
      <c r="L25" s="248"/>
      <c r="M25" s="248"/>
      <c r="N25" s="248"/>
      <c r="O25" s="248"/>
      <c r="P25" s="248"/>
      <c r="Q25" s="248"/>
      <c r="R25" s="248"/>
      <c r="S25" s="248"/>
      <c r="T25" s="258" t="s">
        <v>7</v>
      </c>
      <c r="U25" s="258"/>
    </row>
    <row r="27" spans="1:29" ht="18" customHeight="1">
      <c r="B27" s="1" t="s">
        <v>12</v>
      </c>
      <c r="G27" s="1" t="s">
        <v>143</v>
      </c>
    </row>
    <row r="28" spans="1:29" ht="8.25" customHeight="1"/>
    <row r="29" spans="1:29" ht="18" customHeight="1">
      <c r="B29" s="1" t="s">
        <v>19</v>
      </c>
    </row>
    <row r="30" spans="1:29" ht="3.75" customHeight="1"/>
    <row r="31" spans="1:29" ht="18" customHeight="1">
      <c r="C31" s="206" t="s">
        <v>24</v>
      </c>
      <c r="D31" s="207"/>
      <c r="E31" s="207"/>
      <c r="F31" s="207"/>
      <c r="G31" s="208"/>
      <c r="H31" s="244"/>
      <c r="I31" s="245"/>
      <c r="J31" s="245"/>
      <c r="K31" s="245"/>
      <c r="L31" s="245"/>
      <c r="M31" s="245"/>
      <c r="N31" s="245"/>
      <c r="O31" s="207" t="s">
        <v>147</v>
      </c>
      <c r="P31" s="207"/>
      <c r="Q31" s="207"/>
      <c r="R31" s="207"/>
      <c r="S31" s="245"/>
      <c r="T31" s="245"/>
      <c r="U31" s="245"/>
      <c r="V31" s="245"/>
      <c r="W31" s="245"/>
      <c r="X31" s="245"/>
      <c r="Y31" s="245"/>
      <c r="Z31" s="245"/>
      <c r="AA31" s="207" t="s">
        <v>148</v>
      </c>
      <c r="AB31" s="220"/>
    </row>
    <row r="32" spans="1:29" ht="18" customHeight="1">
      <c r="C32" s="209"/>
      <c r="D32" s="210"/>
      <c r="E32" s="210"/>
      <c r="F32" s="210"/>
      <c r="G32" s="211"/>
      <c r="H32" s="246"/>
      <c r="I32" s="247"/>
      <c r="J32" s="247"/>
      <c r="K32" s="247"/>
      <c r="L32" s="247"/>
      <c r="M32" s="247"/>
      <c r="N32" s="247"/>
      <c r="O32" s="210"/>
      <c r="P32" s="210"/>
      <c r="Q32" s="210"/>
      <c r="R32" s="210"/>
      <c r="S32" s="247"/>
      <c r="T32" s="247"/>
      <c r="U32" s="247"/>
      <c r="V32" s="247"/>
      <c r="W32" s="247"/>
      <c r="X32" s="247"/>
      <c r="Y32" s="247"/>
      <c r="Z32" s="247"/>
      <c r="AA32" s="249"/>
      <c r="AB32" s="250"/>
    </row>
    <row r="33" spans="3:28" ht="18" customHeight="1">
      <c r="C33" s="212"/>
      <c r="D33" s="213"/>
      <c r="E33" s="213"/>
      <c r="F33" s="213"/>
      <c r="G33" s="214"/>
      <c r="H33" s="221"/>
      <c r="I33" s="222"/>
      <c r="J33" s="222"/>
      <c r="K33" s="222"/>
      <c r="L33" s="222"/>
      <c r="M33" s="222"/>
      <c r="N33" s="222"/>
      <c r="O33" s="213"/>
      <c r="P33" s="213"/>
      <c r="Q33" s="213"/>
      <c r="R33" s="213"/>
      <c r="S33" s="222"/>
      <c r="T33" s="222"/>
      <c r="U33" s="222"/>
      <c r="V33" s="222"/>
      <c r="W33" s="222"/>
      <c r="X33" s="222"/>
      <c r="Y33" s="222"/>
      <c r="Z33" s="222"/>
      <c r="AA33" s="251"/>
      <c r="AB33" s="238"/>
    </row>
    <row r="34" spans="3:28" ht="18" customHeight="1">
      <c r="C34" s="206" t="s">
        <v>139</v>
      </c>
      <c r="D34" s="207"/>
      <c r="E34" s="207"/>
      <c r="F34" s="207"/>
      <c r="G34" s="207"/>
      <c r="H34" s="208"/>
      <c r="I34" s="198"/>
      <c r="J34" s="199"/>
      <c r="K34" s="263"/>
      <c r="L34" s="199"/>
      <c r="M34" s="263"/>
      <c r="N34" s="199"/>
      <c r="O34" s="259"/>
      <c r="P34" s="260"/>
      <c r="Q34" s="252" t="s">
        <v>140</v>
      </c>
      <c r="R34" s="253"/>
      <c r="S34" s="253"/>
      <c r="T34" s="253"/>
      <c r="U34" s="253"/>
      <c r="V34" s="254"/>
      <c r="W34" s="198"/>
      <c r="X34" s="199"/>
      <c r="Y34" s="263"/>
      <c r="Z34" s="199"/>
      <c r="AA34" s="263"/>
      <c r="AB34" s="265"/>
    </row>
    <row r="35" spans="3:28" ht="18" customHeight="1">
      <c r="C35" s="212"/>
      <c r="D35" s="213"/>
      <c r="E35" s="213"/>
      <c r="F35" s="213"/>
      <c r="G35" s="213"/>
      <c r="H35" s="214"/>
      <c r="I35" s="200"/>
      <c r="J35" s="201"/>
      <c r="K35" s="264"/>
      <c r="L35" s="201"/>
      <c r="M35" s="264"/>
      <c r="N35" s="201"/>
      <c r="O35" s="261"/>
      <c r="P35" s="262"/>
      <c r="Q35" s="255"/>
      <c r="R35" s="256"/>
      <c r="S35" s="256"/>
      <c r="T35" s="256"/>
      <c r="U35" s="256"/>
      <c r="V35" s="257"/>
      <c r="W35" s="200"/>
      <c r="X35" s="201"/>
      <c r="Y35" s="264"/>
      <c r="Z35" s="201"/>
      <c r="AA35" s="264"/>
      <c r="AB35" s="266"/>
    </row>
    <row r="36" spans="3:28" ht="18" customHeight="1">
      <c r="C36" s="218" t="s">
        <v>21</v>
      </c>
      <c r="D36" s="219"/>
      <c r="E36" s="219"/>
      <c r="F36" s="219"/>
      <c r="G36" s="219"/>
      <c r="H36" s="219"/>
      <c r="I36" s="219"/>
      <c r="J36" s="219"/>
      <c r="K36" s="219"/>
      <c r="L36" s="220"/>
      <c r="M36" s="206" t="s">
        <v>20</v>
      </c>
      <c r="N36" s="220"/>
      <c r="O36" s="233"/>
      <c r="P36" s="234"/>
      <c r="Q36" s="234"/>
      <c r="R36" s="234"/>
      <c r="S36" s="234"/>
      <c r="T36" s="234"/>
      <c r="U36" s="234"/>
      <c r="V36" s="234"/>
      <c r="W36" s="234"/>
      <c r="X36" s="234"/>
      <c r="Y36" s="234"/>
      <c r="Z36" s="234"/>
      <c r="AA36" s="234"/>
      <c r="AB36" s="242"/>
    </row>
    <row r="37" spans="3:28" ht="18" customHeight="1">
      <c r="C37" s="221" t="s">
        <v>25</v>
      </c>
      <c r="D37" s="222"/>
      <c r="E37" s="222"/>
      <c r="F37" s="222"/>
      <c r="G37" s="222"/>
      <c r="H37" s="222"/>
      <c r="I37" s="222"/>
      <c r="J37" s="222"/>
      <c r="K37" s="222"/>
      <c r="L37" s="223"/>
      <c r="M37" s="237"/>
      <c r="N37" s="238"/>
      <c r="O37" s="235"/>
      <c r="P37" s="236"/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36"/>
      <c r="AB37" s="243"/>
    </row>
    <row r="38" spans="3:28" ht="18" customHeight="1">
      <c r="C38" s="239" t="s">
        <v>23</v>
      </c>
      <c r="D38" s="240"/>
      <c r="E38" s="240"/>
      <c r="F38" s="240"/>
      <c r="G38" s="241"/>
      <c r="H38" s="224"/>
      <c r="I38" s="225"/>
      <c r="J38" s="225"/>
      <c r="K38" s="225"/>
      <c r="L38" s="225"/>
      <c r="M38" s="225"/>
      <c r="N38" s="225"/>
      <c r="O38" s="225"/>
      <c r="P38" s="225"/>
      <c r="Q38" s="225"/>
      <c r="R38" s="225"/>
      <c r="S38" s="225"/>
      <c r="T38" s="225"/>
      <c r="U38" s="225"/>
      <c r="V38" s="225"/>
      <c r="W38" s="225"/>
      <c r="X38" s="225"/>
      <c r="Y38" s="225"/>
      <c r="Z38" s="225"/>
      <c r="AA38" s="225"/>
      <c r="AB38" s="226"/>
    </row>
    <row r="39" spans="3:28" ht="18" customHeight="1">
      <c r="C39" s="209" t="s">
        <v>22</v>
      </c>
      <c r="D39" s="210"/>
      <c r="E39" s="210"/>
      <c r="F39" s="210"/>
      <c r="G39" s="211"/>
      <c r="H39" s="227"/>
      <c r="I39" s="228"/>
      <c r="J39" s="228"/>
      <c r="K39" s="228"/>
      <c r="L39" s="228"/>
      <c r="M39" s="228"/>
      <c r="N39" s="228"/>
      <c r="O39" s="228"/>
      <c r="P39" s="228"/>
      <c r="Q39" s="228"/>
      <c r="R39" s="228"/>
      <c r="S39" s="228"/>
      <c r="T39" s="228"/>
      <c r="U39" s="228"/>
      <c r="V39" s="228"/>
      <c r="W39" s="228"/>
      <c r="X39" s="228"/>
      <c r="Y39" s="228"/>
      <c r="Z39" s="228"/>
      <c r="AA39" s="228"/>
      <c r="AB39" s="229"/>
    </row>
    <row r="40" spans="3:28" ht="18" customHeight="1">
      <c r="C40" s="212"/>
      <c r="D40" s="213"/>
      <c r="E40" s="213"/>
      <c r="F40" s="213"/>
      <c r="G40" s="214"/>
      <c r="H40" s="230"/>
      <c r="I40" s="231"/>
      <c r="J40" s="231"/>
      <c r="K40" s="231"/>
      <c r="L40" s="231"/>
      <c r="M40" s="231"/>
      <c r="N40" s="231"/>
      <c r="O40" s="231"/>
      <c r="P40" s="231"/>
      <c r="Q40" s="231"/>
      <c r="R40" s="231"/>
      <c r="S40" s="231"/>
      <c r="T40" s="231"/>
      <c r="U40" s="231"/>
      <c r="V40" s="231"/>
      <c r="W40" s="231"/>
      <c r="X40" s="231"/>
      <c r="Y40" s="231"/>
      <c r="Z40" s="231"/>
      <c r="AA40" s="231"/>
      <c r="AB40" s="232"/>
    </row>
    <row r="41" spans="3:28" ht="18" customHeight="1">
      <c r="C41" s="1" t="s">
        <v>35</v>
      </c>
    </row>
    <row r="42" spans="3:28" ht="11.25" customHeight="1"/>
    <row r="43" spans="3:28" ht="18" customHeight="1">
      <c r="H43" s="1" t="s">
        <v>13</v>
      </c>
    </row>
    <row r="44" spans="3:28" ht="7.5" customHeight="1"/>
    <row r="45" spans="3:28" ht="18" customHeight="1">
      <c r="M45" s="121" t="s">
        <v>14</v>
      </c>
      <c r="N45" s="217"/>
      <c r="O45" s="217"/>
      <c r="P45" s="217"/>
      <c r="Q45" s="217"/>
      <c r="R45" s="217"/>
      <c r="S45" s="217"/>
      <c r="T45" s="217"/>
      <c r="U45" s="217"/>
      <c r="V45" s="217"/>
      <c r="W45" s="217"/>
      <c r="X45" s="217"/>
      <c r="Y45" s="217"/>
      <c r="Z45" s="217"/>
      <c r="AA45" s="217"/>
      <c r="AB45" s="217"/>
    </row>
    <row r="46" spans="3:28" ht="7.5" customHeight="1"/>
    <row r="47" spans="3:28" ht="18" customHeight="1">
      <c r="M47" s="121" t="s">
        <v>15</v>
      </c>
      <c r="N47" s="217"/>
      <c r="O47" s="217"/>
      <c r="P47" s="217"/>
      <c r="Q47" s="217"/>
      <c r="R47" s="217"/>
      <c r="S47" s="217"/>
      <c r="T47" s="217"/>
      <c r="U47" s="217"/>
      <c r="V47" s="217"/>
      <c r="W47" s="217"/>
      <c r="X47" s="217"/>
      <c r="Y47" s="217"/>
      <c r="Z47" s="217"/>
      <c r="AA47" s="217"/>
      <c r="AB47" s="217"/>
    </row>
    <row r="48" spans="3:28" ht="7.5" customHeight="1"/>
    <row r="49" spans="13:28" ht="18" customHeight="1">
      <c r="M49" s="121" t="s">
        <v>16</v>
      </c>
      <c r="N49" s="217"/>
      <c r="O49" s="217"/>
      <c r="P49" s="217"/>
      <c r="Q49" s="217"/>
      <c r="R49" s="217"/>
      <c r="S49" s="217"/>
      <c r="T49" s="217"/>
      <c r="U49" s="217"/>
      <c r="V49" s="217"/>
      <c r="W49" s="217"/>
      <c r="X49" s="217"/>
      <c r="Y49" s="217"/>
      <c r="Z49" s="217"/>
      <c r="AA49" s="217"/>
      <c r="AB49" s="217"/>
    </row>
    <row r="50" spans="13:28" ht="7.5" customHeight="1"/>
    <row r="51" spans="13:28" ht="18" customHeight="1">
      <c r="M51" s="121" t="s">
        <v>17</v>
      </c>
      <c r="N51" s="216"/>
      <c r="O51" s="217"/>
      <c r="P51" s="217"/>
      <c r="Q51" s="217"/>
      <c r="R51" s="217"/>
      <c r="S51" s="217"/>
      <c r="T51" s="217"/>
      <c r="U51" s="217"/>
      <c r="V51" s="217"/>
      <c r="W51" s="217"/>
      <c r="X51" s="217"/>
      <c r="Y51" s="217"/>
      <c r="Z51" s="217"/>
      <c r="AA51" s="217"/>
      <c r="AB51" s="217"/>
    </row>
  </sheetData>
  <customSheetViews>
    <customSheetView guid="{A4944F79-23A9-4139-A087-1D2ED8314D7E}" scale="85" showPageBreaks="1" printArea="1" view="pageBreakPreview">
      <selection activeCell="N51" sqref="N51:AB51"/>
      <pageMargins left="0.82" right="0.49" top="0.61458333333333337" bottom="0.5" header="0.3" footer="0.3"/>
      <pageSetup paperSize="9" scale="99" orientation="portrait" r:id="rId1"/>
    </customSheetView>
  </customSheetViews>
  <mergeCells count="46">
    <mergeCell ref="N47:AB47"/>
    <mergeCell ref="N49:AB49"/>
    <mergeCell ref="H31:N33"/>
    <mergeCell ref="S31:Z33"/>
    <mergeCell ref="K25:S25"/>
    <mergeCell ref="O31:R33"/>
    <mergeCell ref="AA31:AB33"/>
    <mergeCell ref="Q34:V35"/>
    <mergeCell ref="C34:H35"/>
    <mergeCell ref="T25:U25"/>
    <mergeCell ref="O34:P35"/>
    <mergeCell ref="M34:N35"/>
    <mergeCell ref="K34:L35"/>
    <mergeCell ref="I34:J35"/>
    <mergeCell ref="AA34:AB35"/>
    <mergeCell ref="Y34:Z35"/>
    <mergeCell ref="N51:AB51"/>
    <mergeCell ref="C36:L36"/>
    <mergeCell ref="C37:L37"/>
    <mergeCell ref="H38:AB38"/>
    <mergeCell ref="H39:AB40"/>
    <mergeCell ref="O36:P37"/>
    <mergeCell ref="M36:N37"/>
    <mergeCell ref="C38:G38"/>
    <mergeCell ref="C39:G40"/>
    <mergeCell ref="N45:AB45"/>
    <mergeCell ref="AA36:AB37"/>
    <mergeCell ref="Y36:Z37"/>
    <mergeCell ref="W36:X37"/>
    <mergeCell ref="U36:V37"/>
    <mergeCell ref="S36:T37"/>
    <mergeCell ref="Q36:R37"/>
    <mergeCell ref="W34:X35"/>
    <mergeCell ref="AA6:AB6"/>
    <mergeCell ref="X6:Y6"/>
    <mergeCell ref="U6:V6"/>
    <mergeCell ref="Q10:AB10"/>
    <mergeCell ref="A18:AC18"/>
    <mergeCell ref="K10:M10"/>
    <mergeCell ref="K12:M12"/>
    <mergeCell ref="Q11:AB11"/>
    <mergeCell ref="Q12:AB12"/>
    <mergeCell ref="Q13:AB13"/>
    <mergeCell ref="A19:AC19"/>
    <mergeCell ref="C31:G33"/>
    <mergeCell ref="AB23:AC23"/>
  </mergeCells>
  <phoneticPr fontId="2"/>
  <pageMargins left="0.82" right="0.49" top="0.61458333333333337" bottom="0.5" header="0.3" footer="0.3"/>
  <pageSetup paperSize="9" scale="97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03"/>
  <sheetViews>
    <sheetView view="pageBreakPreview" zoomScaleNormal="100" zoomScaleSheetLayoutView="100" workbookViewId="0">
      <selection activeCell="C26" sqref="C26:D26"/>
    </sheetView>
  </sheetViews>
  <sheetFormatPr defaultColWidth="2.21875" defaultRowHeight="21" customHeight="1"/>
  <cols>
    <col min="1" max="1" width="1.44140625" style="1" customWidth="1"/>
    <col min="2" max="2" width="3.33203125" style="1" customWidth="1"/>
    <col min="3" max="3" width="2.88671875" style="1" customWidth="1"/>
    <col min="4" max="4" width="33.109375" style="1" customWidth="1"/>
    <col min="5" max="6" width="10.109375" style="1" customWidth="1"/>
    <col min="7" max="7" width="19.6640625" style="1" customWidth="1"/>
    <col min="8" max="8" width="17.88671875" style="1" customWidth="1"/>
    <col min="9" max="9" width="16.21875" style="1" customWidth="1"/>
    <col min="10" max="11" width="2.21875" style="1"/>
    <col min="12" max="12" width="5.88671875" style="1" bestFit="1" customWidth="1"/>
    <col min="13" max="13" width="5.21875" style="1" customWidth="1"/>
    <col min="14" max="16384" width="2.21875" style="1"/>
  </cols>
  <sheetData>
    <row r="1" spans="1:13" ht="21" customHeight="1">
      <c r="A1" s="1" t="s">
        <v>136</v>
      </c>
    </row>
    <row r="2" spans="1:13" ht="21" customHeight="1">
      <c r="A2" s="277" t="s">
        <v>26</v>
      </c>
      <c r="B2" s="277"/>
      <c r="C2" s="277"/>
      <c r="D2" s="277"/>
      <c r="E2" s="277"/>
      <c r="F2" s="277"/>
      <c r="G2" s="277"/>
      <c r="H2" s="277"/>
      <c r="I2" s="277"/>
    </row>
    <row r="3" spans="1:13" ht="12.75" customHeight="1">
      <c r="A3" s="119"/>
      <c r="B3" s="119"/>
      <c r="C3" s="119"/>
      <c r="D3" s="119"/>
      <c r="E3" s="119"/>
      <c r="F3" s="119"/>
      <c r="G3" s="177"/>
      <c r="H3" s="119"/>
      <c r="I3" s="119"/>
    </row>
    <row r="4" spans="1:13" s="104" customFormat="1" ht="21" customHeight="1" thickBot="1">
      <c r="A4" s="144"/>
      <c r="B4" s="141"/>
      <c r="C4" s="141"/>
      <c r="D4" s="145" t="str">
        <f>IF(申請書兼請求書!Q11="","",申請書兼請求書!Q11)</f>
        <v/>
      </c>
      <c r="E4" s="142"/>
      <c r="F4" s="143"/>
      <c r="G4" s="143"/>
      <c r="H4" s="281" t="str">
        <f>IF((I6+I16+I26+I36+I46+I56+I66+I76+I86+I96)=0,"",I6+I16+I26+I36+I46+I56+I66+I76+I86+I96+I106+I116+I126+I136+I146+I156+I166+I176+I196+I206+I216+I226+I236+I246+I256+I266+I276+I286+I296)</f>
        <v/>
      </c>
      <c r="I4" s="281"/>
    </row>
    <row r="5" spans="1:13" s="2" customFormat="1" ht="16.5" customHeight="1">
      <c r="B5" s="130" t="s">
        <v>0</v>
      </c>
      <c r="C5" s="278" t="s">
        <v>27</v>
      </c>
      <c r="D5" s="279"/>
      <c r="E5" s="128" t="s">
        <v>1</v>
      </c>
      <c r="F5" s="278" t="s">
        <v>2</v>
      </c>
      <c r="G5" s="280"/>
      <c r="H5" s="279"/>
      <c r="I5" s="129" t="s">
        <v>129</v>
      </c>
    </row>
    <row r="6" spans="1:13" s="5" customFormat="1" ht="16.5" customHeight="1">
      <c r="B6" s="267">
        <v>1</v>
      </c>
      <c r="C6" s="270"/>
      <c r="D6" s="270"/>
      <c r="E6" s="140"/>
      <c r="F6" s="271"/>
      <c r="G6" s="272"/>
      <c r="H6" s="273"/>
      <c r="I6" s="146">
        <f>SUM(I8:I12)</f>
        <v>0</v>
      </c>
    </row>
    <row r="7" spans="1:13" ht="16.5" customHeight="1">
      <c r="B7" s="268"/>
      <c r="C7" s="274" t="s">
        <v>89</v>
      </c>
      <c r="D7" s="275"/>
      <c r="E7" s="137" t="s">
        <v>131</v>
      </c>
      <c r="F7" s="137" t="s">
        <v>55</v>
      </c>
      <c r="G7" s="138" t="s">
        <v>165</v>
      </c>
      <c r="H7" s="138" t="s">
        <v>164</v>
      </c>
      <c r="I7" s="139" t="s">
        <v>130</v>
      </c>
    </row>
    <row r="8" spans="1:13" ht="12.75" customHeight="1">
      <c r="B8" s="268"/>
      <c r="C8" s="131">
        <v>1</v>
      </c>
      <c r="D8" s="114"/>
      <c r="E8" s="112" t="str">
        <f>IFERROR(VLOOKUP(D8,【編集不可】データ一覧!$E:$I,4,FALSE),"")</f>
        <v/>
      </c>
      <c r="F8" s="134"/>
      <c r="G8" s="181"/>
      <c r="H8" s="178"/>
      <c r="I8" s="117" t="str">
        <f>IFERROR(IF(M8="0","支給対象外事業所",VLOOKUP(L8,【編集不可】データ一覧!$A:$D,4,FALSE)/M8),"")</f>
        <v/>
      </c>
      <c r="L8" s="1" t="str">
        <f>事業所別申請額一覧!E8&amp;事業所別申請額一覧!F8</f>
        <v/>
      </c>
      <c r="M8" s="1" t="str">
        <f>IFERROR(IF(H8="令和7年4月1日以前","1",IF(H8="令和6年4月2日～10月1日","2",IF(H8="令和7年4月2日以降","0",""))),"")</f>
        <v/>
      </c>
    </row>
    <row r="9" spans="1:13" ht="12.75" customHeight="1">
      <c r="B9" s="268"/>
      <c r="C9" s="132">
        <v>2</v>
      </c>
      <c r="D9" s="111"/>
      <c r="E9" s="112" t="str">
        <f>IFERROR(VLOOKUP(D9,【編集不可】データ一覧!$E:$I,4,FALSE),"")</f>
        <v/>
      </c>
      <c r="F9" s="135"/>
      <c r="G9" s="182"/>
      <c r="H9" s="179"/>
      <c r="I9" s="103" t="str">
        <f>IFERROR(IF(M9="0","支給対象外事業所",VLOOKUP(L9,【編集不可】データ一覧!$A:$D,4,FALSE)/M9),"")</f>
        <v/>
      </c>
      <c r="L9" s="1" t="str">
        <f>事業所別申請額一覧!E9&amp;事業所別申請額一覧!F9</f>
        <v/>
      </c>
      <c r="M9" s="1" t="str">
        <f t="shared" ref="M9:M72" si="0">IFERROR(IF(H9="令和7年4月1日以前","1",IF(H9="令和6年4月2日～10月1日","2",IF(H9="令和7年4月2日以降","0",""))),"")</f>
        <v/>
      </c>
    </row>
    <row r="10" spans="1:13" ht="12.75" customHeight="1">
      <c r="B10" s="268"/>
      <c r="C10" s="132">
        <v>3</v>
      </c>
      <c r="D10" s="111"/>
      <c r="E10" s="112" t="str">
        <f>IFERROR(VLOOKUP(D10,【編集不可】データ一覧!$E:$I,4,FALSE),"")</f>
        <v/>
      </c>
      <c r="F10" s="135"/>
      <c r="G10" s="182"/>
      <c r="H10" s="179"/>
      <c r="I10" s="103" t="str">
        <f>IFERROR(IF(M10="0","支給対象外事業所",VLOOKUP(L10,【編集不可】データ一覧!$A:$D,4,FALSE)/M10),"")</f>
        <v/>
      </c>
      <c r="L10" s="1" t="str">
        <f>事業所別申請額一覧!E10&amp;事業所別申請額一覧!F10</f>
        <v/>
      </c>
      <c r="M10" s="1" t="str">
        <f t="shared" si="0"/>
        <v/>
      </c>
    </row>
    <row r="11" spans="1:13" ht="12.75" customHeight="1">
      <c r="B11" s="268"/>
      <c r="C11" s="132">
        <v>4</v>
      </c>
      <c r="D11" s="111"/>
      <c r="E11" s="112" t="str">
        <f>IFERROR(VLOOKUP(D11,【編集不可】データ一覧!$E:$I,4,FALSE),"")</f>
        <v/>
      </c>
      <c r="F11" s="135"/>
      <c r="G11" s="182"/>
      <c r="H11" s="179"/>
      <c r="I11" s="103" t="str">
        <f>IFERROR(IF(M11="0","支給対象外事業所",VLOOKUP(L11,【編集不可】データ一覧!$A:$D,4,FALSE)/M11),"")</f>
        <v/>
      </c>
      <c r="L11" s="1" t="str">
        <f>事業所別申請額一覧!E11&amp;事業所別申請額一覧!F11</f>
        <v/>
      </c>
      <c r="M11" s="1" t="str">
        <f t="shared" si="0"/>
        <v/>
      </c>
    </row>
    <row r="12" spans="1:13" ht="12.75" customHeight="1" thickBot="1">
      <c r="B12" s="269"/>
      <c r="C12" s="133">
        <v>5</v>
      </c>
      <c r="D12" s="115"/>
      <c r="E12" s="116" t="str">
        <f>IFERROR(VLOOKUP(D12,【編集不可】データ一覧!$E:$I,4,FALSE),"")</f>
        <v/>
      </c>
      <c r="F12" s="136"/>
      <c r="G12" s="183"/>
      <c r="H12" s="180"/>
      <c r="I12" s="118" t="str">
        <f>IFERROR(IF(M12="0","支給対象外事業所",VLOOKUP(L12,【編集不可】データ一覧!$A:$D,4,FALSE)/M12),"")</f>
        <v/>
      </c>
      <c r="L12" s="1" t="str">
        <f>事業所別申請額一覧!E12&amp;事業所別申請額一覧!F12</f>
        <v/>
      </c>
      <c r="M12" s="1" t="str">
        <f t="shared" si="0"/>
        <v/>
      </c>
    </row>
    <row r="13" spans="1:13" ht="12" customHeight="1">
      <c r="B13" s="276" t="s">
        <v>90</v>
      </c>
      <c r="C13" s="276"/>
      <c r="D13" s="276"/>
      <c r="E13" s="276"/>
      <c r="F13" s="276"/>
      <c r="G13" s="276"/>
      <c r="H13" s="276"/>
      <c r="I13" s="276"/>
      <c r="J13" s="12"/>
      <c r="L13" s="1" t="str">
        <f>事業所別申請額一覧!E13&amp;事業所別申請額一覧!F13</f>
        <v/>
      </c>
      <c r="M13" s="1" t="str">
        <f t="shared" si="0"/>
        <v/>
      </c>
    </row>
    <row r="14" spans="1:13" ht="38.25" customHeight="1" thickBot="1">
      <c r="L14" s="1" t="str">
        <f>事業所別申請額一覧!E14&amp;事業所別申請額一覧!F14</f>
        <v/>
      </c>
      <c r="M14" s="1" t="str">
        <f t="shared" si="0"/>
        <v/>
      </c>
    </row>
    <row r="15" spans="1:13" s="2" customFormat="1" ht="16.5" customHeight="1">
      <c r="B15" s="130" t="s">
        <v>0</v>
      </c>
      <c r="C15" s="278" t="s">
        <v>27</v>
      </c>
      <c r="D15" s="279"/>
      <c r="E15" s="185" t="s">
        <v>1</v>
      </c>
      <c r="F15" s="278" t="s">
        <v>2</v>
      </c>
      <c r="G15" s="280"/>
      <c r="H15" s="279"/>
      <c r="I15" s="129" t="s">
        <v>129</v>
      </c>
      <c r="L15" s="1" t="str">
        <f>事業所別申請額一覧!E15&amp;事業所別申請額一覧!F15</f>
        <v>事業所番号住所</v>
      </c>
      <c r="M15" s="1" t="str">
        <f t="shared" si="0"/>
        <v/>
      </c>
    </row>
    <row r="16" spans="1:13" s="5" customFormat="1" ht="16.5" customHeight="1">
      <c r="B16" s="267">
        <v>2</v>
      </c>
      <c r="C16" s="270"/>
      <c r="D16" s="270"/>
      <c r="E16" s="140"/>
      <c r="F16" s="271"/>
      <c r="G16" s="272"/>
      <c r="H16" s="273"/>
      <c r="I16" s="146">
        <f>SUM(I18:I22)</f>
        <v>0</v>
      </c>
      <c r="L16" s="1" t="str">
        <f>事業所別申請額一覧!E16&amp;事業所別申請額一覧!F16</f>
        <v/>
      </c>
      <c r="M16" s="1" t="str">
        <f t="shared" si="0"/>
        <v/>
      </c>
    </row>
    <row r="17" spans="2:13" ht="16.5" customHeight="1">
      <c r="B17" s="268"/>
      <c r="C17" s="274" t="s">
        <v>89</v>
      </c>
      <c r="D17" s="275"/>
      <c r="E17" s="137" t="s">
        <v>131</v>
      </c>
      <c r="F17" s="137" t="s">
        <v>55</v>
      </c>
      <c r="G17" s="138" t="s">
        <v>165</v>
      </c>
      <c r="H17" s="138" t="s">
        <v>164</v>
      </c>
      <c r="I17" s="139" t="s">
        <v>130</v>
      </c>
      <c r="L17" s="1" t="str">
        <f>事業所別申請額一覧!E17&amp;事業所別申請額一覧!F17</f>
        <v>分類定員数</v>
      </c>
      <c r="M17" s="1" t="str">
        <f t="shared" si="0"/>
        <v/>
      </c>
    </row>
    <row r="18" spans="2:13" ht="12.75" customHeight="1">
      <c r="B18" s="268"/>
      <c r="C18" s="131">
        <v>1</v>
      </c>
      <c r="D18" s="114"/>
      <c r="E18" s="113" t="str">
        <f>IFERROR(VLOOKUP(D18,【編集不可】データ一覧!$E:$I,4,FALSE),"")</f>
        <v/>
      </c>
      <c r="F18" s="134"/>
      <c r="G18" s="181"/>
      <c r="H18" s="178"/>
      <c r="I18" s="117" t="str">
        <f>IFERROR(IF(M18="0","支給対象外事業所",VLOOKUP(L18,【編集不可】データ一覧!$A:$D,4,FALSE)/M18),"")</f>
        <v/>
      </c>
      <c r="L18" s="1" t="str">
        <f>事業所別申請額一覧!E18&amp;事業所別申請額一覧!F18</f>
        <v/>
      </c>
      <c r="M18" s="1" t="str">
        <f t="shared" si="0"/>
        <v/>
      </c>
    </row>
    <row r="19" spans="2:13" ht="12.75" customHeight="1">
      <c r="B19" s="268"/>
      <c r="C19" s="132">
        <v>2</v>
      </c>
      <c r="D19" s="111"/>
      <c r="E19" s="112" t="str">
        <f>IFERROR(VLOOKUP(D19,【編集不可】データ一覧!$E:$I,4,FALSE),"")</f>
        <v/>
      </c>
      <c r="F19" s="135"/>
      <c r="G19" s="182"/>
      <c r="H19" s="179"/>
      <c r="I19" s="103" t="str">
        <f>IFERROR(IF(M19="0","支給対象外事業所",VLOOKUP(L19,【編集不可】データ一覧!$A:$D,4,FALSE)/M19),"")</f>
        <v/>
      </c>
      <c r="L19" s="1" t="str">
        <f>事業所別申請額一覧!E19&amp;事業所別申請額一覧!F19</f>
        <v/>
      </c>
      <c r="M19" s="1" t="str">
        <f t="shared" si="0"/>
        <v/>
      </c>
    </row>
    <row r="20" spans="2:13" ht="12.75" customHeight="1">
      <c r="B20" s="268"/>
      <c r="C20" s="132">
        <v>3</v>
      </c>
      <c r="D20" s="111"/>
      <c r="E20" s="112" t="str">
        <f>IFERROR(VLOOKUP(D20,【編集不可】データ一覧!$E:$I,4,FALSE),"")</f>
        <v/>
      </c>
      <c r="F20" s="135"/>
      <c r="G20" s="182"/>
      <c r="H20" s="179"/>
      <c r="I20" s="103" t="str">
        <f>IFERROR(IF(M20="0","支給対象外事業所",VLOOKUP(L20,【編集不可】データ一覧!$A:$D,4,FALSE)/M20),"")</f>
        <v/>
      </c>
      <c r="L20" s="1" t="str">
        <f>事業所別申請額一覧!E20&amp;事業所別申請額一覧!F20</f>
        <v/>
      </c>
      <c r="M20" s="1" t="str">
        <f t="shared" si="0"/>
        <v/>
      </c>
    </row>
    <row r="21" spans="2:13" ht="12.75" customHeight="1">
      <c r="B21" s="268"/>
      <c r="C21" s="132">
        <v>4</v>
      </c>
      <c r="D21" s="111"/>
      <c r="E21" s="112" t="str">
        <f>IFERROR(VLOOKUP(D21,【編集不可】データ一覧!$E:$I,4,FALSE),"")</f>
        <v/>
      </c>
      <c r="F21" s="135"/>
      <c r="G21" s="182"/>
      <c r="H21" s="179"/>
      <c r="I21" s="103" t="str">
        <f>IFERROR(IF(M21="0","支給対象外事業所",VLOOKUP(L21,【編集不可】データ一覧!$A:$D,4,FALSE)/M21),"")</f>
        <v/>
      </c>
      <c r="L21" s="1" t="str">
        <f>事業所別申請額一覧!E21&amp;事業所別申請額一覧!F21</f>
        <v/>
      </c>
      <c r="M21" s="1" t="str">
        <f t="shared" si="0"/>
        <v/>
      </c>
    </row>
    <row r="22" spans="2:13" ht="12.75" customHeight="1" thickBot="1">
      <c r="B22" s="269"/>
      <c r="C22" s="133">
        <v>5</v>
      </c>
      <c r="D22" s="115"/>
      <c r="E22" s="116" t="str">
        <f>IFERROR(VLOOKUP(D22,【編集不可】データ一覧!$E:$I,4,FALSE),"")</f>
        <v/>
      </c>
      <c r="F22" s="136"/>
      <c r="G22" s="183"/>
      <c r="H22" s="180"/>
      <c r="I22" s="118" t="str">
        <f>IFERROR(IF(M22="0","支給対象外事業所",VLOOKUP(L22,【編集不可】データ一覧!$A:$D,4,FALSE)/M22),"")</f>
        <v/>
      </c>
      <c r="L22" s="1" t="str">
        <f>事業所別申請額一覧!E22&amp;事業所別申請額一覧!F22</f>
        <v/>
      </c>
      <c r="M22" s="1" t="str">
        <f t="shared" si="0"/>
        <v/>
      </c>
    </row>
    <row r="23" spans="2:13" ht="12" customHeight="1">
      <c r="B23" s="276" t="s">
        <v>90</v>
      </c>
      <c r="C23" s="276"/>
      <c r="D23" s="276"/>
      <c r="E23" s="276"/>
      <c r="F23" s="276"/>
      <c r="G23" s="276"/>
      <c r="H23" s="276"/>
      <c r="I23" s="276"/>
      <c r="J23" s="12"/>
      <c r="L23" s="1" t="str">
        <f>事業所別申請額一覧!E23&amp;事業所別申請額一覧!F23</f>
        <v/>
      </c>
      <c r="M23" s="1" t="str">
        <f t="shared" si="0"/>
        <v/>
      </c>
    </row>
    <row r="24" spans="2:13" ht="38.25" customHeight="1" thickBot="1">
      <c r="B24" s="3"/>
      <c r="C24" s="3"/>
      <c r="D24" s="1" t="s">
        <v>3</v>
      </c>
      <c r="L24" s="1" t="str">
        <f>事業所別申請額一覧!E24&amp;事業所別申請額一覧!F24</f>
        <v/>
      </c>
      <c r="M24" s="1" t="str">
        <f t="shared" si="0"/>
        <v/>
      </c>
    </row>
    <row r="25" spans="2:13" s="2" customFormat="1" ht="16.5" customHeight="1">
      <c r="B25" s="130" t="s">
        <v>0</v>
      </c>
      <c r="C25" s="278" t="s">
        <v>27</v>
      </c>
      <c r="D25" s="279"/>
      <c r="E25" s="185" t="s">
        <v>1</v>
      </c>
      <c r="F25" s="278" t="s">
        <v>2</v>
      </c>
      <c r="G25" s="280"/>
      <c r="H25" s="279"/>
      <c r="I25" s="129" t="s">
        <v>129</v>
      </c>
      <c r="L25" s="1" t="str">
        <f>事業所別申請額一覧!E25&amp;事業所別申請額一覧!F25</f>
        <v>事業所番号住所</v>
      </c>
      <c r="M25" s="1" t="str">
        <f t="shared" si="0"/>
        <v/>
      </c>
    </row>
    <row r="26" spans="2:13" s="5" customFormat="1" ht="16.5" customHeight="1">
      <c r="B26" s="267">
        <v>3</v>
      </c>
      <c r="C26" s="270"/>
      <c r="D26" s="270"/>
      <c r="E26" s="140"/>
      <c r="F26" s="271"/>
      <c r="G26" s="272"/>
      <c r="H26" s="273"/>
      <c r="I26" s="146">
        <f>SUM(I28:I32)</f>
        <v>0</v>
      </c>
      <c r="L26" s="1" t="str">
        <f>事業所別申請額一覧!E26&amp;事業所別申請額一覧!F26</f>
        <v/>
      </c>
      <c r="M26" s="1" t="str">
        <f t="shared" si="0"/>
        <v/>
      </c>
    </row>
    <row r="27" spans="2:13" ht="16.5" customHeight="1">
      <c r="B27" s="268"/>
      <c r="C27" s="274" t="s">
        <v>89</v>
      </c>
      <c r="D27" s="275"/>
      <c r="E27" s="137" t="s">
        <v>131</v>
      </c>
      <c r="F27" s="137" t="s">
        <v>55</v>
      </c>
      <c r="G27" s="138" t="s">
        <v>165</v>
      </c>
      <c r="H27" s="138" t="s">
        <v>164</v>
      </c>
      <c r="I27" s="139" t="s">
        <v>130</v>
      </c>
      <c r="L27" s="1" t="str">
        <f>事業所別申請額一覧!E27&amp;事業所別申請額一覧!F27</f>
        <v>分類定員数</v>
      </c>
      <c r="M27" s="1" t="str">
        <f t="shared" si="0"/>
        <v/>
      </c>
    </row>
    <row r="28" spans="2:13" ht="12.75" customHeight="1">
      <c r="B28" s="268"/>
      <c r="C28" s="131">
        <v>1</v>
      </c>
      <c r="D28" s="114"/>
      <c r="E28" s="113" t="str">
        <f>IFERROR(VLOOKUP(D28,【編集不可】データ一覧!$E:$I,4,FALSE),"")</f>
        <v/>
      </c>
      <c r="F28" s="134"/>
      <c r="G28" s="189"/>
      <c r="H28" s="178"/>
      <c r="I28" s="117" t="str">
        <f>IFERROR(IF(M28="0","支給対象外事業所",VLOOKUP(L28,【編集不可】データ一覧!$A:$D,4,FALSE)/M28),"")</f>
        <v/>
      </c>
      <c r="L28" s="1" t="str">
        <f>事業所別申請額一覧!E28&amp;事業所別申請額一覧!F28</f>
        <v/>
      </c>
      <c r="M28" s="1" t="str">
        <f t="shared" si="0"/>
        <v/>
      </c>
    </row>
    <row r="29" spans="2:13" ht="12.75" customHeight="1">
      <c r="B29" s="268"/>
      <c r="C29" s="132">
        <v>2</v>
      </c>
      <c r="D29" s="111"/>
      <c r="E29" s="112" t="str">
        <f>IFERROR(VLOOKUP(D29,【編集不可】データ一覧!$E:$I,4,FALSE),"")</f>
        <v/>
      </c>
      <c r="F29" s="135"/>
      <c r="G29" s="190"/>
      <c r="H29" s="179"/>
      <c r="I29" s="103" t="str">
        <f>IFERROR(IF(M29="0","支給対象外事業所",VLOOKUP(L29,【編集不可】データ一覧!$A:$D,4,FALSE)/M29),"")</f>
        <v/>
      </c>
      <c r="L29" s="1" t="str">
        <f>事業所別申請額一覧!E29&amp;事業所別申請額一覧!F29</f>
        <v/>
      </c>
      <c r="M29" s="1" t="str">
        <f t="shared" si="0"/>
        <v/>
      </c>
    </row>
    <row r="30" spans="2:13" ht="12.75" customHeight="1">
      <c r="B30" s="268"/>
      <c r="C30" s="132">
        <v>3</v>
      </c>
      <c r="D30" s="111"/>
      <c r="E30" s="112" t="str">
        <f>IFERROR(VLOOKUP(D30,【編集不可】データ一覧!$E:$I,4,FALSE),"")</f>
        <v/>
      </c>
      <c r="F30" s="135"/>
      <c r="G30" s="190"/>
      <c r="H30" s="179"/>
      <c r="I30" s="103" t="str">
        <f>IFERROR(IF(M30="0","支給対象外事業所",VLOOKUP(L30,【編集不可】データ一覧!$A:$D,4,FALSE)/M30),"")</f>
        <v/>
      </c>
      <c r="L30" s="1" t="str">
        <f>事業所別申請額一覧!E30&amp;事業所別申請額一覧!F30</f>
        <v/>
      </c>
      <c r="M30" s="1" t="str">
        <f t="shared" si="0"/>
        <v/>
      </c>
    </row>
    <row r="31" spans="2:13" ht="12.75" customHeight="1">
      <c r="B31" s="268"/>
      <c r="C31" s="132">
        <v>4</v>
      </c>
      <c r="D31" s="111"/>
      <c r="E31" s="112" t="str">
        <f>IFERROR(VLOOKUP(D31,【編集不可】データ一覧!$E:$I,4,FALSE),"")</f>
        <v/>
      </c>
      <c r="F31" s="135"/>
      <c r="G31" s="190"/>
      <c r="H31" s="179"/>
      <c r="I31" s="103" t="str">
        <f>IFERROR(IF(M31="0","支給対象外事業所",VLOOKUP(L31,【編集不可】データ一覧!$A:$D,4,FALSE)/M31),"")</f>
        <v/>
      </c>
      <c r="L31" s="1" t="str">
        <f>事業所別申請額一覧!E31&amp;事業所別申請額一覧!F31</f>
        <v/>
      </c>
      <c r="M31" s="1" t="str">
        <f t="shared" si="0"/>
        <v/>
      </c>
    </row>
    <row r="32" spans="2:13" ht="12.75" customHeight="1" thickBot="1">
      <c r="B32" s="269"/>
      <c r="C32" s="133">
        <v>5</v>
      </c>
      <c r="D32" s="115"/>
      <c r="E32" s="116" t="str">
        <f>IFERROR(VLOOKUP(D32,【編集不可】データ一覧!$E:$I,4,FALSE),"")</f>
        <v/>
      </c>
      <c r="F32" s="136"/>
      <c r="G32" s="191"/>
      <c r="H32" s="180"/>
      <c r="I32" s="118" t="str">
        <f>IFERROR(IF(M32="0","支給対象外事業所",VLOOKUP(L32,【編集不可】データ一覧!$A:$D,4,FALSE)/M32),"")</f>
        <v/>
      </c>
      <c r="L32" s="1" t="str">
        <f>事業所別申請額一覧!E32&amp;事業所別申請額一覧!F32</f>
        <v/>
      </c>
      <c r="M32" s="1" t="str">
        <f t="shared" si="0"/>
        <v/>
      </c>
    </row>
    <row r="33" spans="2:13" ht="12" customHeight="1">
      <c r="B33" s="276" t="s">
        <v>90</v>
      </c>
      <c r="C33" s="276"/>
      <c r="D33" s="276"/>
      <c r="E33" s="276"/>
      <c r="F33" s="276"/>
      <c r="G33" s="276"/>
      <c r="H33" s="276"/>
      <c r="I33" s="276"/>
      <c r="J33" s="12"/>
      <c r="L33" s="1" t="str">
        <f>事業所別申請額一覧!E33&amp;事業所別申請額一覧!F33</f>
        <v/>
      </c>
      <c r="M33" s="1" t="str">
        <f t="shared" si="0"/>
        <v/>
      </c>
    </row>
    <row r="34" spans="2:13" ht="38.25" customHeight="1" thickBot="1">
      <c r="B34" s="3"/>
      <c r="C34" s="3"/>
      <c r="D34" s="1" t="s">
        <v>3</v>
      </c>
      <c r="L34" s="1" t="str">
        <f>事業所別申請額一覧!E34&amp;事業所別申請額一覧!F34</f>
        <v/>
      </c>
      <c r="M34" s="1" t="str">
        <f t="shared" si="0"/>
        <v/>
      </c>
    </row>
    <row r="35" spans="2:13" s="2" customFormat="1" ht="16.5" customHeight="1">
      <c r="B35" s="130" t="s">
        <v>0</v>
      </c>
      <c r="C35" s="278" t="s">
        <v>27</v>
      </c>
      <c r="D35" s="279"/>
      <c r="E35" s="185" t="s">
        <v>1</v>
      </c>
      <c r="F35" s="278" t="s">
        <v>2</v>
      </c>
      <c r="G35" s="280"/>
      <c r="H35" s="279"/>
      <c r="I35" s="129" t="s">
        <v>129</v>
      </c>
      <c r="L35" s="1" t="str">
        <f>事業所別申請額一覧!E35&amp;事業所別申請額一覧!F35</f>
        <v>事業所番号住所</v>
      </c>
      <c r="M35" s="1" t="str">
        <f t="shared" si="0"/>
        <v/>
      </c>
    </row>
    <row r="36" spans="2:13" s="5" customFormat="1" ht="16.5" customHeight="1">
      <c r="B36" s="267">
        <v>4</v>
      </c>
      <c r="C36" s="270"/>
      <c r="D36" s="270"/>
      <c r="E36" s="140"/>
      <c r="F36" s="271"/>
      <c r="G36" s="272"/>
      <c r="H36" s="273"/>
      <c r="I36" s="146">
        <f>SUM(I38:I42)</f>
        <v>0</v>
      </c>
      <c r="L36" s="1" t="str">
        <f>事業所別申請額一覧!E36&amp;事業所別申請額一覧!F36</f>
        <v/>
      </c>
      <c r="M36" s="1" t="str">
        <f t="shared" si="0"/>
        <v/>
      </c>
    </row>
    <row r="37" spans="2:13" ht="16.5" customHeight="1">
      <c r="B37" s="268"/>
      <c r="C37" s="274" t="s">
        <v>89</v>
      </c>
      <c r="D37" s="275"/>
      <c r="E37" s="137" t="s">
        <v>131</v>
      </c>
      <c r="F37" s="137" t="s">
        <v>55</v>
      </c>
      <c r="G37" s="138" t="s">
        <v>165</v>
      </c>
      <c r="H37" s="138" t="s">
        <v>164</v>
      </c>
      <c r="I37" s="139" t="s">
        <v>130</v>
      </c>
      <c r="L37" s="1" t="str">
        <f>事業所別申請額一覧!E37&amp;事業所別申請額一覧!F37</f>
        <v>分類定員数</v>
      </c>
      <c r="M37" s="1" t="str">
        <f t="shared" si="0"/>
        <v/>
      </c>
    </row>
    <row r="38" spans="2:13" ht="12.75" customHeight="1">
      <c r="B38" s="268"/>
      <c r="C38" s="131">
        <v>1</v>
      </c>
      <c r="D38" s="114"/>
      <c r="E38" s="113" t="str">
        <f>IFERROR(VLOOKUP(D38,【編集不可】データ一覧!$E:$I,4,FALSE),"")</f>
        <v/>
      </c>
      <c r="F38" s="134"/>
      <c r="G38" s="189"/>
      <c r="H38" s="178"/>
      <c r="I38" s="117" t="str">
        <f>IFERROR(IF(M38="0","支給対象外事業所",VLOOKUP(L38,【編集不可】データ一覧!$A:$D,4,FALSE)/M38),"")</f>
        <v/>
      </c>
      <c r="L38" s="1" t="str">
        <f>事業所別申請額一覧!E38&amp;事業所別申請額一覧!F38</f>
        <v/>
      </c>
      <c r="M38" s="1" t="str">
        <f t="shared" si="0"/>
        <v/>
      </c>
    </row>
    <row r="39" spans="2:13" ht="12.75" customHeight="1">
      <c r="B39" s="268"/>
      <c r="C39" s="132">
        <v>2</v>
      </c>
      <c r="D39" s="111"/>
      <c r="E39" s="112" t="str">
        <f>IFERROR(VLOOKUP(D39,【編集不可】データ一覧!$E:$I,4,FALSE),"")</f>
        <v/>
      </c>
      <c r="F39" s="135"/>
      <c r="G39" s="190"/>
      <c r="H39" s="179"/>
      <c r="I39" s="103" t="str">
        <f>IFERROR(IF(M39="0","支給対象外事業所",VLOOKUP(L39,【編集不可】データ一覧!$A:$D,4,FALSE)/M39),"")</f>
        <v/>
      </c>
      <c r="L39" s="1" t="str">
        <f>事業所別申請額一覧!E39&amp;事業所別申請額一覧!F39</f>
        <v/>
      </c>
      <c r="M39" s="1" t="str">
        <f t="shared" si="0"/>
        <v/>
      </c>
    </row>
    <row r="40" spans="2:13" ht="12.75" customHeight="1">
      <c r="B40" s="268"/>
      <c r="C40" s="132">
        <v>3</v>
      </c>
      <c r="D40" s="111"/>
      <c r="E40" s="112" t="str">
        <f>IFERROR(VLOOKUP(D40,【編集不可】データ一覧!$E:$I,4,FALSE),"")</f>
        <v/>
      </c>
      <c r="F40" s="135"/>
      <c r="G40" s="190"/>
      <c r="H40" s="179"/>
      <c r="I40" s="103" t="str">
        <f>IFERROR(IF(M40="0","支給対象外事業所",VLOOKUP(L40,【編集不可】データ一覧!$A:$D,4,FALSE)/M40),"")</f>
        <v/>
      </c>
      <c r="L40" s="1" t="str">
        <f>事業所別申請額一覧!E40&amp;事業所別申請額一覧!F40</f>
        <v/>
      </c>
      <c r="M40" s="1" t="str">
        <f t="shared" si="0"/>
        <v/>
      </c>
    </row>
    <row r="41" spans="2:13" ht="12.75" customHeight="1">
      <c r="B41" s="268"/>
      <c r="C41" s="132">
        <v>4</v>
      </c>
      <c r="D41" s="111"/>
      <c r="E41" s="112" t="str">
        <f>IFERROR(VLOOKUP(D41,【編集不可】データ一覧!$E:$I,4,FALSE),"")</f>
        <v/>
      </c>
      <c r="F41" s="135"/>
      <c r="G41" s="190"/>
      <c r="H41" s="179"/>
      <c r="I41" s="103" t="str">
        <f>IFERROR(IF(M41="0","支給対象外事業所",VLOOKUP(L41,【編集不可】データ一覧!$A:$D,4,FALSE)/M41),"")</f>
        <v/>
      </c>
      <c r="L41" s="1" t="str">
        <f>事業所別申請額一覧!E41&amp;事業所別申請額一覧!F41</f>
        <v/>
      </c>
      <c r="M41" s="1" t="str">
        <f t="shared" si="0"/>
        <v/>
      </c>
    </row>
    <row r="42" spans="2:13" ht="12.75" customHeight="1" thickBot="1">
      <c r="B42" s="269"/>
      <c r="C42" s="133">
        <v>5</v>
      </c>
      <c r="D42" s="115"/>
      <c r="E42" s="116" t="str">
        <f>IFERROR(VLOOKUP(D42,【編集不可】データ一覧!$E:$I,4,FALSE),"")</f>
        <v/>
      </c>
      <c r="F42" s="136"/>
      <c r="G42" s="191"/>
      <c r="H42" s="180"/>
      <c r="I42" s="118" t="str">
        <f>IFERROR(IF(M42="0","支給対象外事業所",VLOOKUP(L42,【編集不可】データ一覧!$A:$D,4,FALSE)/M42),"")</f>
        <v/>
      </c>
      <c r="L42" s="1" t="str">
        <f>事業所別申請額一覧!E42&amp;事業所別申請額一覧!F42</f>
        <v/>
      </c>
      <c r="M42" s="1" t="str">
        <f t="shared" si="0"/>
        <v/>
      </c>
    </row>
    <row r="43" spans="2:13" ht="12" customHeight="1">
      <c r="B43" s="276" t="s">
        <v>90</v>
      </c>
      <c r="C43" s="276"/>
      <c r="D43" s="276"/>
      <c r="E43" s="276"/>
      <c r="F43" s="276"/>
      <c r="G43" s="276"/>
      <c r="H43" s="276"/>
      <c r="I43" s="276"/>
      <c r="J43" s="12"/>
      <c r="L43" s="1" t="str">
        <f>事業所別申請額一覧!E43&amp;事業所別申請額一覧!F43</f>
        <v/>
      </c>
      <c r="M43" s="1" t="str">
        <f t="shared" si="0"/>
        <v/>
      </c>
    </row>
    <row r="44" spans="2:13" ht="38.25" customHeight="1" thickBot="1">
      <c r="B44" s="3"/>
      <c r="C44" s="3"/>
      <c r="D44" s="1" t="s">
        <v>3</v>
      </c>
      <c r="L44" s="1" t="str">
        <f>事業所別申請額一覧!E44&amp;事業所別申請額一覧!F44</f>
        <v/>
      </c>
      <c r="M44" s="1" t="str">
        <f t="shared" si="0"/>
        <v/>
      </c>
    </row>
    <row r="45" spans="2:13" s="2" customFormat="1" ht="16.5" customHeight="1">
      <c r="B45" s="130" t="s">
        <v>0</v>
      </c>
      <c r="C45" s="278" t="s">
        <v>27</v>
      </c>
      <c r="D45" s="279"/>
      <c r="E45" s="185" t="s">
        <v>1</v>
      </c>
      <c r="F45" s="278" t="s">
        <v>2</v>
      </c>
      <c r="G45" s="280"/>
      <c r="H45" s="279"/>
      <c r="I45" s="129" t="s">
        <v>129</v>
      </c>
      <c r="L45" s="1" t="str">
        <f>事業所別申請額一覧!E45&amp;事業所別申請額一覧!F45</f>
        <v>事業所番号住所</v>
      </c>
      <c r="M45" s="1" t="str">
        <f t="shared" si="0"/>
        <v/>
      </c>
    </row>
    <row r="46" spans="2:13" s="5" customFormat="1" ht="16.5" customHeight="1">
      <c r="B46" s="267">
        <v>5</v>
      </c>
      <c r="C46" s="270"/>
      <c r="D46" s="270"/>
      <c r="E46" s="140"/>
      <c r="F46" s="271"/>
      <c r="G46" s="272"/>
      <c r="H46" s="273"/>
      <c r="I46" s="146">
        <f>SUM(I48:I52)</f>
        <v>0</v>
      </c>
      <c r="L46" s="1" t="str">
        <f>事業所別申請額一覧!E46&amp;事業所別申請額一覧!F46</f>
        <v/>
      </c>
      <c r="M46" s="1" t="str">
        <f t="shared" si="0"/>
        <v/>
      </c>
    </row>
    <row r="47" spans="2:13" ht="16.5" customHeight="1">
      <c r="B47" s="268"/>
      <c r="C47" s="274" t="s">
        <v>89</v>
      </c>
      <c r="D47" s="275"/>
      <c r="E47" s="137" t="s">
        <v>131</v>
      </c>
      <c r="F47" s="137" t="s">
        <v>55</v>
      </c>
      <c r="G47" s="138" t="s">
        <v>165</v>
      </c>
      <c r="H47" s="138" t="s">
        <v>164</v>
      </c>
      <c r="I47" s="139" t="s">
        <v>130</v>
      </c>
      <c r="L47" s="1" t="str">
        <f>事業所別申請額一覧!E47&amp;事業所別申請額一覧!F47</f>
        <v>分類定員数</v>
      </c>
      <c r="M47" s="1" t="str">
        <f t="shared" si="0"/>
        <v/>
      </c>
    </row>
    <row r="48" spans="2:13" ht="12.75" customHeight="1">
      <c r="B48" s="268"/>
      <c r="C48" s="131">
        <v>1</v>
      </c>
      <c r="D48" s="114"/>
      <c r="E48" s="113" t="str">
        <f>IFERROR(VLOOKUP(D48,【編集不可】データ一覧!$E:$I,4,FALSE),"")</f>
        <v/>
      </c>
      <c r="F48" s="134"/>
      <c r="G48" s="189"/>
      <c r="H48" s="178"/>
      <c r="I48" s="117" t="str">
        <f>IFERROR(IF(M48="0","支給対象外事業所",VLOOKUP(L48,【編集不可】データ一覧!$A:$D,4,FALSE)/M48),"")</f>
        <v/>
      </c>
      <c r="L48" s="1" t="str">
        <f>事業所別申請額一覧!E48&amp;事業所別申請額一覧!F48</f>
        <v/>
      </c>
      <c r="M48" s="1" t="str">
        <f t="shared" si="0"/>
        <v/>
      </c>
    </row>
    <row r="49" spans="2:13" ht="12.75" customHeight="1">
      <c r="B49" s="268"/>
      <c r="C49" s="132">
        <v>2</v>
      </c>
      <c r="D49" s="111"/>
      <c r="E49" s="112" t="str">
        <f>IFERROR(VLOOKUP(D49,【編集不可】データ一覧!$E:$I,4,FALSE),"")</f>
        <v/>
      </c>
      <c r="F49" s="135"/>
      <c r="G49" s="190"/>
      <c r="H49" s="179"/>
      <c r="I49" s="103" t="str">
        <f>IFERROR(IF(M49="0","支給対象外事業所",VLOOKUP(L49,【編集不可】データ一覧!$A:$D,4,FALSE)/M49),"")</f>
        <v/>
      </c>
      <c r="L49" s="1" t="str">
        <f>事業所別申請額一覧!E49&amp;事業所別申請額一覧!F49</f>
        <v/>
      </c>
      <c r="M49" s="1" t="str">
        <f t="shared" si="0"/>
        <v/>
      </c>
    </row>
    <row r="50" spans="2:13" ht="12.75" customHeight="1">
      <c r="B50" s="268"/>
      <c r="C50" s="132">
        <v>3</v>
      </c>
      <c r="D50" s="111"/>
      <c r="E50" s="112" t="str">
        <f>IFERROR(VLOOKUP(D50,【編集不可】データ一覧!$E:$I,4,FALSE),"")</f>
        <v/>
      </c>
      <c r="F50" s="135"/>
      <c r="G50" s="190"/>
      <c r="H50" s="179"/>
      <c r="I50" s="103" t="str">
        <f>IFERROR(IF(M50="0","支給対象外事業所",VLOOKUP(L50,【編集不可】データ一覧!$A:$D,4,FALSE)/M50),"")</f>
        <v/>
      </c>
      <c r="L50" s="1" t="str">
        <f>事業所別申請額一覧!E50&amp;事業所別申請額一覧!F50</f>
        <v/>
      </c>
      <c r="M50" s="1" t="str">
        <f t="shared" si="0"/>
        <v/>
      </c>
    </row>
    <row r="51" spans="2:13" ht="12.75" customHeight="1">
      <c r="B51" s="268"/>
      <c r="C51" s="132">
        <v>4</v>
      </c>
      <c r="D51" s="111"/>
      <c r="E51" s="112" t="str">
        <f>IFERROR(VLOOKUP(D51,【編集不可】データ一覧!$E:$I,4,FALSE),"")</f>
        <v/>
      </c>
      <c r="F51" s="135"/>
      <c r="G51" s="190"/>
      <c r="H51" s="179"/>
      <c r="I51" s="103" t="str">
        <f>IFERROR(IF(M51="0","支給対象外事業所",VLOOKUP(L51,【編集不可】データ一覧!$A:$D,4,FALSE)/M51),"")</f>
        <v/>
      </c>
      <c r="L51" s="1" t="str">
        <f>事業所別申請額一覧!E51&amp;事業所別申請額一覧!F51</f>
        <v/>
      </c>
      <c r="M51" s="1" t="str">
        <f t="shared" si="0"/>
        <v/>
      </c>
    </row>
    <row r="52" spans="2:13" ht="12.75" customHeight="1" thickBot="1">
      <c r="B52" s="269"/>
      <c r="C52" s="133">
        <v>5</v>
      </c>
      <c r="D52" s="115"/>
      <c r="E52" s="116" t="str">
        <f>IFERROR(VLOOKUP(D52,【編集不可】データ一覧!$E:$I,4,FALSE),"")</f>
        <v/>
      </c>
      <c r="F52" s="136"/>
      <c r="G52" s="191"/>
      <c r="H52" s="180"/>
      <c r="I52" s="118" t="str">
        <f>IFERROR(IF(M52="0","支給対象外事業所",VLOOKUP(L52,【編集不可】データ一覧!$A:$D,4,FALSE)/M52),"")</f>
        <v/>
      </c>
      <c r="L52" s="1" t="str">
        <f>事業所別申請額一覧!E52&amp;事業所別申請額一覧!F52</f>
        <v/>
      </c>
      <c r="M52" s="1" t="str">
        <f t="shared" si="0"/>
        <v/>
      </c>
    </row>
    <row r="53" spans="2:13" ht="12" customHeight="1">
      <c r="B53" s="276" t="s">
        <v>90</v>
      </c>
      <c r="C53" s="276"/>
      <c r="D53" s="276"/>
      <c r="E53" s="276"/>
      <c r="F53" s="276"/>
      <c r="G53" s="276"/>
      <c r="H53" s="276"/>
      <c r="I53" s="276"/>
      <c r="J53" s="12"/>
      <c r="L53" s="1" t="str">
        <f>事業所別申請額一覧!E53&amp;事業所別申請額一覧!F53</f>
        <v/>
      </c>
      <c r="M53" s="1" t="str">
        <f t="shared" si="0"/>
        <v/>
      </c>
    </row>
    <row r="54" spans="2:13" ht="38.25" customHeight="1" thickBot="1">
      <c r="B54" s="3"/>
      <c r="C54" s="3"/>
      <c r="D54" s="1" t="s">
        <v>3</v>
      </c>
      <c r="L54" s="1" t="str">
        <f>事業所別申請額一覧!E54&amp;事業所別申請額一覧!F54</f>
        <v/>
      </c>
      <c r="M54" s="1" t="str">
        <f t="shared" si="0"/>
        <v/>
      </c>
    </row>
    <row r="55" spans="2:13" s="2" customFormat="1" ht="16.5" customHeight="1">
      <c r="B55" s="130" t="s">
        <v>0</v>
      </c>
      <c r="C55" s="278" t="s">
        <v>27</v>
      </c>
      <c r="D55" s="279"/>
      <c r="E55" s="185" t="s">
        <v>1</v>
      </c>
      <c r="F55" s="278" t="s">
        <v>2</v>
      </c>
      <c r="G55" s="280"/>
      <c r="H55" s="279"/>
      <c r="I55" s="129" t="s">
        <v>129</v>
      </c>
      <c r="L55" s="1" t="str">
        <f>事業所別申請額一覧!E55&amp;事業所別申請額一覧!F55</f>
        <v>事業所番号住所</v>
      </c>
      <c r="M55" s="1" t="str">
        <f t="shared" si="0"/>
        <v/>
      </c>
    </row>
    <row r="56" spans="2:13" s="5" customFormat="1" ht="16.5" customHeight="1">
      <c r="B56" s="267">
        <v>6</v>
      </c>
      <c r="C56" s="270"/>
      <c r="D56" s="270"/>
      <c r="E56" s="140"/>
      <c r="F56" s="271"/>
      <c r="G56" s="272"/>
      <c r="H56" s="273"/>
      <c r="I56" s="146">
        <f>SUM(I58:I62)</f>
        <v>0</v>
      </c>
      <c r="L56" s="1" t="str">
        <f>事業所別申請額一覧!E56&amp;事業所別申請額一覧!F56</f>
        <v/>
      </c>
      <c r="M56" s="1" t="str">
        <f t="shared" si="0"/>
        <v/>
      </c>
    </row>
    <row r="57" spans="2:13" ht="16.5" customHeight="1">
      <c r="B57" s="268"/>
      <c r="C57" s="274" t="s">
        <v>89</v>
      </c>
      <c r="D57" s="275"/>
      <c r="E57" s="137" t="s">
        <v>131</v>
      </c>
      <c r="F57" s="137" t="s">
        <v>55</v>
      </c>
      <c r="G57" s="138" t="s">
        <v>165</v>
      </c>
      <c r="H57" s="138" t="s">
        <v>164</v>
      </c>
      <c r="I57" s="139" t="s">
        <v>130</v>
      </c>
      <c r="L57" s="1" t="str">
        <f>事業所別申請額一覧!E57&amp;事業所別申請額一覧!F57</f>
        <v>分類定員数</v>
      </c>
      <c r="M57" s="1" t="str">
        <f t="shared" si="0"/>
        <v/>
      </c>
    </row>
    <row r="58" spans="2:13" ht="12.75" customHeight="1">
      <c r="B58" s="268"/>
      <c r="C58" s="131">
        <v>1</v>
      </c>
      <c r="D58" s="114"/>
      <c r="E58" s="113"/>
      <c r="F58" s="134"/>
      <c r="G58" s="189"/>
      <c r="H58" s="178"/>
      <c r="I58" s="117" t="str">
        <f>IFERROR(IF(M58="0","支給対象外事業所",VLOOKUP(L58,【編集不可】データ一覧!$A:$D,4,FALSE)/M58),"")</f>
        <v/>
      </c>
      <c r="L58" s="1" t="str">
        <f>事業所別申請額一覧!E58&amp;事業所別申請額一覧!F58</f>
        <v/>
      </c>
      <c r="M58" s="1" t="str">
        <f t="shared" si="0"/>
        <v/>
      </c>
    </row>
    <row r="59" spans="2:13" ht="12.75" customHeight="1">
      <c r="B59" s="268"/>
      <c r="C59" s="132">
        <v>2</v>
      </c>
      <c r="D59" s="111"/>
      <c r="E59" s="112" t="str">
        <f>IFERROR(VLOOKUP(D59,【編集不可】データ一覧!$E:$I,4,FALSE),"")</f>
        <v/>
      </c>
      <c r="F59" s="135"/>
      <c r="G59" s="190"/>
      <c r="H59" s="179"/>
      <c r="I59" s="103" t="str">
        <f>IFERROR(IF(M59="0","支給対象外事業所",VLOOKUP(L59,【編集不可】データ一覧!$A:$D,4,FALSE)/M59),"")</f>
        <v/>
      </c>
      <c r="L59" s="1" t="str">
        <f>事業所別申請額一覧!E59&amp;事業所別申請額一覧!F59</f>
        <v/>
      </c>
      <c r="M59" s="1" t="str">
        <f t="shared" si="0"/>
        <v/>
      </c>
    </row>
    <row r="60" spans="2:13" ht="12.75" customHeight="1">
      <c r="B60" s="268"/>
      <c r="C60" s="132">
        <v>3</v>
      </c>
      <c r="D60" s="111"/>
      <c r="E60" s="112" t="str">
        <f>IFERROR(VLOOKUP(D60,【編集不可】データ一覧!$E:$I,4,FALSE),"")</f>
        <v/>
      </c>
      <c r="F60" s="135"/>
      <c r="G60" s="190"/>
      <c r="H60" s="179"/>
      <c r="I60" s="103" t="str">
        <f>IFERROR(IF(M60="0","支給対象外事業所",VLOOKUP(L60,【編集不可】データ一覧!$A:$D,4,FALSE)/M60),"")</f>
        <v/>
      </c>
      <c r="L60" s="1" t="str">
        <f>事業所別申請額一覧!E60&amp;事業所別申請額一覧!F60</f>
        <v/>
      </c>
      <c r="M60" s="1" t="str">
        <f t="shared" si="0"/>
        <v/>
      </c>
    </row>
    <row r="61" spans="2:13" ht="12.75" customHeight="1">
      <c r="B61" s="268"/>
      <c r="C61" s="132">
        <v>4</v>
      </c>
      <c r="D61" s="111"/>
      <c r="E61" s="112" t="str">
        <f>IFERROR(VLOOKUP(D61,【編集不可】データ一覧!$E:$I,4,FALSE),"")</f>
        <v/>
      </c>
      <c r="F61" s="135"/>
      <c r="G61" s="190"/>
      <c r="H61" s="179"/>
      <c r="I61" s="103" t="str">
        <f>IFERROR(IF(M61="0","支給対象外事業所",VLOOKUP(L61,【編集不可】データ一覧!$A:$D,4,FALSE)/M61),"")</f>
        <v/>
      </c>
      <c r="L61" s="1" t="str">
        <f>事業所別申請額一覧!E61&amp;事業所別申請額一覧!F61</f>
        <v/>
      </c>
      <c r="M61" s="1" t="str">
        <f t="shared" si="0"/>
        <v/>
      </c>
    </row>
    <row r="62" spans="2:13" ht="12.75" customHeight="1" thickBot="1">
      <c r="B62" s="269"/>
      <c r="C62" s="133">
        <v>5</v>
      </c>
      <c r="D62" s="115"/>
      <c r="E62" s="116" t="str">
        <f>IFERROR(VLOOKUP(D62,【編集不可】データ一覧!$E:$I,4,FALSE),"")</f>
        <v/>
      </c>
      <c r="F62" s="136"/>
      <c r="G62" s="191"/>
      <c r="H62" s="180"/>
      <c r="I62" s="118" t="str">
        <f>IFERROR(IF(M62="0","支給対象外事業所",VLOOKUP(L62,【編集不可】データ一覧!$A:$D,4,FALSE)/M62),"")</f>
        <v/>
      </c>
      <c r="L62" s="1" t="str">
        <f>事業所別申請額一覧!E62&amp;事業所別申請額一覧!F62</f>
        <v/>
      </c>
      <c r="M62" s="1" t="str">
        <f t="shared" si="0"/>
        <v/>
      </c>
    </row>
    <row r="63" spans="2:13" ht="12" customHeight="1">
      <c r="B63" s="276" t="s">
        <v>90</v>
      </c>
      <c r="C63" s="276"/>
      <c r="D63" s="276"/>
      <c r="E63" s="276"/>
      <c r="F63" s="276"/>
      <c r="G63" s="276"/>
      <c r="H63" s="276"/>
      <c r="I63" s="276"/>
      <c r="J63" s="12"/>
      <c r="L63" s="1" t="str">
        <f>事業所別申請額一覧!E63&amp;事業所別申請額一覧!F63</f>
        <v/>
      </c>
      <c r="M63" s="1" t="str">
        <f t="shared" si="0"/>
        <v/>
      </c>
    </row>
    <row r="64" spans="2:13" ht="38.25" customHeight="1" thickBot="1">
      <c r="B64" s="3"/>
      <c r="C64" s="3"/>
      <c r="D64" s="1" t="s">
        <v>3</v>
      </c>
      <c r="L64" s="1" t="str">
        <f>事業所別申請額一覧!E64&amp;事業所別申請額一覧!F64</f>
        <v/>
      </c>
      <c r="M64" s="1" t="str">
        <f t="shared" si="0"/>
        <v/>
      </c>
    </row>
    <row r="65" spans="2:13" s="2" customFormat="1" ht="16.5" customHeight="1">
      <c r="B65" s="130" t="s">
        <v>0</v>
      </c>
      <c r="C65" s="278" t="s">
        <v>27</v>
      </c>
      <c r="D65" s="279"/>
      <c r="E65" s="185" t="s">
        <v>1</v>
      </c>
      <c r="F65" s="278" t="s">
        <v>2</v>
      </c>
      <c r="G65" s="280"/>
      <c r="H65" s="279"/>
      <c r="I65" s="129" t="s">
        <v>129</v>
      </c>
      <c r="L65" s="1" t="str">
        <f>事業所別申請額一覧!E65&amp;事業所別申請額一覧!F65</f>
        <v>事業所番号住所</v>
      </c>
      <c r="M65" s="1" t="str">
        <f t="shared" si="0"/>
        <v/>
      </c>
    </row>
    <row r="66" spans="2:13" s="5" customFormat="1" ht="16.5" customHeight="1">
      <c r="B66" s="267">
        <v>7</v>
      </c>
      <c r="C66" s="270"/>
      <c r="D66" s="270"/>
      <c r="E66" s="140"/>
      <c r="F66" s="271"/>
      <c r="G66" s="272"/>
      <c r="H66" s="273"/>
      <c r="I66" s="146">
        <f>SUM(I68:I72)</f>
        <v>0</v>
      </c>
      <c r="L66" s="1" t="str">
        <f>事業所別申請額一覧!E66&amp;事業所別申請額一覧!F66</f>
        <v/>
      </c>
      <c r="M66" s="1" t="str">
        <f t="shared" si="0"/>
        <v/>
      </c>
    </row>
    <row r="67" spans="2:13" ht="16.5" customHeight="1">
      <c r="B67" s="268"/>
      <c r="C67" s="274" t="s">
        <v>89</v>
      </c>
      <c r="D67" s="275"/>
      <c r="E67" s="137" t="s">
        <v>131</v>
      </c>
      <c r="F67" s="137" t="s">
        <v>55</v>
      </c>
      <c r="G67" s="138" t="s">
        <v>165</v>
      </c>
      <c r="H67" s="138" t="s">
        <v>164</v>
      </c>
      <c r="I67" s="139" t="s">
        <v>130</v>
      </c>
      <c r="L67" s="1" t="str">
        <f>事業所別申請額一覧!E67&amp;事業所別申請額一覧!F67</f>
        <v>分類定員数</v>
      </c>
      <c r="M67" s="1" t="str">
        <f t="shared" si="0"/>
        <v/>
      </c>
    </row>
    <row r="68" spans="2:13" ht="12.75" customHeight="1">
      <c r="B68" s="268"/>
      <c r="C68" s="131">
        <v>1</v>
      </c>
      <c r="D68" s="114"/>
      <c r="E68" s="113" t="str">
        <f>IFERROR(VLOOKUP(D68,【編集不可】データ一覧!$E:$I,4,FALSE),"")</f>
        <v/>
      </c>
      <c r="F68" s="134"/>
      <c r="G68" s="189"/>
      <c r="H68" s="178"/>
      <c r="I68" s="117" t="str">
        <f>IFERROR(IF(M68="0","支給対象外事業所",VLOOKUP(L68,【編集不可】データ一覧!$A:$D,4,FALSE)/M68),"")</f>
        <v/>
      </c>
      <c r="L68" s="1" t="str">
        <f>事業所別申請額一覧!E68&amp;事業所別申請額一覧!F68</f>
        <v/>
      </c>
      <c r="M68" s="1" t="str">
        <f t="shared" si="0"/>
        <v/>
      </c>
    </row>
    <row r="69" spans="2:13" ht="12.75" customHeight="1">
      <c r="B69" s="268"/>
      <c r="C69" s="132">
        <v>2</v>
      </c>
      <c r="D69" s="111"/>
      <c r="E69" s="112" t="str">
        <f>IFERROR(VLOOKUP(D69,【編集不可】データ一覧!$E:$I,4,FALSE),"")</f>
        <v/>
      </c>
      <c r="F69" s="135"/>
      <c r="G69" s="190"/>
      <c r="H69" s="179"/>
      <c r="I69" s="103" t="str">
        <f>IFERROR(IF(M69="0","支給対象外事業所",VLOOKUP(L69,【編集不可】データ一覧!$A:$D,4,FALSE)/M69),"")</f>
        <v/>
      </c>
      <c r="L69" s="1" t="str">
        <f>事業所別申請額一覧!E69&amp;事業所別申請額一覧!F69</f>
        <v/>
      </c>
      <c r="M69" s="1" t="str">
        <f t="shared" si="0"/>
        <v/>
      </c>
    </row>
    <row r="70" spans="2:13" ht="12.75" customHeight="1">
      <c r="B70" s="268"/>
      <c r="C70" s="132">
        <v>3</v>
      </c>
      <c r="D70" s="111"/>
      <c r="E70" s="112" t="str">
        <f>IFERROR(VLOOKUP(D70,【編集不可】データ一覧!$E:$I,4,FALSE),"")</f>
        <v/>
      </c>
      <c r="F70" s="135"/>
      <c r="G70" s="190"/>
      <c r="H70" s="179"/>
      <c r="I70" s="103" t="str">
        <f>IFERROR(IF(M70="0","支給対象外事業所",VLOOKUP(L70,【編集不可】データ一覧!$A:$D,4,FALSE)/M70),"")</f>
        <v/>
      </c>
      <c r="L70" s="1" t="str">
        <f>事業所別申請額一覧!E70&amp;事業所別申請額一覧!F70</f>
        <v/>
      </c>
      <c r="M70" s="1" t="str">
        <f t="shared" si="0"/>
        <v/>
      </c>
    </row>
    <row r="71" spans="2:13" ht="12.75" customHeight="1">
      <c r="B71" s="268"/>
      <c r="C71" s="132">
        <v>4</v>
      </c>
      <c r="D71" s="111"/>
      <c r="E71" s="112" t="str">
        <f>IFERROR(VLOOKUP(D71,【編集不可】データ一覧!$E:$I,4,FALSE),"")</f>
        <v/>
      </c>
      <c r="F71" s="135"/>
      <c r="G71" s="190"/>
      <c r="H71" s="179"/>
      <c r="I71" s="103" t="str">
        <f>IFERROR(IF(M71="0","支給対象外事業所",VLOOKUP(L71,【編集不可】データ一覧!$A:$D,4,FALSE)/M71),"")</f>
        <v/>
      </c>
      <c r="L71" s="1" t="str">
        <f>事業所別申請額一覧!E71&amp;事業所別申請額一覧!F71</f>
        <v/>
      </c>
      <c r="M71" s="1" t="str">
        <f t="shared" si="0"/>
        <v/>
      </c>
    </row>
    <row r="72" spans="2:13" ht="12.75" customHeight="1" thickBot="1">
      <c r="B72" s="269"/>
      <c r="C72" s="133">
        <v>5</v>
      </c>
      <c r="D72" s="115"/>
      <c r="E72" s="116" t="str">
        <f>IFERROR(VLOOKUP(D72,【編集不可】データ一覧!$E:$I,4,FALSE),"")</f>
        <v/>
      </c>
      <c r="F72" s="136"/>
      <c r="G72" s="191"/>
      <c r="H72" s="180"/>
      <c r="I72" s="118" t="str">
        <f>IFERROR(IF(M72="0","支給対象外事業所",VLOOKUP(L72,【編集不可】データ一覧!$A:$D,4,FALSE)/M72),"")</f>
        <v/>
      </c>
      <c r="L72" s="1" t="str">
        <f>事業所別申請額一覧!E72&amp;事業所別申請額一覧!F72</f>
        <v/>
      </c>
      <c r="M72" s="1" t="str">
        <f t="shared" si="0"/>
        <v/>
      </c>
    </row>
    <row r="73" spans="2:13" ht="12" customHeight="1">
      <c r="B73" s="276" t="s">
        <v>90</v>
      </c>
      <c r="C73" s="276"/>
      <c r="D73" s="276"/>
      <c r="E73" s="276"/>
      <c r="F73" s="276"/>
      <c r="G73" s="276"/>
      <c r="H73" s="276"/>
      <c r="I73" s="276"/>
      <c r="J73" s="12"/>
      <c r="L73" s="1" t="str">
        <f>事業所別申請額一覧!E73&amp;事業所別申請額一覧!F73</f>
        <v/>
      </c>
      <c r="M73" s="1" t="str">
        <f t="shared" ref="M73:M136" si="1">IFERROR(IF(H73="令和7年4月1日以前","1",IF(H73="令和6年4月2日～10月1日","2",IF(H73="令和7年4月2日以降","0",""))),"")</f>
        <v/>
      </c>
    </row>
    <row r="74" spans="2:13" ht="38.25" customHeight="1" thickBot="1">
      <c r="L74" s="1" t="str">
        <f>事業所別申請額一覧!E74&amp;事業所別申請額一覧!F74</f>
        <v/>
      </c>
      <c r="M74" s="1" t="str">
        <f t="shared" si="1"/>
        <v/>
      </c>
    </row>
    <row r="75" spans="2:13" s="2" customFormat="1" ht="16.5" customHeight="1">
      <c r="B75" s="130" t="s">
        <v>0</v>
      </c>
      <c r="C75" s="278" t="s">
        <v>27</v>
      </c>
      <c r="D75" s="279"/>
      <c r="E75" s="185" t="s">
        <v>1</v>
      </c>
      <c r="F75" s="278" t="s">
        <v>2</v>
      </c>
      <c r="G75" s="280"/>
      <c r="H75" s="279"/>
      <c r="I75" s="129" t="s">
        <v>129</v>
      </c>
      <c r="L75" s="1" t="str">
        <f>事業所別申請額一覧!E75&amp;事業所別申請額一覧!F75</f>
        <v>事業所番号住所</v>
      </c>
      <c r="M75" s="1" t="str">
        <f t="shared" si="1"/>
        <v/>
      </c>
    </row>
    <row r="76" spans="2:13" s="5" customFormat="1" ht="16.5" customHeight="1">
      <c r="B76" s="267">
        <v>8</v>
      </c>
      <c r="C76" s="270"/>
      <c r="D76" s="270"/>
      <c r="E76" s="140"/>
      <c r="F76" s="271"/>
      <c r="G76" s="272"/>
      <c r="H76" s="273"/>
      <c r="I76" s="146">
        <f>SUM(I78:I82)</f>
        <v>0</v>
      </c>
      <c r="L76" s="1" t="str">
        <f>事業所別申請額一覧!E76&amp;事業所別申請額一覧!F76</f>
        <v/>
      </c>
      <c r="M76" s="1" t="str">
        <f t="shared" si="1"/>
        <v/>
      </c>
    </row>
    <row r="77" spans="2:13" ht="16.5" customHeight="1">
      <c r="B77" s="268"/>
      <c r="C77" s="274" t="s">
        <v>89</v>
      </c>
      <c r="D77" s="275"/>
      <c r="E77" s="137" t="s">
        <v>131</v>
      </c>
      <c r="F77" s="137" t="s">
        <v>55</v>
      </c>
      <c r="G77" s="138" t="s">
        <v>165</v>
      </c>
      <c r="H77" s="138" t="s">
        <v>164</v>
      </c>
      <c r="I77" s="139" t="s">
        <v>130</v>
      </c>
      <c r="L77" s="1" t="str">
        <f>事業所別申請額一覧!E77&amp;事業所別申請額一覧!F77</f>
        <v>分類定員数</v>
      </c>
      <c r="M77" s="1" t="str">
        <f t="shared" si="1"/>
        <v/>
      </c>
    </row>
    <row r="78" spans="2:13" ht="12.75" customHeight="1">
      <c r="B78" s="268"/>
      <c r="C78" s="131">
        <v>1</v>
      </c>
      <c r="D78" s="114"/>
      <c r="E78" s="113" t="str">
        <f>IFERROR(VLOOKUP(D78,【編集不可】データ一覧!$E:$I,4,FALSE),"")</f>
        <v/>
      </c>
      <c r="F78" s="134"/>
      <c r="G78" s="189"/>
      <c r="H78" s="178"/>
      <c r="I78" s="117" t="str">
        <f>IFERROR(IF(M78="0","支給対象外事業所",VLOOKUP(L78,【編集不可】データ一覧!$A:$D,4,FALSE)/M78),"")</f>
        <v/>
      </c>
      <c r="L78" s="1" t="str">
        <f>事業所別申請額一覧!E78&amp;事業所別申請額一覧!F78</f>
        <v/>
      </c>
      <c r="M78" s="1" t="str">
        <f t="shared" si="1"/>
        <v/>
      </c>
    </row>
    <row r="79" spans="2:13" ht="12.75" customHeight="1">
      <c r="B79" s="268"/>
      <c r="C79" s="132">
        <v>2</v>
      </c>
      <c r="D79" s="111"/>
      <c r="E79" s="112" t="str">
        <f>IFERROR(VLOOKUP(D79,【編集不可】データ一覧!$E:$I,4,FALSE),"")</f>
        <v/>
      </c>
      <c r="F79" s="135"/>
      <c r="G79" s="190"/>
      <c r="H79" s="179"/>
      <c r="I79" s="103" t="str">
        <f>IFERROR(IF(M79="0","支給対象外事業所",VLOOKUP(L79,【編集不可】データ一覧!$A:$D,4,FALSE)/M79),"")</f>
        <v/>
      </c>
      <c r="L79" s="1" t="str">
        <f>事業所別申請額一覧!E79&amp;事業所別申請額一覧!F79</f>
        <v/>
      </c>
      <c r="M79" s="1" t="str">
        <f t="shared" si="1"/>
        <v/>
      </c>
    </row>
    <row r="80" spans="2:13" ht="12.75" customHeight="1">
      <c r="B80" s="268"/>
      <c r="C80" s="132">
        <v>3</v>
      </c>
      <c r="D80" s="111"/>
      <c r="E80" s="112" t="str">
        <f>IFERROR(VLOOKUP(D80,【編集不可】データ一覧!$E:$I,4,FALSE),"")</f>
        <v/>
      </c>
      <c r="F80" s="135"/>
      <c r="G80" s="190"/>
      <c r="H80" s="179"/>
      <c r="I80" s="103" t="str">
        <f>IFERROR(IF(M80="0","支給対象外事業所",VLOOKUP(L80,【編集不可】データ一覧!$A:$D,4,FALSE)/M80),"")</f>
        <v/>
      </c>
      <c r="L80" s="1" t="str">
        <f>事業所別申請額一覧!E80&amp;事業所別申請額一覧!F80</f>
        <v/>
      </c>
      <c r="M80" s="1" t="str">
        <f t="shared" si="1"/>
        <v/>
      </c>
    </row>
    <row r="81" spans="2:13" ht="12.75" customHeight="1">
      <c r="B81" s="268"/>
      <c r="C81" s="132">
        <v>4</v>
      </c>
      <c r="D81" s="111"/>
      <c r="E81" s="112" t="str">
        <f>IFERROR(VLOOKUP(D81,【編集不可】データ一覧!$E:$I,4,FALSE),"")</f>
        <v/>
      </c>
      <c r="F81" s="135"/>
      <c r="G81" s="190"/>
      <c r="H81" s="179"/>
      <c r="I81" s="103" t="str">
        <f>IFERROR(IF(M81="0","支給対象外事業所",VLOOKUP(L81,【編集不可】データ一覧!$A:$D,4,FALSE)/M81),"")</f>
        <v/>
      </c>
      <c r="L81" s="1" t="str">
        <f>事業所別申請額一覧!E81&amp;事業所別申請額一覧!F81</f>
        <v/>
      </c>
      <c r="M81" s="1" t="str">
        <f t="shared" si="1"/>
        <v/>
      </c>
    </row>
    <row r="82" spans="2:13" ht="12.75" customHeight="1" thickBot="1">
      <c r="B82" s="269"/>
      <c r="C82" s="133">
        <v>5</v>
      </c>
      <c r="D82" s="115"/>
      <c r="E82" s="116" t="str">
        <f>IFERROR(VLOOKUP(D82,【編集不可】データ一覧!$E:$I,4,FALSE),"")</f>
        <v/>
      </c>
      <c r="F82" s="136"/>
      <c r="G82" s="191"/>
      <c r="H82" s="180"/>
      <c r="I82" s="118" t="str">
        <f>IFERROR(IF(M82="0","支給対象外事業所",VLOOKUP(L82,【編集不可】データ一覧!$A:$D,4,FALSE)/M82),"")</f>
        <v/>
      </c>
      <c r="L82" s="1" t="str">
        <f>事業所別申請額一覧!E82&amp;事業所別申請額一覧!F82</f>
        <v/>
      </c>
      <c r="M82" s="1" t="str">
        <f t="shared" si="1"/>
        <v/>
      </c>
    </row>
    <row r="83" spans="2:13" ht="12" customHeight="1">
      <c r="B83" s="276" t="s">
        <v>90</v>
      </c>
      <c r="C83" s="276"/>
      <c r="D83" s="276"/>
      <c r="E83" s="276"/>
      <c r="F83" s="276"/>
      <c r="G83" s="276"/>
      <c r="H83" s="276"/>
      <c r="I83" s="276"/>
      <c r="J83" s="12"/>
      <c r="L83" s="1" t="str">
        <f>事業所別申請額一覧!E83&amp;事業所別申請額一覧!F83</f>
        <v/>
      </c>
      <c r="M83" s="1" t="str">
        <f t="shared" si="1"/>
        <v/>
      </c>
    </row>
    <row r="84" spans="2:13" ht="38.25" customHeight="1" thickBot="1">
      <c r="B84" s="3"/>
      <c r="C84" s="3"/>
      <c r="D84" s="1" t="s">
        <v>3</v>
      </c>
      <c r="L84" s="1" t="str">
        <f>事業所別申請額一覧!E84&amp;事業所別申請額一覧!F84</f>
        <v/>
      </c>
      <c r="M84" s="1" t="str">
        <f t="shared" si="1"/>
        <v/>
      </c>
    </row>
    <row r="85" spans="2:13" s="2" customFormat="1" ht="16.5" customHeight="1">
      <c r="B85" s="130" t="s">
        <v>0</v>
      </c>
      <c r="C85" s="278" t="s">
        <v>27</v>
      </c>
      <c r="D85" s="279"/>
      <c r="E85" s="185" t="s">
        <v>1</v>
      </c>
      <c r="F85" s="278" t="s">
        <v>2</v>
      </c>
      <c r="G85" s="280"/>
      <c r="H85" s="279"/>
      <c r="I85" s="129" t="s">
        <v>129</v>
      </c>
      <c r="L85" s="1" t="str">
        <f>事業所別申請額一覧!E85&amp;事業所別申請額一覧!F85</f>
        <v>事業所番号住所</v>
      </c>
      <c r="M85" s="1" t="str">
        <f t="shared" si="1"/>
        <v/>
      </c>
    </row>
    <row r="86" spans="2:13" s="5" customFormat="1" ht="16.5" customHeight="1">
      <c r="B86" s="267">
        <v>9</v>
      </c>
      <c r="C86" s="270"/>
      <c r="D86" s="270"/>
      <c r="E86" s="140"/>
      <c r="F86" s="271"/>
      <c r="G86" s="272"/>
      <c r="H86" s="273"/>
      <c r="I86" s="146">
        <f>SUM(I88:I92)</f>
        <v>0</v>
      </c>
      <c r="L86" s="1" t="str">
        <f>事業所別申請額一覧!E86&amp;事業所別申請額一覧!F86</f>
        <v/>
      </c>
      <c r="M86" s="1" t="str">
        <f t="shared" si="1"/>
        <v/>
      </c>
    </row>
    <row r="87" spans="2:13" ht="16.5" customHeight="1">
      <c r="B87" s="268"/>
      <c r="C87" s="274" t="s">
        <v>89</v>
      </c>
      <c r="D87" s="275"/>
      <c r="E87" s="137" t="s">
        <v>131</v>
      </c>
      <c r="F87" s="137" t="s">
        <v>55</v>
      </c>
      <c r="G87" s="138" t="s">
        <v>165</v>
      </c>
      <c r="H87" s="138" t="s">
        <v>164</v>
      </c>
      <c r="I87" s="139" t="s">
        <v>130</v>
      </c>
      <c r="L87" s="1" t="str">
        <f>事業所別申請額一覧!E87&amp;事業所別申請額一覧!F87</f>
        <v>分類定員数</v>
      </c>
      <c r="M87" s="1" t="str">
        <f t="shared" si="1"/>
        <v/>
      </c>
    </row>
    <row r="88" spans="2:13" ht="12.75" customHeight="1">
      <c r="B88" s="268"/>
      <c r="C88" s="131">
        <v>1</v>
      </c>
      <c r="D88" s="114"/>
      <c r="E88" s="113" t="str">
        <f>IFERROR(VLOOKUP(D88,【編集不可】データ一覧!$E:$I,4,FALSE),"")</f>
        <v/>
      </c>
      <c r="F88" s="134"/>
      <c r="G88" s="189"/>
      <c r="H88" s="178"/>
      <c r="I88" s="117" t="str">
        <f>IFERROR(IF(M88="0","支給対象外事業所",VLOOKUP(L88,【編集不可】データ一覧!$A:$D,4,FALSE)/M88),"")</f>
        <v/>
      </c>
      <c r="L88" s="1" t="str">
        <f>事業所別申請額一覧!E88&amp;事業所別申請額一覧!F88</f>
        <v/>
      </c>
      <c r="M88" s="1" t="str">
        <f t="shared" si="1"/>
        <v/>
      </c>
    </row>
    <row r="89" spans="2:13" ht="12.75" customHeight="1">
      <c r="B89" s="268"/>
      <c r="C89" s="132">
        <v>2</v>
      </c>
      <c r="D89" s="111"/>
      <c r="E89" s="112" t="str">
        <f>IFERROR(VLOOKUP(D89,【編集不可】データ一覧!$E:$I,4,FALSE),"")</f>
        <v/>
      </c>
      <c r="F89" s="135"/>
      <c r="G89" s="190"/>
      <c r="H89" s="179"/>
      <c r="I89" s="103" t="str">
        <f>IFERROR(IF(M89="0","支給対象外事業所",VLOOKUP(L89,【編集不可】データ一覧!$A:$D,4,FALSE)/M89),"")</f>
        <v/>
      </c>
      <c r="L89" s="1" t="str">
        <f>事業所別申請額一覧!E89&amp;事業所別申請額一覧!F89</f>
        <v/>
      </c>
      <c r="M89" s="1" t="str">
        <f t="shared" si="1"/>
        <v/>
      </c>
    </row>
    <row r="90" spans="2:13" ht="12.75" customHeight="1">
      <c r="B90" s="268"/>
      <c r="C90" s="132">
        <v>3</v>
      </c>
      <c r="D90" s="111"/>
      <c r="E90" s="112" t="str">
        <f>IFERROR(VLOOKUP(D90,【編集不可】データ一覧!$E:$I,4,FALSE),"")</f>
        <v/>
      </c>
      <c r="F90" s="135"/>
      <c r="G90" s="190"/>
      <c r="H90" s="179"/>
      <c r="I90" s="103" t="str">
        <f>IFERROR(IF(M90="0","支給対象外事業所",VLOOKUP(L90,【編集不可】データ一覧!$A:$D,4,FALSE)/M90),"")</f>
        <v/>
      </c>
      <c r="L90" s="1" t="str">
        <f>事業所別申請額一覧!E90&amp;事業所別申請額一覧!F90</f>
        <v/>
      </c>
      <c r="M90" s="1" t="str">
        <f t="shared" si="1"/>
        <v/>
      </c>
    </row>
    <row r="91" spans="2:13" ht="12.75" customHeight="1">
      <c r="B91" s="268"/>
      <c r="C91" s="132">
        <v>4</v>
      </c>
      <c r="D91" s="111"/>
      <c r="E91" s="112" t="str">
        <f>IFERROR(VLOOKUP(D91,【編集不可】データ一覧!$E:$I,4,FALSE),"")</f>
        <v/>
      </c>
      <c r="F91" s="135"/>
      <c r="G91" s="190"/>
      <c r="H91" s="179"/>
      <c r="I91" s="103" t="str">
        <f>IFERROR(IF(M91="0","支給対象外事業所",VLOOKUP(L91,【編集不可】データ一覧!$A:$D,4,FALSE)/M91),"")</f>
        <v/>
      </c>
      <c r="L91" s="1" t="str">
        <f>事業所別申請額一覧!E91&amp;事業所別申請額一覧!F91</f>
        <v/>
      </c>
      <c r="M91" s="1" t="str">
        <f t="shared" si="1"/>
        <v/>
      </c>
    </row>
    <row r="92" spans="2:13" ht="12.75" customHeight="1" thickBot="1">
      <c r="B92" s="269"/>
      <c r="C92" s="133">
        <v>5</v>
      </c>
      <c r="D92" s="115"/>
      <c r="E92" s="116" t="str">
        <f>IFERROR(VLOOKUP(D92,【編集不可】データ一覧!$E:$I,4,FALSE),"")</f>
        <v/>
      </c>
      <c r="F92" s="136"/>
      <c r="G92" s="191"/>
      <c r="H92" s="180"/>
      <c r="I92" s="118" t="str">
        <f>IFERROR(IF(M92="0","支給対象外事業所",VLOOKUP(L92,【編集不可】データ一覧!$A:$D,4,FALSE)/M92),"")</f>
        <v/>
      </c>
      <c r="L92" s="1" t="str">
        <f>事業所別申請額一覧!E92&amp;事業所別申請額一覧!F92</f>
        <v/>
      </c>
      <c r="M92" s="1" t="str">
        <f t="shared" si="1"/>
        <v/>
      </c>
    </row>
    <row r="93" spans="2:13" ht="12" customHeight="1">
      <c r="B93" s="276" t="s">
        <v>90</v>
      </c>
      <c r="C93" s="276"/>
      <c r="D93" s="276"/>
      <c r="E93" s="276"/>
      <c r="F93" s="276"/>
      <c r="G93" s="276"/>
      <c r="H93" s="276"/>
      <c r="I93" s="276"/>
      <c r="J93" s="12"/>
      <c r="L93" s="1" t="str">
        <f>事業所別申請額一覧!E93&amp;事業所別申請額一覧!F93</f>
        <v/>
      </c>
      <c r="M93" s="1" t="str">
        <f t="shared" si="1"/>
        <v/>
      </c>
    </row>
    <row r="94" spans="2:13" ht="38.25" customHeight="1" thickBot="1">
      <c r="B94" s="3"/>
      <c r="C94" s="3"/>
      <c r="D94" s="1" t="s">
        <v>3</v>
      </c>
      <c r="L94" s="1" t="str">
        <f>事業所別申請額一覧!E94&amp;事業所別申請額一覧!F94</f>
        <v/>
      </c>
      <c r="M94" s="1" t="str">
        <f t="shared" si="1"/>
        <v/>
      </c>
    </row>
    <row r="95" spans="2:13" s="2" customFormat="1" ht="16.5" customHeight="1">
      <c r="B95" s="130" t="s">
        <v>0</v>
      </c>
      <c r="C95" s="278" t="s">
        <v>27</v>
      </c>
      <c r="D95" s="279"/>
      <c r="E95" s="185" t="s">
        <v>1</v>
      </c>
      <c r="F95" s="278" t="s">
        <v>2</v>
      </c>
      <c r="G95" s="280"/>
      <c r="H95" s="279"/>
      <c r="I95" s="129" t="s">
        <v>129</v>
      </c>
      <c r="L95" s="1" t="str">
        <f>事業所別申請額一覧!E95&amp;事業所別申請額一覧!F95</f>
        <v>事業所番号住所</v>
      </c>
      <c r="M95" s="1" t="str">
        <f t="shared" si="1"/>
        <v/>
      </c>
    </row>
    <row r="96" spans="2:13" s="5" customFormat="1" ht="16.5" customHeight="1">
      <c r="B96" s="267">
        <v>10</v>
      </c>
      <c r="C96" s="270"/>
      <c r="D96" s="270"/>
      <c r="E96" s="140"/>
      <c r="F96" s="271"/>
      <c r="G96" s="272"/>
      <c r="H96" s="273"/>
      <c r="I96" s="146">
        <f>SUM(I98:I102)</f>
        <v>0</v>
      </c>
      <c r="L96" s="1" t="str">
        <f>事業所別申請額一覧!E96&amp;事業所別申請額一覧!F96</f>
        <v/>
      </c>
      <c r="M96" s="1" t="str">
        <f t="shared" si="1"/>
        <v/>
      </c>
    </row>
    <row r="97" spans="2:13" ht="16.5" customHeight="1">
      <c r="B97" s="268"/>
      <c r="C97" s="274" t="s">
        <v>89</v>
      </c>
      <c r="D97" s="275"/>
      <c r="E97" s="137" t="s">
        <v>131</v>
      </c>
      <c r="F97" s="137" t="s">
        <v>55</v>
      </c>
      <c r="G97" s="138" t="s">
        <v>165</v>
      </c>
      <c r="H97" s="138" t="s">
        <v>164</v>
      </c>
      <c r="I97" s="139" t="s">
        <v>130</v>
      </c>
      <c r="L97" s="1" t="str">
        <f>事業所別申請額一覧!E97&amp;事業所別申請額一覧!F97</f>
        <v>分類定員数</v>
      </c>
      <c r="M97" s="1" t="str">
        <f t="shared" si="1"/>
        <v/>
      </c>
    </row>
    <row r="98" spans="2:13" ht="12.75" customHeight="1">
      <c r="B98" s="268"/>
      <c r="C98" s="131">
        <v>1</v>
      </c>
      <c r="D98" s="114"/>
      <c r="E98" s="113" t="str">
        <f>IFERROR(VLOOKUP(D98,【編集不可】データ一覧!$E:$I,4,FALSE),"")</f>
        <v/>
      </c>
      <c r="F98" s="134"/>
      <c r="G98" s="189"/>
      <c r="H98" s="178"/>
      <c r="I98" s="117" t="str">
        <f>IFERROR(IF(M98="0","支給対象外事業所",VLOOKUP(L98,【編集不可】データ一覧!$A:$D,4,FALSE)/M98),"")</f>
        <v/>
      </c>
      <c r="L98" s="1" t="str">
        <f>事業所別申請額一覧!E98&amp;事業所別申請額一覧!F98</f>
        <v/>
      </c>
      <c r="M98" s="1" t="str">
        <f t="shared" si="1"/>
        <v/>
      </c>
    </row>
    <row r="99" spans="2:13" ht="12.75" customHeight="1">
      <c r="B99" s="268"/>
      <c r="C99" s="132">
        <v>2</v>
      </c>
      <c r="D99" s="111"/>
      <c r="E99" s="112" t="str">
        <f>IFERROR(VLOOKUP(D99,【編集不可】データ一覧!$E:$I,4,FALSE),"")</f>
        <v/>
      </c>
      <c r="F99" s="135"/>
      <c r="G99" s="190"/>
      <c r="H99" s="179"/>
      <c r="I99" s="103" t="str">
        <f>IFERROR(IF(M99="0","支給対象外事業所",VLOOKUP(L99,【編集不可】データ一覧!$A:$D,4,FALSE)/M99),"")</f>
        <v/>
      </c>
      <c r="L99" s="1" t="str">
        <f>事業所別申請額一覧!E99&amp;事業所別申請額一覧!F99</f>
        <v/>
      </c>
      <c r="M99" s="1" t="str">
        <f t="shared" si="1"/>
        <v/>
      </c>
    </row>
    <row r="100" spans="2:13" ht="12.75" customHeight="1">
      <c r="B100" s="268"/>
      <c r="C100" s="132">
        <v>3</v>
      </c>
      <c r="D100" s="111"/>
      <c r="E100" s="112" t="str">
        <f>IFERROR(VLOOKUP(D100,【編集不可】データ一覧!$E:$I,4,FALSE),"")</f>
        <v/>
      </c>
      <c r="F100" s="135"/>
      <c r="G100" s="190"/>
      <c r="H100" s="179"/>
      <c r="I100" s="103" t="str">
        <f>IFERROR(IF(M100="0","支給対象外事業所",VLOOKUP(L100,【編集不可】データ一覧!$A:$D,4,FALSE)/M100),"")</f>
        <v/>
      </c>
      <c r="L100" s="1" t="str">
        <f>事業所別申請額一覧!E100&amp;事業所別申請額一覧!F100</f>
        <v/>
      </c>
      <c r="M100" s="1" t="str">
        <f t="shared" si="1"/>
        <v/>
      </c>
    </row>
    <row r="101" spans="2:13" ht="12.75" customHeight="1">
      <c r="B101" s="268"/>
      <c r="C101" s="132">
        <v>4</v>
      </c>
      <c r="D101" s="111"/>
      <c r="E101" s="112" t="str">
        <f>IFERROR(VLOOKUP(D101,【編集不可】データ一覧!$E:$I,4,FALSE),"")</f>
        <v/>
      </c>
      <c r="F101" s="135"/>
      <c r="G101" s="190"/>
      <c r="H101" s="179"/>
      <c r="I101" s="103" t="str">
        <f>IFERROR(IF(M101="0","支給対象外事業所",VLOOKUP(L101,【編集不可】データ一覧!$A:$D,4,FALSE)/M101),"")</f>
        <v/>
      </c>
      <c r="L101" s="1" t="str">
        <f>事業所別申請額一覧!E101&amp;事業所別申請額一覧!F101</f>
        <v/>
      </c>
      <c r="M101" s="1" t="str">
        <f t="shared" si="1"/>
        <v/>
      </c>
    </row>
    <row r="102" spans="2:13" ht="12.75" customHeight="1" thickBot="1">
      <c r="B102" s="269"/>
      <c r="C102" s="133">
        <v>5</v>
      </c>
      <c r="D102" s="115"/>
      <c r="E102" s="116" t="str">
        <f>IFERROR(VLOOKUP(D102,【編集不可】データ一覧!$E:$I,4,FALSE),"")</f>
        <v/>
      </c>
      <c r="F102" s="136"/>
      <c r="G102" s="191"/>
      <c r="H102" s="180"/>
      <c r="I102" s="118" t="str">
        <f>IFERROR(IF(M102="0","支給対象外事業所",VLOOKUP(L102,【編集不可】データ一覧!$A:$D,4,FALSE)/M102),"")</f>
        <v/>
      </c>
      <c r="L102" s="1" t="str">
        <f>事業所別申請額一覧!E102&amp;事業所別申請額一覧!F102</f>
        <v/>
      </c>
      <c r="M102" s="1" t="str">
        <f t="shared" si="1"/>
        <v/>
      </c>
    </row>
    <row r="103" spans="2:13" ht="12" customHeight="1">
      <c r="B103" s="276" t="s">
        <v>90</v>
      </c>
      <c r="C103" s="276"/>
      <c r="D103" s="276"/>
      <c r="E103" s="276"/>
      <c r="F103" s="276"/>
      <c r="G103" s="276"/>
      <c r="H103" s="276"/>
      <c r="I103" s="276"/>
      <c r="J103" s="12"/>
      <c r="L103" s="1" t="str">
        <f>事業所別申請額一覧!E103&amp;事業所別申請額一覧!F103</f>
        <v/>
      </c>
      <c r="M103" s="1" t="str">
        <f t="shared" si="1"/>
        <v/>
      </c>
    </row>
    <row r="104" spans="2:13" ht="38.25" customHeight="1" thickBot="1">
      <c r="B104" s="3"/>
      <c r="C104" s="3"/>
      <c r="D104" s="1" t="s">
        <v>3</v>
      </c>
      <c r="L104" s="1" t="str">
        <f>事業所別申請額一覧!E104&amp;事業所別申請額一覧!F104</f>
        <v/>
      </c>
      <c r="M104" s="1" t="str">
        <f t="shared" si="1"/>
        <v/>
      </c>
    </row>
    <row r="105" spans="2:13" s="176" customFormat="1" ht="16.5" customHeight="1">
      <c r="B105" s="130" t="s">
        <v>0</v>
      </c>
      <c r="C105" s="278" t="s">
        <v>27</v>
      </c>
      <c r="D105" s="279"/>
      <c r="E105" s="185" t="s">
        <v>1</v>
      </c>
      <c r="F105" s="278" t="s">
        <v>2</v>
      </c>
      <c r="G105" s="280"/>
      <c r="H105" s="279"/>
      <c r="I105" s="129" t="s">
        <v>129</v>
      </c>
      <c r="L105" s="1" t="str">
        <f>事業所別申請額一覧!E105&amp;事業所別申請額一覧!F105</f>
        <v>事業所番号住所</v>
      </c>
      <c r="M105" s="1" t="str">
        <f t="shared" si="1"/>
        <v/>
      </c>
    </row>
    <row r="106" spans="2:13" s="5" customFormat="1" ht="16.5" customHeight="1">
      <c r="B106" s="267">
        <v>11</v>
      </c>
      <c r="C106" s="270"/>
      <c r="D106" s="270"/>
      <c r="E106" s="140"/>
      <c r="F106" s="271"/>
      <c r="G106" s="272"/>
      <c r="H106" s="273"/>
      <c r="I106" s="146">
        <f>SUM(I108:I112)</f>
        <v>0</v>
      </c>
      <c r="L106" s="1" t="str">
        <f>事業所別申請額一覧!E106&amp;事業所別申請額一覧!F106</f>
        <v/>
      </c>
      <c r="M106" s="1" t="str">
        <f t="shared" si="1"/>
        <v/>
      </c>
    </row>
    <row r="107" spans="2:13" ht="16.5" customHeight="1">
      <c r="B107" s="268"/>
      <c r="C107" s="274" t="s">
        <v>89</v>
      </c>
      <c r="D107" s="275"/>
      <c r="E107" s="137" t="s">
        <v>131</v>
      </c>
      <c r="F107" s="137" t="s">
        <v>55</v>
      </c>
      <c r="G107" s="138" t="s">
        <v>165</v>
      </c>
      <c r="H107" s="138" t="s">
        <v>164</v>
      </c>
      <c r="I107" s="139" t="s">
        <v>130</v>
      </c>
      <c r="L107" s="1" t="str">
        <f>事業所別申請額一覧!E107&amp;事業所別申請額一覧!F107</f>
        <v>分類定員数</v>
      </c>
      <c r="M107" s="1" t="str">
        <f t="shared" si="1"/>
        <v/>
      </c>
    </row>
    <row r="108" spans="2:13" ht="12.75" customHeight="1">
      <c r="B108" s="268"/>
      <c r="C108" s="131">
        <v>1</v>
      </c>
      <c r="D108" s="114"/>
      <c r="E108" s="113" t="str">
        <f>IFERROR(VLOOKUP(D108,【編集不可】データ一覧!$E:$I,4,FALSE),"")</f>
        <v/>
      </c>
      <c r="F108" s="134"/>
      <c r="G108" s="189"/>
      <c r="H108" s="178"/>
      <c r="I108" s="117" t="str">
        <f>IFERROR(IF(M108="0","支給対象外事業所",VLOOKUP(L108,【編集不可】データ一覧!$A:$D,4,FALSE)/M108),"")</f>
        <v/>
      </c>
      <c r="L108" s="1" t="str">
        <f>事業所別申請額一覧!E108&amp;事業所別申請額一覧!F108</f>
        <v/>
      </c>
      <c r="M108" s="1" t="str">
        <f t="shared" si="1"/>
        <v/>
      </c>
    </row>
    <row r="109" spans="2:13" ht="12.75" customHeight="1">
      <c r="B109" s="268"/>
      <c r="C109" s="132">
        <v>2</v>
      </c>
      <c r="D109" s="111"/>
      <c r="E109" s="112" t="str">
        <f>IFERROR(VLOOKUP(D109,【編集不可】データ一覧!$E:$I,4,FALSE),"")</f>
        <v/>
      </c>
      <c r="F109" s="135"/>
      <c r="G109" s="190"/>
      <c r="H109" s="179"/>
      <c r="I109" s="103" t="str">
        <f>IFERROR(IF(M109="0","支給対象外事業所",VLOOKUP(L109,【編集不可】データ一覧!$A:$D,4,FALSE)/M109),"")</f>
        <v/>
      </c>
      <c r="L109" s="1" t="str">
        <f>事業所別申請額一覧!E109&amp;事業所別申請額一覧!F109</f>
        <v/>
      </c>
      <c r="M109" s="1" t="str">
        <f t="shared" si="1"/>
        <v/>
      </c>
    </row>
    <row r="110" spans="2:13" ht="12.75" customHeight="1">
      <c r="B110" s="268"/>
      <c r="C110" s="132">
        <v>3</v>
      </c>
      <c r="D110" s="111"/>
      <c r="E110" s="112" t="str">
        <f>IFERROR(VLOOKUP(D110,【編集不可】データ一覧!$E:$I,4,FALSE),"")</f>
        <v/>
      </c>
      <c r="F110" s="135"/>
      <c r="G110" s="190"/>
      <c r="H110" s="179"/>
      <c r="I110" s="103" t="str">
        <f>IFERROR(IF(M110="0","支給対象外事業所",VLOOKUP(L110,【編集不可】データ一覧!$A:$D,4,FALSE)/M110),"")</f>
        <v/>
      </c>
      <c r="L110" s="1" t="str">
        <f>事業所別申請額一覧!E110&amp;事業所別申請額一覧!F110</f>
        <v/>
      </c>
      <c r="M110" s="1" t="str">
        <f t="shared" si="1"/>
        <v/>
      </c>
    </row>
    <row r="111" spans="2:13" ht="12.75" customHeight="1">
      <c r="B111" s="268"/>
      <c r="C111" s="132">
        <v>4</v>
      </c>
      <c r="D111" s="111"/>
      <c r="E111" s="112" t="str">
        <f>IFERROR(VLOOKUP(D111,【編集不可】データ一覧!$E:$I,4,FALSE),"")</f>
        <v/>
      </c>
      <c r="F111" s="135"/>
      <c r="G111" s="190"/>
      <c r="H111" s="179"/>
      <c r="I111" s="103" t="str">
        <f>IFERROR(IF(M111="0","支給対象外事業所",VLOOKUP(L111,【編集不可】データ一覧!$A:$D,4,FALSE)/M111),"")</f>
        <v/>
      </c>
      <c r="L111" s="1" t="str">
        <f>事業所別申請額一覧!E111&amp;事業所別申請額一覧!F111</f>
        <v/>
      </c>
      <c r="M111" s="1" t="str">
        <f t="shared" si="1"/>
        <v/>
      </c>
    </row>
    <row r="112" spans="2:13" ht="12.75" customHeight="1" thickBot="1">
      <c r="B112" s="269"/>
      <c r="C112" s="133">
        <v>5</v>
      </c>
      <c r="D112" s="115"/>
      <c r="E112" s="116" t="str">
        <f>IFERROR(VLOOKUP(D112,【編集不可】データ一覧!$E:$I,4,FALSE),"")</f>
        <v/>
      </c>
      <c r="F112" s="136"/>
      <c r="G112" s="191"/>
      <c r="H112" s="180"/>
      <c r="I112" s="118" t="str">
        <f>IFERROR(IF(M112="0","支給対象外事業所",VLOOKUP(L112,【編集不可】データ一覧!$A:$D,4,FALSE)/M112),"")</f>
        <v/>
      </c>
      <c r="L112" s="1" t="str">
        <f>事業所別申請額一覧!E112&amp;事業所別申請額一覧!F112</f>
        <v/>
      </c>
      <c r="M112" s="1" t="str">
        <f t="shared" si="1"/>
        <v/>
      </c>
    </row>
    <row r="113" spans="2:13" ht="12" customHeight="1">
      <c r="B113" s="276" t="s">
        <v>90</v>
      </c>
      <c r="C113" s="276"/>
      <c r="D113" s="276"/>
      <c r="E113" s="276"/>
      <c r="F113" s="276"/>
      <c r="G113" s="276"/>
      <c r="H113" s="276"/>
      <c r="I113" s="276"/>
      <c r="J113" s="12"/>
      <c r="L113" s="1" t="str">
        <f>事業所別申請額一覧!E113&amp;事業所別申請額一覧!F113</f>
        <v/>
      </c>
      <c r="M113" s="1" t="str">
        <f t="shared" si="1"/>
        <v/>
      </c>
    </row>
    <row r="114" spans="2:13" ht="38.25" customHeight="1" thickBot="1">
      <c r="B114" s="3"/>
      <c r="C114" s="3"/>
      <c r="D114" s="1" t="s">
        <v>3</v>
      </c>
      <c r="L114" s="1" t="str">
        <f>事業所別申請額一覧!E114&amp;事業所別申請額一覧!F114</f>
        <v/>
      </c>
      <c r="M114" s="1" t="str">
        <f t="shared" si="1"/>
        <v/>
      </c>
    </row>
    <row r="115" spans="2:13" s="176" customFormat="1" ht="16.5" customHeight="1">
      <c r="B115" s="130" t="s">
        <v>0</v>
      </c>
      <c r="C115" s="278" t="s">
        <v>27</v>
      </c>
      <c r="D115" s="279"/>
      <c r="E115" s="185" t="s">
        <v>1</v>
      </c>
      <c r="F115" s="278" t="s">
        <v>2</v>
      </c>
      <c r="G115" s="280"/>
      <c r="H115" s="279"/>
      <c r="I115" s="129" t="s">
        <v>129</v>
      </c>
      <c r="L115" s="1" t="str">
        <f>事業所別申請額一覧!E115&amp;事業所別申請額一覧!F115</f>
        <v>事業所番号住所</v>
      </c>
      <c r="M115" s="1" t="str">
        <f t="shared" si="1"/>
        <v/>
      </c>
    </row>
    <row r="116" spans="2:13" s="5" customFormat="1" ht="16.5" customHeight="1">
      <c r="B116" s="267">
        <v>12</v>
      </c>
      <c r="C116" s="270"/>
      <c r="D116" s="270"/>
      <c r="E116" s="140"/>
      <c r="F116" s="271"/>
      <c r="G116" s="272"/>
      <c r="H116" s="273"/>
      <c r="I116" s="146">
        <f>SUM(I118:I122)</f>
        <v>0</v>
      </c>
      <c r="L116" s="1" t="str">
        <f>事業所別申請額一覧!E116&amp;事業所別申請額一覧!F116</f>
        <v/>
      </c>
      <c r="M116" s="1" t="str">
        <f t="shared" si="1"/>
        <v/>
      </c>
    </row>
    <row r="117" spans="2:13" ht="16.5" customHeight="1">
      <c r="B117" s="268"/>
      <c r="C117" s="274" t="s">
        <v>89</v>
      </c>
      <c r="D117" s="275"/>
      <c r="E117" s="137" t="s">
        <v>131</v>
      </c>
      <c r="F117" s="137" t="s">
        <v>55</v>
      </c>
      <c r="G117" s="138" t="s">
        <v>165</v>
      </c>
      <c r="H117" s="138" t="s">
        <v>164</v>
      </c>
      <c r="I117" s="139" t="s">
        <v>130</v>
      </c>
      <c r="L117" s="1" t="str">
        <f>事業所別申請額一覧!E117&amp;事業所別申請額一覧!F117</f>
        <v>分類定員数</v>
      </c>
      <c r="M117" s="1" t="str">
        <f t="shared" si="1"/>
        <v/>
      </c>
    </row>
    <row r="118" spans="2:13" ht="12.75" customHeight="1">
      <c r="B118" s="268"/>
      <c r="C118" s="131">
        <v>1</v>
      </c>
      <c r="D118" s="114"/>
      <c r="E118" s="113" t="str">
        <f>IFERROR(VLOOKUP(D118,【編集不可】データ一覧!$E:$I,4,FALSE),"")</f>
        <v/>
      </c>
      <c r="F118" s="134"/>
      <c r="G118" s="189"/>
      <c r="H118" s="178"/>
      <c r="I118" s="117" t="str">
        <f>IFERROR(IF(M118="0","支給対象外事業所",VLOOKUP(L118,【編集不可】データ一覧!$A:$D,4,FALSE)/M118),"")</f>
        <v/>
      </c>
      <c r="L118" s="1" t="str">
        <f>事業所別申請額一覧!E118&amp;事業所別申請額一覧!F118</f>
        <v/>
      </c>
      <c r="M118" s="1" t="str">
        <f t="shared" si="1"/>
        <v/>
      </c>
    </row>
    <row r="119" spans="2:13" ht="12.75" customHeight="1">
      <c r="B119" s="268"/>
      <c r="C119" s="132">
        <v>2</v>
      </c>
      <c r="D119" s="111"/>
      <c r="E119" s="112" t="str">
        <f>IFERROR(VLOOKUP(D119,【編集不可】データ一覧!$E:$I,4,FALSE),"")</f>
        <v/>
      </c>
      <c r="F119" s="135"/>
      <c r="G119" s="190"/>
      <c r="H119" s="179"/>
      <c r="I119" s="103" t="str">
        <f>IFERROR(IF(M119="0","支給対象外事業所",VLOOKUP(L119,【編集不可】データ一覧!$A:$D,4,FALSE)/M119),"")</f>
        <v/>
      </c>
      <c r="L119" s="1" t="str">
        <f>事業所別申請額一覧!E119&amp;事業所別申請額一覧!F119</f>
        <v/>
      </c>
      <c r="M119" s="1" t="str">
        <f t="shared" si="1"/>
        <v/>
      </c>
    </row>
    <row r="120" spans="2:13" ht="12.75" customHeight="1">
      <c r="B120" s="268"/>
      <c r="C120" s="132">
        <v>3</v>
      </c>
      <c r="D120" s="111"/>
      <c r="E120" s="112" t="str">
        <f>IFERROR(VLOOKUP(D120,【編集不可】データ一覧!$E:$I,4,FALSE),"")</f>
        <v/>
      </c>
      <c r="F120" s="135"/>
      <c r="G120" s="190"/>
      <c r="H120" s="179"/>
      <c r="I120" s="103" t="str">
        <f>IFERROR(IF(M120="0","支給対象外事業所",VLOOKUP(L120,【編集不可】データ一覧!$A:$D,4,FALSE)/M120),"")</f>
        <v/>
      </c>
      <c r="L120" s="1" t="str">
        <f>事業所別申請額一覧!E120&amp;事業所別申請額一覧!F120</f>
        <v/>
      </c>
      <c r="M120" s="1" t="str">
        <f t="shared" si="1"/>
        <v/>
      </c>
    </row>
    <row r="121" spans="2:13" ht="12.75" customHeight="1">
      <c r="B121" s="268"/>
      <c r="C121" s="132">
        <v>4</v>
      </c>
      <c r="D121" s="111"/>
      <c r="E121" s="112" t="str">
        <f>IFERROR(VLOOKUP(D121,【編集不可】データ一覧!$E:$I,4,FALSE),"")</f>
        <v/>
      </c>
      <c r="F121" s="135"/>
      <c r="G121" s="190"/>
      <c r="H121" s="179"/>
      <c r="I121" s="103" t="str">
        <f>IFERROR(IF(M121="0","支給対象外事業所",VLOOKUP(L121,【編集不可】データ一覧!$A:$D,4,FALSE)/M121),"")</f>
        <v/>
      </c>
      <c r="L121" s="1" t="str">
        <f>事業所別申請額一覧!E121&amp;事業所別申請額一覧!F121</f>
        <v/>
      </c>
      <c r="M121" s="1" t="str">
        <f t="shared" si="1"/>
        <v/>
      </c>
    </row>
    <row r="122" spans="2:13" ht="12.75" customHeight="1" thickBot="1">
      <c r="B122" s="269"/>
      <c r="C122" s="133">
        <v>5</v>
      </c>
      <c r="D122" s="115"/>
      <c r="E122" s="116" t="str">
        <f>IFERROR(VLOOKUP(D122,【編集不可】データ一覧!$E:$I,4,FALSE),"")</f>
        <v/>
      </c>
      <c r="F122" s="136"/>
      <c r="G122" s="191"/>
      <c r="H122" s="180"/>
      <c r="I122" s="118" t="str">
        <f>IFERROR(IF(M122="0","支給対象外事業所",VLOOKUP(L122,【編集不可】データ一覧!$A:$D,4,FALSE)/M122),"")</f>
        <v/>
      </c>
      <c r="L122" s="1" t="str">
        <f>事業所別申請額一覧!E122&amp;事業所別申請額一覧!F122</f>
        <v/>
      </c>
      <c r="M122" s="1" t="str">
        <f t="shared" si="1"/>
        <v/>
      </c>
    </row>
    <row r="123" spans="2:13" ht="12" customHeight="1">
      <c r="B123" s="276" t="s">
        <v>90</v>
      </c>
      <c r="C123" s="276"/>
      <c r="D123" s="276"/>
      <c r="E123" s="276"/>
      <c r="F123" s="276"/>
      <c r="G123" s="276"/>
      <c r="H123" s="276"/>
      <c r="I123" s="276"/>
      <c r="J123" s="12"/>
      <c r="L123" s="1" t="str">
        <f>事業所別申請額一覧!E123&amp;事業所別申請額一覧!F123</f>
        <v/>
      </c>
      <c r="M123" s="1" t="str">
        <f t="shared" si="1"/>
        <v/>
      </c>
    </row>
    <row r="124" spans="2:13" ht="38.25" customHeight="1" thickBot="1">
      <c r="L124" s="1" t="str">
        <f>事業所別申請額一覧!E124&amp;事業所別申請額一覧!F124</f>
        <v/>
      </c>
      <c r="M124" s="1" t="str">
        <f t="shared" si="1"/>
        <v/>
      </c>
    </row>
    <row r="125" spans="2:13" s="184" customFormat="1" ht="16.5" customHeight="1">
      <c r="B125" s="130" t="s">
        <v>0</v>
      </c>
      <c r="C125" s="278" t="s">
        <v>27</v>
      </c>
      <c r="D125" s="279"/>
      <c r="E125" s="185" t="s">
        <v>1</v>
      </c>
      <c r="F125" s="278" t="s">
        <v>2</v>
      </c>
      <c r="G125" s="280"/>
      <c r="H125" s="279"/>
      <c r="I125" s="129" t="s">
        <v>129</v>
      </c>
      <c r="L125" s="1" t="str">
        <f>事業所別申請額一覧!E125&amp;事業所別申請額一覧!F125</f>
        <v>事業所番号住所</v>
      </c>
      <c r="M125" s="1" t="str">
        <f t="shared" si="1"/>
        <v/>
      </c>
    </row>
    <row r="126" spans="2:13" s="5" customFormat="1" ht="16.5" customHeight="1">
      <c r="B126" s="267">
        <v>13</v>
      </c>
      <c r="C126" s="270"/>
      <c r="D126" s="270"/>
      <c r="E126" s="140"/>
      <c r="F126" s="271"/>
      <c r="G126" s="272"/>
      <c r="H126" s="273"/>
      <c r="I126" s="146">
        <f>SUM(I128:I132)</f>
        <v>0</v>
      </c>
      <c r="L126" s="1" t="str">
        <f>事業所別申請額一覧!E126&amp;事業所別申請額一覧!F126</f>
        <v/>
      </c>
      <c r="M126" s="1" t="str">
        <f t="shared" si="1"/>
        <v/>
      </c>
    </row>
    <row r="127" spans="2:13" ht="16.5" customHeight="1">
      <c r="B127" s="268"/>
      <c r="C127" s="274" t="s">
        <v>89</v>
      </c>
      <c r="D127" s="275"/>
      <c r="E127" s="137" t="s">
        <v>131</v>
      </c>
      <c r="F127" s="137" t="s">
        <v>55</v>
      </c>
      <c r="G127" s="138" t="s">
        <v>165</v>
      </c>
      <c r="H127" s="138" t="s">
        <v>164</v>
      </c>
      <c r="I127" s="139" t="s">
        <v>130</v>
      </c>
      <c r="L127" s="1" t="str">
        <f>事業所別申請額一覧!E127&amp;事業所別申請額一覧!F127</f>
        <v>分類定員数</v>
      </c>
      <c r="M127" s="1" t="str">
        <f t="shared" si="1"/>
        <v/>
      </c>
    </row>
    <row r="128" spans="2:13" ht="12.75" customHeight="1">
      <c r="B128" s="268"/>
      <c r="C128" s="131">
        <v>1</v>
      </c>
      <c r="D128" s="114"/>
      <c r="E128" s="113" t="str">
        <f>IFERROR(VLOOKUP(D128,【編集不可】データ一覧!$E:$I,4,FALSE),"")</f>
        <v/>
      </c>
      <c r="F128" s="134"/>
      <c r="G128" s="189"/>
      <c r="H128" s="178"/>
      <c r="I128" s="117" t="str">
        <f>IFERROR(IF(M128="0","支給対象外事業所",VLOOKUP(L128,【編集不可】データ一覧!$A:$D,4,FALSE)/M128),"")</f>
        <v/>
      </c>
      <c r="L128" s="1" t="str">
        <f>事業所別申請額一覧!E128&amp;事業所別申請額一覧!F128</f>
        <v/>
      </c>
      <c r="M128" s="1" t="str">
        <f t="shared" si="1"/>
        <v/>
      </c>
    </row>
    <row r="129" spans="2:13" ht="12.75" customHeight="1">
      <c r="B129" s="268"/>
      <c r="C129" s="132">
        <v>2</v>
      </c>
      <c r="D129" s="111"/>
      <c r="E129" s="112" t="str">
        <f>IFERROR(VLOOKUP(D129,【編集不可】データ一覧!$E:$I,4,FALSE),"")</f>
        <v/>
      </c>
      <c r="F129" s="135"/>
      <c r="G129" s="190"/>
      <c r="H129" s="179"/>
      <c r="I129" s="103" t="str">
        <f>IFERROR(IF(M129="0","支給対象外事業所",VLOOKUP(L129,【編集不可】データ一覧!$A:$D,4,FALSE)/M129),"")</f>
        <v/>
      </c>
      <c r="L129" s="1" t="str">
        <f>事業所別申請額一覧!E129&amp;事業所別申請額一覧!F129</f>
        <v/>
      </c>
      <c r="M129" s="1" t="str">
        <f t="shared" si="1"/>
        <v/>
      </c>
    </row>
    <row r="130" spans="2:13" ht="12.75" customHeight="1">
      <c r="B130" s="268"/>
      <c r="C130" s="132">
        <v>3</v>
      </c>
      <c r="D130" s="111"/>
      <c r="E130" s="112" t="str">
        <f>IFERROR(VLOOKUP(D130,【編集不可】データ一覧!$E:$I,4,FALSE),"")</f>
        <v/>
      </c>
      <c r="F130" s="135"/>
      <c r="G130" s="190"/>
      <c r="H130" s="179"/>
      <c r="I130" s="103" t="str">
        <f>IFERROR(IF(M130="0","支給対象外事業所",VLOOKUP(L130,【編集不可】データ一覧!$A:$D,4,FALSE)/M130),"")</f>
        <v/>
      </c>
      <c r="L130" s="1" t="str">
        <f>事業所別申請額一覧!E130&amp;事業所別申請額一覧!F130</f>
        <v/>
      </c>
      <c r="M130" s="1" t="str">
        <f t="shared" si="1"/>
        <v/>
      </c>
    </row>
    <row r="131" spans="2:13" ht="12.75" customHeight="1">
      <c r="B131" s="268"/>
      <c r="C131" s="132">
        <v>4</v>
      </c>
      <c r="D131" s="111"/>
      <c r="E131" s="112" t="str">
        <f>IFERROR(VLOOKUP(D131,【編集不可】データ一覧!$E:$I,4,FALSE),"")</f>
        <v/>
      </c>
      <c r="F131" s="135"/>
      <c r="G131" s="190"/>
      <c r="H131" s="179"/>
      <c r="I131" s="103" t="str">
        <f>IFERROR(IF(M131="0","支給対象外事業所",VLOOKUP(L131,【編集不可】データ一覧!$A:$D,4,FALSE)/M131),"")</f>
        <v/>
      </c>
      <c r="L131" s="1" t="str">
        <f>事業所別申請額一覧!E131&amp;事業所別申請額一覧!F131</f>
        <v/>
      </c>
      <c r="M131" s="1" t="str">
        <f t="shared" si="1"/>
        <v/>
      </c>
    </row>
    <row r="132" spans="2:13" ht="12.75" customHeight="1" thickBot="1">
      <c r="B132" s="269"/>
      <c r="C132" s="133">
        <v>5</v>
      </c>
      <c r="D132" s="115"/>
      <c r="E132" s="116" t="str">
        <f>IFERROR(VLOOKUP(D132,【編集不可】データ一覧!$E:$I,4,FALSE),"")</f>
        <v/>
      </c>
      <c r="F132" s="136"/>
      <c r="G132" s="191"/>
      <c r="H132" s="180"/>
      <c r="I132" s="118" t="str">
        <f>IFERROR(IF(M132="0","支給対象外事業所",VLOOKUP(L132,【編集不可】データ一覧!$A:$D,4,FALSE)/M132),"")</f>
        <v/>
      </c>
      <c r="L132" s="1" t="str">
        <f>事業所別申請額一覧!E132&amp;事業所別申請額一覧!F132</f>
        <v/>
      </c>
      <c r="M132" s="1" t="str">
        <f t="shared" si="1"/>
        <v/>
      </c>
    </row>
    <row r="133" spans="2:13" ht="12" customHeight="1">
      <c r="B133" s="276" t="s">
        <v>90</v>
      </c>
      <c r="C133" s="276"/>
      <c r="D133" s="276"/>
      <c r="E133" s="276"/>
      <c r="F133" s="276"/>
      <c r="G133" s="276"/>
      <c r="H133" s="276"/>
      <c r="I133" s="276"/>
      <c r="J133" s="12"/>
      <c r="L133" s="1" t="str">
        <f>事業所別申請額一覧!E133&amp;事業所別申請額一覧!F133</f>
        <v/>
      </c>
      <c r="M133" s="1" t="str">
        <f t="shared" si="1"/>
        <v/>
      </c>
    </row>
    <row r="134" spans="2:13" ht="38.25" customHeight="1" thickBot="1">
      <c r="L134" s="1" t="str">
        <f>事業所別申請額一覧!E134&amp;事業所別申請額一覧!F134</f>
        <v/>
      </c>
      <c r="M134" s="1" t="str">
        <f t="shared" si="1"/>
        <v/>
      </c>
    </row>
    <row r="135" spans="2:13" s="184" customFormat="1" ht="16.5" customHeight="1">
      <c r="B135" s="130" t="s">
        <v>0</v>
      </c>
      <c r="C135" s="278" t="s">
        <v>27</v>
      </c>
      <c r="D135" s="279"/>
      <c r="E135" s="185" t="s">
        <v>1</v>
      </c>
      <c r="F135" s="278" t="s">
        <v>2</v>
      </c>
      <c r="G135" s="280"/>
      <c r="H135" s="279"/>
      <c r="I135" s="129" t="s">
        <v>129</v>
      </c>
      <c r="L135" s="1" t="str">
        <f>事業所別申請額一覧!E135&amp;事業所別申請額一覧!F135</f>
        <v>事業所番号住所</v>
      </c>
      <c r="M135" s="1" t="str">
        <f t="shared" si="1"/>
        <v/>
      </c>
    </row>
    <row r="136" spans="2:13" s="5" customFormat="1" ht="16.5" customHeight="1">
      <c r="B136" s="267">
        <v>14</v>
      </c>
      <c r="C136" s="270"/>
      <c r="D136" s="270"/>
      <c r="E136" s="140"/>
      <c r="F136" s="271"/>
      <c r="G136" s="272"/>
      <c r="H136" s="273"/>
      <c r="I136" s="146">
        <f>SUM(I138:I142)</f>
        <v>0</v>
      </c>
      <c r="L136" s="1" t="str">
        <f>事業所別申請額一覧!E136&amp;事業所別申請額一覧!F136</f>
        <v/>
      </c>
      <c r="M136" s="1" t="str">
        <f t="shared" si="1"/>
        <v/>
      </c>
    </row>
    <row r="137" spans="2:13" ht="16.5" customHeight="1">
      <c r="B137" s="268"/>
      <c r="C137" s="274" t="s">
        <v>89</v>
      </c>
      <c r="D137" s="275"/>
      <c r="E137" s="137" t="s">
        <v>131</v>
      </c>
      <c r="F137" s="137" t="s">
        <v>55</v>
      </c>
      <c r="G137" s="138" t="s">
        <v>165</v>
      </c>
      <c r="H137" s="138" t="s">
        <v>164</v>
      </c>
      <c r="I137" s="139" t="s">
        <v>130</v>
      </c>
      <c r="L137" s="1" t="str">
        <f>事業所別申請額一覧!E137&amp;事業所別申請額一覧!F137</f>
        <v>分類定員数</v>
      </c>
      <c r="M137" s="1" t="str">
        <f t="shared" ref="M137:M200" si="2">IFERROR(IF(H137="令和7年4月1日以前","1",IF(H137="令和6年4月2日～10月1日","2",IF(H137="令和7年4月2日以降","0",""))),"")</f>
        <v/>
      </c>
    </row>
    <row r="138" spans="2:13" ht="12.75" customHeight="1">
      <c r="B138" s="268"/>
      <c r="C138" s="131">
        <v>1</v>
      </c>
      <c r="D138" s="114"/>
      <c r="E138" s="113" t="str">
        <f>IFERROR(VLOOKUP(D138,【編集不可】データ一覧!$E:$I,4,FALSE),"")</f>
        <v/>
      </c>
      <c r="F138" s="134"/>
      <c r="G138" s="189"/>
      <c r="H138" s="178"/>
      <c r="I138" s="117" t="str">
        <f>IFERROR(IF(M138="0","支給対象外事業所",VLOOKUP(L138,【編集不可】データ一覧!$A:$D,4,FALSE)/M138),"")</f>
        <v/>
      </c>
      <c r="L138" s="1" t="str">
        <f>事業所別申請額一覧!E138&amp;事業所別申請額一覧!F138</f>
        <v/>
      </c>
      <c r="M138" s="1" t="str">
        <f t="shared" si="2"/>
        <v/>
      </c>
    </row>
    <row r="139" spans="2:13" ht="12.75" customHeight="1">
      <c r="B139" s="268"/>
      <c r="C139" s="132">
        <v>2</v>
      </c>
      <c r="D139" s="111"/>
      <c r="E139" s="112" t="str">
        <f>IFERROR(VLOOKUP(D139,【編集不可】データ一覧!$E:$I,4,FALSE),"")</f>
        <v/>
      </c>
      <c r="F139" s="135"/>
      <c r="G139" s="190"/>
      <c r="H139" s="179"/>
      <c r="I139" s="103" t="str">
        <f>IFERROR(IF(M139="0","支給対象外事業所",VLOOKUP(L139,【編集不可】データ一覧!$A:$D,4,FALSE)/M139),"")</f>
        <v/>
      </c>
      <c r="L139" s="1" t="str">
        <f>事業所別申請額一覧!E139&amp;事業所別申請額一覧!F139</f>
        <v/>
      </c>
      <c r="M139" s="1" t="str">
        <f t="shared" si="2"/>
        <v/>
      </c>
    </row>
    <row r="140" spans="2:13" ht="12.75" customHeight="1">
      <c r="B140" s="268"/>
      <c r="C140" s="132">
        <v>3</v>
      </c>
      <c r="D140" s="111"/>
      <c r="E140" s="112" t="str">
        <f>IFERROR(VLOOKUP(D140,【編集不可】データ一覧!$E:$I,4,FALSE),"")</f>
        <v/>
      </c>
      <c r="F140" s="135"/>
      <c r="G140" s="190"/>
      <c r="H140" s="179"/>
      <c r="I140" s="103" t="str">
        <f>IFERROR(IF(M140="0","支給対象外事業所",VLOOKUP(L140,【編集不可】データ一覧!$A:$D,4,FALSE)/M140),"")</f>
        <v/>
      </c>
      <c r="L140" s="1" t="str">
        <f>事業所別申請額一覧!E140&amp;事業所別申請額一覧!F140</f>
        <v/>
      </c>
      <c r="M140" s="1" t="str">
        <f t="shared" si="2"/>
        <v/>
      </c>
    </row>
    <row r="141" spans="2:13" ht="12.75" customHeight="1">
      <c r="B141" s="268"/>
      <c r="C141" s="132">
        <v>4</v>
      </c>
      <c r="D141" s="111"/>
      <c r="E141" s="112" t="str">
        <f>IFERROR(VLOOKUP(D141,【編集不可】データ一覧!$E:$I,4,FALSE),"")</f>
        <v/>
      </c>
      <c r="F141" s="135"/>
      <c r="G141" s="190"/>
      <c r="H141" s="179"/>
      <c r="I141" s="103" t="str">
        <f>IFERROR(IF(M141="0","支給対象外事業所",VLOOKUP(L141,【編集不可】データ一覧!$A:$D,4,FALSE)/M141),"")</f>
        <v/>
      </c>
      <c r="L141" s="1" t="str">
        <f>事業所別申請額一覧!E141&amp;事業所別申請額一覧!F141</f>
        <v/>
      </c>
      <c r="M141" s="1" t="str">
        <f t="shared" si="2"/>
        <v/>
      </c>
    </row>
    <row r="142" spans="2:13" ht="12.75" customHeight="1" thickBot="1">
      <c r="B142" s="269"/>
      <c r="C142" s="133">
        <v>5</v>
      </c>
      <c r="D142" s="115"/>
      <c r="E142" s="116" t="str">
        <f>IFERROR(VLOOKUP(D142,【編集不可】データ一覧!$E:$I,4,FALSE),"")</f>
        <v/>
      </c>
      <c r="F142" s="136"/>
      <c r="G142" s="191"/>
      <c r="H142" s="180"/>
      <c r="I142" s="118" t="str">
        <f>IFERROR(IF(M142="0","支給対象外事業所",VLOOKUP(L142,【編集不可】データ一覧!$A:$D,4,FALSE)/M142),"")</f>
        <v/>
      </c>
      <c r="L142" s="1" t="str">
        <f>事業所別申請額一覧!E142&amp;事業所別申請額一覧!F142</f>
        <v/>
      </c>
      <c r="M142" s="1" t="str">
        <f t="shared" si="2"/>
        <v/>
      </c>
    </row>
    <row r="143" spans="2:13" ht="12" customHeight="1">
      <c r="B143" s="276" t="s">
        <v>90</v>
      </c>
      <c r="C143" s="276"/>
      <c r="D143" s="276"/>
      <c r="E143" s="276"/>
      <c r="F143" s="276"/>
      <c r="G143" s="276"/>
      <c r="H143" s="276"/>
      <c r="I143" s="276"/>
      <c r="J143" s="12"/>
      <c r="L143" s="1" t="str">
        <f>事業所別申請額一覧!E143&amp;事業所別申請額一覧!F143</f>
        <v/>
      </c>
      <c r="M143" s="1" t="str">
        <f t="shared" si="2"/>
        <v/>
      </c>
    </row>
    <row r="144" spans="2:13" ht="38.25" customHeight="1" thickBot="1">
      <c r="B144" s="3"/>
      <c r="C144" s="3"/>
      <c r="D144" s="1" t="s">
        <v>3</v>
      </c>
      <c r="L144" s="1" t="str">
        <f>事業所別申請額一覧!E144&amp;事業所別申請額一覧!F144</f>
        <v/>
      </c>
      <c r="M144" s="1" t="str">
        <f t="shared" si="2"/>
        <v/>
      </c>
    </row>
    <row r="145" spans="2:13" s="184" customFormat="1" ht="16.5" customHeight="1">
      <c r="B145" s="130" t="s">
        <v>0</v>
      </c>
      <c r="C145" s="278" t="s">
        <v>27</v>
      </c>
      <c r="D145" s="279"/>
      <c r="E145" s="185" t="s">
        <v>1</v>
      </c>
      <c r="F145" s="278" t="s">
        <v>2</v>
      </c>
      <c r="G145" s="280"/>
      <c r="H145" s="279"/>
      <c r="I145" s="129" t="s">
        <v>129</v>
      </c>
      <c r="L145" s="1" t="str">
        <f>事業所別申請額一覧!E145&amp;事業所別申請額一覧!F145</f>
        <v>事業所番号住所</v>
      </c>
      <c r="M145" s="1" t="str">
        <f t="shared" si="2"/>
        <v/>
      </c>
    </row>
    <row r="146" spans="2:13" s="5" customFormat="1" ht="16.5" customHeight="1">
      <c r="B146" s="267">
        <v>15</v>
      </c>
      <c r="C146" s="270"/>
      <c r="D146" s="270"/>
      <c r="E146" s="140"/>
      <c r="F146" s="271"/>
      <c r="G146" s="272"/>
      <c r="H146" s="273"/>
      <c r="I146" s="146">
        <f>SUM(I148:I152)</f>
        <v>0</v>
      </c>
      <c r="L146" s="1" t="str">
        <f>事業所別申請額一覧!E146&amp;事業所別申請額一覧!F146</f>
        <v/>
      </c>
      <c r="M146" s="1" t="str">
        <f t="shared" si="2"/>
        <v/>
      </c>
    </row>
    <row r="147" spans="2:13" ht="16.5" customHeight="1">
      <c r="B147" s="268"/>
      <c r="C147" s="274" t="s">
        <v>89</v>
      </c>
      <c r="D147" s="275"/>
      <c r="E147" s="137" t="s">
        <v>131</v>
      </c>
      <c r="F147" s="137" t="s">
        <v>55</v>
      </c>
      <c r="G147" s="138" t="s">
        <v>165</v>
      </c>
      <c r="H147" s="138" t="s">
        <v>164</v>
      </c>
      <c r="I147" s="139" t="s">
        <v>130</v>
      </c>
      <c r="L147" s="1" t="str">
        <f>事業所別申請額一覧!E147&amp;事業所別申請額一覧!F147</f>
        <v>分類定員数</v>
      </c>
      <c r="M147" s="1" t="str">
        <f t="shared" si="2"/>
        <v/>
      </c>
    </row>
    <row r="148" spans="2:13" ht="12.75" customHeight="1">
      <c r="B148" s="268"/>
      <c r="C148" s="131">
        <v>1</v>
      </c>
      <c r="D148" s="114"/>
      <c r="E148" s="113" t="str">
        <f>IFERROR(VLOOKUP(D148,【編集不可】データ一覧!$E:$I,4,FALSE),"")</f>
        <v/>
      </c>
      <c r="F148" s="134"/>
      <c r="G148" s="189"/>
      <c r="H148" s="178"/>
      <c r="I148" s="117" t="str">
        <f>IFERROR(IF(M148="0","支給対象外事業所",VLOOKUP(L148,【編集不可】データ一覧!$A:$D,4,FALSE)/M148),"")</f>
        <v/>
      </c>
      <c r="L148" s="1" t="str">
        <f>事業所別申請額一覧!E148&amp;事業所別申請額一覧!F148</f>
        <v/>
      </c>
      <c r="M148" s="1" t="str">
        <f t="shared" si="2"/>
        <v/>
      </c>
    </row>
    <row r="149" spans="2:13" ht="12.75" customHeight="1">
      <c r="B149" s="268"/>
      <c r="C149" s="132">
        <v>2</v>
      </c>
      <c r="D149" s="111"/>
      <c r="E149" s="112" t="str">
        <f>IFERROR(VLOOKUP(D149,【編集不可】データ一覧!$E:$I,4,FALSE),"")</f>
        <v/>
      </c>
      <c r="F149" s="135"/>
      <c r="G149" s="190"/>
      <c r="H149" s="179"/>
      <c r="I149" s="103" t="str">
        <f>IFERROR(IF(M149="0","支給対象外事業所",VLOOKUP(L149,【編集不可】データ一覧!$A:$D,4,FALSE)/M149),"")</f>
        <v/>
      </c>
      <c r="L149" s="1" t="str">
        <f>事業所別申請額一覧!E149&amp;事業所別申請額一覧!F149</f>
        <v/>
      </c>
      <c r="M149" s="1" t="str">
        <f t="shared" si="2"/>
        <v/>
      </c>
    </row>
    <row r="150" spans="2:13" ht="12.75" customHeight="1">
      <c r="B150" s="268"/>
      <c r="C150" s="132">
        <v>3</v>
      </c>
      <c r="D150" s="111"/>
      <c r="E150" s="112" t="str">
        <f>IFERROR(VLOOKUP(D150,【編集不可】データ一覧!$E:$I,4,FALSE),"")</f>
        <v/>
      </c>
      <c r="F150" s="135"/>
      <c r="G150" s="190"/>
      <c r="H150" s="179"/>
      <c r="I150" s="103" t="str">
        <f>IFERROR(IF(M150="0","支給対象外事業所",VLOOKUP(L150,【編集不可】データ一覧!$A:$D,4,FALSE)/M150),"")</f>
        <v/>
      </c>
      <c r="L150" s="1" t="str">
        <f>事業所別申請額一覧!E150&amp;事業所別申請額一覧!F150</f>
        <v/>
      </c>
      <c r="M150" s="1" t="str">
        <f t="shared" si="2"/>
        <v/>
      </c>
    </row>
    <row r="151" spans="2:13" ht="12.75" customHeight="1">
      <c r="B151" s="268"/>
      <c r="C151" s="132">
        <v>4</v>
      </c>
      <c r="D151" s="111"/>
      <c r="E151" s="112" t="str">
        <f>IFERROR(VLOOKUP(D151,【編集不可】データ一覧!$E:$I,4,FALSE),"")</f>
        <v/>
      </c>
      <c r="F151" s="135"/>
      <c r="G151" s="190"/>
      <c r="H151" s="179"/>
      <c r="I151" s="103" t="str">
        <f>IFERROR(IF(M151="0","支給対象外事業所",VLOOKUP(L151,【編集不可】データ一覧!$A:$D,4,FALSE)/M151),"")</f>
        <v/>
      </c>
      <c r="L151" s="1" t="str">
        <f>事業所別申請額一覧!E151&amp;事業所別申請額一覧!F151</f>
        <v/>
      </c>
      <c r="M151" s="1" t="str">
        <f t="shared" si="2"/>
        <v/>
      </c>
    </row>
    <row r="152" spans="2:13" ht="12.75" customHeight="1" thickBot="1">
      <c r="B152" s="269"/>
      <c r="C152" s="133">
        <v>5</v>
      </c>
      <c r="D152" s="115"/>
      <c r="E152" s="116" t="str">
        <f>IFERROR(VLOOKUP(D152,【編集不可】データ一覧!$E:$I,4,FALSE),"")</f>
        <v/>
      </c>
      <c r="F152" s="136"/>
      <c r="G152" s="191"/>
      <c r="H152" s="180"/>
      <c r="I152" s="118" t="str">
        <f>IFERROR(IF(M152="0","支給対象外事業所",VLOOKUP(L152,【編集不可】データ一覧!$A:$D,4,FALSE)/M152),"")</f>
        <v/>
      </c>
      <c r="L152" s="1" t="str">
        <f>事業所別申請額一覧!E152&amp;事業所別申請額一覧!F152</f>
        <v/>
      </c>
      <c r="M152" s="1" t="str">
        <f t="shared" si="2"/>
        <v/>
      </c>
    </row>
    <row r="153" spans="2:13" ht="12" customHeight="1">
      <c r="B153" s="276" t="s">
        <v>90</v>
      </c>
      <c r="C153" s="276"/>
      <c r="D153" s="276"/>
      <c r="E153" s="276"/>
      <c r="F153" s="276"/>
      <c r="G153" s="276"/>
      <c r="H153" s="276"/>
      <c r="I153" s="276"/>
      <c r="J153" s="12"/>
      <c r="L153" s="1" t="str">
        <f>事業所別申請額一覧!E153&amp;事業所別申請額一覧!F153</f>
        <v/>
      </c>
      <c r="M153" s="1" t="str">
        <f t="shared" si="2"/>
        <v/>
      </c>
    </row>
    <row r="154" spans="2:13" ht="38.25" customHeight="1" thickBot="1">
      <c r="B154" s="3"/>
      <c r="C154" s="3"/>
      <c r="D154" s="1" t="s">
        <v>3</v>
      </c>
      <c r="L154" s="1" t="str">
        <f>事業所別申請額一覧!E154&amp;事業所別申請額一覧!F154</f>
        <v/>
      </c>
      <c r="M154" s="1" t="str">
        <f t="shared" si="2"/>
        <v/>
      </c>
    </row>
    <row r="155" spans="2:13" s="184" customFormat="1" ht="16.5" customHeight="1">
      <c r="B155" s="130" t="s">
        <v>0</v>
      </c>
      <c r="C155" s="278" t="s">
        <v>27</v>
      </c>
      <c r="D155" s="279"/>
      <c r="E155" s="185" t="s">
        <v>1</v>
      </c>
      <c r="F155" s="278" t="s">
        <v>2</v>
      </c>
      <c r="G155" s="280"/>
      <c r="H155" s="279"/>
      <c r="I155" s="129" t="s">
        <v>129</v>
      </c>
      <c r="L155" s="1" t="str">
        <f>事業所別申請額一覧!E155&amp;事業所別申請額一覧!F155</f>
        <v>事業所番号住所</v>
      </c>
      <c r="M155" s="1" t="str">
        <f t="shared" si="2"/>
        <v/>
      </c>
    </row>
    <row r="156" spans="2:13" s="5" customFormat="1" ht="16.5" customHeight="1">
      <c r="B156" s="267">
        <v>16</v>
      </c>
      <c r="C156" s="270"/>
      <c r="D156" s="270"/>
      <c r="E156" s="140"/>
      <c r="F156" s="271"/>
      <c r="G156" s="272"/>
      <c r="H156" s="273"/>
      <c r="I156" s="146">
        <f>SUM(I158:I162)</f>
        <v>0</v>
      </c>
      <c r="L156" s="1" t="str">
        <f>事業所別申請額一覧!E156&amp;事業所別申請額一覧!F156</f>
        <v/>
      </c>
      <c r="M156" s="1" t="str">
        <f t="shared" si="2"/>
        <v/>
      </c>
    </row>
    <row r="157" spans="2:13" ht="16.5" customHeight="1">
      <c r="B157" s="268"/>
      <c r="C157" s="274" t="s">
        <v>89</v>
      </c>
      <c r="D157" s="275"/>
      <c r="E157" s="137" t="s">
        <v>131</v>
      </c>
      <c r="F157" s="137" t="s">
        <v>55</v>
      </c>
      <c r="G157" s="138" t="s">
        <v>165</v>
      </c>
      <c r="H157" s="138" t="s">
        <v>164</v>
      </c>
      <c r="I157" s="139" t="s">
        <v>130</v>
      </c>
      <c r="L157" s="1" t="str">
        <f>事業所別申請額一覧!E157&amp;事業所別申請額一覧!F157</f>
        <v>分類定員数</v>
      </c>
      <c r="M157" s="1" t="str">
        <f t="shared" si="2"/>
        <v/>
      </c>
    </row>
    <row r="158" spans="2:13" ht="12.75" customHeight="1">
      <c r="B158" s="268"/>
      <c r="C158" s="131">
        <v>1</v>
      </c>
      <c r="D158" s="114"/>
      <c r="E158" s="113" t="str">
        <f>IFERROR(VLOOKUP(D158,【編集不可】データ一覧!$E:$I,4,FALSE),"")</f>
        <v/>
      </c>
      <c r="F158" s="134"/>
      <c r="G158" s="189"/>
      <c r="H158" s="178"/>
      <c r="I158" s="117" t="str">
        <f>IFERROR(IF(M158="0","支給対象外事業所",VLOOKUP(L158,【編集不可】データ一覧!$A:$D,4,FALSE)/M158),"")</f>
        <v/>
      </c>
      <c r="L158" s="1" t="str">
        <f>事業所別申請額一覧!E158&amp;事業所別申請額一覧!F158</f>
        <v/>
      </c>
      <c r="M158" s="1" t="str">
        <f t="shared" si="2"/>
        <v/>
      </c>
    </row>
    <row r="159" spans="2:13" ht="12.75" customHeight="1">
      <c r="B159" s="268"/>
      <c r="C159" s="132">
        <v>2</v>
      </c>
      <c r="D159" s="111"/>
      <c r="E159" s="112" t="str">
        <f>IFERROR(VLOOKUP(D159,【編集不可】データ一覧!$E:$I,4,FALSE),"")</f>
        <v/>
      </c>
      <c r="F159" s="135"/>
      <c r="G159" s="190"/>
      <c r="H159" s="179"/>
      <c r="I159" s="103" t="str">
        <f>IFERROR(IF(M159="0","支給対象外事業所",VLOOKUP(L159,【編集不可】データ一覧!$A:$D,4,FALSE)/M159),"")</f>
        <v/>
      </c>
      <c r="L159" s="1" t="str">
        <f>事業所別申請額一覧!E159&amp;事業所別申請額一覧!F159</f>
        <v/>
      </c>
      <c r="M159" s="1" t="str">
        <f t="shared" si="2"/>
        <v/>
      </c>
    </row>
    <row r="160" spans="2:13" ht="12.75" customHeight="1">
      <c r="B160" s="268"/>
      <c r="C160" s="132">
        <v>3</v>
      </c>
      <c r="D160" s="111"/>
      <c r="E160" s="112" t="str">
        <f>IFERROR(VLOOKUP(D160,【編集不可】データ一覧!$E:$I,4,FALSE),"")</f>
        <v/>
      </c>
      <c r="F160" s="135"/>
      <c r="G160" s="190"/>
      <c r="H160" s="179"/>
      <c r="I160" s="103" t="str">
        <f>IFERROR(IF(M160="0","支給対象外事業所",VLOOKUP(L160,【編集不可】データ一覧!$A:$D,4,FALSE)/M160),"")</f>
        <v/>
      </c>
      <c r="L160" s="1" t="str">
        <f>事業所別申請額一覧!E160&amp;事業所別申請額一覧!F160</f>
        <v/>
      </c>
      <c r="M160" s="1" t="str">
        <f t="shared" si="2"/>
        <v/>
      </c>
    </row>
    <row r="161" spans="2:13" ht="12.75" customHeight="1">
      <c r="B161" s="268"/>
      <c r="C161" s="132">
        <v>4</v>
      </c>
      <c r="D161" s="111"/>
      <c r="E161" s="112" t="str">
        <f>IFERROR(VLOOKUP(D161,【編集不可】データ一覧!$E:$I,4,FALSE),"")</f>
        <v/>
      </c>
      <c r="F161" s="135"/>
      <c r="G161" s="190"/>
      <c r="H161" s="179"/>
      <c r="I161" s="103" t="str">
        <f>IFERROR(IF(M161="0","支給対象外事業所",VLOOKUP(L161,【編集不可】データ一覧!$A:$D,4,FALSE)/M161),"")</f>
        <v/>
      </c>
      <c r="L161" s="1" t="str">
        <f>事業所別申請額一覧!E161&amp;事業所別申請額一覧!F161</f>
        <v/>
      </c>
      <c r="M161" s="1" t="str">
        <f t="shared" si="2"/>
        <v/>
      </c>
    </row>
    <row r="162" spans="2:13" ht="12.75" customHeight="1" thickBot="1">
      <c r="B162" s="269"/>
      <c r="C162" s="133">
        <v>5</v>
      </c>
      <c r="D162" s="115"/>
      <c r="E162" s="116" t="str">
        <f>IFERROR(VLOOKUP(D162,【編集不可】データ一覧!$E:$I,4,FALSE),"")</f>
        <v/>
      </c>
      <c r="F162" s="136"/>
      <c r="G162" s="191"/>
      <c r="H162" s="180"/>
      <c r="I162" s="118" t="str">
        <f>IFERROR(IF(M162="0","支給対象外事業所",VLOOKUP(L162,【編集不可】データ一覧!$A:$D,4,FALSE)/M162),"")</f>
        <v/>
      </c>
      <c r="L162" s="1" t="str">
        <f>事業所別申請額一覧!E162&amp;事業所別申請額一覧!F162</f>
        <v/>
      </c>
      <c r="M162" s="1" t="str">
        <f t="shared" si="2"/>
        <v/>
      </c>
    </row>
    <row r="163" spans="2:13" ht="12" customHeight="1">
      <c r="B163" s="276" t="s">
        <v>90</v>
      </c>
      <c r="C163" s="276"/>
      <c r="D163" s="276"/>
      <c r="E163" s="276"/>
      <c r="F163" s="276"/>
      <c r="G163" s="276"/>
      <c r="H163" s="276"/>
      <c r="I163" s="276"/>
      <c r="J163" s="12"/>
      <c r="L163" s="1" t="str">
        <f>事業所別申請額一覧!E163&amp;事業所別申請額一覧!F163</f>
        <v/>
      </c>
      <c r="M163" s="1" t="str">
        <f t="shared" si="2"/>
        <v/>
      </c>
    </row>
    <row r="164" spans="2:13" ht="38.25" customHeight="1" thickBot="1">
      <c r="B164" s="3"/>
      <c r="C164" s="3"/>
      <c r="D164" s="1" t="s">
        <v>3</v>
      </c>
      <c r="L164" s="1" t="str">
        <f>事業所別申請額一覧!E164&amp;事業所別申請額一覧!F164</f>
        <v/>
      </c>
      <c r="M164" s="1" t="str">
        <f t="shared" si="2"/>
        <v/>
      </c>
    </row>
    <row r="165" spans="2:13" s="184" customFormat="1" ht="16.5" customHeight="1">
      <c r="B165" s="130" t="s">
        <v>0</v>
      </c>
      <c r="C165" s="278" t="s">
        <v>27</v>
      </c>
      <c r="D165" s="279"/>
      <c r="E165" s="185" t="s">
        <v>1</v>
      </c>
      <c r="F165" s="278" t="s">
        <v>2</v>
      </c>
      <c r="G165" s="280"/>
      <c r="H165" s="279"/>
      <c r="I165" s="129" t="s">
        <v>129</v>
      </c>
      <c r="L165" s="1" t="str">
        <f>事業所別申請額一覧!E165&amp;事業所別申請額一覧!F165</f>
        <v>事業所番号住所</v>
      </c>
      <c r="M165" s="1" t="str">
        <f t="shared" si="2"/>
        <v/>
      </c>
    </row>
    <row r="166" spans="2:13" s="5" customFormat="1" ht="16.5" customHeight="1">
      <c r="B166" s="267">
        <v>17</v>
      </c>
      <c r="C166" s="270"/>
      <c r="D166" s="270"/>
      <c r="E166" s="140"/>
      <c r="F166" s="271"/>
      <c r="G166" s="272"/>
      <c r="H166" s="273"/>
      <c r="I166" s="146">
        <f>SUM(I168:I172)</f>
        <v>0</v>
      </c>
      <c r="L166" s="1" t="str">
        <f>事業所別申請額一覧!E166&amp;事業所別申請額一覧!F166</f>
        <v/>
      </c>
      <c r="M166" s="1" t="str">
        <f t="shared" si="2"/>
        <v/>
      </c>
    </row>
    <row r="167" spans="2:13" ht="16.5" customHeight="1">
      <c r="B167" s="268"/>
      <c r="C167" s="274" t="s">
        <v>89</v>
      </c>
      <c r="D167" s="275"/>
      <c r="E167" s="137" t="s">
        <v>131</v>
      </c>
      <c r="F167" s="137" t="s">
        <v>55</v>
      </c>
      <c r="G167" s="138" t="s">
        <v>165</v>
      </c>
      <c r="H167" s="138" t="s">
        <v>164</v>
      </c>
      <c r="I167" s="139" t="s">
        <v>130</v>
      </c>
      <c r="L167" s="1" t="str">
        <f>事業所別申請額一覧!E167&amp;事業所別申請額一覧!F167</f>
        <v>分類定員数</v>
      </c>
      <c r="M167" s="1" t="str">
        <f t="shared" si="2"/>
        <v/>
      </c>
    </row>
    <row r="168" spans="2:13" ht="12.75" customHeight="1">
      <c r="B168" s="268"/>
      <c r="C168" s="131">
        <v>1</v>
      </c>
      <c r="D168" s="114"/>
      <c r="E168" s="113" t="str">
        <f>IFERROR(VLOOKUP(D168,【編集不可】データ一覧!$E:$I,4,FALSE),"")</f>
        <v/>
      </c>
      <c r="F168" s="134"/>
      <c r="G168" s="189"/>
      <c r="H168" s="178"/>
      <c r="I168" s="117" t="str">
        <f>IFERROR(IF(M168="0","支給対象外事業所",VLOOKUP(L168,【編集不可】データ一覧!$A:$D,4,FALSE)/M168),"")</f>
        <v/>
      </c>
      <c r="L168" s="1" t="str">
        <f>事業所別申請額一覧!E168&amp;事業所別申請額一覧!F168</f>
        <v/>
      </c>
      <c r="M168" s="1" t="str">
        <f t="shared" si="2"/>
        <v/>
      </c>
    </row>
    <row r="169" spans="2:13" ht="12.75" customHeight="1">
      <c r="B169" s="268"/>
      <c r="C169" s="132">
        <v>2</v>
      </c>
      <c r="D169" s="111"/>
      <c r="E169" s="112" t="str">
        <f>IFERROR(VLOOKUP(D169,【編集不可】データ一覧!$E:$I,4,FALSE),"")</f>
        <v/>
      </c>
      <c r="F169" s="135"/>
      <c r="G169" s="190"/>
      <c r="H169" s="179"/>
      <c r="I169" s="103" t="str">
        <f>IFERROR(IF(M169="0","支給対象外事業所",VLOOKUP(L169,【編集不可】データ一覧!$A:$D,4,FALSE)/M169),"")</f>
        <v/>
      </c>
      <c r="L169" s="1" t="str">
        <f>事業所別申請額一覧!E169&amp;事業所別申請額一覧!F169</f>
        <v/>
      </c>
      <c r="M169" s="1" t="str">
        <f t="shared" si="2"/>
        <v/>
      </c>
    </row>
    <row r="170" spans="2:13" ht="12.75" customHeight="1">
      <c r="B170" s="268"/>
      <c r="C170" s="132">
        <v>3</v>
      </c>
      <c r="D170" s="111"/>
      <c r="E170" s="112" t="str">
        <f>IFERROR(VLOOKUP(D170,【編集不可】データ一覧!$E:$I,4,FALSE),"")</f>
        <v/>
      </c>
      <c r="F170" s="135"/>
      <c r="G170" s="190"/>
      <c r="H170" s="179"/>
      <c r="I170" s="103" t="str">
        <f>IFERROR(IF(M170="0","支給対象外事業所",VLOOKUP(L170,【編集不可】データ一覧!$A:$D,4,FALSE)/M170),"")</f>
        <v/>
      </c>
      <c r="L170" s="1" t="str">
        <f>事業所別申請額一覧!E170&amp;事業所別申請額一覧!F170</f>
        <v/>
      </c>
      <c r="M170" s="1" t="str">
        <f t="shared" si="2"/>
        <v/>
      </c>
    </row>
    <row r="171" spans="2:13" ht="12.75" customHeight="1">
      <c r="B171" s="268"/>
      <c r="C171" s="132">
        <v>4</v>
      </c>
      <c r="D171" s="111"/>
      <c r="E171" s="112" t="str">
        <f>IFERROR(VLOOKUP(D171,【編集不可】データ一覧!$E:$I,4,FALSE),"")</f>
        <v/>
      </c>
      <c r="F171" s="135"/>
      <c r="G171" s="190"/>
      <c r="H171" s="179"/>
      <c r="I171" s="103" t="str">
        <f>IFERROR(IF(M171="0","支給対象外事業所",VLOOKUP(L171,【編集不可】データ一覧!$A:$D,4,FALSE)/M171),"")</f>
        <v/>
      </c>
      <c r="L171" s="1" t="str">
        <f>事業所別申請額一覧!E171&amp;事業所別申請額一覧!F171</f>
        <v/>
      </c>
      <c r="M171" s="1" t="str">
        <f t="shared" si="2"/>
        <v/>
      </c>
    </row>
    <row r="172" spans="2:13" ht="12.75" customHeight="1" thickBot="1">
      <c r="B172" s="269"/>
      <c r="C172" s="133">
        <v>5</v>
      </c>
      <c r="D172" s="115"/>
      <c r="E172" s="116" t="str">
        <f>IFERROR(VLOOKUP(D172,【編集不可】データ一覧!$E:$I,4,FALSE),"")</f>
        <v/>
      </c>
      <c r="F172" s="136"/>
      <c r="G172" s="191"/>
      <c r="H172" s="180"/>
      <c r="I172" s="118" t="str">
        <f>IFERROR(IF(M172="0","支給対象外事業所",VLOOKUP(L172,【編集不可】データ一覧!$A:$D,4,FALSE)/M172),"")</f>
        <v/>
      </c>
      <c r="L172" s="1" t="str">
        <f>事業所別申請額一覧!E172&amp;事業所別申請額一覧!F172</f>
        <v/>
      </c>
      <c r="M172" s="1" t="str">
        <f t="shared" si="2"/>
        <v/>
      </c>
    </row>
    <row r="173" spans="2:13" ht="12" customHeight="1">
      <c r="B173" s="276" t="s">
        <v>90</v>
      </c>
      <c r="C173" s="276"/>
      <c r="D173" s="276"/>
      <c r="E173" s="276"/>
      <c r="F173" s="276"/>
      <c r="G173" s="276"/>
      <c r="H173" s="276"/>
      <c r="I173" s="276"/>
      <c r="J173" s="12"/>
      <c r="L173" s="1" t="str">
        <f>事業所別申請額一覧!E173&amp;事業所別申請額一覧!F173</f>
        <v/>
      </c>
      <c r="M173" s="1" t="str">
        <f t="shared" si="2"/>
        <v/>
      </c>
    </row>
    <row r="174" spans="2:13" ht="38.25" customHeight="1" thickBot="1">
      <c r="B174" s="3"/>
      <c r="C174" s="3"/>
      <c r="D174" s="1" t="s">
        <v>3</v>
      </c>
      <c r="L174" s="1" t="str">
        <f>事業所別申請額一覧!E174&amp;事業所別申請額一覧!F174</f>
        <v/>
      </c>
      <c r="M174" s="1" t="str">
        <f t="shared" si="2"/>
        <v/>
      </c>
    </row>
    <row r="175" spans="2:13" s="184" customFormat="1" ht="16.5" customHeight="1">
      <c r="B175" s="130" t="s">
        <v>0</v>
      </c>
      <c r="C175" s="278" t="s">
        <v>27</v>
      </c>
      <c r="D175" s="279"/>
      <c r="E175" s="185" t="s">
        <v>1</v>
      </c>
      <c r="F175" s="278" t="s">
        <v>2</v>
      </c>
      <c r="G175" s="280"/>
      <c r="H175" s="279"/>
      <c r="I175" s="129" t="s">
        <v>129</v>
      </c>
      <c r="L175" s="1" t="str">
        <f>事業所別申請額一覧!E175&amp;事業所別申請額一覧!F175</f>
        <v>事業所番号住所</v>
      </c>
      <c r="M175" s="1" t="str">
        <f t="shared" si="2"/>
        <v/>
      </c>
    </row>
    <row r="176" spans="2:13" s="5" customFormat="1" ht="16.5" customHeight="1">
      <c r="B176" s="267">
        <v>18</v>
      </c>
      <c r="C176" s="270"/>
      <c r="D176" s="270"/>
      <c r="E176" s="140"/>
      <c r="F176" s="271"/>
      <c r="G176" s="272"/>
      <c r="H176" s="273"/>
      <c r="I176" s="146">
        <f>SUM(I178:I182)</f>
        <v>0</v>
      </c>
      <c r="L176" s="1" t="str">
        <f>事業所別申請額一覧!E176&amp;事業所別申請額一覧!F176</f>
        <v/>
      </c>
      <c r="M176" s="1" t="str">
        <f t="shared" si="2"/>
        <v/>
      </c>
    </row>
    <row r="177" spans="2:13" ht="16.5" customHeight="1">
      <c r="B177" s="268"/>
      <c r="C177" s="274" t="s">
        <v>89</v>
      </c>
      <c r="D177" s="275"/>
      <c r="E177" s="137" t="s">
        <v>131</v>
      </c>
      <c r="F177" s="137" t="s">
        <v>55</v>
      </c>
      <c r="G177" s="138" t="s">
        <v>165</v>
      </c>
      <c r="H177" s="138" t="s">
        <v>164</v>
      </c>
      <c r="I177" s="139" t="s">
        <v>130</v>
      </c>
      <c r="L177" s="1" t="str">
        <f>事業所別申請額一覧!E177&amp;事業所別申請額一覧!F177</f>
        <v>分類定員数</v>
      </c>
      <c r="M177" s="1" t="str">
        <f t="shared" si="2"/>
        <v/>
      </c>
    </row>
    <row r="178" spans="2:13" ht="12.75" customHeight="1">
      <c r="B178" s="268"/>
      <c r="C178" s="131">
        <v>1</v>
      </c>
      <c r="D178" s="114"/>
      <c r="E178" s="113" t="str">
        <f>IFERROR(VLOOKUP(D178,【編集不可】データ一覧!$E:$I,4,FALSE),"")</f>
        <v/>
      </c>
      <c r="F178" s="134"/>
      <c r="G178" s="189"/>
      <c r="H178" s="178"/>
      <c r="I178" s="117" t="str">
        <f>IFERROR(IF(M178="0","支給対象外事業所",VLOOKUP(L178,【編集不可】データ一覧!$A:$D,4,FALSE)/M178),"")</f>
        <v/>
      </c>
      <c r="L178" s="1" t="str">
        <f>事業所別申請額一覧!E178&amp;事業所別申請額一覧!F178</f>
        <v/>
      </c>
      <c r="M178" s="1" t="str">
        <f t="shared" si="2"/>
        <v/>
      </c>
    </row>
    <row r="179" spans="2:13" ht="12.75" customHeight="1">
      <c r="B179" s="268"/>
      <c r="C179" s="132">
        <v>2</v>
      </c>
      <c r="D179" s="111"/>
      <c r="E179" s="112" t="str">
        <f>IFERROR(VLOOKUP(D179,【編集不可】データ一覧!$E:$I,4,FALSE),"")</f>
        <v/>
      </c>
      <c r="F179" s="135"/>
      <c r="G179" s="190"/>
      <c r="H179" s="179"/>
      <c r="I179" s="103" t="str">
        <f>IFERROR(IF(M179="0","支給対象外事業所",VLOOKUP(L179,【編集不可】データ一覧!$A:$D,4,FALSE)/M179),"")</f>
        <v/>
      </c>
      <c r="L179" s="1" t="str">
        <f>事業所別申請額一覧!E179&amp;事業所別申請額一覧!F179</f>
        <v/>
      </c>
      <c r="M179" s="1" t="str">
        <f t="shared" si="2"/>
        <v/>
      </c>
    </row>
    <row r="180" spans="2:13" ht="12.75" customHeight="1">
      <c r="B180" s="268"/>
      <c r="C180" s="132">
        <v>3</v>
      </c>
      <c r="D180" s="111"/>
      <c r="E180" s="112" t="str">
        <f>IFERROR(VLOOKUP(D180,【編集不可】データ一覧!$E:$I,4,FALSE),"")</f>
        <v/>
      </c>
      <c r="F180" s="135"/>
      <c r="G180" s="190"/>
      <c r="H180" s="179"/>
      <c r="I180" s="103" t="str">
        <f>IFERROR(IF(M180="0","支給対象外事業所",VLOOKUP(L180,【編集不可】データ一覧!$A:$D,4,FALSE)/M180),"")</f>
        <v/>
      </c>
      <c r="L180" s="1" t="str">
        <f>事業所別申請額一覧!E180&amp;事業所別申請額一覧!F180</f>
        <v/>
      </c>
      <c r="M180" s="1" t="str">
        <f t="shared" si="2"/>
        <v/>
      </c>
    </row>
    <row r="181" spans="2:13" ht="12.75" customHeight="1">
      <c r="B181" s="268"/>
      <c r="C181" s="132">
        <v>4</v>
      </c>
      <c r="D181" s="111"/>
      <c r="E181" s="112" t="str">
        <f>IFERROR(VLOOKUP(D181,【編集不可】データ一覧!$E:$I,4,FALSE),"")</f>
        <v/>
      </c>
      <c r="F181" s="135"/>
      <c r="G181" s="190"/>
      <c r="H181" s="179"/>
      <c r="I181" s="103" t="str">
        <f>IFERROR(IF(M181="0","支給対象外事業所",VLOOKUP(L181,【編集不可】データ一覧!$A:$D,4,FALSE)/M181),"")</f>
        <v/>
      </c>
      <c r="L181" s="1" t="str">
        <f>事業所別申請額一覧!E181&amp;事業所別申請額一覧!F181</f>
        <v/>
      </c>
      <c r="M181" s="1" t="str">
        <f t="shared" si="2"/>
        <v/>
      </c>
    </row>
    <row r="182" spans="2:13" ht="12.75" customHeight="1" thickBot="1">
      <c r="B182" s="269"/>
      <c r="C182" s="133">
        <v>5</v>
      </c>
      <c r="D182" s="115"/>
      <c r="E182" s="116" t="str">
        <f>IFERROR(VLOOKUP(D182,【編集不可】データ一覧!$E:$I,4,FALSE),"")</f>
        <v/>
      </c>
      <c r="F182" s="136"/>
      <c r="G182" s="191"/>
      <c r="H182" s="180"/>
      <c r="I182" s="118" t="str">
        <f>IFERROR(IF(M182="0","支給対象外事業所",VLOOKUP(L182,【編集不可】データ一覧!$A:$D,4,FALSE)/M182),"")</f>
        <v/>
      </c>
      <c r="L182" s="1" t="str">
        <f>事業所別申請額一覧!E182&amp;事業所別申請額一覧!F182</f>
        <v/>
      </c>
      <c r="M182" s="1" t="str">
        <f t="shared" si="2"/>
        <v/>
      </c>
    </row>
    <row r="183" spans="2:13" ht="12" customHeight="1">
      <c r="B183" s="276" t="s">
        <v>90</v>
      </c>
      <c r="C183" s="276"/>
      <c r="D183" s="276"/>
      <c r="E183" s="276"/>
      <c r="F183" s="276"/>
      <c r="G183" s="276"/>
      <c r="H183" s="276"/>
      <c r="I183" s="276"/>
      <c r="J183" s="12"/>
      <c r="L183" s="1" t="str">
        <f>事業所別申請額一覧!E183&amp;事業所別申請額一覧!F183</f>
        <v/>
      </c>
      <c r="M183" s="1" t="str">
        <f t="shared" si="2"/>
        <v/>
      </c>
    </row>
    <row r="184" spans="2:13" ht="38.25" customHeight="1" thickBot="1">
      <c r="B184" s="3"/>
      <c r="C184" s="3"/>
      <c r="D184" s="1" t="s">
        <v>3</v>
      </c>
      <c r="L184" s="1" t="str">
        <f>事業所別申請額一覧!E184&amp;事業所別申請額一覧!F184</f>
        <v/>
      </c>
      <c r="M184" s="1" t="str">
        <f t="shared" si="2"/>
        <v/>
      </c>
    </row>
    <row r="185" spans="2:13" s="184" customFormat="1" ht="16.5" customHeight="1">
      <c r="B185" s="130" t="s">
        <v>0</v>
      </c>
      <c r="C185" s="278" t="s">
        <v>27</v>
      </c>
      <c r="D185" s="279"/>
      <c r="E185" s="185" t="s">
        <v>1</v>
      </c>
      <c r="F185" s="278" t="s">
        <v>2</v>
      </c>
      <c r="G185" s="280"/>
      <c r="H185" s="279"/>
      <c r="I185" s="129" t="s">
        <v>129</v>
      </c>
      <c r="L185" s="1" t="str">
        <f>事業所別申請額一覧!E185&amp;事業所別申請額一覧!F185</f>
        <v>事業所番号住所</v>
      </c>
      <c r="M185" s="1" t="str">
        <f t="shared" si="2"/>
        <v/>
      </c>
    </row>
    <row r="186" spans="2:13" s="5" customFormat="1" ht="16.5" customHeight="1">
      <c r="B186" s="267">
        <v>19</v>
      </c>
      <c r="C186" s="270"/>
      <c r="D186" s="270"/>
      <c r="E186" s="140"/>
      <c r="F186" s="271"/>
      <c r="G186" s="272"/>
      <c r="H186" s="273"/>
      <c r="I186" s="146">
        <f>SUM(I188:I192)</f>
        <v>0</v>
      </c>
      <c r="L186" s="1" t="str">
        <f>事業所別申請額一覧!E186&amp;事業所別申請額一覧!F186</f>
        <v/>
      </c>
      <c r="M186" s="1" t="str">
        <f t="shared" si="2"/>
        <v/>
      </c>
    </row>
    <row r="187" spans="2:13" ht="16.5" customHeight="1">
      <c r="B187" s="268"/>
      <c r="C187" s="274" t="s">
        <v>89</v>
      </c>
      <c r="D187" s="275"/>
      <c r="E187" s="137" t="s">
        <v>131</v>
      </c>
      <c r="F187" s="137" t="s">
        <v>55</v>
      </c>
      <c r="G187" s="138" t="s">
        <v>165</v>
      </c>
      <c r="H187" s="138" t="s">
        <v>164</v>
      </c>
      <c r="I187" s="139" t="s">
        <v>130</v>
      </c>
      <c r="L187" s="1" t="str">
        <f>事業所別申請額一覧!E187&amp;事業所別申請額一覧!F187</f>
        <v>分類定員数</v>
      </c>
      <c r="M187" s="1" t="str">
        <f t="shared" si="2"/>
        <v/>
      </c>
    </row>
    <row r="188" spans="2:13" ht="12.75" customHeight="1">
      <c r="B188" s="268"/>
      <c r="C188" s="131">
        <v>1</v>
      </c>
      <c r="D188" s="114"/>
      <c r="E188" s="113" t="str">
        <f>IFERROR(VLOOKUP(D188,【編集不可】データ一覧!$E:$I,4,FALSE),"")</f>
        <v/>
      </c>
      <c r="F188" s="134"/>
      <c r="G188" s="189"/>
      <c r="H188" s="178"/>
      <c r="I188" s="117" t="str">
        <f>IFERROR(IF(M188="0","支給対象外事業所",VLOOKUP(L188,【編集不可】データ一覧!$A:$D,4,FALSE)/M188),"")</f>
        <v/>
      </c>
      <c r="L188" s="1" t="str">
        <f>事業所別申請額一覧!E188&amp;事業所別申請額一覧!F188</f>
        <v/>
      </c>
      <c r="M188" s="1" t="str">
        <f t="shared" si="2"/>
        <v/>
      </c>
    </row>
    <row r="189" spans="2:13" ht="12.75" customHeight="1">
      <c r="B189" s="268"/>
      <c r="C189" s="132">
        <v>2</v>
      </c>
      <c r="D189" s="111"/>
      <c r="E189" s="112" t="str">
        <f>IFERROR(VLOOKUP(D189,【編集不可】データ一覧!$E:$I,4,FALSE),"")</f>
        <v/>
      </c>
      <c r="F189" s="135"/>
      <c r="G189" s="190"/>
      <c r="H189" s="179"/>
      <c r="I189" s="103" t="str">
        <f>IFERROR(IF(M189="0","支給対象外事業所",VLOOKUP(L189,【編集不可】データ一覧!$A:$D,4,FALSE)/M189),"")</f>
        <v/>
      </c>
      <c r="L189" s="1" t="str">
        <f>事業所別申請額一覧!E189&amp;事業所別申請額一覧!F189</f>
        <v/>
      </c>
      <c r="M189" s="1" t="str">
        <f t="shared" si="2"/>
        <v/>
      </c>
    </row>
    <row r="190" spans="2:13" ht="12.75" customHeight="1">
      <c r="B190" s="268"/>
      <c r="C190" s="132">
        <v>3</v>
      </c>
      <c r="D190" s="111"/>
      <c r="E190" s="112" t="str">
        <f>IFERROR(VLOOKUP(D190,【編集不可】データ一覧!$E:$I,4,FALSE),"")</f>
        <v/>
      </c>
      <c r="F190" s="135"/>
      <c r="G190" s="190"/>
      <c r="H190" s="179"/>
      <c r="I190" s="103" t="str">
        <f>IFERROR(IF(M190="0","支給対象外事業所",VLOOKUP(L190,【編集不可】データ一覧!$A:$D,4,FALSE)/M190),"")</f>
        <v/>
      </c>
      <c r="L190" s="1" t="str">
        <f>事業所別申請額一覧!E190&amp;事業所別申請額一覧!F190</f>
        <v/>
      </c>
      <c r="M190" s="1" t="str">
        <f t="shared" si="2"/>
        <v/>
      </c>
    </row>
    <row r="191" spans="2:13" ht="12.75" customHeight="1">
      <c r="B191" s="268"/>
      <c r="C191" s="132">
        <v>4</v>
      </c>
      <c r="D191" s="111"/>
      <c r="E191" s="112" t="str">
        <f>IFERROR(VLOOKUP(D191,【編集不可】データ一覧!$E:$I,4,FALSE),"")</f>
        <v/>
      </c>
      <c r="F191" s="135"/>
      <c r="G191" s="190"/>
      <c r="H191" s="179"/>
      <c r="I191" s="103" t="str">
        <f>IFERROR(IF(M191="0","支給対象外事業所",VLOOKUP(L191,【編集不可】データ一覧!$A:$D,4,FALSE)/M191),"")</f>
        <v/>
      </c>
      <c r="L191" s="1" t="str">
        <f>事業所別申請額一覧!E191&amp;事業所別申請額一覧!F191</f>
        <v/>
      </c>
      <c r="M191" s="1" t="str">
        <f t="shared" si="2"/>
        <v/>
      </c>
    </row>
    <row r="192" spans="2:13" ht="12.75" customHeight="1" thickBot="1">
      <c r="B192" s="269"/>
      <c r="C192" s="133">
        <v>5</v>
      </c>
      <c r="D192" s="115"/>
      <c r="E192" s="116" t="str">
        <f>IFERROR(VLOOKUP(D192,【編集不可】データ一覧!$E:$I,4,FALSE),"")</f>
        <v/>
      </c>
      <c r="F192" s="136"/>
      <c r="G192" s="191"/>
      <c r="H192" s="180"/>
      <c r="I192" s="118" t="str">
        <f>IFERROR(IF(M192="0","支給対象外事業所",VLOOKUP(L192,【編集不可】データ一覧!$A:$D,4,FALSE)/M192),"")</f>
        <v/>
      </c>
      <c r="L192" s="1" t="str">
        <f>事業所別申請額一覧!E192&amp;事業所別申請額一覧!F192</f>
        <v/>
      </c>
      <c r="M192" s="1" t="str">
        <f t="shared" si="2"/>
        <v/>
      </c>
    </row>
    <row r="193" spans="2:13" ht="12" customHeight="1">
      <c r="B193" s="276" t="s">
        <v>90</v>
      </c>
      <c r="C193" s="276"/>
      <c r="D193" s="276"/>
      <c r="E193" s="276"/>
      <c r="F193" s="276"/>
      <c r="G193" s="276"/>
      <c r="H193" s="276"/>
      <c r="I193" s="276"/>
      <c r="J193" s="12"/>
      <c r="L193" s="1" t="str">
        <f>事業所別申請額一覧!E193&amp;事業所別申請額一覧!F193</f>
        <v/>
      </c>
      <c r="M193" s="1" t="str">
        <f t="shared" si="2"/>
        <v/>
      </c>
    </row>
    <row r="194" spans="2:13" ht="38.25" customHeight="1" thickBot="1">
      <c r="L194" s="1" t="str">
        <f>事業所別申請額一覧!E194&amp;事業所別申請額一覧!F194</f>
        <v/>
      </c>
      <c r="M194" s="1" t="str">
        <f t="shared" si="2"/>
        <v/>
      </c>
    </row>
    <row r="195" spans="2:13" s="184" customFormat="1" ht="16.5" customHeight="1">
      <c r="B195" s="130" t="s">
        <v>0</v>
      </c>
      <c r="C195" s="278" t="s">
        <v>27</v>
      </c>
      <c r="D195" s="279"/>
      <c r="E195" s="185" t="s">
        <v>1</v>
      </c>
      <c r="F195" s="278" t="s">
        <v>2</v>
      </c>
      <c r="G195" s="280"/>
      <c r="H195" s="279"/>
      <c r="I195" s="129" t="s">
        <v>129</v>
      </c>
      <c r="L195" s="1" t="str">
        <f>事業所別申請額一覧!E195&amp;事業所別申請額一覧!F195</f>
        <v>事業所番号住所</v>
      </c>
      <c r="M195" s="1" t="str">
        <f t="shared" si="2"/>
        <v/>
      </c>
    </row>
    <row r="196" spans="2:13" s="5" customFormat="1" ht="16.5" customHeight="1">
      <c r="B196" s="267">
        <v>20</v>
      </c>
      <c r="C196" s="270"/>
      <c r="D196" s="270"/>
      <c r="E196" s="140"/>
      <c r="F196" s="271"/>
      <c r="G196" s="272"/>
      <c r="H196" s="273"/>
      <c r="I196" s="146">
        <f>SUM(I198:I202)</f>
        <v>0</v>
      </c>
      <c r="L196" s="1" t="str">
        <f>事業所別申請額一覧!E196&amp;事業所別申請額一覧!F196</f>
        <v/>
      </c>
      <c r="M196" s="1" t="str">
        <f t="shared" si="2"/>
        <v/>
      </c>
    </row>
    <row r="197" spans="2:13" ht="16.5" customHeight="1">
      <c r="B197" s="268"/>
      <c r="C197" s="274" t="s">
        <v>89</v>
      </c>
      <c r="D197" s="275"/>
      <c r="E197" s="137" t="s">
        <v>131</v>
      </c>
      <c r="F197" s="137" t="s">
        <v>55</v>
      </c>
      <c r="G197" s="138" t="s">
        <v>165</v>
      </c>
      <c r="H197" s="138" t="s">
        <v>164</v>
      </c>
      <c r="I197" s="139" t="s">
        <v>130</v>
      </c>
      <c r="L197" s="1" t="str">
        <f>事業所別申請額一覧!E197&amp;事業所別申請額一覧!F197</f>
        <v>分類定員数</v>
      </c>
      <c r="M197" s="1" t="str">
        <f t="shared" si="2"/>
        <v/>
      </c>
    </row>
    <row r="198" spans="2:13" ht="12.75" customHeight="1">
      <c r="B198" s="268"/>
      <c r="C198" s="131">
        <v>1</v>
      </c>
      <c r="D198" s="114"/>
      <c r="E198" s="113" t="str">
        <f>IFERROR(VLOOKUP(D198,【編集不可】データ一覧!$E:$I,4,FALSE),"")</f>
        <v/>
      </c>
      <c r="F198" s="134"/>
      <c r="G198" s="189"/>
      <c r="H198" s="178"/>
      <c r="I198" s="117" t="str">
        <f>IFERROR(IF(M198="0","支給対象外事業所",VLOOKUP(L198,【編集不可】データ一覧!$A:$D,4,FALSE)/M198),"")</f>
        <v/>
      </c>
      <c r="L198" s="1" t="str">
        <f>事業所別申請額一覧!E198&amp;事業所別申請額一覧!F198</f>
        <v/>
      </c>
      <c r="M198" s="1" t="str">
        <f t="shared" si="2"/>
        <v/>
      </c>
    </row>
    <row r="199" spans="2:13" ht="12.75" customHeight="1">
      <c r="B199" s="268"/>
      <c r="C199" s="132">
        <v>2</v>
      </c>
      <c r="D199" s="111"/>
      <c r="E199" s="112" t="str">
        <f>IFERROR(VLOOKUP(D199,【編集不可】データ一覧!$E:$I,4,FALSE),"")</f>
        <v/>
      </c>
      <c r="F199" s="135"/>
      <c r="G199" s="190"/>
      <c r="H199" s="179"/>
      <c r="I199" s="103" t="str">
        <f>IFERROR(IF(M199="0","支給対象外事業所",VLOOKUP(L199,【編集不可】データ一覧!$A:$D,4,FALSE)/M199),"")</f>
        <v/>
      </c>
      <c r="L199" s="1" t="str">
        <f>事業所別申請額一覧!E199&amp;事業所別申請額一覧!F199</f>
        <v/>
      </c>
      <c r="M199" s="1" t="str">
        <f t="shared" si="2"/>
        <v/>
      </c>
    </row>
    <row r="200" spans="2:13" ht="12.75" customHeight="1">
      <c r="B200" s="268"/>
      <c r="C200" s="132">
        <v>3</v>
      </c>
      <c r="D200" s="111"/>
      <c r="E200" s="112" t="str">
        <f>IFERROR(VLOOKUP(D200,【編集不可】データ一覧!$E:$I,4,FALSE),"")</f>
        <v/>
      </c>
      <c r="F200" s="135"/>
      <c r="G200" s="190"/>
      <c r="H200" s="179"/>
      <c r="I200" s="103" t="str">
        <f>IFERROR(IF(M200="0","支給対象外事業所",VLOOKUP(L200,【編集不可】データ一覧!$A:$D,4,FALSE)/M200),"")</f>
        <v/>
      </c>
      <c r="L200" s="1" t="str">
        <f>事業所別申請額一覧!E200&amp;事業所別申請額一覧!F200</f>
        <v/>
      </c>
      <c r="M200" s="1" t="str">
        <f t="shared" si="2"/>
        <v/>
      </c>
    </row>
    <row r="201" spans="2:13" ht="12.75" customHeight="1">
      <c r="B201" s="268"/>
      <c r="C201" s="132">
        <v>4</v>
      </c>
      <c r="D201" s="111"/>
      <c r="E201" s="112" t="str">
        <f>IFERROR(VLOOKUP(D201,【編集不可】データ一覧!$E:$I,4,FALSE),"")</f>
        <v/>
      </c>
      <c r="F201" s="135"/>
      <c r="G201" s="190"/>
      <c r="H201" s="179"/>
      <c r="I201" s="103" t="str">
        <f>IFERROR(IF(M201="0","支給対象外事業所",VLOOKUP(L201,【編集不可】データ一覧!$A:$D,4,FALSE)/M201),"")</f>
        <v/>
      </c>
      <c r="L201" s="1" t="str">
        <f>事業所別申請額一覧!E201&amp;事業所別申請額一覧!F201</f>
        <v/>
      </c>
      <c r="M201" s="1" t="str">
        <f t="shared" ref="M201:M264" si="3">IFERROR(IF(H201="令和7年4月1日以前","1",IF(H201="令和6年4月2日～10月1日","2",IF(H201="令和7年4月2日以降","0",""))),"")</f>
        <v/>
      </c>
    </row>
    <row r="202" spans="2:13" ht="12.75" customHeight="1" thickBot="1">
      <c r="B202" s="269"/>
      <c r="C202" s="133">
        <v>5</v>
      </c>
      <c r="D202" s="115"/>
      <c r="E202" s="116" t="str">
        <f>IFERROR(VLOOKUP(D202,【編集不可】データ一覧!$E:$I,4,FALSE),"")</f>
        <v/>
      </c>
      <c r="F202" s="136"/>
      <c r="G202" s="191"/>
      <c r="H202" s="180"/>
      <c r="I202" s="118" t="str">
        <f>IFERROR(IF(M202="0","支給対象外事業所",VLOOKUP(L202,【編集不可】データ一覧!$A:$D,4,FALSE)/M202),"")</f>
        <v/>
      </c>
      <c r="L202" s="1" t="str">
        <f>事業所別申請額一覧!E202&amp;事業所別申請額一覧!F202</f>
        <v/>
      </c>
      <c r="M202" s="1" t="str">
        <f t="shared" si="3"/>
        <v/>
      </c>
    </row>
    <row r="203" spans="2:13" ht="12" customHeight="1">
      <c r="B203" s="276" t="s">
        <v>90</v>
      </c>
      <c r="C203" s="276"/>
      <c r="D203" s="276"/>
      <c r="E203" s="276"/>
      <c r="F203" s="276"/>
      <c r="G203" s="276"/>
      <c r="H203" s="276"/>
      <c r="I203" s="276"/>
      <c r="J203" s="12"/>
      <c r="L203" s="1" t="str">
        <f>事業所別申請額一覧!E203&amp;事業所別申請額一覧!F203</f>
        <v/>
      </c>
      <c r="M203" s="1" t="str">
        <f t="shared" si="3"/>
        <v/>
      </c>
    </row>
    <row r="204" spans="2:13" ht="38.25" customHeight="1" thickBot="1">
      <c r="B204" s="3"/>
      <c r="C204" s="3"/>
      <c r="D204" s="1" t="s">
        <v>3</v>
      </c>
      <c r="L204" s="1" t="str">
        <f>事業所別申請額一覧!E204&amp;事業所別申請額一覧!F204</f>
        <v/>
      </c>
      <c r="M204" s="1" t="str">
        <f t="shared" si="3"/>
        <v/>
      </c>
    </row>
    <row r="205" spans="2:13" s="184" customFormat="1" ht="16.5" customHeight="1">
      <c r="B205" s="130" t="s">
        <v>0</v>
      </c>
      <c r="C205" s="278" t="s">
        <v>27</v>
      </c>
      <c r="D205" s="279"/>
      <c r="E205" s="185" t="s">
        <v>1</v>
      </c>
      <c r="F205" s="278" t="s">
        <v>2</v>
      </c>
      <c r="G205" s="280"/>
      <c r="H205" s="279"/>
      <c r="I205" s="129" t="s">
        <v>129</v>
      </c>
      <c r="L205" s="1" t="str">
        <f>事業所別申請額一覧!E205&amp;事業所別申請額一覧!F205</f>
        <v>事業所番号住所</v>
      </c>
      <c r="M205" s="1" t="str">
        <f t="shared" si="3"/>
        <v/>
      </c>
    </row>
    <row r="206" spans="2:13" s="5" customFormat="1" ht="16.5" customHeight="1">
      <c r="B206" s="267">
        <v>21</v>
      </c>
      <c r="C206" s="270"/>
      <c r="D206" s="270"/>
      <c r="E206" s="140"/>
      <c r="F206" s="271"/>
      <c r="G206" s="272"/>
      <c r="H206" s="273"/>
      <c r="I206" s="146">
        <f>SUM(I208:I212)</f>
        <v>0</v>
      </c>
      <c r="L206" s="1" t="str">
        <f>事業所別申請額一覧!E206&amp;事業所別申請額一覧!F206</f>
        <v/>
      </c>
      <c r="M206" s="1" t="str">
        <f t="shared" si="3"/>
        <v/>
      </c>
    </row>
    <row r="207" spans="2:13" ht="16.5" customHeight="1">
      <c r="B207" s="268"/>
      <c r="C207" s="274" t="s">
        <v>89</v>
      </c>
      <c r="D207" s="275"/>
      <c r="E207" s="137" t="s">
        <v>131</v>
      </c>
      <c r="F207" s="137" t="s">
        <v>55</v>
      </c>
      <c r="G207" s="138" t="s">
        <v>165</v>
      </c>
      <c r="H207" s="138" t="s">
        <v>164</v>
      </c>
      <c r="I207" s="139" t="s">
        <v>130</v>
      </c>
      <c r="L207" s="1" t="str">
        <f>事業所別申請額一覧!E207&amp;事業所別申請額一覧!F207</f>
        <v>分類定員数</v>
      </c>
      <c r="M207" s="1" t="str">
        <f t="shared" si="3"/>
        <v/>
      </c>
    </row>
    <row r="208" spans="2:13" ht="12.75" customHeight="1">
      <c r="B208" s="268"/>
      <c r="C208" s="131">
        <v>1</v>
      </c>
      <c r="D208" s="114"/>
      <c r="E208" s="113" t="str">
        <f>IFERROR(VLOOKUP(D208,【編集不可】データ一覧!$E:$I,4,FALSE),"")</f>
        <v/>
      </c>
      <c r="F208" s="134"/>
      <c r="G208" s="189"/>
      <c r="H208" s="178"/>
      <c r="I208" s="117" t="str">
        <f>IFERROR(IF(M208="0","支給対象外事業所",VLOOKUP(L208,【編集不可】データ一覧!$A:$D,4,FALSE)/M208),"")</f>
        <v/>
      </c>
      <c r="L208" s="1" t="str">
        <f>事業所別申請額一覧!E208&amp;事業所別申請額一覧!F208</f>
        <v/>
      </c>
      <c r="M208" s="1" t="str">
        <f t="shared" si="3"/>
        <v/>
      </c>
    </row>
    <row r="209" spans="2:13" ht="12.75" customHeight="1">
      <c r="B209" s="268"/>
      <c r="C209" s="132">
        <v>2</v>
      </c>
      <c r="D209" s="111"/>
      <c r="E209" s="112" t="str">
        <f>IFERROR(VLOOKUP(D209,【編集不可】データ一覧!$E:$I,4,FALSE),"")</f>
        <v/>
      </c>
      <c r="F209" s="135"/>
      <c r="G209" s="190"/>
      <c r="H209" s="179"/>
      <c r="I209" s="103" t="str">
        <f>IFERROR(IF(M209="0","支給対象外事業所",VLOOKUP(L209,【編集不可】データ一覧!$A:$D,4,FALSE)/M209),"")</f>
        <v/>
      </c>
      <c r="L209" s="1" t="str">
        <f>事業所別申請額一覧!E209&amp;事業所別申請額一覧!F209</f>
        <v/>
      </c>
      <c r="M209" s="1" t="str">
        <f t="shared" si="3"/>
        <v/>
      </c>
    </row>
    <row r="210" spans="2:13" ht="12.75" customHeight="1">
      <c r="B210" s="268"/>
      <c r="C210" s="132">
        <v>3</v>
      </c>
      <c r="D210" s="111"/>
      <c r="E210" s="112" t="str">
        <f>IFERROR(VLOOKUP(D210,【編集不可】データ一覧!$E:$I,4,FALSE),"")</f>
        <v/>
      </c>
      <c r="F210" s="135"/>
      <c r="G210" s="190"/>
      <c r="H210" s="179"/>
      <c r="I210" s="103" t="str">
        <f>IFERROR(IF(M210="0","支給対象外事業所",VLOOKUP(L210,【編集不可】データ一覧!$A:$D,4,FALSE)/M210),"")</f>
        <v/>
      </c>
      <c r="L210" s="1" t="str">
        <f>事業所別申請額一覧!E210&amp;事業所別申請額一覧!F210</f>
        <v/>
      </c>
      <c r="M210" s="1" t="str">
        <f t="shared" si="3"/>
        <v/>
      </c>
    </row>
    <row r="211" spans="2:13" ht="12.75" customHeight="1">
      <c r="B211" s="268"/>
      <c r="C211" s="132">
        <v>4</v>
      </c>
      <c r="D211" s="111"/>
      <c r="E211" s="112" t="str">
        <f>IFERROR(VLOOKUP(D211,【編集不可】データ一覧!$E:$I,4,FALSE),"")</f>
        <v/>
      </c>
      <c r="F211" s="135"/>
      <c r="G211" s="190"/>
      <c r="H211" s="179"/>
      <c r="I211" s="103" t="str">
        <f>IFERROR(IF(M211="0","支給対象外事業所",VLOOKUP(L211,【編集不可】データ一覧!$A:$D,4,FALSE)/M211),"")</f>
        <v/>
      </c>
      <c r="L211" s="1" t="str">
        <f>事業所別申請額一覧!E211&amp;事業所別申請額一覧!F211</f>
        <v/>
      </c>
      <c r="M211" s="1" t="str">
        <f t="shared" si="3"/>
        <v/>
      </c>
    </row>
    <row r="212" spans="2:13" ht="12.75" customHeight="1" thickBot="1">
      <c r="B212" s="269"/>
      <c r="C212" s="133">
        <v>5</v>
      </c>
      <c r="D212" s="115"/>
      <c r="E212" s="116" t="str">
        <f>IFERROR(VLOOKUP(D212,【編集不可】データ一覧!$E:$I,4,FALSE),"")</f>
        <v/>
      </c>
      <c r="F212" s="136"/>
      <c r="G212" s="191"/>
      <c r="H212" s="180"/>
      <c r="I212" s="118" t="str">
        <f>IFERROR(IF(M212="0","支給対象外事業所",VLOOKUP(L212,【編集不可】データ一覧!$A:$D,4,FALSE)/M212),"")</f>
        <v/>
      </c>
      <c r="L212" s="1" t="str">
        <f>事業所別申請額一覧!E212&amp;事業所別申請額一覧!F212</f>
        <v/>
      </c>
      <c r="M212" s="1" t="str">
        <f t="shared" si="3"/>
        <v/>
      </c>
    </row>
    <row r="213" spans="2:13" ht="12" customHeight="1">
      <c r="B213" s="276" t="s">
        <v>90</v>
      </c>
      <c r="C213" s="276"/>
      <c r="D213" s="276"/>
      <c r="E213" s="276"/>
      <c r="F213" s="276"/>
      <c r="G213" s="276"/>
      <c r="H213" s="276"/>
      <c r="I213" s="276"/>
      <c r="J213" s="12"/>
      <c r="L213" s="1" t="str">
        <f>事業所別申請額一覧!E213&amp;事業所別申請額一覧!F213</f>
        <v/>
      </c>
      <c r="M213" s="1" t="str">
        <f t="shared" si="3"/>
        <v/>
      </c>
    </row>
    <row r="214" spans="2:13" ht="38.25" customHeight="1" thickBot="1">
      <c r="B214" s="3"/>
      <c r="C214" s="3"/>
      <c r="D214" s="1" t="s">
        <v>3</v>
      </c>
      <c r="L214" s="1" t="str">
        <f>事業所別申請額一覧!E214&amp;事業所別申請額一覧!F214</f>
        <v/>
      </c>
      <c r="M214" s="1" t="str">
        <f t="shared" si="3"/>
        <v/>
      </c>
    </row>
    <row r="215" spans="2:13" s="184" customFormat="1" ht="16.5" customHeight="1">
      <c r="B215" s="130" t="s">
        <v>0</v>
      </c>
      <c r="C215" s="278" t="s">
        <v>27</v>
      </c>
      <c r="D215" s="279"/>
      <c r="E215" s="185" t="s">
        <v>1</v>
      </c>
      <c r="F215" s="278" t="s">
        <v>2</v>
      </c>
      <c r="G215" s="280"/>
      <c r="H215" s="279"/>
      <c r="I215" s="129" t="s">
        <v>129</v>
      </c>
      <c r="L215" s="1" t="str">
        <f>事業所別申請額一覧!E215&amp;事業所別申請額一覧!F215</f>
        <v>事業所番号住所</v>
      </c>
      <c r="M215" s="1" t="str">
        <f t="shared" si="3"/>
        <v/>
      </c>
    </row>
    <row r="216" spans="2:13" s="5" customFormat="1" ht="16.5" customHeight="1">
      <c r="B216" s="267">
        <v>22</v>
      </c>
      <c r="C216" s="270"/>
      <c r="D216" s="270"/>
      <c r="E216" s="140"/>
      <c r="F216" s="271"/>
      <c r="G216" s="272"/>
      <c r="H216" s="273"/>
      <c r="I216" s="146">
        <f>SUM(I218:I222)</f>
        <v>0</v>
      </c>
      <c r="L216" s="1" t="str">
        <f>事業所別申請額一覧!E216&amp;事業所別申請額一覧!F216</f>
        <v/>
      </c>
      <c r="M216" s="1" t="str">
        <f t="shared" si="3"/>
        <v/>
      </c>
    </row>
    <row r="217" spans="2:13" ht="16.5" customHeight="1">
      <c r="B217" s="268"/>
      <c r="C217" s="274" t="s">
        <v>89</v>
      </c>
      <c r="D217" s="275"/>
      <c r="E217" s="137" t="s">
        <v>131</v>
      </c>
      <c r="F217" s="137" t="s">
        <v>55</v>
      </c>
      <c r="G217" s="138" t="s">
        <v>165</v>
      </c>
      <c r="H217" s="138" t="s">
        <v>164</v>
      </c>
      <c r="I217" s="139" t="s">
        <v>130</v>
      </c>
      <c r="L217" s="1" t="str">
        <f>事業所別申請額一覧!E217&amp;事業所別申請額一覧!F217</f>
        <v>分類定員数</v>
      </c>
      <c r="M217" s="1" t="str">
        <f t="shared" si="3"/>
        <v/>
      </c>
    </row>
    <row r="218" spans="2:13" ht="12.75" customHeight="1">
      <c r="B218" s="268"/>
      <c r="C218" s="131">
        <v>1</v>
      </c>
      <c r="D218" s="114"/>
      <c r="E218" s="113" t="str">
        <f>IFERROR(VLOOKUP(D218,【編集不可】データ一覧!$E:$I,4,FALSE),"")</f>
        <v/>
      </c>
      <c r="F218" s="134"/>
      <c r="G218" s="189"/>
      <c r="H218" s="178"/>
      <c r="I218" s="117" t="str">
        <f>IFERROR(IF(M218="0","支給対象外事業所",VLOOKUP(L218,【編集不可】データ一覧!$A:$D,4,FALSE)/M218),"")</f>
        <v/>
      </c>
      <c r="L218" s="1" t="str">
        <f>事業所別申請額一覧!E218&amp;事業所別申請額一覧!F218</f>
        <v/>
      </c>
      <c r="M218" s="1" t="str">
        <f t="shared" si="3"/>
        <v/>
      </c>
    </row>
    <row r="219" spans="2:13" ht="12.75" customHeight="1">
      <c r="B219" s="268"/>
      <c r="C219" s="132">
        <v>2</v>
      </c>
      <c r="D219" s="111"/>
      <c r="E219" s="112" t="str">
        <f>IFERROR(VLOOKUP(D219,【編集不可】データ一覧!$E:$I,4,FALSE),"")</f>
        <v/>
      </c>
      <c r="F219" s="135"/>
      <c r="G219" s="190"/>
      <c r="H219" s="179"/>
      <c r="I219" s="103" t="str">
        <f>IFERROR(IF(M219="0","支給対象外事業所",VLOOKUP(L219,【編集不可】データ一覧!$A:$D,4,FALSE)/M219),"")</f>
        <v/>
      </c>
      <c r="L219" s="1" t="str">
        <f>事業所別申請額一覧!E219&amp;事業所別申請額一覧!F219</f>
        <v/>
      </c>
      <c r="M219" s="1" t="str">
        <f t="shared" si="3"/>
        <v/>
      </c>
    </row>
    <row r="220" spans="2:13" ht="12.75" customHeight="1">
      <c r="B220" s="268"/>
      <c r="C220" s="132">
        <v>3</v>
      </c>
      <c r="D220" s="111"/>
      <c r="E220" s="112" t="str">
        <f>IFERROR(VLOOKUP(D220,【編集不可】データ一覧!$E:$I,4,FALSE),"")</f>
        <v/>
      </c>
      <c r="F220" s="135"/>
      <c r="G220" s="190"/>
      <c r="H220" s="179"/>
      <c r="I220" s="103" t="str">
        <f>IFERROR(IF(M220="0","支給対象外事業所",VLOOKUP(L220,【編集不可】データ一覧!$A:$D,4,FALSE)/M220),"")</f>
        <v/>
      </c>
      <c r="L220" s="1" t="str">
        <f>事業所別申請額一覧!E220&amp;事業所別申請額一覧!F220</f>
        <v/>
      </c>
      <c r="M220" s="1" t="str">
        <f t="shared" si="3"/>
        <v/>
      </c>
    </row>
    <row r="221" spans="2:13" ht="12.75" customHeight="1">
      <c r="B221" s="268"/>
      <c r="C221" s="132">
        <v>4</v>
      </c>
      <c r="D221" s="111"/>
      <c r="E221" s="112" t="str">
        <f>IFERROR(VLOOKUP(D221,【編集不可】データ一覧!$E:$I,4,FALSE),"")</f>
        <v/>
      </c>
      <c r="F221" s="135"/>
      <c r="G221" s="190"/>
      <c r="H221" s="179"/>
      <c r="I221" s="103" t="str">
        <f>IFERROR(IF(M221="0","支給対象外事業所",VLOOKUP(L221,【編集不可】データ一覧!$A:$D,4,FALSE)/M221),"")</f>
        <v/>
      </c>
      <c r="L221" s="1" t="str">
        <f>事業所別申請額一覧!E221&amp;事業所別申請額一覧!F221</f>
        <v/>
      </c>
      <c r="M221" s="1" t="str">
        <f t="shared" si="3"/>
        <v/>
      </c>
    </row>
    <row r="222" spans="2:13" ht="12.75" customHeight="1" thickBot="1">
      <c r="B222" s="269"/>
      <c r="C222" s="133">
        <v>5</v>
      </c>
      <c r="D222" s="115"/>
      <c r="E222" s="116" t="str">
        <f>IFERROR(VLOOKUP(D222,【編集不可】データ一覧!$E:$I,4,FALSE),"")</f>
        <v/>
      </c>
      <c r="F222" s="136"/>
      <c r="G222" s="191"/>
      <c r="H222" s="180"/>
      <c r="I222" s="118" t="str">
        <f>IFERROR(IF(M222="0","支給対象外事業所",VLOOKUP(L222,【編集不可】データ一覧!$A:$D,4,FALSE)/M222),"")</f>
        <v/>
      </c>
      <c r="L222" s="1" t="str">
        <f>事業所別申請額一覧!E222&amp;事業所別申請額一覧!F222</f>
        <v/>
      </c>
      <c r="M222" s="1" t="str">
        <f t="shared" si="3"/>
        <v/>
      </c>
    </row>
    <row r="223" spans="2:13" ht="12" customHeight="1">
      <c r="B223" s="276" t="s">
        <v>90</v>
      </c>
      <c r="C223" s="276"/>
      <c r="D223" s="276"/>
      <c r="E223" s="276"/>
      <c r="F223" s="276"/>
      <c r="G223" s="276"/>
      <c r="H223" s="276"/>
      <c r="I223" s="276"/>
      <c r="J223" s="12"/>
      <c r="L223" s="1" t="str">
        <f>事業所別申請額一覧!E223&amp;事業所別申請額一覧!F223</f>
        <v/>
      </c>
      <c r="M223" s="1" t="str">
        <f t="shared" si="3"/>
        <v/>
      </c>
    </row>
    <row r="224" spans="2:13" ht="38.25" customHeight="1" thickBot="1">
      <c r="B224" s="3"/>
      <c r="C224" s="3"/>
      <c r="D224" s="1" t="s">
        <v>3</v>
      </c>
      <c r="L224" s="1" t="str">
        <f>事業所別申請額一覧!E224&amp;事業所別申請額一覧!F224</f>
        <v/>
      </c>
      <c r="M224" s="1" t="str">
        <f t="shared" si="3"/>
        <v/>
      </c>
    </row>
    <row r="225" spans="2:13" s="184" customFormat="1" ht="16.5" customHeight="1">
      <c r="B225" s="130" t="s">
        <v>0</v>
      </c>
      <c r="C225" s="278" t="s">
        <v>27</v>
      </c>
      <c r="D225" s="279"/>
      <c r="E225" s="185" t="s">
        <v>1</v>
      </c>
      <c r="F225" s="278" t="s">
        <v>2</v>
      </c>
      <c r="G225" s="280"/>
      <c r="H225" s="279"/>
      <c r="I225" s="129" t="s">
        <v>129</v>
      </c>
      <c r="L225" s="1" t="str">
        <f>事業所別申請額一覧!E225&amp;事業所別申請額一覧!F225</f>
        <v>事業所番号住所</v>
      </c>
      <c r="M225" s="1" t="str">
        <f t="shared" si="3"/>
        <v/>
      </c>
    </row>
    <row r="226" spans="2:13" s="5" customFormat="1" ht="16.5" customHeight="1">
      <c r="B226" s="267">
        <v>23</v>
      </c>
      <c r="C226" s="270"/>
      <c r="D226" s="270"/>
      <c r="E226" s="140"/>
      <c r="F226" s="271"/>
      <c r="G226" s="272"/>
      <c r="H226" s="273"/>
      <c r="I226" s="146">
        <f>SUM(I228:I232)</f>
        <v>0</v>
      </c>
      <c r="L226" s="1" t="str">
        <f>事業所別申請額一覧!E226&amp;事業所別申請額一覧!F226</f>
        <v/>
      </c>
      <c r="M226" s="1" t="str">
        <f t="shared" si="3"/>
        <v/>
      </c>
    </row>
    <row r="227" spans="2:13" ht="16.5" customHeight="1">
      <c r="B227" s="268"/>
      <c r="C227" s="274" t="s">
        <v>89</v>
      </c>
      <c r="D227" s="275"/>
      <c r="E227" s="137" t="s">
        <v>131</v>
      </c>
      <c r="F227" s="137" t="s">
        <v>55</v>
      </c>
      <c r="G227" s="138" t="s">
        <v>165</v>
      </c>
      <c r="H227" s="138" t="s">
        <v>164</v>
      </c>
      <c r="I227" s="139" t="s">
        <v>130</v>
      </c>
      <c r="L227" s="1" t="str">
        <f>事業所別申請額一覧!E227&amp;事業所別申請額一覧!F227</f>
        <v>分類定員数</v>
      </c>
      <c r="M227" s="1" t="str">
        <f t="shared" si="3"/>
        <v/>
      </c>
    </row>
    <row r="228" spans="2:13" ht="12.75" customHeight="1">
      <c r="B228" s="268"/>
      <c r="C228" s="131">
        <v>1</v>
      </c>
      <c r="D228" s="114"/>
      <c r="E228" s="113" t="str">
        <f>IFERROR(VLOOKUP(D228,【編集不可】データ一覧!$E:$I,4,FALSE),"")</f>
        <v/>
      </c>
      <c r="F228" s="134"/>
      <c r="G228" s="189"/>
      <c r="H228" s="178"/>
      <c r="I228" s="117" t="str">
        <f>IFERROR(IF(M228="0","支給対象外事業所",VLOOKUP(L228,【編集不可】データ一覧!$A:$D,4,FALSE)/M228),"")</f>
        <v/>
      </c>
      <c r="L228" s="1" t="str">
        <f>事業所別申請額一覧!E228&amp;事業所別申請額一覧!F228</f>
        <v/>
      </c>
      <c r="M228" s="1" t="str">
        <f t="shared" si="3"/>
        <v/>
      </c>
    </row>
    <row r="229" spans="2:13" ht="12.75" customHeight="1">
      <c r="B229" s="268"/>
      <c r="C229" s="132">
        <v>2</v>
      </c>
      <c r="D229" s="111"/>
      <c r="E229" s="112" t="str">
        <f>IFERROR(VLOOKUP(D229,【編集不可】データ一覧!$E:$I,4,FALSE),"")</f>
        <v/>
      </c>
      <c r="F229" s="135"/>
      <c r="G229" s="190"/>
      <c r="H229" s="179"/>
      <c r="I229" s="103" t="str">
        <f>IFERROR(IF(M229="0","支給対象外事業所",VLOOKUP(L229,【編集不可】データ一覧!$A:$D,4,FALSE)/M229),"")</f>
        <v/>
      </c>
      <c r="L229" s="1" t="str">
        <f>事業所別申請額一覧!E229&amp;事業所別申請額一覧!F229</f>
        <v/>
      </c>
      <c r="M229" s="1" t="str">
        <f t="shared" si="3"/>
        <v/>
      </c>
    </row>
    <row r="230" spans="2:13" ht="12.75" customHeight="1">
      <c r="B230" s="268"/>
      <c r="C230" s="132">
        <v>3</v>
      </c>
      <c r="D230" s="111"/>
      <c r="E230" s="112" t="str">
        <f>IFERROR(VLOOKUP(D230,【編集不可】データ一覧!$E:$I,4,FALSE),"")</f>
        <v/>
      </c>
      <c r="F230" s="135"/>
      <c r="G230" s="190"/>
      <c r="H230" s="179"/>
      <c r="I230" s="103" t="str">
        <f>IFERROR(IF(M230="0","支給対象外事業所",VLOOKUP(L230,【編集不可】データ一覧!$A:$D,4,FALSE)/M230),"")</f>
        <v/>
      </c>
      <c r="L230" s="1" t="str">
        <f>事業所別申請額一覧!E230&amp;事業所別申請額一覧!F230</f>
        <v/>
      </c>
      <c r="M230" s="1" t="str">
        <f t="shared" si="3"/>
        <v/>
      </c>
    </row>
    <row r="231" spans="2:13" ht="12.75" customHeight="1">
      <c r="B231" s="268"/>
      <c r="C231" s="132">
        <v>4</v>
      </c>
      <c r="D231" s="111"/>
      <c r="E231" s="112" t="str">
        <f>IFERROR(VLOOKUP(D231,【編集不可】データ一覧!$E:$I,4,FALSE),"")</f>
        <v/>
      </c>
      <c r="F231" s="135"/>
      <c r="G231" s="190"/>
      <c r="H231" s="179"/>
      <c r="I231" s="103" t="str">
        <f>IFERROR(IF(M231="0","支給対象外事業所",VLOOKUP(L231,【編集不可】データ一覧!$A:$D,4,FALSE)/M231),"")</f>
        <v/>
      </c>
      <c r="L231" s="1" t="str">
        <f>事業所別申請額一覧!E231&amp;事業所別申請額一覧!F231</f>
        <v/>
      </c>
      <c r="M231" s="1" t="str">
        <f t="shared" si="3"/>
        <v/>
      </c>
    </row>
    <row r="232" spans="2:13" ht="12.75" customHeight="1" thickBot="1">
      <c r="B232" s="269"/>
      <c r="C232" s="133">
        <v>5</v>
      </c>
      <c r="D232" s="115"/>
      <c r="E232" s="116" t="str">
        <f>IFERROR(VLOOKUP(D232,【編集不可】データ一覧!$E:$I,4,FALSE),"")</f>
        <v/>
      </c>
      <c r="F232" s="136"/>
      <c r="G232" s="191"/>
      <c r="H232" s="180"/>
      <c r="I232" s="118" t="str">
        <f>IFERROR(IF(M232="0","支給対象外事業所",VLOOKUP(L232,【編集不可】データ一覧!$A:$D,4,FALSE)/M232),"")</f>
        <v/>
      </c>
      <c r="L232" s="1" t="str">
        <f>事業所別申請額一覧!E232&amp;事業所別申請額一覧!F232</f>
        <v/>
      </c>
      <c r="M232" s="1" t="str">
        <f t="shared" si="3"/>
        <v/>
      </c>
    </row>
    <row r="233" spans="2:13" ht="12" customHeight="1">
      <c r="B233" s="276" t="s">
        <v>90</v>
      </c>
      <c r="C233" s="276"/>
      <c r="D233" s="276"/>
      <c r="E233" s="276"/>
      <c r="F233" s="276"/>
      <c r="G233" s="276"/>
      <c r="H233" s="276"/>
      <c r="I233" s="276"/>
      <c r="J233" s="12"/>
      <c r="L233" s="1" t="str">
        <f>事業所別申請額一覧!E233&amp;事業所別申請額一覧!F233</f>
        <v/>
      </c>
      <c r="M233" s="1" t="str">
        <f t="shared" si="3"/>
        <v/>
      </c>
    </row>
    <row r="234" spans="2:13" ht="38.25" customHeight="1" thickBot="1">
      <c r="B234" s="3"/>
      <c r="C234" s="3"/>
      <c r="D234" s="1" t="s">
        <v>3</v>
      </c>
      <c r="L234" s="1" t="str">
        <f>事業所別申請額一覧!E234&amp;事業所別申請額一覧!F234</f>
        <v/>
      </c>
      <c r="M234" s="1" t="str">
        <f t="shared" si="3"/>
        <v/>
      </c>
    </row>
    <row r="235" spans="2:13" s="184" customFormat="1" ht="16.5" customHeight="1">
      <c r="B235" s="130" t="s">
        <v>0</v>
      </c>
      <c r="C235" s="278" t="s">
        <v>27</v>
      </c>
      <c r="D235" s="279"/>
      <c r="E235" s="185" t="s">
        <v>1</v>
      </c>
      <c r="F235" s="278" t="s">
        <v>2</v>
      </c>
      <c r="G235" s="280"/>
      <c r="H235" s="279"/>
      <c r="I235" s="129" t="s">
        <v>129</v>
      </c>
      <c r="L235" s="1" t="str">
        <f>事業所別申請額一覧!E235&amp;事業所別申請額一覧!F235</f>
        <v>事業所番号住所</v>
      </c>
      <c r="M235" s="1" t="str">
        <f t="shared" si="3"/>
        <v/>
      </c>
    </row>
    <row r="236" spans="2:13" s="5" customFormat="1" ht="16.5" customHeight="1">
      <c r="B236" s="267">
        <v>24</v>
      </c>
      <c r="C236" s="270"/>
      <c r="D236" s="270"/>
      <c r="E236" s="140"/>
      <c r="F236" s="271"/>
      <c r="G236" s="272"/>
      <c r="H236" s="273"/>
      <c r="I236" s="146">
        <f>SUM(I238:I242)</f>
        <v>0</v>
      </c>
      <c r="L236" s="1" t="str">
        <f>事業所別申請額一覧!E236&amp;事業所別申請額一覧!F236</f>
        <v/>
      </c>
      <c r="M236" s="1" t="str">
        <f t="shared" si="3"/>
        <v/>
      </c>
    </row>
    <row r="237" spans="2:13" ht="16.5" customHeight="1">
      <c r="B237" s="268"/>
      <c r="C237" s="274" t="s">
        <v>89</v>
      </c>
      <c r="D237" s="275"/>
      <c r="E237" s="137" t="s">
        <v>131</v>
      </c>
      <c r="F237" s="137" t="s">
        <v>55</v>
      </c>
      <c r="G237" s="138" t="s">
        <v>165</v>
      </c>
      <c r="H237" s="138" t="s">
        <v>164</v>
      </c>
      <c r="I237" s="139" t="s">
        <v>130</v>
      </c>
      <c r="L237" s="1" t="str">
        <f>事業所別申請額一覧!E237&amp;事業所別申請額一覧!F237</f>
        <v>分類定員数</v>
      </c>
      <c r="M237" s="1" t="str">
        <f t="shared" si="3"/>
        <v/>
      </c>
    </row>
    <row r="238" spans="2:13" ht="12.75" customHeight="1">
      <c r="B238" s="268"/>
      <c r="C238" s="131">
        <v>1</v>
      </c>
      <c r="D238" s="114"/>
      <c r="E238" s="113" t="str">
        <f>IFERROR(VLOOKUP(D238,【編集不可】データ一覧!$E:$I,4,FALSE),"")</f>
        <v/>
      </c>
      <c r="F238" s="134"/>
      <c r="G238" s="189"/>
      <c r="H238" s="178"/>
      <c r="I238" s="117" t="str">
        <f>IFERROR(IF(M238="0","支給対象外事業所",VLOOKUP(L238,【編集不可】データ一覧!$A:$D,4,FALSE)/M238),"")</f>
        <v/>
      </c>
      <c r="L238" s="1" t="str">
        <f>事業所別申請額一覧!E238&amp;事業所別申請額一覧!F238</f>
        <v/>
      </c>
      <c r="M238" s="1" t="str">
        <f t="shared" si="3"/>
        <v/>
      </c>
    </row>
    <row r="239" spans="2:13" ht="12.75" customHeight="1">
      <c r="B239" s="268"/>
      <c r="C239" s="132">
        <v>2</v>
      </c>
      <c r="D239" s="111"/>
      <c r="E239" s="112" t="str">
        <f>IFERROR(VLOOKUP(D239,【編集不可】データ一覧!$E:$I,4,FALSE),"")</f>
        <v/>
      </c>
      <c r="F239" s="135"/>
      <c r="G239" s="190"/>
      <c r="H239" s="179"/>
      <c r="I239" s="103" t="str">
        <f>IFERROR(IF(M239="0","支給対象外事業所",VLOOKUP(L239,【編集不可】データ一覧!$A:$D,4,FALSE)/M239),"")</f>
        <v/>
      </c>
      <c r="L239" s="1" t="str">
        <f>事業所別申請額一覧!E239&amp;事業所別申請額一覧!F239</f>
        <v/>
      </c>
      <c r="M239" s="1" t="str">
        <f t="shared" si="3"/>
        <v/>
      </c>
    </row>
    <row r="240" spans="2:13" ht="12.75" customHeight="1">
      <c r="B240" s="268"/>
      <c r="C240" s="132">
        <v>3</v>
      </c>
      <c r="D240" s="111"/>
      <c r="E240" s="112" t="str">
        <f>IFERROR(VLOOKUP(D240,【編集不可】データ一覧!$E:$I,4,FALSE),"")</f>
        <v/>
      </c>
      <c r="F240" s="135"/>
      <c r="G240" s="190"/>
      <c r="H240" s="179"/>
      <c r="I240" s="103" t="str">
        <f>IFERROR(IF(M240="0","支給対象外事業所",VLOOKUP(L240,【編集不可】データ一覧!$A:$D,4,FALSE)/M240),"")</f>
        <v/>
      </c>
      <c r="L240" s="1" t="str">
        <f>事業所別申請額一覧!E240&amp;事業所別申請額一覧!F240</f>
        <v/>
      </c>
      <c r="M240" s="1" t="str">
        <f t="shared" si="3"/>
        <v/>
      </c>
    </row>
    <row r="241" spans="2:13" ht="12.75" customHeight="1">
      <c r="B241" s="268"/>
      <c r="C241" s="132">
        <v>4</v>
      </c>
      <c r="D241" s="111"/>
      <c r="E241" s="112" t="str">
        <f>IFERROR(VLOOKUP(D241,【編集不可】データ一覧!$E:$I,4,FALSE),"")</f>
        <v/>
      </c>
      <c r="F241" s="135"/>
      <c r="G241" s="190"/>
      <c r="H241" s="179"/>
      <c r="I241" s="103" t="str">
        <f>IFERROR(IF(M241="0","支給対象外事業所",VLOOKUP(L241,【編集不可】データ一覧!$A:$D,4,FALSE)/M241),"")</f>
        <v/>
      </c>
      <c r="L241" s="1" t="str">
        <f>事業所別申請額一覧!E241&amp;事業所別申請額一覧!F241</f>
        <v/>
      </c>
      <c r="M241" s="1" t="str">
        <f t="shared" si="3"/>
        <v/>
      </c>
    </row>
    <row r="242" spans="2:13" ht="12.75" customHeight="1" thickBot="1">
      <c r="B242" s="269"/>
      <c r="C242" s="133">
        <v>5</v>
      </c>
      <c r="D242" s="115"/>
      <c r="E242" s="116" t="str">
        <f>IFERROR(VLOOKUP(D242,【編集不可】データ一覧!$E:$I,4,FALSE),"")</f>
        <v/>
      </c>
      <c r="F242" s="136"/>
      <c r="G242" s="191"/>
      <c r="H242" s="180"/>
      <c r="I242" s="118" t="str">
        <f>IFERROR(IF(M242="0","支給対象外事業所",VLOOKUP(L242,【編集不可】データ一覧!$A:$D,4,FALSE)/M242),"")</f>
        <v/>
      </c>
      <c r="L242" s="1" t="str">
        <f>事業所別申請額一覧!E242&amp;事業所別申請額一覧!F242</f>
        <v/>
      </c>
      <c r="M242" s="1" t="str">
        <f t="shared" si="3"/>
        <v/>
      </c>
    </row>
    <row r="243" spans="2:13" ht="12" customHeight="1">
      <c r="B243" s="276" t="s">
        <v>90</v>
      </c>
      <c r="C243" s="276"/>
      <c r="D243" s="276"/>
      <c r="E243" s="276"/>
      <c r="F243" s="276"/>
      <c r="G243" s="276"/>
      <c r="H243" s="276"/>
      <c r="I243" s="276"/>
      <c r="J243" s="12"/>
      <c r="L243" s="1" t="str">
        <f>事業所別申請額一覧!E243&amp;事業所別申請額一覧!F243</f>
        <v/>
      </c>
      <c r="M243" s="1" t="str">
        <f t="shared" si="3"/>
        <v/>
      </c>
    </row>
    <row r="244" spans="2:13" ht="38.25" customHeight="1" thickBot="1">
      <c r="L244" s="1" t="str">
        <f>事業所別申請額一覧!E244&amp;事業所別申請額一覧!F244</f>
        <v/>
      </c>
      <c r="M244" s="1" t="str">
        <f t="shared" si="3"/>
        <v/>
      </c>
    </row>
    <row r="245" spans="2:13" s="184" customFormat="1" ht="16.5" customHeight="1">
      <c r="B245" s="130" t="s">
        <v>0</v>
      </c>
      <c r="C245" s="278" t="s">
        <v>27</v>
      </c>
      <c r="D245" s="279"/>
      <c r="E245" s="185" t="s">
        <v>1</v>
      </c>
      <c r="F245" s="278" t="s">
        <v>2</v>
      </c>
      <c r="G245" s="280"/>
      <c r="H245" s="279"/>
      <c r="I245" s="129" t="s">
        <v>129</v>
      </c>
      <c r="L245" s="1" t="str">
        <f>事業所別申請額一覧!E245&amp;事業所別申請額一覧!F245</f>
        <v>事業所番号住所</v>
      </c>
      <c r="M245" s="1" t="str">
        <f t="shared" si="3"/>
        <v/>
      </c>
    </row>
    <row r="246" spans="2:13" s="5" customFormat="1" ht="16.5" customHeight="1">
      <c r="B246" s="267">
        <v>25</v>
      </c>
      <c r="C246" s="270"/>
      <c r="D246" s="270"/>
      <c r="E246" s="140"/>
      <c r="F246" s="271"/>
      <c r="G246" s="272"/>
      <c r="H246" s="273"/>
      <c r="I246" s="146">
        <f>SUM(I248:I252)</f>
        <v>0</v>
      </c>
      <c r="L246" s="1" t="str">
        <f>事業所別申請額一覧!E246&amp;事業所別申請額一覧!F246</f>
        <v/>
      </c>
      <c r="M246" s="1" t="str">
        <f t="shared" si="3"/>
        <v/>
      </c>
    </row>
    <row r="247" spans="2:13" ht="16.5" customHeight="1">
      <c r="B247" s="268"/>
      <c r="C247" s="274" t="s">
        <v>89</v>
      </c>
      <c r="D247" s="275"/>
      <c r="E247" s="137" t="s">
        <v>131</v>
      </c>
      <c r="F247" s="137" t="s">
        <v>55</v>
      </c>
      <c r="G247" s="138" t="s">
        <v>165</v>
      </c>
      <c r="H247" s="138" t="s">
        <v>164</v>
      </c>
      <c r="I247" s="139" t="s">
        <v>130</v>
      </c>
      <c r="L247" s="1" t="str">
        <f>事業所別申請額一覧!E247&amp;事業所別申請額一覧!F247</f>
        <v>分類定員数</v>
      </c>
      <c r="M247" s="1" t="str">
        <f t="shared" si="3"/>
        <v/>
      </c>
    </row>
    <row r="248" spans="2:13" ht="12.75" customHeight="1">
      <c r="B248" s="268"/>
      <c r="C248" s="131">
        <v>1</v>
      </c>
      <c r="D248" s="114"/>
      <c r="E248" s="113" t="str">
        <f>IFERROR(VLOOKUP(D248,【編集不可】データ一覧!$E:$I,4,FALSE),"")</f>
        <v/>
      </c>
      <c r="F248" s="134"/>
      <c r="G248" s="189"/>
      <c r="H248" s="178"/>
      <c r="I248" s="117" t="str">
        <f>IFERROR(IF(M248="0","支給対象外事業所",VLOOKUP(L248,【編集不可】データ一覧!$A:$D,4,FALSE)/M248),"")</f>
        <v/>
      </c>
      <c r="L248" s="1" t="str">
        <f>事業所別申請額一覧!E248&amp;事業所別申請額一覧!F248</f>
        <v/>
      </c>
      <c r="M248" s="1" t="str">
        <f t="shared" si="3"/>
        <v/>
      </c>
    </row>
    <row r="249" spans="2:13" ht="12.75" customHeight="1">
      <c r="B249" s="268"/>
      <c r="C249" s="132">
        <v>2</v>
      </c>
      <c r="D249" s="111"/>
      <c r="E249" s="112" t="str">
        <f>IFERROR(VLOOKUP(D249,【編集不可】データ一覧!$E:$I,4,FALSE),"")</f>
        <v/>
      </c>
      <c r="F249" s="135"/>
      <c r="G249" s="190"/>
      <c r="H249" s="179"/>
      <c r="I249" s="103" t="str">
        <f>IFERROR(IF(M249="0","支給対象外事業所",VLOOKUP(L249,【編集不可】データ一覧!$A:$D,4,FALSE)/M249),"")</f>
        <v/>
      </c>
      <c r="L249" s="1" t="str">
        <f>事業所別申請額一覧!E249&amp;事業所別申請額一覧!F249</f>
        <v/>
      </c>
      <c r="M249" s="1" t="str">
        <f t="shared" si="3"/>
        <v/>
      </c>
    </row>
    <row r="250" spans="2:13" ht="12.75" customHeight="1">
      <c r="B250" s="268"/>
      <c r="C250" s="132">
        <v>3</v>
      </c>
      <c r="D250" s="111"/>
      <c r="E250" s="112" t="str">
        <f>IFERROR(VLOOKUP(D250,【編集不可】データ一覧!$E:$I,4,FALSE),"")</f>
        <v/>
      </c>
      <c r="F250" s="135"/>
      <c r="G250" s="190"/>
      <c r="H250" s="179"/>
      <c r="I250" s="103" t="str">
        <f>IFERROR(IF(M250="0","支給対象外事業所",VLOOKUP(L250,【編集不可】データ一覧!$A:$D,4,FALSE)/M250),"")</f>
        <v/>
      </c>
      <c r="L250" s="1" t="str">
        <f>事業所別申請額一覧!E250&amp;事業所別申請額一覧!F250</f>
        <v/>
      </c>
      <c r="M250" s="1" t="str">
        <f t="shared" si="3"/>
        <v/>
      </c>
    </row>
    <row r="251" spans="2:13" ht="12.75" customHeight="1">
      <c r="B251" s="268"/>
      <c r="C251" s="132">
        <v>4</v>
      </c>
      <c r="D251" s="111"/>
      <c r="E251" s="112" t="str">
        <f>IFERROR(VLOOKUP(D251,【編集不可】データ一覧!$E:$I,4,FALSE),"")</f>
        <v/>
      </c>
      <c r="F251" s="135"/>
      <c r="G251" s="190"/>
      <c r="H251" s="179"/>
      <c r="I251" s="103" t="str">
        <f>IFERROR(IF(M251="0","支給対象外事業所",VLOOKUP(L251,【編集不可】データ一覧!$A:$D,4,FALSE)/M251),"")</f>
        <v/>
      </c>
      <c r="L251" s="1" t="str">
        <f>事業所別申請額一覧!E251&amp;事業所別申請額一覧!F251</f>
        <v/>
      </c>
      <c r="M251" s="1" t="str">
        <f t="shared" si="3"/>
        <v/>
      </c>
    </row>
    <row r="252" spans="2:13" ht="12.75" customHeight="1" thickBot="1">
      <c r="B252" s="269"/>
      <c r="C252" s="133">
        <v>5</v>
      </c>
      <c r="D252" s="115"/>
      <c r="E252" s="116" t="str">
        <f>IFERROR(VLOOKUP(D252,【編集不可】データ一覧!$E:$I,4,FALSE),"")</f>
        <v/>
      </c>
      <c r="F252" s="136"/>
      <c r="G252" s="191"/>
      <c r="H252" s="180"/>
      <c r="I252" s="118" t="str">
        <f>IFERROR(IF(M252="0","支給対象外事業所",VLOOKUP(L252,【編集不可】データ一覧!$A:$D,4,FALSE)/M252),"")</f>
        <v/>
      </c>
      <c r="L252" s="1" t="str">
        <f>事業所別申請額一覧!E252&amp;事業所別申請額一覧!F252</f>
        <v/>
      </c>
      <c r="M252" s="1" t="str">
        <f t="shared" si="3"/>
        <v/>
      </c>
    </row>
    <row r="253" spans="2:13" ht="12" customHeight="1">
      <c r="B253" s="276" t="s">
        <v>90</v>
      </c>
      <c r="C253" s="276"/>
      <c r="D253" s="276"/>
      <c r="E253" s="276"/>
      <c r="F253" s="276"/>
      <c r="G253" s="276"/>
      <c r="H253" s="276"/>
      <c r="I253" s="276"/>
      <c r="J253" s="12"/>
      <c r="L253" s="1" t="str">
        <f>事業所別申請額一覧!E253&amp;事業所別申請額一覧!F253</f>
        <v/>
      </c>
      <c r="M253" s="1" t="str">
        <f t="shared" si="3"/>
        <v/>
      </c>
    </row>
    <row r="254" spans="2:13" ht="38.25" customHeight="1" thickBot="1">
      <c r="L254" s="1" t="str">
        <f>事業所別申請額一覧!E254&amp;事業所別申請額一覧!F254</f>
        <v/>
      </c>
      <c r="M254" s="1" t="str">
        <f t="shared" si="3"/>
        <v/>
      </c>
    </row>
    <row r="255" spans="2:13" s="184" customFormat="1" ht="16.5" customHeight="1">
      <c r="B255" s="130" t="s">
        <v>0</v>
      </c>
      <c r="C255" s="278" t="s">
        <v>27</v>
      </c>
      <c r="D255" s="279"/>
      <c r="E255" s="185" t="s">
        <v>1</v>
      </c>
      <c r="F255" s="278" t="s">
        <v>2</v>
      </c>
      <c r="G255" s="280"/>
      <c r="H255" s="279"/>
      <c r="I255" s="129" t="s">
        <v>129</v>
      </c>
      <c r="L255" s="1" t="str">
        <f>事業所別申請額一覧!E255&amp;事業所別申請額一覧!F255</f>
        <v>事業所番号住所</v>
      </c>
      <c r="M255" s="1" t="str">
        <f t="shared" si="3"/>
        <v/>
      </c>
    </row>
    <row r="256" spans="2:13" s="5" customFormat="1" ht="16.5" customHeight="1">
      <c r="B256" s="267">
        <v>26</v>
      </c>
      <c r="C256" s="270"/>
      <c r="D256" s="270"/>
      <c r="E256" s="140"/>
      <c r="F256" s="271"/>
      <c r="G256" s="272"/>
      <c r="H256" s="273"/>
      <c r="I256" s="146">
        <f>SUM(I258:I262)</f>
        <v>0</v>
      </c>
      <c r="L256" s="1" t="str">
        <f>事業所別申請額一覧!E256&amp;事業所別申請額一覧!F256</f>
        <v/>
      </c>
      <c r="M256" s="1" t="str">
        <f t="shared" si="3"/>
        <v/>
      </c>
    </row>
    <row r="257" spans="2:13" ht="16.5" customHeight="1">
      <c r="B257" s="268"/>
      <c r="C257" s="274" t="s">
        <v>89</v>
      </c>
      <c r="D257" s="275"/>
      <c r="E257" s="137" t="s">
        <v>131</v>
      </c>
      <c r="F257" s="137" t="s">
        <v>55</v>
      </c>
      <c r="G257" s="138" t="s">
        <v>165</v>
      </c>
      <c r="H257" s="138" t="s">
        <v>164</v>
      </c>
      <c r="I257" s="139" t="s">
        <v>130</v>
      </c>
      <c r="L257" s="1" t="str">
        <f>事業所別申請額一覧!E257&amp;事業所別申請額一覧!F257</f>
        <v>分類定員数</v>
      </c>
      <c r="M257" s="1" t="str">
        <f t="shared" si="3"/>
        <v/>
      </c>
    </row>
    <row r="258" spans="2:13" ht="12.75" customHeight="1">
      <c r="B258" s="268"/>
      <c r="C258" s="131">
        <v>1</v>
      </c>
      <c r="D258" s="114"/>
      <c r="E258" s="113" t="str">
        <f>IFERROR(VLOOKUP(D258,【編集不可】データ一覧!$E:$I,4,FALSE),"")</f>
        <v/>
      </c>
      <c r="F258" s="134"/>
      <c r="G258" s="189"/>
      <c r="H258" s="178"/>
      <c r="I258" s="117" t="str">
        <f>IFERROR(IF(M258="0","支給対象外事業所",VLOOKUP(L258,【編集不可】データ一覧!$A:$D,4,FALSE)/M258),"")</f>
        <v/>
      </c>
      <c r="L258" s="1" t="str">
        <f>事業所別申請額一覧!E258&amp;事業所別申請額一覧!F258</f>
        <v/>
      </c>
      <c r="M258" s="1" t="str">
        <f t="shared" si="3"/>
        <v/>
      </c>
    </row>
    <row r="259" spans="2:13" ht="12.75" customHeight="1">
      <c r="B259" s="268"/>
      <c r="C259" s="132">
        <v>2</v>
      </c>
      <c r="D259" s="111"/>
      <c r="E259" s="112" t="str">
        <f>IFERROR(VLOOKUP(D259,【編集不可】データ一覧!$E:$I,4,FALSE),"")</f>
        <v/>
      </c>
      <c r="F259" s="135"/>
      <c r="G259" s="190"/>
      <c r="H259" s="179"/>
      <c r="I259" s="103" t="str">
        <f>IFERROR(IF(M259="0","支給対象外事業所",VLOOKUP(L259,【編集不可】データ一覧!$A:$D,4,FALSE)/M259),"")</f>
        <v/>
      </c>
      <c r="L259" s="1" t="str">
        <f>事業所別申請額一覧!E259&amp;事業所別申請額一覧!F259</f>
        <v/>
      </c>
      <c r="M259" s="1" t="str">
        <f t="shared" si="3"/>
        <v/>
      </c>
    </row>
    <row r="260" spans="2:13" ht="12.75" customHeight="1">
      <c r="B260" s="268"/>
      <c r="C260" s="132">
        <v>3</v>
      </c>
      <c r="D260" s="111"/>
      <c r="E260" s="112" t="str">
        <f>IFERROR(VLOOKUP(D260,【編集不可】データ一覧!$E:$I,4,FALSE),"")</f>
        <v/>
      </c>
      <c r="F260" s="135"/>
      <c r="G260" s="190"/>
      <c r="H260" s="179"/>
      <c r="I260" s="103" t="str">
        <f>IFERROR(IF(M260="0","支給対象外事業所",VLOOKUP(L260,【編集不可】データ一覧!$A:$D,4,FALSE)/M260),"")</f>
        <v/>
      </c>
      <c r="L260" s="1" t="str">
        <f>事業所別申請額一覧!E260&amp;事業所別申請額一覧!F260</f>
        <v/>
      </c>
      <c r="M260" s="1" t="str">
        <f t="shared" si="3"/>
        <v/>
      </c>
    </row>
    <row r="261" spans="2:13" ht="12.75" customHeight="1">
      <c r="B261" s="268"/>
      <c r="C261" s="132">
        <v>4</v>
      </c>
      <c r="D261" s="111"/>
      <c r="E261" s="112" t="str">
        <f>IFERROR(VLOOKUP(D261,【編集不可】データ一覧!$E:$I,4,FALSE),"")</f>
        <v/>
      </c>
      <c r="F261" s="135"/>
      <c r="G261" s="190"/>
      <c r="H261" s="179"/>
      <c r="I261" s="103" t="str">
        <f>IFERROR(IF(M261="0","支給対象外事業所",VLOOKUP(L261,【編集不可】データ一覧!$A:$D,4,FALSE)/M261),"")</f>
        <v/>
      </c>
      <c r="L261" s="1" t="str">
        <f>事業所別申請額一覧!E261&amp;事業所別申請額一覧!F261</f>
        <v/>
      </c>
      <c r="M261" s="1" t="str">
        <f t="shared" si="3"/>
        <v/>
      </c>
    </row>
    <row r="262" spans="2:13" ht="12.75" customHeight="1" thickBot="1">
      <c r="B262" s="269"/>
      <c r="C262" s="133">
        <v>5</v>
      </c>
      <c r="D262" s="115"/>
      <c r="E262" s="116" t="str">
        <f>IFERROR(VLOOKUP(D262,【編集不可】データ一覧!$E:$I,4,FALSE),"")</f>
        <v/>
      </c>
      <c r="F262" s="136"/>
      <c r="G262" s="191"/>
      <c r="H262" s="180"/>
      <c r="I262" s="118" t="str">
        <f>IFERROR(IF(M262="0","支給対象外事業所",VLOOKUP(L262,【編集不可】データ一覧!$A:$D,4,FALSE)/M262),"")</f>
        <v/>
      </c>
      <c r="L262" s="1" t="str">
        <f>事業所別申請額一覧!E262&amp;事業所別申請額一覧!F262</f>
        <v/>
      </c>
      <c r="M262" s="1" t="str">
        <f t="shared" si="3"/>
        <v/>
      </c>
    </row>
    <row r="263" spans="2:13" ht="12" customHeight="1">
      <c r="B263" s="276" t="s">
        <v>90</v>
      </c>
      <c r="C263" s="276"/>
      <c r="D263" s="276"/>
      <c r="E263" s="276"/>
      <c r="F263" s="276"/>
      <c r="G263" s="276"/>
      <c r="H263" s="276"/>
      <c r="I263" s="276"/>
      <c r="J263" s="12"/>
      <c r="L263" s="1" t="str">
        <f>事業所別申請額一覧!E263&amp;事業所別申請額一覧!F263</f>
        <v/>
      </c>
      <c r="M263" s="1" t="str">
        <f t="shared" si="3"/>
        <v/>
      </c>
    </row>
    <row r="264" spans="2:13" ht="38.25" customHeight="1" thickBot="1">
      <c r="B264" s="3"/>
      <c r="C264" s="3"/>
      <c r="D264" s="1" t="s">
        <v>3</v>
      </c>
      <c r="L264" s="1" t="str">
        <f>事業所別申請額一覧!E264&amp;事業所別申請額一覧!F264</f>
        <v/>
      </c>
      <c r="M264" s="1" t="str">
        <f t="shared" si="3"/>
        <v/>
      </c>
    </row>
    <row r="265" spans="2:13" s="184" customFormat="1" ht="16.5" customHeight="1">
      <c r="B265" s="130" t="s">
        <v>0</v>
      </c>
      <c r="C265" s="278" t="s">
        <v>27</v>
      </c>
      <c r="D265" s="279"/>
      <c r="E265" s="185" t="s">
        <v>1</v>
      </c>
      <c r="F265" s="278" t="s">
        <v>2</v>
      </c>
      <c r="G265" s="280"/>
      <c r="H265" s="279"/>
      <c r="I265" s="129" t="s">
        <v>129</v>
      </c>
      <c r="L265" s="1" t="str">
        <f>事業所別申請額一覧!E265&amp;事業所別申請額一覧!F265</f>
        <v>事業所番号住所</v>
      </c>
      <c r="M265" s="1" t="str">
        <f t="shared" ref="M265:M302" si="4">IFERROR(IF(H265="令和7年4月1日以前","1",IF(H265="令和6年4月2日～10月1日","2",IF(H265="令和7年4月2日以降","0",""))),"")</f>
        <v/>
      </c>
    </row>
    <row r="266" spans="2:13" s="5" customFormat="1" ht="16.5" customHeight="1">
      <c r="B266" s="267">
        <v>27</v>
      </c>
      <c r="C266" s="270"/>
      <c r="D266" s="270"/>
      <c r="E266" s="140"/>
      <c r="F266" s="271"/>
      <c r="G266" s="272"/>
      <c r="H266" s="273"/>
      <c r="I266" s="146">
        <f>SUM(I268:I272)</f>
        <v>0</v>
      </c>
      <c r="L266" s="1" t="str">
        <f>事業所別申請額一覧!E266&amp;事業所別申請額一覧!F266</f>
        <v/>
      </c>
      <c r="M266" s="1" t="str">
        <f t="shared" si="4"/>
        <v/>
      </c>
    </row>
    <row r="267" spans="2:13" ht="16.5" customHeight="1">
      <c r="B267" s="268"/>
      <c r="C267" s="274" t="s">
        <v>89</v>
      </c>
      <c r="D267" s="275"/>
      <c r="E267" s="137" t="s">
        <v>131</v>
      </c>
      <c r="F267" s="137" t="s">
        <v>55</v>
      </c>
      <c r="G267" s="138" t="s">
        <v>165</v>
      </c>
      <c r="H267" s="138" t="s">
        <v>164</v>
      </c>
      <c r="I267" s="139" t="s">
        <v>130</v>
      </c>
      <c r="L267" s="1" t="str">
        <f>事業所別申請額一覧!E267&amp;事業所別申請額一覧!F267</f>
        <v>分類定員数</v>
      </c>
      <c r="M267" s="1" t="str">
        <f t="shared" si="4"/>
        <v/>
      </c>
    </row>
    <row r="268" spans="2:13" ht="12.75" customHeight="1">
      <c r="B268" s="268"/>
      <c r="C268" s="131">
        <v>1</v>
      </c>
      <c r="D268" s="114"/>
      <c r="E268" s="113" t="str">
        <f>IFERROR(VLOOKUP(D268,【編集不可】データ一覧!$E:$I,4,FALSE),"")</f>
        <v/>
      </c>
      <c r="F268" s="134"/>
      <c r="G268" s="189"/>
      <c r="H268" s="178"/>
      <c r="I268" s="117" t="str">
        <f>IFERROR(IF(M268="0","支給対象外事業所",VLOOKUP(L268,【編集不可】データ一覧!$A:$D,4,FALSE)/M268),"")</f>
        <v/>
      </c>
      <c r="L268" s="1" t="str">
        <f>事業所別申請額一覧!E268&amp;事業所別申請額一覧!F268</f>
        <v/>
      </c>
      <c r="M268" s="1" t="str">
        <f t="shared" si="4"/>
        <v/>
      </c>
    </row>
    <row r="269" spans="2:13" ht="12.75" customHeight="1">
      <c r="B269" s="268"/>
      <c r="C269" s="132">
        <v>2</v>
      </c>
      <c r="D269" s="111"/>
      <c r="E269" s="112" t="str">
        <f>IFERROR(VLOOKUP(D269,【編集不可】データ一覧!$E:$I,4,FALSE),"")</f>
        <v/>
      </c>
      <c r="F269" s="135"/>
      <c r="G269" s="190"/>
      <c r="H269" s="179"/>
      <c r="I269" s="103" t="str">
        <f>IFERROR(IF(M269="0","支給対象外事業所",VLOOKUP(L269,【編集不可】データ一覧!$A:$D,4,FALSE)/M269),"")</f>
        <v/>
      </c>
      <c r="L269" s="1" t="str">
        <f>事業所別申請額一覧!E269&amp;事業所別申請額一覧!F269</f>
        <v/>
      </c>
      <c r="M269" s="1" t="str">
        <f t="shared" si="4"/>
        <v/>
      </c>
    </row>
    <row r="270" spans="2:13" ht="12.75" customHeight="1">
      <c r="B270" s="268"/>
      <c r="C270" s="132">
        <v>3</v>
      </c>
      <c r="D270" s="111"/>
      <c r="E270" s="112" t="str">
        <f>IFERROR(VLOOKUP(D270,【編集不可】データ一覧!$E:$I,4,FALSE),"")</f>
        <v/>
      </c>
      <c r="F270" s="135"/>
      <c r="G270" s="190"/>
      <c r="H270" s="179"/>
      <c r="I270" s="103" t="str">
        <f>IFERROR(IF(M270="0","支給対象外事業所",VLOOKUP(L270,【編集不可】データ一覧!$A:$D,4,FALSE)/M270),"")</f>
        <v/>
      </c>
      <c r="L270" s="1" t="str">
        <f>事業所別申請額一覧!E270&amp;事業所別申請額一覧!F270</f>
        <v/>
      </c>
      <c r="M270" s="1" t="str">
        <f t="shared" si="4"/>
        <v/>
      </c>
    </row>
    <row r="271" spans="2:13" ht="12.75" customHeight="1">
      <c r="B271" s="268"/>
      <c r="C271" s="132">
        <v>4</v>
      </c>
      <c r="D271" s="111"/>
      <c r="E271" s="112" t="str">
        <f>IFERROR(VLOOKUP(D271,【編集不可】データ一覧!$E:$I,4,FALSE),"")</f>
        <v/>
      </c>
      <c r="F271" s="135"/>
      <c r="G271" s="190"/>
      <c r="H271" s="179"/>
      <c r="I271" s="103" t="str">
        <f>IFERROR(IF(M271="0","支給対象外事業所",VLOOKUP(L271,【編集不可】データ一覧!$A:$D,4,FALSE)/M271),"")</f>
        <v/>
      </c>
      <c r="L271" s="1" t="str">
        <f>事業所別申請額一覧!E271&amp;事業所別申請額一覧!F271</f>
        <v/>
      </c>
      <c r="M271" s="1" t="str">
        <f t="shared" si="4"/>
        <v/>
      </c>
    </row>
    <row r="272" spans="2:13" ht="12.75" customHeight="1" thickBot="1">
      <c r="B272" s="269"/>
      <c r="C272" s="133">
        <v>5</v>
      </c>
      <c r="D272" s="115"/>
      <c r="E272" s="116" t="str">
        <f>IFERROR(VLOOKUP(D272,【編集不可】データ一覧!$E:$I,4,FALSE),"")</f>
        <v/>
      </c>
      <c r="F272" s="136"/>
      <c r="G272" s="191"/>
      <c r="H272" s="180"/>
      <c r="I272" s="118" t="str">
        <f>IFERROR(IF(M272="0","支給対象外事業所",VLOOKUP(L272,【編集不可】データ一覧!$A:$D,4,FALSE)/M272),"")</f>
        <v/>
      </c>
      <c r="L272" s="1" t="str">
        <f>事業所別申請額一覧!E272&amp;事業所別申請額一覧!F272</f>
        <v/>
      </c>
      <c r="M272" s="1" t="str">
        <f t="shared" si="4"/>
        <v/>
      </c>
    </row>
    <row r="273" spans="2:13" ht="12" customHeight="1">
      <c r="B273" s="276" t="s">
        <v>90</v>
      </c>
      <c r="C273" s="276"/>
      <c r="D273" s="276"/>
      <c r="E273" s="276"/>
      <c r="F273" s="276"/>
      <c r="G273" s="276"/>
      <c r="H273" s="276"/>
      <c r="I273" s="276"/>
      <c r="J273" s="12"/>
      <c r="L273" s="1" t="str">
        <f>事業所別申請額一覧!E273&amp;事業所別申請額一覧!F273</f>
        <v/>
      </c>
      <c r="M273" s="1" t="str">
        <f t="shared" si="4"/>
        <v/>
      </c>
    </row>
    <row r="274" spans="2:13" ht="38.25" customHeight="1" thickBot="1">
      <c r="B274" s="3"/>
      <c r="C274" s="3"/>
      <c r="D274" s="1" t="s">
        <v>3</v>
      </c>
      <c r="L274" s="1" t="str">
        <f>事業所別申請額一覧!E274&amp;事業所別申請額一覧!F274</f>
        <v/>
      </c>
      <c r="M274" s="1" t="str">
        <f t="shared" si="4"/>
        <v/>
      </c>
    </row>
    <row r="275" spans="2:13" s="184" customFormat="1" ht="16.5" customHeight="1">
      <c r="B275" s="130" t="s">
        <v>0</v>
      </c>
      <c r="C275" s="278" t="s">
        <v>27</v>
      </c>
      <c r="D275" s="279"/>
      <c r="E275" s="185" t="s">
        <v>1</v>
      </c>
      <c r="F275" s="278" t="s">
        <v>2</v>
      </c>
      <c r="G275" s="280"/>
      <c r="H275" s="279"/>
      <c r="I275" s="129" t="s">
        <v>129</v>
      </c>
      <c r="L275" s="1" t="str">
        <f>事業所別申請額一覧!E275&amp;事業所別申請額一覧!F275</f>
        <v>事業所番号住所</v>
      </c>
      <c r="M275" s="1" t="str">
        <f t="shared" si="4"/>
        <v/>
      </c>
    </row>
    <row r="276" spans="2:13" s="5" customFormat="1" ht="16.5" customHeight="1">
      <c r="B276" s="267">
        <v>28</v>
      </c>
      <c r="C276" s="270"/>
      <c r="D276" s="270"/>
      <c r="E276" s="140"/>
      <c r="F276" s="271"/>
      <c r="G276" s="272"/>
      <c r="H276" s="273"/>
      <c r="I276" s="146">
        <f>SUM(I278:I282)</f>
        <v>0</v>
      </c>
      <c r="L276" s="1" t="str">
        <f>事業所別申請額一覧!E276&amp;事業所別申請額一覧!F276</f>
        <v/>
      </c>
      <c r="M276" s="1" t="str">
        <f t="shared" si="4"/>
        <v/>
      </c>
    </row>
    <row r="277" spans="2:13" ht="16.5" customHeight="1">
      <c r="B277" s="268"/>
      <c r="C277" s="274" t="s">
        <v>89</v>
      </c>
      <c r="D277" s="275"/>
      <c r="E277" s="137" t="s">
        <v>131</v>
      </c>
      <c r="F277" s="137" t="s">
        <v>55</v>
      </c>
      <c r="G277" s="138" t="s">
        <v>165</v>
      </c>
      <c r="H277" s="138" t="s">
        <v>164</v>
      </c>
      <c r="I277" s="139" t="s">
        <v>130</v>
      </c>
      <c r="L277" s="1" t="str">
        <f>事業所別申請額一覧!E277&amp;事業所別申請額一覧!F277</f>
        <v>分類定員数</v>
      </c>
      <c r="M277" s="1" t="str">
        <f t="shared" si="4"/>
        <v/>
      </c>
    </row>
    <row r="278" spans="2:13" ht="12.75" customHeight="1">
      <c r="B278" s="268"/>
      <c r="C278" s="131">
        <v>1</v>
      </c>
      <c r="D278" s="114"/>
      <c r="E278" s="113" t="str">
        <f>IFERROR(VLOOKUP(D278,【編集不可】データ一覧!$E:$I,4,FALSE),"")</f>
        <v/>
      </c>
      <c r="F278" s="134"/>
      <c r="G278" s="189"/>
      <c r="H278" s="178"/>
      <c r="I278" s="117" t="str">
        <f>IFERROR(IF(M278="0","支給対象外事業所",VLOOKUP(L278,【編集不可】データ一覧!$A:$D,4,FALSE)/M278),"")</f>
        <v/>
      </c>
      <c r="L278" s="1" t="str">
        <f>事業所別申請額一覧!E278&amp;事業所別申請額一覧!F278</f>
        <v/>
      </c>
      <c r="M278" s="1" t="str">
        <f t="shared" si="4"/>
        <v/>
      </c>
    </row>
    <row r="279" spans="2:13" ht="12.75" customHeight="1">
      <c r="B279" s="268"/>
      <c r="C279" s="132">
        <v>2</v>
      </c>
      <c r="D279" s="111"/>
      <c r="E279" s="112" t="str">
        <f>IFERROR(VLOOKUP(D279,【編集不可】データ一覧!$E:$I,4,FALSE),"")</f>
        <v/>
      </c>
      <c r="F279" s="135"/>
      <c r="G279" s="190"/>
      <c r="H279" s="179"/>
      <c r="I279" s="103" t="str">
        <f>IFERROR(IF(M279="0","支給対象外事業所",VLOOKUP(L279,【編集不可】データ一覧!$A:$D,4,FALSE)/M279),"")</f>
        <v/>
      </c>
      <c r="L279" s="1" t="str">
        <f>事業所別申請額一覧!E279&amp;事業所別申請額一覧!F279</f>
        <v/>
      </c>
      <c r="M279" s="1" t="str">
        <f t="shared" si="4"/>
        <v/>
      </c>
    </row>
    <row r="280" spans="2:13" ht="12.75" customHeight="1">
      <c r="B280" s="268"/>
      <c r="C280" s="132">
        <v>3</v>
      </c>
      <c r="D280" s="111"/>
      <c r="E280" s="112" t="str">
        <f>IFERROR(VLOOKUP(D280,【編集不可】データ一覧!$E:$I,4,FALSE),"")</f>
        <v/>
      </c>
      <c r="F280" s="135"/>
      <c r="G280" s="190"/>
      <c r="H280" s="179"/>
      <c r="I280" s="103" t="str">
        <f>IFERROR(IF(M280="0","支給対象外事業所",VLOOKUP(L280,【編集不可】データ一覧!$A:$D,4,FALSE)/M280),"")</f>
        <v/>
      </c>
      <c r="L280" s="1" t="str">
        <f>事業所別申請額一覧!E280&amp;事業所別申請額一覧!F280</f>
        <v/>
      </c>
      <c r="M280" s="1" t="str">
        <f t="shared" si="4"/>
        <v/>
      </c>
    </row>
    <row r="281" spans="2:13" ht="12.75" customHeight="1">
      <c r="B281" s="268"/>
      <c r="C281" s="132">
        <v>4</v>
      </c>
      <c r="D281" s="111"/>
      <c r="E281" s="112" t="str">
        <f>IFERROR(VLOOKUP(D281,【編集不可】データ一覧!$E:$I,4,FALSE),"")</f>
        <v/>
      </c>
      <c r="F281" s="135"/>
      <c r="G281" s="190"/>
      <c r="H281" s="179"/>
      <c r="I281" s="103" t="str">
        <f>IFERROR(IF(M281="0","支給対象外事業所",VLOOKUP(L281,【編集不可】データ一覧!$A:$D,4,FALSE)/M281),"")</f>
        <v/>
      </c>
      <c r="L281" s="1" t="str">
        <f>事業所別申請額一覧!E281&amp;事業所別申請額一覧!F281</f>
        <v/>
      </c>
      <c r="M281" s="1" t="str">
        <f t="shared" si="4"/>
        <v/>
      </c>
    </row>
    <row r="282" spans="2:13" ht="12.75" customHeight="1" thickBot="1">
      <c r="B282" s="269"/>
      <c r="C282" s="133">
        <v>5</v>
      </c>
      <c r="D282" s="115"/>
      <c r="E282" s="116" t="str">
        <f>IFERROR(VLOOKUP(D282,【編集不可】データ一覧!$E:$I,4,FALSE),"")</f>
        <v/>
      </c>
      <c r="F282" s="136"/>
      <c r="G282" s="191"/>
      <c r="H282" s="180"/>
      <c r="I282" s="118" t="str">
        <f>IFERROR(IF(M282="0","支給対象外事業所",VLOOKUP(L282,【編集不可】データ一覧!$A:$D,4,FALSE)/M282),"")</f>
        <v/>
      </c>
      <c r="L282" s="1" t="str">
        <f>事業所別申請額一覧!E282&amp;事業所別申請額一覧!F282</f>
        <v/>
      </c>
      <c r="M282" s="1" t="str">
        <f t="shared" si="4"/>
        <v/>
      </c>
    </row>
    <row r="283" spans="2:13" ht="12" customHeight="1">
      <c r="B283" s="276" t="s">
        <v>90</v>
      </c>
      <c r="C283" s="276"/>
      <c r="D283" s="276"/>
      <c r="E283" s="276"/>
      <c r="F283" s="276"/>
      <c r="G283" s="276"/>
      <c r="H283" s="276"/>
      <c r="I283" s="276"/>
      <c r="J283" s="12"/>
      <c r="L283" s="1" t="str">
        <f>事業所別申請額一覧!E283&amp;事業所別申請額一覧!F283</f>
        <v/>
      </c>
      <c r="M283" s="1" t="str">
        <f t="shared" si="4"/>
        <v/>
      </c>
    </row>
    <row r="284" spans="2:13" ht="38.25" customHeight="1" thickBot="1">
      <c r="B284" s="3"/>
      <c r="C284" s="3"/>
      <c r="D284" s="1" t="s">
        <v>3</v>
      </c>
      <c r="L284" s="1" t="str">
        <f>事業所別申請額一覧!E284&amp;事業所別申請額一覧!F284</f>
        <v/>
      </c>
      <c r="M284" s="1" t="str">
        <f t="shared" si="4"/>
        <v/>
      </c>
    </row>
    <row r="285" spans="2:13" s="184" customFormat="1" ht="16.5" customHeight="1">
      <c r="B285" s="130" t="s">
        <v>0</v>
      </c>
      <c r="C285" s="278" t="s">
        <v>27</v>
      </c>
      <c r="D285" s="279"/>
      <c r="E285" s="185" t="s">
        <v>1</v>
      </c>
      <c r="F285" s="278" t="s">
        <v>2</v>
      </c>
      <c r="G285" s="280"/>
      <c r="H285" s="279"/>
      <c r="I285" s="129" t="s">
        <v>129</v>
      </c>
      <c r="L285" s="1" t="str">
        <f>事業所別申請額一覧!E285&amp;事業所別申請額一覧!F285</f>
        <v>事業所番号住所</v>
      </c>
      <c r="M285" s="1" t="str">
        <f t="shared" si="4"/>
        <v/>
      </c>
    </row>
    <row r="286" spans="2:13" s="5" customFormat="1" ht="16.5" customHeight="1">
      <c r="B286" s="267">
        <v>29</v>
      </c>
      <c r="C286" s="270"/>
      <c r="D286" s="270"/>
      <c r="E286" s="140"/>
      <c r="F286" s="271"/>
      <c r="G286" s="272"/>
      <c r="H286" s="273"/>
      <c r="I286" s="146">
        <f>SUM(I288:I292)</f>
        <v>0</v>
      </c>
      <c r="L286" s="1" t="str">
        <f>事業所別申請額一覧!E286&amp;事業所別申請額一覧!F286</f>
        <v/>
      </c>
      <c r="M286" s="1" t="str">
        <f t="shared" si="4"/>
        <v/>
      </c>
    </row>
    <row r="287" spans="2:13" ht="16.5" customHeight="1">
      <c r="B287" s="268"/>
      <c r="C287" s="274" t="s">
        <v>89</v>
      </c>
      <c r="D287" s="275"/>
      <c r="E287" s="137" t="s">
        <v>131</v>
      </c>
      <c r="F287" s="137" t="s">
        <v>55</v>
      </c>
      <c r="G287" s="138" t="s">
        <v>165</v>
      </c>
      <c r="H287" s="138" t="s">
        <v>164</v>
      </c>
      <c r="I287" s="139" t="s">
        <v>130</v>
      </c>
      <c r="L287" s="1" t="str">
        <f>事業所別申請額一覧!E287&amp;事業所別申請額一覧!F287</f>
        <v>分類定員数</v>
      </c>
      <c r="M287" s="1" t="str">
        <f t="shared" si="4"/>
        <v/>
      </c>
    </row>
    <row r="288" spans="2:13" ht="12.75" customHeight="1">
      <c r="B288" s="268"/>
      <c r="C288" s="131">
        <v>1</v>
      </c>
      <c r="D288" s="114"/>
      <c r="E288" s="113" t="str">
        <f>IFERROR(VLOOKUP(D288,【編集不可】データ一覧!$E:$I,4,FALSE),"")</f>
        <v/>
      </c>
      <c r="F288" s="134"/>
      <c r="G288" s="189"/>
      <c r="H288" s="178"/>
      <c r="I288" s="117" t="str">
        <f>IFERROR(IF(M288="0","支給対象外事業所",VLOOKUP(L288,【編集不可】データ一覧!$A:$D,4,FALSE)/M288),"")</f>
        <v/>
      </c>
      <c r="L288" s="1" t="str">
        <f>事業所別申請額一覧!E288&amp;事業所別申請額一覧!F288</f>
        <v/>
      </c>
      <c r="M288" s="1" t="str">
        <f t="shared" si="4"/>
        <v/>
      </c>
    </row>
    <row r="289" spans="2:13" ht="12.75" customHeight="1">
      <c r="B289" s="268"/>
      <c r="C289" s="132">
        <v>2</v>
      </c>
      <c r="D289" s="111"/>
      <c r="E289" s="112" t="str">
        <f>IFERROR(VLOOKUP(D289,【編集不可】データ一覧!$E:$I,4,FALSE),"")</f>
        <v/>
      </c>
      <c r="F289" s="135"/>
      <c r="G289" s="190"/>
      <c r="H289" s="179"/>
      <c r="I289" s="103" t="str">
        <f>IFERROR(IF(M289="0","支給対象外事業所",VLOOKUP(L289,【編集不可】データ一覧!$A:$D,4,FALSE)/M289),"")</f>
        <v/>
      </c>
      <c r="L289" s="1" t="str">
        <f>事業所別申請額一覧!E289&amp;事業所別申請額一覧!F289</f>
        <v/>
      </c>
      <c r="M289" s="1" t="str">
        <f t="shared" si="4"/>
        <v/>
      </c>
    </row>
    <row r="290" spans="2:13" ht="12.75" customHeight="1">
      <c r="B290" s="268"/>
      <c r="C290" s="132">
        <v>3</v>
      </c>
      <c r="D290" s="111"/>
      <c r="E290" s="112" t="str">
        <f>IFERROR(VLOOKUP(D290,【編集不可】データ一覧!$E:$I,4,FALSE),"")</f>
        <v/>
      </c>
      <c r="F290" s="135"/>
      <c r="G290" s="190"/>
      <c r="H290" s="179"/>
      <c r="I290" s="103" t="str">
        <f>IFERROR(IF(M290="0","支給対象外事業所",VLOOKUP(L290,【編集不可】データ一覧!$A:$D,4,FALSE)/M290),"")</f>
        <v/>
      </c>
      <c r="L290" s="1" t="str">
        <f>事業所別申請額一覧!E290&amp;事業所別申請額一覧!F290</f>
        <v/>
      </c>
      <c r="M290" s="1" t="str">
        <f t="shared" si="4"/>
        <v/>
      </c>
    </row>
    <row r="291" spans="2:13" ht="12.75" customHeight="1">
      <c r="B291" s="268"/>
      <c r="C291" s="132">
        <v>4</v>
      </c>
      <c r="D291" s="111"/>
      <c r="E291" s="112" t="str">
        <f>IFERROR(VLOOKUP(D291,【編集不可】データ一覧!$E:$I,4,FALSE),"")</f>
        <v/>
      </c>
      <c r="F291" s="135"/>
      <c r="G291" s="190"/>
      <c r="H291" s="179"/>
      <c r="I291" s="103" t="str">
        <f>IFERROR(IF(M291="0","支給対象外事業所",VLOOKUP(L291,【編集不可】データ一覧!$A:$D,4,FALSE)/M291),"")</f>
        <v/>
      </c>
      <c r="L291" s="1" t="str">
        <f>事業所別申請額一覧!E291&amp;事業所別申請額一覧!F291</f>
        <v/>
      </c>
      <c r="M291" s="1" t="str">
        <f t="shared" si="4"/>
        <v/>
      </c>
    </row>
    <row r="292" spans="2:13" ht="12.75" customHeight="1" thickBot="1">
      <c r="B292" s="269"/>
      <c r="C292" s="133">
        <v>5</v>
      </c>
      <c r="D292" s="115"/>
      <c r="E292" s="116" t="str">
        <f>IFERROR(VLOOKUP(D292,【編集不可】データ一覧!$E:$I,4,FALSE),"")</f>
        <v/>
      </c>
      <c r="F292" s="136"/>
      <c r="G292" s="191"/>
      <c r="H292" s="180"/>
      <c r="I292" s="118" t="str">
        <f>IFERROR(IF(M292="0","支給対象外事業所",VLOOKUP(L292,【編集不可】データ一覧!$A:$D,4,FALSE)/M292),"")</f>
        <v/>
      </c>
      <c r="L292" s="1" t="str">
        <f>事業所別申請額一覧!E292&amp;事業所別申請額一覧!F292</f>
        <v/>
      </c>
      <c r="M292" s="1" t="str">
        <f t="shared" si="4"/>
        <v/>
      </c>
    </row>
    <row r="293" spans="2:13" ht="12" customHeight="1">
      <c r="B293" s="276" t="s">
        <v>90</v>
      </c>
      <c r="C293" s="276"/>
      <c r="D293" s="276"/>
      <c r="E293" s="276"/>
      <c r="F293" s="276"/>
      <c r="G293" s="276"/>
      <c r="H293" s="276"/>
      <c r="I293" s="276"/>
      <c r="J293" s="12"/>
      <c r="L293" s="1" t="str">
        <f>事業所別申請額一覧!E293&amp;事業所別申請額一覧!F293</f>
        <v/>
      </c>
      <c r="M293" s="1" t="str">
        <f t="shared" si="4"/>
        <v/>
      </c>
    </row>
    <row r="294" spans="2:13" ht="38.25" customHeight="1" thickBot="1">
      <c r="B294" s="3"/>
      <c r="C294" s="3"/>
      <c r="D294" s="1" t="s">
        <v>3</v>
      </c>
      <c r="L294" s="1" t="str">
        <f>事業所別申請額一覧!E294&amp;事業所別申請額一覧!F294</f>
        <v/>
      </c>
      <c r="M294" s="1" t="str">
        <f t="shared" si="4"/>
        <v/>
      </c>
    </row>
    <row r="295" spans="2:13" s="184" customFormat="1" ht="16.5" customHeight="1">
      <c r="B295" s="130" t="s">
        <v>0</v>
      </c>
      <c r="C295" s="278" t="s">
        <v>27</v>
      </c>
      <c r="D295" s="279"/>
      <c r="E295" s="185" t="s">
        <v>1</v>
      </c>
      <c r="F295" s="278" t="s">
        <v>2</v>
      </c>
      <c r="G295" s="280"/>
      <c r="H295" s="279"/>
      <c r="I295" s="129" t="s">
        <v>129</v>
      </c>
      <c r="L295" s="1" t="str">
        <f>事業所別申請額一覧!E295&amp;事業所別申請額一覧!F295</f>
        <v>事業所番号住所</v>
      </c>
      <c r="M295" s="1" t="str">
        <f t="shared" si="4"/>
        <v/>
      </c>
    </row>
    <row r="296" spans="2:13" s="5" customFormat="1" ht="16.5" customHeight="1">
      <c r="B296" s="267">
        <v>30</v>
      </c>
      <c r="C296" s="270"/>
      <c r="D296" s="270"/>
      <c r="E296" s="140"/>
      <c r="F296" s="271"/>
      <c r="G296" s="272"/>
      <c r="H296" s="273"/>
      <c r="I296" s="146">
        <f>SUM(I298:I302)</f>
        <v>0</v>
      </c>
      <c r="L296" s="1" t="str">
        <f>事業所別申請額一覧!E296&amp;事業所別申請額一覧!F296</f>
        <v/>
      </c>
      <c r="M296" s="1" t="str">
        <f t="shared" si="4"/>
        <v/>
      </c>
    </row>
    <row r="297" spans="2:13" ht="16.5" customHeight="1">
      <c r="B297" s="268"/>
      <c r="C297" s="274" t="s">
        <v>89</v>
      </c>
      <c r="D297" s="275"/>
      <c r="E297" s="137" t="s">
        <v>131</v>
      </c>
      <c r="F297" s="137" t="s">
        <v>55</v>
      </c>
      <c r="G297" s="138" t="s">
        <v>165</v>
      </c>
      <c r="H297" s="138" t="s">
        <v>164</v>
      </c>
      <c r="I297" s="139" t="s">
        <v>130</v>
      </c>
      <c r="L297" s="1" t="str">
        <f>事業所別申請額一覧!E297&amp;事業所別申請額一覧!F297</f>
        <v>分類定員数</v>
      </c>
      <c r="M297" s="1" t="str">
        <f t="shared" si="4"/>
        <v/>
      </c>
    </row>
    <row r="298" spans="2:13" ht="12.75" customHeight="1">
      <c r="B298" s="268"/>
      <c r="C298" s="131">
        <v>1</v>
      </c>
      <c r="D298" s="114"/>
      <c r="E298" s="113" t="str">
        <f>IFERROR(VLOOKUP(D298,【編集不可】データ一覧!$E:$I,4,FALSE),"")</f>
        <v/>
      </c>
      <c r="F298" s="134"/>
      <c r="G298" s="189"/>
      <c r="H298" s="178"/>
      <c r="I298" s="117" t="str">
        <f>IFERROR(IF(M298="0","支給対象外事業所",VLOOKUP(L298,【編集不可】データ一覧!$A:$D,4,FALSE)/M298),"")</f>
        <v/>
      </c>
      <c r="L298" s="1" t="str">
        <f>事業所別申請額一覧!E298&amp;事業所別申請額一覧!F298</f>
        <v/>
      </c>
      <c r="M298" s="1" t="str">
        <f t="shared" si="4"/>
        <v/>
      </c>
    </row>
    <row r="299" spans="2:13" ht="12.75" customHeight="1">
      <c r="B299" s="268"/>
      <c r="C299" s="132">
        <v>2</v>
      </c>
      <c r="D299" s="111"/>
      <c r="E299" s="112" t="str">
        <f>IFERROR(VLOOKUP(D299,【編集不可】データ一覧!$E:$I,4,FALSE),"")</f>
        <v/>
      </c>
      <c r="F299" s="135"/>
      <c r="G299" s="190"/>
      <c r="H299" s="179"/>
      <c r="I299" s="103" t="str">
        <f>IFERROR(IF(M299="0","支給対象外事業所",VLOOKUP(L299,【編集不可】データ一覧!$A:$D,4,FALSE)/M299),"")</f>
        <v/>
      </c>
      <c r="L299" s="1" t="str">
        <f>事業所別申請額一覧!E299&amp;事業所別申請額一覧!F299</f>
        <v/>
      </c>
      <c r="M299" s="1" t="str">
        <f t="shared" si="4"/>
        <v/>
      </c>
    </row>
    <row r="300" spans="2:13" ht="12.75" customHeight="1">
      <c r="B300" s="268"/>
      <c r="C300" s="132">
        <v>3</v>
      </c>
      <c r="D300" s="111"/>
      <c r="E300" s="112" t="str">
        <f>IFERROR(VLOOKUP(D300,【編集不可】データ一覧!$E:$I,4,FALSE),"")</f>
        <v/>
      </c>
      <c r="F300" s="135"/>
      <c r="G300" s="190"/>
      <c r="H300" s="179"/>
      <c r="I300" s="103" t="str">
        <f>IFERROR(IF(M300="0","支給対象外事業所",VLOOKUP(L300,【編集不可】データ一覧!$A:$D,4,FALSE)/M300),"")</f>
        <v/>
      </c>
      <c r="L300" s="1" t="str">
        <f>事業所別申請額一覧!E300&amp;事業所別申請額一覧!F300</f>
        <v/>
      </c>
      <c r="M300" s="1" t="str">
        <f t="shared" si="4"/>
        <v/>
      </c>
    </row>
    <row r="301" spans="2:13" ht="12.75" customHeight="1">
      <c r="B301" s="268"/>
      <c r="C301" s="132">
        <v>4</v>
      </c>
      <c r="D301" s="111"/>
      <c r="E301" s="112" t="str">
        <f>IFERROR(VLOOKUP(D301,【編集不可】データ一覧!$E:$I,4,FALSE),"")</f>
        <v/>
      </c>
      <c r="F301" s="135"/>
      <c r="G301" s="190"/>
      <c r="H301" s="179"/>
      <c r="I301" s="103" t="str">
        <f>IFERROR(IF(M301="0","支給対象外事業所",VLOOKUP(L301,【編集不可】データ一覧!$A:$D,4,FALSE)/M301),"")</f>
        <v/>
      </c>
      <c r="L301" s="1" t="str">
        <f>事業所別申請額一覧!E301&amp;事業所別申請額一覧!F301</f>
        <v/>
      </c>
      <c r="M301" s="1" t="str">
        <f t="shared" si="4"/>
        <v/>
      </c>
    </row>
    <row r="302" spans="2:13" ht="12.75" customHeight="1" thickBot="1">
      <c r="B302" s="269"/>
      <c r="C302" s="133">
        <v>5</v>
      </c>
      <c r="D302" s="115"/>
      <c r="E302" s="116" t="str">
        <f>IFERROR(VLOOKUP(D302,【編集不可】データ一覧!$E:$I,4,FALSE),"")</f>
        <v/>
      </c>
      <c r="F302" s="136"/>
      <c r="G302" s="191"/>
      <c r="H302" s="180"/>
      <c r="I302" s="118" t="str">
        <f>IFERROR(IF(M302="0","支給対象外事業所",VLOOKUP(L302,【編集不可】データ一覧!$A:$D,4,FALSE)/M302),"")</f>
        <v/>
      </c>
      <c r="L302" s="1" t="str">
        <f>事業所別申請額一覧!E302&amp;事業所別申請額一覧!F302</f>
        <v/>
      </c>
      <c r="M302" s="1" t="str">
        <f t="shared" si="4"/>
        <v/>
      </c>
    </row>
    <row r="303" spans="2:13" ht="12" customHeight="1">
      <c r="B303" s="276" t="s">
        <v>90</v>
      </c>
      <c r="C303" s="276"/>
      <c r="D303" s="276"/>
      <c r="E303" s="276"/>
      <c r="F303" s="276"/>
      <c r="G303" s="276"/>
      <c r="H303" s="276"/>
      <c r="I303" s="276"/>
      <c r="J303" s="12"/>
    </row>
  </sheetData>
  <customSheetViews>
    <customSheetView guid="{A4944F79-23A9-4139-A087-1D2ED8314D7E}" scale="85" showPageBreaks="1" printArea="1" view="pageBreakPreview">
      <selection activeCell="E99" sqref="E99:E103"/>
      <rowBreaks count="1" manualBreakCount="1">
        <brk id="55" max="7" man="1"/>
      </rowBreaks>
      <pageMargins left="0.39370078740157483" right="0.39370078740157483" top="0.39370078740157483" bottom="0.39370078740157483" header="0.31496062992125984" footer="0.31496062992125984"/>
      <printOptions horizontalCentered="1" verticalCentered="1"/>
      <pageSetup paperSize="9" orientation="portrait" cellComments="asDisplayed" r:id="rId1"/>
      <headerFooter>
        <oddFooter>&amp;C&amp;P/&amp;N</oddFooter>
      </headerFooter>
    </customSheetView>
  </customSheetViews>
  <mergeCells count="212">
    <mergeCell ref="B286:B292"/>
    <mergeCell ref="C286:D286"/>
    <mergeCell ref="F286:H286"/>
    <mergeCell ref="C287:D287"/>
    <mergeCell ref="B303:I303"/>
    <mergeCell ref="B293:I293"/>
    <mergeCell ref="C295:D295"/>
    <mergeCell ref="F295:H295"/>
    <mergeCell ref="B296:B302"/>
    <mergeCell ref="C296:D296"/>
    <mergeCell ref="F296:H296"/>
    <mergeCell ref="C297:D297"/>
    <mergeCell ref="B273:I273"/>
    <mergeCell ref="C275:D275"/>
    <mergeCell ref="F275:H275"/>
    <mergeCell ref="B276:B282"/>
    <mergeCell ref="C276:D276"/>
    <mergeCell ref="F276:H276"/>
    <mergeCell ref="C277:D277"/>
    <mergeCell ref="B283:I283"/>
    <mergeCell ref="C285:D285"/>
    <mergeCell ref="F285:H285"/>
    <mergeCell ref="B256:B262"/>
    <mergeCell ref="C256:D256"/>
    <mergeCell ref="F256:H256"/>
    <mergeCell ref="C257:D257"/>
    <mergeCell ref="B263:I263"/>
    <mergeCell ref="C265:D265"/>
    <mergeCell ref="F265:H265"/>
    <mergeCell ref="B266:B272"/>
    <mergeCell ref="C266:D266"/>
    <mergeCell ref="F266:H266"/>
    <mergeCell ref="C267:D267"/>
    <mergeCell ref="B243:I243"/>
    <mergeCell ref="C245:D245"/>
    <mergeCell ref="F245:H245"/>
    <mergeCell ref="B246:B252"/>
    <mergeCell ref="C246:D246"/>
    <mergeCell ref="F246:H246"/>
    <mergeCell ref="C247:D247"/>
    <mergeCell ref="B253:I253"/>
    <mergeCell ref="C255:D255"/>
    <mergeCell ref="F255:H255"/>
    <mergeCell ref="B226:B232"/>
    <mergeCell ref="C226:D226"/>
    <mergeCell ref="F226:H226"/>
    <mergeCell ref="C227:D227"/>
    <mergeCell ref="B233:I233"/>
    <mergeCell ref="C235:D235"/>
    <mergeCell ref="F235:H235"/>
    <mergeCell ref="B236:B242"/>
    <mergeCell ref="C236:D236"/>
    <mergeCell ref="F236:H236"/>
    <mergeCell ref="C237:D237"/>
    <mergeCell ref="B213:I213"/>
    <mergeCell ref="C215:D215"/>
    <mergeCell ref="F215:H215"/>
    <mergeCell ref="B216:B222"/>
    <mergeCell ref="C216:D216"/>
    <mergeCell ref="F216:H216"/>
    <mergeCell ref="C217:D217"/>
    <mergeCell ref="B223:I223"/>
    <mergeCell ref="C225:D225"/>
    <mergeCell ref="F225:H225"/>
    <mergeCell ref="B196:B202"/>
    <mergeCell ref="C196:D196"/>
    <mergeCell ref="F196:H196"/>
    <mergeCell ref="C197:D197"/>
    <mergeCell ref="B203:I203"/>
    <mergeCell ref="C205:D205"/>
    <mergeCell ref="F205:H205"/>
    <mergeCell ref="B206:B212"/>
    <mergeCell ref="C206:D206"/>
    <mergeCell ref="F206:H206"/>
    <mergeCell ref="C207:D207"/>
    <mergeCell ref="B183:I183"/>
    <mergeCell ref="C185:D185"/>
    <mergeCell ref="F185:H185"/>
    <mergeCell ref="B186:B192"/>
    <mergeCell ref="C186:D186"/>
    <mergeCell ref="F186:H186"/>
    <mergeCell ref="C187:D187"/>
    <mergeCell ref="B193:I193"/>
    <mergeCell ref="C195:D195"/>
    <mergeCell ref="F195:H195"/>
    <mergeCell ref="B166:B172"/>
    <mergeCell ref="C166:D166"/>
    <mergeCell ref="F166:H166"/>
    <mergeCell ref="C167:D167"/>
    <mergeCell ref="B173:I173"/>
    <mergeCell ref="C175:D175"/>
    <mergeCell ref="F175:H175"/>
    <mergeCell ref="B176:B182"/>
    <mergeCell ref="C176:D176"/>
    <mergeCell ref="F176:H176"/>
    <mergeCell ref="C177:D177"/>
    <mergeCell ref="B153:I153"/>
    <mergeCell ref="C155:D155"/>
    <mergeCell ref="F155:H155"/>
    <mergeCell ref="B156:B162"/>
    <mergeCell ref="C156:D156"/>
    <mergeCell ref="F156:H156"/>
    <mergeCell ref="C157:D157"/>
    <mergeCell ref="B163:I163"/>
    <mergeCell ref="C165:D165"/>
    <mergeCell ref="F165:H165"/>
    <mergeCell ref="B136:B142"/>
    <mergeCell ref="C136:D136"/>
    <mergeCell ref="F136:H136"/>
    <mergeCell ref="C137:D137"/>
    <mergeCell ref="B143:I143"/>
    <mergeCell ref="C145:D145"/>
    <mergeCell ref="F145:H145"/>
    <mergeCell ref="B146:B152"/>
    <mergeCell ref="C146:D146"/>
    <mergeCell ref="F146:H146"/>
    <mergeCell ref="C147:D147"/>
    <mergeCell ref="C125:D125"/>
    <mergeCell ref="F125:H125"/>
    <mergeCell ref="B126:B132"/>
    <mergeCell ref="C126:D126"/>
    <mergeCell ref="F126:H126"/>
    <mergeCell ref="C127:D127"/>
    <mergeCell ref="B133:I133"/>
    <mergeCell ref="C135:D135"/>
    <mergeCell ref="F135:H135"/>
    <mergeCell ref="C105:D105"/>
    <mergeCell ref="F105:H105"/>
    <mergeCell ref="B106:B112"/>
    <mergeCell ref="C106:D106"/>
    <mergeCell ref="F106:H106"/>
    <mergeCell ref="C107:D107"/>
    <mergeCell ref="B123:I123"/>
    <mergeCell ref="B113:I113"/>
    <mergeCell ref="C115:D115"/>
    <mergeCell ref="F115:H115"/>
    <mergeCell ref="B116:B122"/>
    <mergeCell ref="C116:D116"/>
    <mergeCell ref="F116:H116"/>
    <mergeCell ref="C117:D117"/>
    <mergeCell ref="B83:I83"/>
    <mergeCell ref="C85:D85"/>
    <mergeCell ref="F85:H85"/>
    <mergeCell ref="B86:B92"/>
    <mergeCell ref="C86:D86"/>
    <mergeCell ref="F86:H86"/>
    <mergeCell ref="C87:D87"/>
    <mergeCell ref="B103:I103"/>
    <mergeCell ref="B93:I93"/>
    <mergeCell ref="C95:D95"/>
    <mergeCell ref="F95:H95"/>
    <mergeCell ref="B96:B102"/>
    <mergeCell ref="C96:D96"/>
    <mergeCell ref="F96:H96"/>
    <mergeCell ref="C97:D97"/>
    <mergeCell ref="B66:B72"/>
    <mergeCell ref="C66:D66"/>
    <mergeCell ref="F66:H66"/>
    <mergeCell ref="C67:D67"/>
    <mergeCell ref="B73:I73"/>
    <mergeCell ref="C75:D75"/>
    <mergeCell ref="F75:H75"/>
    <mergeCell ref="B76:B82"/>
    <mergeCell ref="C76:D76"/>
    <mergeCell ref="F76:H76"/>
    <mergeCell ref="C77:D77"/>
    <mergeCell ref="B53:I53"/>
    <mergeCell ref="C55:D55"/>
    <mergeCell ref="F55:H55"/>
    <mergeCell ref="B56:B62"/>
    <mergeCell ref="C56:D56"/>
    <mergeCell ref="F56:H56"/>
    <mergeCell ref="C57:D57"/>
    <mergeCell ref="B63:I63"/>
    <mergeCell ref="C65:D65"/>
    <mergeCell ref="F65:H65"/>
    <mergeCell ref="B36:B42"/>
    <mergeCell ref="C36:D36"/>
    <mergeCell ref="F36:H36"/>
    <mergeCell ref="C37:D37"/>
    <mergeCell ref="B43:I43"/>
    <mergeCell ref="C45:D45"/>
    <mergeCell ref="F45:H45"/>
    <mergeCell ref="B46:B52"/>
    <mergeCell ref="C46:D46"/>
    <mergeCell ref="F46:H46"/>
    <mergeCell ref="C47:D47"/>
    <mergeCell ref="C25:D25"/>
    <mergeCell ref="F25:H25"/>
    <mergeCell ref="B26:B32"/>
    <mergeCell ref="C26:D26"/>
    <mergeCell ref="F26:H26"/>
    <mergeCell ref="C27:D27"/>
    <mergeCell ref="B33:I33"/>
    <mergeCell ref="C35:D35"/>
    <mergeCell ref="F35:H35"/>
    <mergeCell ref="B16:B22"/>
    <mergeCell ref="C16:D16"/>
    <mergeCell ref="F16:H16"/>
    <mergeCell ref="C17:D17"/>
    <mergeCell ref="B23:I23"/>
    <mergeCell ref="B13:I13"/>
    <mergeCell ref="A2:I2"/>
    <mergeCell ref="C7:D7"/>
    <mergeCell ref="C15:D15"/>
    <mergeCell ref="F15:H15"/>
    <mergeCell ref="B6:B12"/>
    <mergeCell ref="C5:D5"/>
    <mergeCell ref="C6:D6"/>
    <mergeCell ref="F5:H5"/>
    <mergeCell ref="F6:H6"/>
    <mergeCell ref="H4:I4"/>
  </mergeCells>
  <phoneticPr fontId="2"/>
  <dataValidations count="2">
    <dataValidation type="list" allowBlank="1" showInputMessage="1" showErrorMessage="1" sqref="F78:F82 F8:F12 F108:F112 F18:F22 F28:F32 F38:F42 F48:F52 F58:F62 F68:F72 F88:F92 F98:F102 F118:F122 F198:F202 F128:F132 F228:F232 F138:F142 F148:F152 F158:F162 F168:F172 F178:F182 F188:F192 F208:F212 F218:F222 F238:F242 F248:F252 F258:F262 F268:F272 F278:F282 F288:F292 F298:F302" xr:uid="{00000000-0002-0000-0100-000000000000}">
      <formula1>INDIRECT(E8)</formula1>
    </dataValidation>
    <dataValidation type="list" allowBlank="1" showInputMessage="1" showErrorMessage="1" sqref="H8:H12 H18:H22 H28:H32 H38:H42 H48:H52 H58:H62 H68:H72 H78:H82 H88:H92 H98:H102 H108:H112 H118:H122 H128:H132 H138:H142 H148:H152 H158:H162 H168:H172 H178:H182 H188:H192 H198:H202 H208:H212 H218:H222 H228:H232 H238:H242 H248:H252 H258:H262 H268:H272 H278:H282 H288:H292 H298:H302" xr:uid="{8FFF6006-0D9E-4A4A-BCD9-A8FF1B46853E}">
      <formula1>"令和7年4月1日以前,令和7年4月2日以降"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fitToHeight="0" orientation="landscape" r:id="rId2"/>
  <headerFooter>
    <oddFooter>&amp;C&amp;P/&amp;N</oddFooter>
  </headerFooter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【編集不可】データ一覧!$E$2:$E$36</xm:f>
          </x14:formula1>
          <xm:sqref>D8:D12 D108:D112 D18:D22 D28:D32 D38:D42 D48:D52 D58:D62 D68:D72 D78:D82 D88:D92 D98:D102 D118:D122 D128:D132 D228:D232 D138:D142 D148:D152 D158:D162 D168:D172 D178:D182 D188:D192 D198:D202 D208:D212 D218:D222 D238:D242 D248:D252 D258:D262 D268:D272 D278:D282 D288:D292 D298:D302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36"/>
  <sheetViews>
    <sheetView view="pageBreakPreview" topLeftCell="A20" zoomScaleNormal="100" zoomScaleSheetLayoutView="100" workbookViewId="0">
      <selection activeCell="Z10" sqref="Z10"/>
    </sheetView>
  </sheetViews>
  <sheetFormatPr defaultColWidth="9" defaultRowHeight="21" customHeight="1"/>
  <cols>
    <col min="1" max="256" width="3" style="6" customWidth="1"/>
    <col min="257" max="16384" width="9" style="6"/>
  </cols>
  <sheetData>
    <row r="1" spans="1:29" ht="21" customHeight="1">
      <c r="A1" s="6" t="s">
        <v>141</v>
      </c>
    </row>
    <row r="4" spans="1:29" ht="21" customHeight="1">
      <c r="T4" s="7"/>
      <c r="U4" s="8"/>
      <c r="V4" s="8"/>
      <c r="X4" s="8"/>
      <c r="Y4" s="8"/>
      <c r="AA4" s="8"/>
      <c r="AB4" s="7" t="s">
        <v>28</v>
      </c>
      <c r="AC4" s="7"/>
    </row>
    <row r="5" spans="1:29" ht="21" customHeight="1">
      <c r="AC5" s="7"/>
    </row>
    <row r="7" spans="1:29" ht="21" customHeight="1">
      <c r="K7" s="6" t="s">
        <v>29</v>
      </c>
    </row>
    <row r="8" spans="1:29" ht="21" customHeight="1">
      <c r="M8" s="7"/>
      <c r="P8" s="7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</row>
    <row r="9" spans="1:29" ht="21" customHeight="1">
      <c r="P9" s="7"/>
      <c r="R9" s="10"/>
      <c r="S9" s="11" t="s">
        <v>36</v>
      </c>
      <c r="T9" s="10"/>
      <c r="U9" s="10"/>
      <c r="V9" s="10"/>
      <c r="W9" s="10"/>
      <c r="X9" s="10"/>
      <c r="Y9" s="10"/>
      <c r="Z9" s="10"/>
      <c r="AA9" s="10"/>
      <c r="AB9" s="10"/>
    </row>
    <row r="10" spans="1:29" ht="21" customHeight="1">
      <c r="P10" s="7"/>
      <c r="Q10" s="11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</row>
    <row r="11" spans="1:29" ht="21" customHeight="1">
      <c r="P11" s="7"/>
      <c r="Q11" s="11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</row>
    <row r="13" spans="1:29" ht="21" customHeight="1">
      <c r="A13" s="284" t="s">
        <v>134</v>
      </c>
      <c r="B13" s="284"/>
      <c r="C13" s="284"/>
      <c r="D13" s="284"/>
      <c r="E13" s="284"/>
      <c r="F13" s="284"/>
      <c r="G13" s="284"/>
      <c r="H13" s="284"/>
      <c r="I13" s="284"/>
      <c r="J13" s="284"/>
      <c r="K13" s="284"/>
      <c r="L13" s="284"/>
      <c r="M13" s="284"/>
      <c r="N13" s="284"/>
      <c r="O13" s="284"/>
      <c r="P13" s="284"/>
      <c r="Q13" s="284"/>
      <c r="R13" s="284"/>
      <c r="S13" s="284"/>
      <c r="T13" s="284"/>
      <c r="U13" s="284"/>
      <c r="V13" s="284"/>
      <c r="W13" s="284"/>
      <c r="X13" s="284"/>
      <c r="Y13" s="284"/>
      <c r="Z13" s="284"/>
      <c r="AA13" s="284"/>
      <c r="AB13" s="284"/>
      <c r="AC13" s="284"/>
    </row>
    <row r="14" spans="1:29" ht="21" customHeight="1">
      <c r="A14" s="284" t="s">
        <v>142</v>
      </c>
      <c r="B14" s="284"/>
      <c r="C14" s="284"/>
      <c r="D14" s="284"/>
      <c r="E14" s="284"/>
      <c r="F14" s="284"/>
      <c r="G14" s="284"/>
      <c r="H14" s="284"/>
      <c r="I14" s="284"/>
      <c r="J14" s="284"/>
      <c r="K14" s="284"/>
      <c r="L14" s="284"/>
      <c r="M14" s="284"/>
      <c r="N14" s="284"/>
      <c r="O14" s="284"/>
      <c r="P14" s="284"/>
      <c r="Q14" s="284"/>
      <c r="R14" s="284"/>
      <c r="S14" s="284"/>
      <c r="T14" s="284"/>
      <c r="U14" s="284"/>
      <c r="V14" s="284"/>
      <c r="W14" s="284"/>
      <c r="X14" s="284"/>
      <c r="Y14" s="284"/>
      <c r="Z14" s="284"/>
      <c r="AA14" s="284"/>
      <c r="AB14" s="284"/>
      <c r="AC14" s="284"/>
    </row>
    <row r="15" spans="1:29" ht="21" customHeight="1">
      <c r="A15" s="120"/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</row>
    <row r="17" spans="1:29" ht="21" customHeight="1">
      <c r="B17" s="6" t="s">
        <v>146</v>
      </c>
    </row>
    <row r="18" spans="1:29" ht="21" customHeight="1">
      <c r="B18" s="6" t="s">
        <v>137</v>
      </c>
    </row>
    <row r="19" spans="1:29" ht="21" customHeight="1">
      <c r="B19" s="6" t="s">
        <v>144</v>
      </c>
    </row>
    <row r="20" spans="1:29" ht="21" customHeight="1">
      <c r="B20" s="6" t="s">
        <v>138</v>
      </c>
    </row>
    <row r="22" spans="1:29" ht="21" customHeight="1">
      <c r="A22" s="285" t="s">
        <v>30</v>
      </c>
      <c r="B22" s="285"/>
      <c r="C22" s="285"/>
      <c r="D22" s="285"/>
      <c r="E22" s="285"/>
      <c r="F22" s="285"/>
      <c r="G22" s="285"/>
      <c r="H22" s="285"/>
      <c r="I22" s="285"/>
      <c r="J22" s="285"/>
      <c r="K22" s="285"/>
      <c r="L22" s="285"/>
      <c r="M22" s="285"/>
      <c r="N22" s="285"/>
      <c r="O22" s="285"/>
      <c r="P22" s="285"/>
      <c r="Q22" s="285"/>
      <c r="R22" s="285"/>
      <c r="S22" s="285"/>
      <c r="T22" s="285"/>
      <c r="U22" s="285"/>
      <c r="V22" s="285"/>
      <c r="W22" s="285"/>
      <c r="X22" s="285"/>
      <c r="Y22" s="285"/>
      <c r="Z22" s="285"/>
      <c r="AA22" s="285"/>
      <c r="AB22" s="285"/>
      <c r="AC22" s="285"/>
    </row>
    <row r="23" spans="1:29" ht="21" customHeight="1">
      <c r="A23" s="120"/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47"/>
      <c r="Y23" s="147"/>
      <c r="Z23" s="147"/>
      <c r="AA23" s="147"/>
      <c r="AB23" s="147"/>
      <c r="AC23" s="147"/>
    </row>
    <row r="25" spans="1:29" ht="21" customHeight="1">
      <c r="D25" s="6" t="s">
        <v>31</v>
      </c>
      <c r="L25" s="282" t="s">
        <v>7</v>
      </c>
      <c r="M25" s="282"/>
      <c r="N25" s="282"/>
      <c r="O25" s="282"/>
      <c r="P25" s="282"/>
      <c r="Q25" s="282"/>
      <c r="R25" s="282"/>
      <c r="S25" s="282"/>
      <c r="T25" s="282"/>
      <c r="U25" s="282"/>
    </row>
    <row r="27" spans="1:29" ht="21" customHeight="1">
      <c r="D27" s="6" t="s">
        <v>32</v>
      </c>
      <c r="L27" s="283" t="s">
        <v>33</v>
      </c>
      <c r="M27" s="283"/>
      <c r="N27" s="283"/>
      <c r="O27" s="283"/>
      <c r="P27" s="283"/>
      <c r="Q27" s="283"/>
      <c r="R27" s="283"/>
      <c r="S27" s="283"/>
      <c r="T27" s="283"/>
      <c r="U27" s="283"/>
    </row>
    <row r="32" spans="1:29" ht="21" customHeight="1">
      <c r="P32" s="6" t="s">
        <v>34</v>
      </c>
    </row>
    <row r="33" spans="17:18" ht="21" customHeight="1">
      <c r="Q33" s="6" t="s">
        <v>38</v>
      </c>
    </row>
    <row r="34" spans="17:18" ht="21" customHeight="1">
      <c r="Q34" s="6" t="s">
        <v>39</v>
      </c>
    </row>
    <row r="35" spans="17:18" ht="21" customHeight="1">
      <c r="R35" s="6" t="s">
        <v>37</v>
      </c>
    </row>
    <row r="36" spans="17:18" ht="21" customHeight="1">
      <c r="R36" s="6" t="s">
        <v>40</v>
      </c>
    </row>
  </sheetData>
  <customSheetViews>
    <customSheetView guid="{A4944F79-23A9-4139-A087-1D2ED8314D7E}" showPageBreaks="1" printArea="1" view="pageBreakPreview" topLeftCell="A16">
      <selection activeCell="AJ20" sqref="AJ20"/>
      <pageMargins left="0.7" right="0.7" top="0.75" bottom="0.75" header="0.3" footer="0.3"/>
      <pageSetup paperSize="9" orientation="portrait" r:id="rId1"/>
    </customSheetView>
  </customSheetViews>
  <mergeCells count="5">
    <mergeCell ref="L25:U25"/>
    <mergeCell ref="L27:U27"/>
    <mergeCell ref="A13:AC13"/>
    <mergeCell ref="A22:AC22"/>
    <mergeCell ref="A14:AC14"/>
  </mergeCells>
  <phoneticPr fontId="2"/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2EBE9-0D9A-4EFE-89EF-3DF1058E3ED8}">
  <dimension ref="A1:AC36"/>
  <sheetViews>
    <sheetView view="pageBreakPreview" topLeftCell="A40" zoomScaleNormal="100" zoomScaleSheetLayoutView="100" workbookViewId="0">
      <selection activeCell="F56" sqref="F56"/>
    </sheetView>
  </sheetViews>
  <sheetFormatPr defaultColWidth="9" defaultRowHeight="21" customHeight="1"/>
  <cols>
    <col min="1" max="256" width="3" style="6" customWidth="1"/>
    <col min="257" max="16384" width="9" style="6"/>
  </cols>
  <sheetData>
    <row r="1" spans="1:29" ht="21" customHeight="1">
      <c r="A1" s="6" t="s">
        <v>141</v>
      </c>
    </row>
    <row r="4" spans="1:29" ht="21" customHeight="1">
      <c r="T4" s="7"/>
      <c r="U4" s="8"/>
      <c r="V4" s="8"/>
      <c r="X4" s="8"/>
      <c r="Y4" s="8"/>
      <c r="AA4" s="8"/>
      <c r="AB4" s="7" t="s">
        <v>28</v>
      </c>
      <c r="AC4" s="7"/>
    </row>
    <row r="5" spans="1:29" ht="21" customHeight="1">
      <c r="AC5" s="7"/>
    </row>
    <row r="7" spans="1:29" ht="21" customHeight="1">
      <c r="K7" s="6" t="s">
        <v>29</v>
      </c>
    </row>
    <row r="8" spans="1:29" ht="21" customHeight="1">
      <c r="M8" s="7"/>
      <c r="P8" s="7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</row>
    <row r="9" spans="1:29" ht="21" customHeight="1">
      <c r="P9" s="7"/>
      <c r="R9" s="10"/>
      <c r="S9" s="11" t="s">
        <v>36</v>
      </c>
      <c r="T9" s="10"/>
      <c r="U9" s="10"/>
      <c r="V9" s="10"/>
      <c r="W9" s="10"/>
      <c r="X9" s="10"/>
      <c r="Y9" s="10"/>
      <c r="Z9" s="10"/>
      <c r="AA9" s="10"/>
      <c r="AB9" s="10"/>
    </row>
    <row r="10" spans="1:29" ht="21" customHeight="1">
      <c r="P10" s="7"/>
      <c r="Q10" s="11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</row>
    <row r="11" spans="1:29" ht="21" customHeight="1">
      <c r="P11" s="7"/>
      <c r="Q11" s="11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</row>
    <row r="13" spans="1:29" ht="21" customHeight="1">
      <c r="A13" s="204" t="s">
        <v>159</v>
      </c>
      <c r="B13" s="204"/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04"/>
      <c r="V13" s="204"/>
      <c r="W13" s="204"/>
      <c r="X13" s="204"/>
      <c r="Y13" s="204"/>
      <c r="Z13" s="204"/>
      <c r="AA13" s="204"/>
      <c r="AB13" s="204"/>
      <c r="AC13" s="204"/>
    </row>
    <row r="14" spans="1:29" ht="21" customHeight="1">
      <c r="A14" s="204" t="s">
        <v>160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204"/>
    </row>
    <row r="15" spans="1:29" ht="21" customHeight="1">
      <c r="A15" s="175"/>
      <c r="B15" s="175"/>
      <c r="C15" s="175"/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</row>
    <row r="17" spans="1:29" ht="21" customHeight="1">
      <c r="B17" s="6" t="s">
        <v>146</v>
      </c>
    </row>
    <row r="18" spans="1:29" ht="21" customHeight="1">
      <c r="B18" s="6" t="s">
        <v>137</v>
      </c>
    </row>
    <row r="19" spans="1:29" ht="21" customHeight="1">
      <c r="B19" s="6" t="s">
        <v>144</v>
      </c>
    </row>
    <row r="20" spans="1:29" ht="21" customHeight="1">
      <c r="B20" s="6" t="s">
        <v>138</v>
      </c>
    </row>
    <row r="22" spans="1:29" ht="21" customHeight="1">
      <c r="A22" s="285" t="s">
        <v>30</v>
      </c>
      <c r="B22" s="285"/>
      <c r="C22" s="285"/>
      <c r="D22" s="285"/>
      <c r="E22" s="285"/>
      <c r="F22" s="285"/>
      <c r="G22" s="285"/>
      <c r="H22" s="285"/>
      <c r="I22" s="285"/>
      <c r="J22" s="285"/>
      <c r="K22" s="285"/>
      <c r="L22" s="285"/>
      <c r="M22" s="285"/>
      <c r="N22" s="285"/>
      <c r="O22" s="285"/>
      <c r="P22" s="285"/>
      <c r="Q22" s="285"/>
      <c r="R22" s="285"/>
      <c r="S22" s="285"/>
      <c r="T22" s="285"/>
      <c r="U22" s="285"/>
      <c r="V22" s="285"/>
      <c r="W22" s="285"/>
      <c r="X22" s="285"/>
      <c r="Y22" s="285"/>
      <c r="Z22" s="285"/>
      <c r="AA22" s="285"/>
      <c r="AB22" s="285"/>
      <c r="AC22" s="285"/>
    </row>
    <row r="23" spans="1:29" ht="21" customHeight="1">
      <c r="A23" s="175"/>
      <c r="B23" s="175"/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</row>
    <row r="25" spans="1:29" ht="21" customHeight="1">
      <c r="D25" s="6" t="s">
        <v>31</v>
      </c>
      <c r="L25" s="282" t="s">
        <v>7</v>
      </c>
      <c r="M25" s="282"/>
      <c r="N25" s="282"/>
      <c r="O25" s="282"/>
      <c r="P25" s="282"/>
      <c r="Q25" s="282"/>
      <c r="R25" s="282"/>
      <c r="S25" s="282"/>
      <c r="T25" s="282"/>
      <c r="U25" s="282"/>
    </row>
    <row r="27" spans="1:29" ht="21" customHeight="1">
      <c r="D27" s="6" t="s">
        <v>32</v>
      </c>
      <c r="L27" s="283" t="s">
        <v>33</v>
      </c>
      <c r="M27" s="283"/>
      <c r="N27" s="283"/>
      <c r="O27" s="283"/>
      <c r="P27" s="283"/>
      <c r="Q27" s="283"/>
      <c r="R27" s="283"/>
      <c r="S27" s="283"/>
      <c r="T27" s="283"/>
      <c r="U27" s="283"/>
    </row>
    <row r="32" spans="1:29" ht="21" customHeight="1">
      <c r="P32" s="6" t="s">
        <v>34</v>
      </c>
    </row>
    <row r="33" spans="17:18" ht="21" customHeight="1">
      <c r="Q33" s="6" t="s">
        <v>38</v>
      </c>
    </row>
    <row r="34" spans="17:18" ht="21" customHeight="1">
      <c r="Q34" s="6" t="s">
        <v>161</v>
      </c>
    </row>
    <row r="35" spans="17:18" ht="21" customHeight="1">
      <c r="R35" s="6" t="s">
        <v>162</v>
      </c>
    </row>
    <row r="36" spans="17:18" ht="21" customHeight="1">
      <c r="R36" s="6" t="s">
        <v>163</v>
      </c>
    </row>
  </sheetData>
  <mergeCells count="5">
    <mergeCell ref="L25:U25"/>
    <mergeCell ref="L27:U27"/>
    <mergeCell ref="A13:AC13"/>
    <mergeCell ref="A22:AC22"/>
    <mergeCell ref="A14:AC14"/>
  </mergeCells>
  <phoneticPr fontId="2"/>
  <pageMargins left="0.7" right="0.7" top="0.75" bottom="0.75" header="0.3" footer="0.3"/>
  <pageSetup paperSize="9"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Q703"/>
  <sheetViews>
    <sheetView zoomScaleNormal="100" workbookViewId="0">
      <selection activeCell="F56" sqref="F56"/>
    </sheetView>
  </sheetViews>
  <sheetFormatPr defaultRowHeight="13.2"/>
  <cols>
    <col min="1" max="1" width="15.33203125" customWidth="1"/>
    <col min="2" max="2" width="21.33203125" customWidth="1"/>
    <col min="4" max="4" width="22" customWidth="1"/>
    <col min="5" max="5" width="38" customWidth="1"/>
    <col min="6" max="6" width="4.6640625" customWidth="1"/>
    <col min="7" max="7" width="57.33203125" customWidth="1"/>
    <col min="8" max="9" width="23.44140625" customWidth="1"/>
    <col min="11" max="11" width="14.21875" customWidth="1"/>
    <col min="12" max="14" width="19" customWidth="1"/>
    <col min="15" max="15" width="16.88671875" customWidth="1"/>
    <col min="16" max="16" width="1" customWidth="1"/>
    <col min="17" max="17" width="16.88671875" customWidth="1"/>
  </cols>
  <sheetData>
    <row r="1" spans="1:17" ht="13.8" thickBot="1">
      <c r="A1" s="95"/>
      <c r="B1" s="95" t="s">
        <v>95</v>
      </c>
      <c r="C1" s="96" t="s">
        <v>55</v>
      </c>
      <c r="D1" s="97" t="s">
        <v>94</v>
      </c>
      <c r="F1" s="14" t="s">
        <v>54</v>
      </c>
      <c r="G1" s="16" t="s">
        <v>49</v>
      </c>
      <c r="H1" s="15" t="s">
        <v>48</v>
      </c>
      <c r="I1" s="16" t="s">
        <v>48</v>
      </c>
      <c r="K1" s="67" t="s">
        <v>70</v>
      </c>
      <c r="N1" s="68" t="s">
        <v>71</v>
      </c>
    </row>
    <row r="2" spans="1:17" ht="13.8" thickTop="1">
      <c r="A2" s="192" t="str">
        <f>B2&amp;C2</f>
        <v>訪問等定員なし(訪問等のみ選択可)</v>
      </c>
      <c r="B2" s="192" t="s">
        <v>169</v>
      </c>
      <c r="C2" s="193" t="s">
        <v>132</v>
      </c>
      <c r="D2" s="194">
        <v>58000</v>
      </c>
      <c r="E2" t="str">
        <f>F2&amp;G2</f>
        <v>1介・介護医療院</v>
      </c>
      <c r="F2" s="17">
        <v>1</v>
      </c>
      <c r="G2" s="19" t="s">
        <v>96</v>
      </c>
      <c r="H2" s="18" t="s">
        <v>92</v>
      </c>
      <c r="I2" s="19" t="s">
        <v>50</v>
      </c>
      <c r="J2" t="s">
        <v>88</v>
      </c>
      <c r="K2" s="44" t="s">
        <v>56</v>
      </c>
      <c r="L2" s="62" t="s">
        <v>57</v>
      </c>
      <c r="M2" s="63" t="s">
        <v>153</v>
      </c>
      <c r="N2" s="149" t="s">
        <v>154</v>
      </c>
      <c r="O2" s="69" t="s">
        <v>149</v>
      </c>
    </row>
    <row r="3" spans="1:17" ht="13.8" thickBot="1">
      <c r="A3" s="98" t="str">
        <f>B3&amp;C3</f>
        <v>訪問等定員なし(訪問等のみ選択可)</v>
      </c>
      <c r="B3" s="98" t="s">
        <v>169</v>
      </c>
      <c r="C3" s="105" t="s">
        <v>132</v>
      </c>
      <c r="D3" s="173">
        <v>58000</v>
      </c>
      <c r="E3" t="str">
        <f>F3&amp;G3</f>
        <v>2介・介護老人福祉施設</v>
      </c>
      <c r="F3" s="20">
        <f t="shared" ref="F3:F36" si="0">F2+1</f>
        <v>2</v>
      </c>
      <c r="G3" s="22" t="s">
        <v>97</v>
      </c>
      <c r="H3" s="21" t="s">
        <v>92</v>
      </c>
      <c r="I3" s="22" t="s">
        <v>50</v>
      </c>
      <c r="J3" t="s">
        <v>87</v>
      </c>
      <c r="K3" s="45" t="s">
        <v>150</v>
      </c>
      <c r="L3" s="150" t="s">
        <v>151</v>
      </c>
      <c r="M3" s="61" t="s">
        <v>152</v>
      </c>
      <c r="N3" s="152" t="s">
        <v>155</v>
      </c>
      <c r="O3" s="151" t="s">
        <v>155</v>
      </c>
    </row>
    <row r="4" spans="1:17" ht="13.8" thickBot="1">
      <c r="A4" s="169" t="str">
        <f t="shared" ref="A4:A66" si="1">B4&amp;C4</f>
        <v>入所1</v>
      </c>
      <c r="B4" s="169" t="s">
        <v>92</v>
      </c>
      <c r="C4" s="170">
        <v>1</v>
      </c>
      <c r="D4" s="171">
        <v>119000</v>
      </c>
      <c r="E4" t="str">
        <f t="shared" ref="E4:E36" si="2">F4&amp;G4</f>
        <v>3介・介護老人保健施設</v>
      </c>
      <c r="F4" s="20">
        <f t="shared" si="0"/>
        <v>3</v>
      </c>
      <c r="G4" s="22" t="s">
        <v>98</v>
      </c>
      <c r="H4" s="21" t="s">
        <v>92</v>
      </c>
      <c r="I4" s="22" t="s">
        <v>50</v>
      </c>
      <c r="J4" t="s">
        <v>87</v>
      </c>
      <c r="K4" s="46" t="s">
        <v>58</v>
      </c>
      <c r="L4" s="47"/>
      <c r="M4" s="47"/>
      <c r="N4" s="47"/>
      <c r="O4" s="64" t="s">
        <v>59</v>
      </c>
    </row>
    <row r="5" spans="1:17">
      <c r="A5" s="169" t="str">
        <f t="shared" si="1"/>
        <v>入所2</v>
      </c>
      <c r="B5" s="169" t="s">
        <v>92</v>
      </c>
      <c r="C5" s="170">
        <v>2</v>
      </c>
      <c r="D5" s="171">
        <v>119000</v>
      </c>
      <c r="E5" t="str">
        <f t="shared" si="2"/>
        <v>4介・特定施設入居者生活介護</v>
      </c>
      <c r="F5" s="20">
        <f t="shared" si="0"/>
        <v>4</v>
      </c>
      <c r="G5" s="22" t="s">
        <v>99</v>
      </c>
      <c r="H5" s="21" t="s">
        <v>92</v>
      </c>
      <c r="I5" s="22" t="s">
        <v>50</v>
      </c>
      <c r="J5" t="s">
        <v>87</v>
      </c>
      <c r="K5" s="48" t="s">
        <v>60</v>
      </c>
      <c r="L5" s="100"/>
      <c r="M5" s="100"/>
      <c r="N5" s="100"/>
      <c r="O5" s="153"/>
    </row>
    <row r="6" spans="1:17">
      <c r="A6" s="169" t="str">
        <f t="shared" si="1"/>
        <v>入所3</v>
      </c>
      <c r="B6" s="169" t="s">
        <v>92</v>
      </c>
      <c r="C6" s="170">
        <v>3</v>
      </c>
      <c r="D6" s="171">
        <v>119000</v>
      </c>
      <c r="E6" t="str">
        <f t="shared" si="2"/>
        <v>5介・認知症対応型共同生活介護</v>
      </c>
      <c r="F6" s="108">
        <f t="shared" si="0"/>
        <v>5</v>
      </c>
      <c r="G6" s="109" t="s">
        <v>166</v>
      </c>
      <c r="H6" s="110" t="s">
        <v>92</v>
      </c>
      <c r="I6" s="109" t="s">
        <v>50</v>
      </c>
      <c r="J6" t="s">
        <v>87</v>
      </c>
      <c r="K6" s="49" t="s">
        <v>61</v>
      </c>
      <c r="L6" s="101"/>
      <c r="M6" s="101"/>
      <c r="N6" s="101"/>
      <c r="O6" s="154"/>
    </row>
    <row r="7" spans="1:17" ht="13.8" thickBot="1">
      <c r="A7" s="169" t="str">
        <f t="shared" si="1"/>
        <v>入所4</v>
      </c>
      <c r="B7" s="169" t="s">
        <v>92</v>
      </c>
      <c r="C7" s="170">
        <v>4</v>
      </c>
      <c r="D7" s="171">
        <v>119000</v>
      </c>
      <c r="E7" s="195" t="str">
        <f t="shared" si="2"/>
        <v>6介・軽費老人ホーム</v>
      </c>
      <c r="F7" s="196">
        <f t="shared" si="0"/>
        <v>6</v>
      </c>
      <c r="G7" s="197" t="s">
        <v>167</v>
      </c>
      <c r="H7" s="186" t="s">
        <v>92</v>
      </c>
      <c r="I7" s="188" t="s">
        <v>50</v>
      </c>
      <c r="J7" t="s">
        <v>87</v>
      </c>
      <c r="K7" s="49" t="s">
        <v>62</v>
      </c>
      <c r="L7" s="101"/>
      <c r="M7" s="101"/>
      <c r="N7" s="101"/>
      <c r="O7" s="154"/>
    </row>
    <row r="8" spans="1:17">
      <c r="A8" s="169" t="str">
        <f t="shared" si="1"/>
        <v>入所5</v>
      </c>
      <c r="B8" s="169" t="s">
        <v>92</v>
      </c>
      <c r="C8" s="170">
        <v>5</v>
      </c>
      <c r="D8" s="171">
        <v>119000</v>
      </c>
      <c r="E8" t="str">
        <f t="shared" si="2"/>
        <v>7介・短期入所生活介護</v>
      </c>
      <c r="F8" s="26">
        <f t="shared" si="0"/>
        <v>7</v>
      </c>
      <c r="G8" s="28" t="s">
        <v>103</v>
      </c>
      <c r="H8" s="27" t="s">
        <v>93</v>
      </c>
      <c r="I8" s="28" t="s">
        <v>52</v>
      </c>
      <c r="J8" t="s">
        <v>87</v>
      </c>
      <c r="K8" s="49" t="s">
        <v>63</v>
      </c>
      <c r="L8" s="101"/>
      <c r="M8" s="101"/>
      <c r="N8" s="101"/>
      <c r="O8" s="154"/>
    </row>
    <row r="9" spans="1:17">
      <c r="A9" s="169" t="str">
        <f t="shared" si="1"/>
        <v>入所6</v>
      </c>
      <c r="B9" s="169" t="s">
        <v>92</v>
      </c>
      <c r="C9" s="170">
        <v>6</v>
      </c>
      <c r="D9" s="171">
        <v>119000</v>
      </c>
      <c r="E9" t="str">
        <f t="shared" si="2"/>
        <v>8介・短期入所療養介護</v>
      </c>
      <c r="F9" s="29">
        <f t="shared" si="0"/>
        <v>8</v>
      </c>
      <c r="G9" s="31" t="s">
        <v>104</v>
      </c>
      <c r="H9" s="30" t="s">
        <v>93</v>
      </c>
      <c r="I9" s="31" t="s">
        <v>52</v>
      </c>
      <c r="J9" t="s">
        <v>87</v>
      </c>
      <c r="K9" s="49" t="s">
        <v>64</v>
      </c>
      <c r="L9" s="101"/>
      <c r="M9" s="101"/>
      <c r="N9" s="101"/>
      <c r="O9" s="154"/>
    </row>
    <row r="10" spans="1:17" ht="13.8" thickBot="1">
      <c r="A10" s="169" t="str">
        <f t="shared" si="1"/>
        <v>入所7</v>
      </c>
      <c r="B10" s="169" t="s">
        <v>92</v>
      </c>
      <c r="C10" s="170">
        <v>7</v>
      </c>
      <c r="D10" s="171">
        <v>119000</v>
      </c>
      <c r="E10" t="str">
        <f t="shared" si="2"/>
        <v>9介・看護小規模多機能型居宅介護</v>
      </c>
      <c r="F10" s="29">
        <f t="shared" si="0"/>
        <v>9</v>
      </c>
      <c r="G10" s="31" t="s">
        <v>105</v>
      </c>
      <c r="H10" s="30" t="s">
        <v>93</v>
      </c>
      <c r="I10" s="31" t="s">
        <v>52</v>
      </c>
      <c r="J10" t="s">
        <v>87</v>
      </c>
      <c r="K10" s="50" t="s">
        <v>65</v>
      </c>
      <c r="L10" s="101"/>
      <c r="M10" s="101"/>
      <c r="N10" s="101"/>
      <c r="O10" s="155"/>
    </row>
    <row r="11" spans="1:17">
      <c r="A11" s="169" t="str">
        <f t="shared" si="1"/>
        <v>入所8</v>
      </c>
      <c r="B11" s="169" t="s">
        <v>92</v>
      </c>
      <c r="C11" s="170">
        <v>8</v>
      </c>
      <c r="D11" s="171">
        <v>119000</v>
      </c>
      <c r="E11" t="str">
        <f t="shared" si="2"/>
        <v>10介・小規模多機能型居宅介護</v>
      </c>
      <c r="F11" s="29">
        <f t="shared" si="0"/>
        <v>10</v>
      </c>
      <c r="G11" s="31" t="s">
        <v>106</v>
      </c>
      <c r="H11" s="30" t="s">
        <v>93</v>
      </c>
      <c r="I11" s="31" t="s">
        <v>52</v>
      </c>
      <c r="J11" t="s">
        <v>87</v>
      </c>
      <c r="K11" s="52" t="s">
        <v>66</v>
      </c>
      <c r="L11" s="53"/>
      <c r="M11" s="53"/>
      <c r="N11" s="156"/>
      <c r="O11" s="65"/>
    </row>
    <row r="12" spans="1:17" ht="13.8" thickBot="1">
      <c r="A12" s="169" t="str">
        <f t="shared" si="1"/>
        <v>入所9</v>
      </c>
      <c r="B12" s="169" t="s">
        <v>92</v>
      </c>
      <c r="C12" s="170">
        <v>9</v>
      </c>
      <c r="D12" s="171">
        <v>119000</v>
      </c>
      <c r="E12" t="str">
        <f t="shared" si="2"/>
        <v>11介・通所リハビリテーション</v>
      </c>
      <c r="F12" s="29">
        <f t="shared" si="0"/>
        <v>11</v>
      </c>
      <c r="G12" s="31" t="s">
        <v>107</v>
      </c>
      <c r="H12" s="30" t="s">
        <v>93</v>
      </c>
      <c r="I12" s="31" t="s">
        <v>52</v>
      </c>
      <c r="J12" t="s">
        <v>87</v>
      </c>
      <c r="K12" s="54" t="s">
        <v>67</v>
      </c>
      <c r="L12" s="51">
        <f>L5</f>
        <v>0</v>
      </c>
      <c r="M12" s="55"/>
      <c r="N12" s="157"/>
      <c r="O12" s="66">
        <v>15000</v>
      </c>
    </row>
    <row r="13" spans="1:17" ht="13.8" thickBot="1">
      <c r="A13" s="169" t="str">
        <f t="shared" si="1"/>
        <v>入所10</v>
      </c>
      <c r="B13" s="169" t="s">
        <v>92</v>
      </c>
      <c r="C13" s="170">
        <v>10</v>
      </c>
      <c r="D13" s="171">
        <v>119000</v>
      </c>
      <c r="E13" t="str">
        <f t="shared" si="2"/>
        <v>12介・通所介護</v>
      </c>
      <c r="F13" s="29">
        <f t="shared" si="0"/>
        <v>12</v>
      </c>
      <c r="G13" s="31" t="s">
        <v>108</v>
      </c>
      <c r="H13" s="30" t="s">
        <v>93</v>
      </c>
      <c r="I13" s="31" t="s">
        <v>52</v>
      </c>
      <c r="J13" t="s">
        <v>87</v>
      </c>
      <c r="K13" s="56" t="s">
        <v>68</v>
      </c>
      <c r="L13" s="159"/>
      <c r="M13" s="57"/>
      <c r="N13" s="158"/>
      <c r="O13" s="160"/>
    </row>
    <row r="14" spans="1:17" ht="14.4" thickTop="1" thickBot="1">
      <c r="A14" s="98" t="str">
        <f t="shared" si="1"/>
        <v>入所11</v>
      </c>
      <c r="B14" s="98" t="s">
        <v>92</v>
      </c>
      <c r="C14" s="105">
        <v>11</v>
      </c>
      <c r="D14" s="106">
        <v>238000</v>
      </c>
      <c r="E14" t="str">
        <f t="shared" si="2"/>
        <v>13介・地域密着型通所介護</v>
      </c>
      <c r="F14" s="29">
        <f t="shared" si="0"/>
        <v>13</v>
      </c>
      <c r="G14" s="31" t="s">
        <v>109</v>
      </c>
      <c r="H14" s="30" t="s">
        <v>93</v>
      </c>
      <c r="I14" s="31" t="s">
        <v>52</v>
      </c>
      <c r="J14" t="s">
        <v>87</v>
      </c>
      <c r="K14" s="58" t="s">
        <v>69</v>
      </c>
      <c r="L14" s="161"/>
      <c r="M14" s="162"/>
      <c r="N14" s="162"/>
      <c r="O14" s="163"/>
    </row>
    <row r="15" spans="1:17" ht="15.6" thickTop="1" thickBot="1">
      <c r="A15" s="98" t="str">
        <f t="shared" si="1"/>
        <v>入所12</v>
      </c>
      <c r="B15" s="98" t="s">
        <v>92</v>
      </c>
      <c r="C15" s="105">
        <v>12</v>
      </c>
      <c r="D15" s="106">
        <v>238000</v>
      </c>
      <c r="E15" t="str">
        <f t="shared" si="2"/>
        <v>14介・認知症対応型通所介護</v>
      </c>
      <c r="F15" s="32">
        <f t="shared" si="0"/>
        <v>14</v>
      </c>
      <c r="G15" s="34" t="s">
        <v>110</v>
      </c>
      <c r="H15" s="33" t="s">
        <v>93</v>
      </c>
      <c r="I15" s="34" t="s">
        <v>52</v>
      </c>
      <c r="J15" t="s">
        <v>87</v>
      </c>
      <c r="K15" s="59"/>
      <c r="L15" s="59"/>
      <c r="M15" s="60"/>
      <c r="N15" s="60"/>
    </row>
    <row r="16" spans="1:17" ht="13.8" thickBot="1">
      <c r="A16" s="98" t="str">
        <f t="shared" si="1"/>
        <v>入所13</v>
      </c>
      <c r="B16" s="98" t="s">
        <v>92</v>
      </c>
      <c r="C16" s="105">
        <v>13</v>
      </c>
      <c r="D16" s="106">
        <v>238000</v>
      </c>
      <c r="E16" t="str">
        <f t="shared" si="2"/>
        <v>15介・訪問介護</v>
      </c>
      <c r="F16" s="35">
        <f t="shared" si="0"/>
        <v>15</v>
      </c>
      <c r="G16" s="37" t="s">
        <v>121</v>
      </c>
      <c r="H16" s="36" t="s">
        <v>169</v>
      </c>
      <c r="I16" s="37" t="s">
        <v>171</v>
      </c>
      <c r="J16" t="s">
        <v>87</v>
      </c>
      <c r="Q16" s="164" t="s">
        <v>158</v>
      </c>
    </row>
    <row r="17" spans="1:17" ht="12.6" customHeight="1" thickTop="1" thickBot="1">
      <c r="A17" s="98" t="str">
        <f t="shared" si="1"/>
        <v>入所14</v>
      </c>
      <c r="B17" s="98" t="s">
        <v>92</v>
      </c>
      <c r="C17" s="105">
        <v>14</v>
      </c>
      <c r="D17" s="106">
        <v>238000</v>
      </c>
      <c r="E17" t="str">
        <f t="shared" si="2"/>
        <v>16介・訪問看護</v>
      </c>
      <c r="F17" s="38">
        <f t="shared" si="0"/>
        <v>16</v>
      </c>
      <c r="G17" s="40" t="s">
        <v>122</v>
      </c>
      <c r="H17" s="39" t="s">
        <v>169</v>
      </c>
      <c r="I17" s="40" t="s">
        <v>170</v>
      </c>
      <c r="J17" t="s">
        <v>87</v>
      </c>
      <c r="K17" s="286" t="s">
        <v>72</v>
      </c>
      <c r="L17" s="287"/>
      <c r="M17" s="70" t="s">
        <v>73</v>
      </c>
      <c r="N17" s="71" t="s">
        <v>156</v>
      </c>
      <c r="O17" s="148" t="s">
        <v>157</v>
      </c>
      <c r="P17" s="72"/>
      <c r="Q17" s="73" t="s">
        <v>74</v>
      </c>
    </row>
    <row r="18" spans="1:17">
      <c r="A18" s="98" t="str">
        <f t="shared" si="1"/>
        <v>入所15</v>
      </c>
      <c r="B18" s="98" t="s">
        <v>92</v>
      </c>
      <c r="C18" s="105">
        <v>15</v>
      </c>
      <c r="D18" s="106">
        <v>238000</v>
      </c>
      <c r="E18" t="str">
        <f t="shared" si="2"/>
        <v>17介・訪問入浴介護</v>
      </c>
      <c r="F18" s="38">
        <f t="shared" si="0"/>
        <v>17</v>
      </c>
      <c r="G18" s="40" t="s">
        <v>123</v>
      </c>
      <c r="H18" s="39" t="s">
        <v>169</v>
      </c>
      <c r="I18" s="40" t="s">
        <v>171</v>
      </c>
      <c r="J18" t="s">
        <v>87</v>
      </c>
      <c r="K18" s="288" t="s">
        <v>75</v>
      </c>
      <c r="L18" s="289"/>
      <c r="M18" s="74" t="s">
        <v>76</v>
      </c>
      <c r="N18" s="75"/>
      <c r="O18" s="90"/>
      <c r="P18" s="76"/>
      <c r="Q18" s="77">
        <f>N18+O18</f>
        <v>0</v>
      </c>
    </row>
    <row r="19" spans="1:17">
      <c r="A19" s="98" t="str">
        <f t="shared" si="1"/>
        <v>入所16</v>
      </c>
      <c r="B19" s="98" t="s">
        <v>92</v>
      </c>
      <c r="C19" s="105">
        <v>16</v>
      </c>
      <c r="D19" s="106">
        <v>238000</v>
      </c>
      <c r="E19" t="str">
        <f t="shared" si="2"/>
        <v>18介・夜間対応型訪問介護</v>
      </c>
      <c r="F19" s="38">
        <f t="shared" si="0"/>
        <v>18</v>
      </c>
      <c r="G19" s="40" t="s">
        <v>124</v>
      </c>
      <c r="H19" s="39" t="s">
        <v>169</v>
      </c>
      <c r="I19" s="40" t="s">
        <v>170</v>
      </c>
      <c r="J19" t="s">
        <v>87</v>
      </c>
      <c r="K19" s="290"/>
      <c r="L19" s="291"/>
      <c r="M19" s="78" t="s">
        <v>77</v>
      </c>
      <c r="N19" s="79"/>
      <c r="O19" s="91"/>
      <c r="P19" s="76"/>
      <c r="Q19" s="77">
        <f t="shared" ref="Q19:Q31" si="3">N19+O19</f>
        <v>0</v>
      </c>
    </row>
    <row r="20" spans="1:17">
      <c r="A20" s="98" t="str">
        <f t="shared" si="1"/>
        <v>入所17</v>
      </c>
      <c r="B20" s="98" t="s">
        <v>92</v>
      </c>
      <c r="C20" s="105">
        <v>17</v>
      </c>
      <c r="D20" s="106">
        <v>238000</v>
      </c>
      <c r="E20" t="str">
        <f t="shared" si="2"/>
        <v>19介・居宅介護支援</v>
      </c>
      <c r="F20" s="38">
        <f t="shared" si="0"/>
        <v>19</v>
      </c>
      <c r="G20" s="40" t="s">
        <v>125</v>
      </c>
      <c r="H20" s="39" t="s">
        <v>169</v>
      </c>
      <c r="I20" s="40" t="s">
        <v>170</v>
      </c>
      <c r="J20" t="s">
        <v>87</v>
      </c>
      <c r="K20" s="290"/>
      <c r="L20" s="291"/>
      <c r="M20" s="78" t="s">
        <v>78</v>
      </c>
      <c r="N20" s="79"/>
      <c r="O20" s="91"/>
      <c r="P20" s="76"/>
      <c r="Q20" s="77">
        <f t="shared" si="3"/>
        <v>0</v>
      </c>
    </row>
    <row r="21" spans="1:17">
      <c r="A21" s="98" t="str">
        <f t="shared" si="1"/>
        <v>入所18</v>
      </c>
      <c r="B21" s="98" t="s">
        <v>92</v>
      </c>
      <c r="C21" s="105">
        <v>18</v>
      </c>
      <c r="D21" s="106">
        <v>238000</v>
      </c>
      <c r="E21" t="str">
        <f t="shared" si="2"/>
        <v>20介・訪問リハビリテーション</v>
      </c>
      <c r="F21" s="38">
        <f t="shared" si="0"/>
        <v>20</v>
      </c>
      <c r="G21" s="40" t="s">
        <v>126</v>
      </c>
      <c r="H21" s="39" t="s">
        <v>169</v>
      </c>
      <c r="I21" s="40" t="s">
        <v>170</v>
      </c>
      <c r="J21" t="s">
        <v>87</v>
      </c>
      <c r="K21" s="290"/>
      <c r="L21" s="291"/>
      <c r="M21" s="78" t="s">
        <v>79</v>
      </c>
      <c r="N21" s="79"/>
      <c r="O21" s="91"/>
      <c r="P21" s="76"/>
      <c r="Q21" s="77">
        <f t="shared" si="3"/>
        <v>0</v>
      </c>
    </row>
    <row r="22" spans="1:17">
      <c r="A22" s="98" t="str">
        <f t="shared" si="1"/>
        <v>入所19</v>
      </c>
      <c r="B22" s="98" t="s">
        <v>92</v>
      </c>
      <c r="C22" s="105">
        <v>19</v>
      </c>
      <c r="D22" s="106">
        <v>238000</v>
      </c>
      <c r="E22" t="str">
        <f t="shared" si="2"/>
        <v>21介・定期巡回・随時対応型訪問介護看護</v>
      </c>
      <c r="F22" s="38">
        <f t="shared" si="0"/>
        <v>21</v>
      </c>
      <c r="G22" s="40" t="s">
        <v>127</v>
      </c>
      <c r="H22" s="39" t="s">
        <v>169</v>
      </c>
      <c r="I22" s="40" t="s">
        <v>170</v>
      </c>
      <c r="J22" t="s">
        <v>87</v>
      </c>
      <c r="K22" s="290"/>
      <c r="L22" s="291"/>
      <c r="M22" s="78" t="s">
        <v>80</v>
      </c>
      <c r="N22" s="79"/>
      <c r="O22" s="91"/>
      <c r="P22" s="76"/>
      <c r="Q22" s="77">
        <f t="shared" si="3"/>
        <v>0</v>
      </c>
    </row>
    <row r="23" spans="1:17" ht="13.8" thickBot="1">
      <c r="A23" s="98" t="str">
        <f t="shared" si="1"/>
        <v>入所20</v>
      </c>
      <c r="B23" s="98" t="s">
        <v>92</v>
      </c>
      <c r="C23" s="105">
        <v>20</v>
      </c>
      <c r="D23" s="106">
        <v>238000</v>
      </c>
      <c r="E23" t="str">
        <f t="shared" si="2"/>
        <v>22介・特定福祉用具販売/貸与</v>
      </c>
      <c r="F23" s="41">
        <f t="shared" si="0"/>
        <v>22</v>
      </c>
      <c r="G23" s="43" t="s">
        <v>128</v>
      </c>
      <c r="H23" s="42" t="s">
        <v>169</v>
      </c>
      <c r="I23" s="43" t="s">
        <v>170</v>
      </c>
      <c r="J23" t="s">
        <v>87</v>
      </c>
      <c r="K23" s="292"/>
      <c r="L23" s="293"/>
      <c r="M23" s="94" t="s">
        <v>81</v>
      </c>
      <c r="N23" s="172"/>
      <c r="O23" s="92"/>
      <c r="P23" s="76"/>
      <c r="Q23" s="165">
        <f t="shared" si="3"/>
        <v>0</v>
      </c>
    </row>
    <row r="24" spans="1:17">
      <c r="A24" s="169" t="str">
        <f t="shared" si="1"/>
        <v>入所21</v>
      </c>
      <c r="B24" s="169" t="s">
        <v>92</v>
      </c>
      <c r="C24" s="170">
        <v>21</v>
      </c>
      <c r="D24" s="174">
        <v>357000</v>
      </c>
      <c r="E24" t="str">
        <f t="shared" si="2"/>
        <v>23障・施設入所支援</v>
      </c>
      <c r="F24" s="17">
        <f t="shared" si="0"/>
        <v>23</v>
      </c>
      <c r="G24" s="19" t="s">
        <v>100</v>
      </c>
      <c r="H24" s="18" t="s">
        <v>92</v>
      </c>
      <c r="I24" s="19" t="s">
        <v>51</v>
      </c>
      <c r="J24" t="s">
        <v>87</v>
      </c>
      <c r="K24" s="288" t="s">
        <v>82</v>
      </c>
      <c r="L24" s="289"/>
      <c r="M24" s="81" t="s">
        <v>76</v>
      </c>
      <c r="N24" s="75"/>
      <c r="O24" s="90"/>
      <c r="P24" s="76"/>
      <c r="Q24" s="82">
        <f t="shared" si="3"/>
        <v>0</v>
      </c>
    </row>
    <row r="25" spans="1:17">
      <c r="A25" s="169" t="str">
        <f t="shared" si="1"/>
        <v>入所22</v>
      </c>
      <c r="B25" s="169" t="s">
        <v>92</v>
      </c>
      <c r="C25" s="170">
        <v>22</v>
      </c>
      <c r="D25" s="174">
        <v>357000</v>
      </c>
      <c r="E25" t="str">
        <f t="shared" si="2"/>
        <v>24障・共同生活援助</v>
      </c>
      <c r="F25" s="108">
        <f t="shared" si="0"/>
        <v>24</v>
      </c>
      <c r="G25" s="109" t="s">
        <v>101</v>
      </c>
      <c r="H25" s="110" t="s">
        <v>92</v>
      </c>
      <c r="I25" s="109" t="s">
        <v>51</v>
      </c>
      <c r="J25" t="s">
        <v>87</v>
      </c>
      <c r="K25" s="290"/>
      <c r="L25" s="291"/>
      <c r="M25" s="78" t="s">
        <v>77</v>
      </c>
      <c r="N25" s="79"/>
      <c r="O25" s="91"/>
      <c r="P25" s="76"/>
      <c r="Q25" s="77">
        <f t="shared" si="3"/>
        <v>0</v>
      </c>
    </row>
    <row r="26" spans="1:17" ht="13.8" thickBot="1">
      <c r="A26" s="169" t="str">
        <f t="shared" si="1"/>
        <v>入所23</v>
      </c>
      <c r="B26" s="169" t="s">
        <v>92</v>
      </c>
      <c r="C26" s="170">
        <v>23</v>
      </c>
      <c r="D26" s="174">
        <v>357000</v>
      </c>
      <c r="E26" t="str">
        <f t="shared" si="2"/>
        <v>25障・短期入所(単独型に限る)</v>
      </c>
      <c r="F26" s="23">
        <f t="shared" si="0"/>
        <v>25</v>
      </c>
      <c r="G26" s="25" t="s">
        <v>102</v>
      </c>
      <c r="H26" s="24" t="s">
        <v>92</v>
      </c>
      <c r="I26" s="25" t="s">
        <v>51</v>
      </c>
      <c r="J26" t="s">
        <v>87</v>
      </c>
      <c r="K26" s="290"/>
      <c r="L26" s="291"/>
      <c r="M26" s="78" t="s">
        <v>78</v>
      </c>
      <c r="N26" s="79"/>
      <c r="O26" s="91"/>
      <c r="P26" s="76"/>
      <c r="Q26" s="77">
        <f t="shared" si="3"/>
        <v>0</v>
      </c>
    </row>
    <row r="27" spans="1:17">
      <c r="A27" s="169" t="str">
        <f t="shared" si="1"/>
        <v>入所24</v>
      </c>
      <c r="B27" s="169" t="s">
        <v>92</v>
      </c>
      <c r="C27" s="170">
        <v>24</v>
      </c>
      <c r="D27" s="174">
        <v>357000</v>
      </c>
      <c r="E27" t="str">
        <f t="shared" si="2"/>
        <v>26障・生活介護</v>
      </c>
      <c r="F27" s="26">
        <f t="shared" si="0"/>
        <v>26</v>
      </c>
      <c r="G27" s="28" t="s">
        <v>111</v>
      </c>
      <c r="H27" s="27" t="s">
        <v>93</v>
      </c>
      <c r="I27" s="28" t="s">
        <v>53</v>
      </c>
      <c r="J27" t="s">
        <v>87</v>
      </c>
      <c r="K27" s="290"/>
      <c r="L27" s="291"/>
      <c r="M27" s="78" t="s">
        <v>79</v>
      </c>
      <c r="N27" s="79"/>
      <c r="O27" s="91"/>
      <c r="P27" s="76"/>
      <c r="Q27" s="77">
        <f t="shared" si="3"/>
        <v>0</v>
      </c>
    </row>
    <row r="28" spans="1:17">
      <c r="A28" s="169" t="str">
        <f t="shared" si="1"/>
        <v>入所25</v>
      </c>
      <c r="B28" s="169" t="s">
        <v>92</v>
      </c>
      <c r="C28" s="170">
        <v>25</v>
      </c>
      <c r="D28" s="174">
        <v>357000</v>
      </c>
      <c r="E28" t="str">
        <f t="shared" si="2"/>
        <v>27障・自立訓練</v>
      </c>
      <c r="F28" s="29">
        <f t="shared" si="0"/>
        <v>27</v>
      </c>
      <c r="G28" s="31" t="s">
        <v>112</v>
      </c>
      <c r="H28" s="30" t="s">
        <v>93</v>
      </c>
      <c r="I28" s="31" t="s">
        <v>53</v>
      </c>
      <c r="J28" t="s">
        <v>87</v>
      </c>
      <c r="K28" s="290"/>
      <c r="L28" s="291"/>
      <c r="M28" s="78" t="s">
        <v>80</v>
      </c>
      <c r="N28" s="79"/>
      <c r="O28" s="91"/>
      <c r="P28" s="76"/>
      <c r="Q28" s="77">
        <f t="shared" si="3"/>
        <v>0</v>
      </c>
    </row>
    <row r="29" spans="1:17" ht="13.8" thickBot="1">
      <c r="A29" s="169" t="str">
        <f t="shared" si="1"/>
        <v>入所26</v>
      </c>
      <c r="B29" s="169" t="s">
        <v>92</v>
      </c>
      <c r="C29" s="170">
        <v>26</v>
      </c>
      <c r="D29" s="174">
        <v>357000</v>
      </c>
      <c r="E29" t="str">
        <f t="shared" si="2"/>
        <v>28障・就労移行支援</v>
      </c>
      <c r="F29" s="29">
        <f t="shared" si="0"/>
        <v>28</v>
      </c>
      <c r="G29" s="31" t="s">
        <v>113</v>
      </c>
      <c r="H29" s="30" t="s">
        <v>93</v>
      </c>
      <c r="I29" s="31" t="s">
        <v>53</v>
      </c>
      <c r="J29" t="s">
        <v>87</v>
      </c>
      <c r="K29" s="292"/>
      <c r="L29" s="293"/>
      <c r="M29" s="94" t="s">
        <v>81</v>
      </c>
      <c r="N29" s="80"/>
      <c r="O29" s="92"/>
      <c r="P29" s="76"/>
      <c r="Q29" s="165">
        <f t="shared" si="3"/>
        <v>0</v>
      </c>
    </row>
    <row r="30" spans="1:17" ht="17.399999999999999" thickBot="1">
      <c r="A30" s="169" t="str">
        <f t="shared" si="1"/>
        <v>入所27</v>
      </c>
      <c r="B30" s="169" t="s">
        <v>92</v>
      </c>
      <c r="C30" s="170">
        <v>27</v>
      </c>
      <c r="D30" s="174">
        <v>357000</v>
      </c>
      <c r="E30" t="str">
        <f t="shared" si="2"/>
        <v>29障・就労継続支援</v>
      </c>
      <c r="F30" s="29">
        <f t="shared" si="0"/>
        <v>29</v>
      </c>
      <c r="G30" s="31" t="s">
        <v>114</v>
      </c>
      <c r="H30" s="30" t="s">
        <v>93</v>
      </c>
      <c r="I30" s="31" t="s">
        <v>53</v>
      </c>
      <c r="J30" t="s">
        <v>87</v>
      </c>
      <c r="K30" s="294" t="s">
        <v>83</v>
      </c>
      <c r="L30" s="83" t="s">
        <v>84</v>
      </c>
      <c r="M30" s="84" t="s">
        <v>85</v>
      </c>
      <c r="N30" s="85"/>
      <c r="O30" s="93"/>
      <c r="P30" s="76"/>
      <c r="Q30" s="166">
        <f t="shared" si="3"/>
        <v>0</v>
      </c>
    </row>
    <row r="31" spans="1:17" ht="17.399999999999999" thickBot="1">
      <c r="A31" s="169" t="str">
        <f t="shared" si="1"/>
        <v>入所28</v>
      </c>
      <c r="B31" s="169" t="s">
        <v>92</v>
      </c>
      <c r="C31" s="170">
        <v>28</v>
      </c>
      <c r="D31" s="174">
        <v>357000</v>
      </c>
      <c r="E31" t="str">
        <f t="shared" si="2"/>
        <v>30障・児童発達支援</v>
      </c>
      <c r="F31" s="29">
        <f t="shared" si="0"/>
        <v>30</v>
      </c>
      <c r="G31" s="31" t="s">
        <v>115</v>
      </c>
      <c r="H31" s="30" t="s">
        <v>93</v>
      </c>
      <c r="I31" s="31" t="s">
        <v>53</v>
      </c>
      <c r="J31" t="s">
        <v>87</v>
      </c>
      <c r="K31" s="295"/>
      <c r="L31" s="86" t="s">
        <v>86</v>
      </c>
      <c r="M31" s="87" t="s">
        <v>85</v>
      </c>
      <c r="N31" s="88"/>
      <c r="O31" s="168"/>
      <c r="P31" s="89"/>
      <c r="Q31" s="167">
        <f t="shared" si="3"/>
        <v>0</v>
      </c>
    </row>
    <row r="32" spans="1:17" ht="13.8" thickTop="1">
      <c r="A32" s="169" t="str">
        <f t="shared" si="1"/>
        <v>入所29</v>
      </c>
      <c r="B32" s="169" t="s">
        <v>92</v>
      </c>
      <c r="C32" s="170">
        <v>29</v>
      </c>
      <c r="D32" s="174">
        <v>357000</v>
      </c>
      <c r="E32" t="str">
        <f t="shared" si="2"/>
        <v>31障・医療型児童発達支援</v>
      </c>
      <c r="F32" s="29">
        <f t="shared" si="0"/>
        <v>31</v>
      </c>
      <c r="G32" s="31" t="s">
        <v>116</v>
      </c>
      <c r="H32" s="30" t="s">
        <v>93</v>
      </c>
      <c r="I32" s="31" t="s">
        <v>53</v>
      </c>
      <c r="J32" t="s">
        <v>87</v>
      </c>
    </row>
    <row r="33" spans="1:11">
      <c r="A33" s="169" t="str">
        <f t="shared" si="1"/>
        <v>入所30</v>
      </c>
      <c r="B33" s="169" t="s">
        <v>92</v>
      </c>
      <c r="C33" s="170">
        <v>30</v>
      </c>
      <c r="D33" s="174">
        <v>357000</v>
      </c>
      <c r="E33" t="str">
        <f t="shared" si="2"/>
        <v>32障・放課後等デイサービス</v>
      </c>
      <c r="F33" s="29">
        <f t="shared" si="0"/>
        <v>32</v>
      </c>
      <c r="G33" s="31" t="s">
        <v>117</v>
      </c>
      <c r="H33" s="30" t="s">
        <v>93</v>
      </c>
      <c r="I33" s="31" t="s">
        <v>53</v>
      </c>
      <c r="J33" t="s">
        <v>87</v>
      </c>
    </row>
    <row r="34" spans="1:11" ht="13.8" thickBot="1">
      <c r="A34" s="98" t="str">
        <f t="shared" si="1"/>
        <v>入所31</v>
      </c>
      <c r="B34" s="98" t="s">
        <v>92</v>
      </c>
      <c r="C34" s="105">
        <v>31</v>
      </c>
      <c r="D34" s="173">
        <v>476000</v>
      </c>
      <c r="E34" t="str">
        <f t="shared" si="2"/>
        <v>33障・地域活動支援センター</v>
      </c>
      <c r="F34" s="32">
        <f t="shared" si="0"/>
        <v>33</v>
      </c>
      <c r="G34" s="34" t="s">
        <v>118</v>
      </c>
      <c r="H34" s="33" t="s">
        <v>93</v>
      </c>
      <c r="I34" s="34" t="s">
        <v>53</v>
      </c>
      <c r="J34" t="s">
        <v>87</v>
      </c>
      <c r="K34" s="102" t="s">
        <v>133</v>
      </c>
    </row>
    <row r="35" spans="1:11">
      <c r="A35" s="98" t="str">
        <f t="shared" si="1"/>
        <v>入所32</v>
      </c>
      <c r="B35" s="98" t="s">
        <v>92</v>
      </c>
      <c r="C35" s="105">
        <v>32</v>
      </c>
      <c r="D35" s="173">
        <v>476000</v>
      </c>
      <c r="E35" t="str">
        <f t="shared" si="2"/>
        <v>34障・居宅介護等(居宅介護、重度訪問介護、同行援護、行動援護)</v>
      </c>
      <c r="F35" s="35">
        <f t="shared" si="0"/>
        <v>34</v>
      </c>
      <c r="G35" s="37" t="s">
        <v>119</v>
      </c>
      <c r="H35" s="36" t="s">
        <v>169</v>
      </c>
      <c r="I35" s="37" t="s">
        <v>91</v>
      </c>
      <c r="J35" t="s">
        <v>87</v>
      </c>
    </row>
    <row r="36" spans="1:11" ht="13.8" thickBot="1">
      <c r="A36" s="98" t="str">
        <f t="shared" si="1"/>
        <v>入所33</v>
      </c>
      <c r="B36" s="98" t="s">
        <v>92</v>
      </c>
      <c r="C36" s="105">
        <v>33</v>
      </c>
      <c r="D36" s="173">
        <v>476000</v>
      </c>
      <c r="E36" t="str">
        <f t="shared" si="2"/>
        <v>35障・相談支援(計画相談支援・障害児相談支援)</v>
      </c>
      <c r="F36" s="41">
        <f t="shared" si="0"/>
        <v>35</v>
      </c>
      <c r="G36" s="43" t="s">
        <v>120</v>
      </c>
      <c r="H36" s="42" t="s">
        <v>169</v>
      </c>
      <c r="I36" s="43" t="s">
        <v>91</v>
      </c>
      <c r="J36" t="s">
        <v>87</v>
      </c>
    </row>
    <row r="37" spans="1:11">
      <c r="A37" s="98" t="str">
        <f t="shared" si="1"/>
        <v>入所34</v>
      </c>
      <c r="B37" s="98" t="s">
        <v>92</v>
      </c>
      <c r="C37" s="105">
        <v>34</v>
      </c>
      <c r="D37" s="173">
        <v>476000</v>
      </c>
    </row>
    <row r="38" spans="1:11" ht="13.8" thickBot="1">
      <c r="A38" s="98" t="str">
        <f t="shared" si="1"/>
        <v>入所35</v>
      </c>
      <c r="B38" s="98" t="s">
        <v>92</v>
      </c>
      <c r="C38" s="105">
        <v>35</v>
      </c>
      <c r="D38" s="173">
        <v>476000</v>
      </c>
    </row>
    <row r="39" spans="1:11">
      <c r="A39" s="98" t="str">
        <f t="shared" si="1"/>
        <v>入所36</v>
      </c>
      <c r="B39" s="98" t="s">
        <v>92</v>
      </c>
      <c r="C39" s="105">
        <v>36</v>
      </c>
      <c r="D39" s="173">
        <v>476000</v>
      </c>
      <c r="E39" s="95" t="s">
        <v>95</v>
      </c>
    </row>
    <row r="40" spans="1:11">
      <c r="A40" s="98" t="str">
        <f t="shared" si="1"/>
        <v>入所37</v>
      </c>
      <c r="B40" s="98" t="s">
        <v>92</v>
      </c>
      <c r="C40" s="105">
        <v>37</v>
      </c>
      <c r="D40" s="173">
        <v>476000</v>
      </c>
      <c r="E40" s="98" t="s">
        <v>169</v>
      </c>
    </row>
    <row r="41" spans="1:11">
      <c r="A41" s="98" t="str">
        <f t="shared" si="1"/>
        <v>入所38</v>
      </c>
      <c r="B41" s="98" t="s">
        <v>92</v>
      </c>
      <c r="C41" s="105">
        <v>38</v>
      </c>
      <c r="D41" s="173">
        <v>476000</v>
      </c>
      <c r="E41" s="98" t="s">
        <v>169</v>
      </c>
    </row>
    <row r="42" spans="1:11">
      <c r="A42" s="98" t="str">
        <f t="shared" si="1"/>
        <v>入所39</v>
      </c>
      <c r="B42" s="98" t="s">
        <v>92</v>
      </c>
      <c r="C42" s="105">
        <v>39</v>
      </c>
      <c r="D42" s="173">
        <v>476000</v>
      </c>
      <c r="E42" s="98" t="s">
        <v>92</v>
      </c>
    </row>
    <row r="43" spans="1:11">
      <c r="A43" s="98" t="str">
        <f t="shared" si="1"/>
        <v>入所40</v>
      </c>
      <c r="B43" s="98" t="s">
        <v>92</v>
      </c>
      <c r="C43" s="105">
        <v>40</v>
      </c>
      <c r="D43" s="173">
        <v>476000</v>
      </c>
      <c r="E43" s="98" t="s">
        <v>93</v>
      </c>
    </row>
    <row r="44" spans="1:11">
      <c r="A44" s="98" t="str">
        <f t="shared" si="1"/>
        <v>入所41</v>
      </c>
      <c r="B44" s="98" t="s">
        <v>92</v>
      </c>
      <c r="C44" s="105">
        <v>41</v>
      </c>
      <c r="D44" s="173">
        <v>476000</v>
      </c>
    </row>
    <row r="45" spans="1:11">
      <c r="A45" s="98" t="str">
        <f t="shared" si="1"/>
        <v>入所42</v>
      </c>
      <c r="B45" s="98" t="s">
        <v>92</v>
      </c>
      <c r="C45" s="105">
        <v>42</v>
      </c>
      <c r="D45" s="173">
        <v>476000</v>
      </c>
    </row>
    <row r="46" spans="1:11">
      <c r="A46" s="98" t="str">
        <f t="shared" si="1"/>
        <v>入所43</v>
      </c>
      <c r="B46" s="98" t="s">
        <v>92</v>
      </c>
      <c r="C46" s="105">
        <v>43</v>
      </c>
      <c r="D46" s="173">
        <v>476000</v>
      </c>
    </row>
    <row r="47" spans="1:11">
      <c r="A47" s="98" t="str">
        <f t="shared" si="1"/>
        <v>入所44</v>
      </c>
      <c r="B47" s="98" t="s">
        <v>92</v>
      </c>
      <c r="C47" s="105">
        <v>44</v>
      </c>
      <c r="D47" s="173">
        <v>476000</v>
      </c>
    </row>
    <row r="48" spans="1:11">
      <c r="A48" s="98" t="str">
        <f t="shared" si="1"/>
        <v>入所45</v>
      </c>
      <c r="B48" s="98" t="s">
        <v>92</v>
      </c>
      <c r="C48" s="105">
        <v>45</v>
      </c>
      <c r="D48" s="173">
        <v>476000</v>
      </c>
    </row>
    <row r="49" spans="1:4">
      <c r="A49" s="98" t="str">
        <f t="shared" si="1"/>
        <v>入所46</v>
      </c>
      <c r="B49" s="98" t="s">
        <v>92</v>
      </c>
      <c r="C49" s="105">
        <v>46</v>
      </c>
      <c r="D49" s="173">
        <v>476000</v>
      </c>
    </row>
    <row r="50" spans="1:4">
      <c r="A50" s="98" t="str">
        <f t="shared" si="1"/>
        <v>入所47</v>
      </c>
      <c r="B50" s="98" t="s">
        <v>92</v>
      </c>
      <c r="C50" s="105">
        <v>47</v>
      </c>
      <c r="D50" s="173">
        <v>476000</v>
      </c>
    </row>
    <row r="51" spans="1:4">
      <c r="A51" s="98" t="str">
        <f t="shared" si="1"/>
        <v>入所48</v>
      </c>
      <c r="B51" s="98" t="s">
        <v>92</v>
      </c>
      <c r="C51" s="105">
        <v>48</v>
      </c>
      <c r="D51" s="173">
        <v>476000</v>
      </c>
    </row>
    <row r="52" spans="1:4">
      <c r="A52" s="98" t="str">
        <f t="shared" si="1"/>
        <v>入所49</v>
      </c>
      <c r="B52" s="98" t="s">
        <v>92</v>
      </c>
      <c r="C52" s="105">
        <v>49</v>
      </c>
      <c r="D52" s="173">
        <v>476000</v>
      </c>
    </row>
    <row r="53" spans="1:4">
      <c r="A53" s="98" t="str">
        <f t="shared" si="1"/>
        <v>入所50</v>
      </c>
      <c r="B53" s="98" t="s">
        <v>92</v>
      </c>
      <c r="C53" s="105">
        <v>50</v>
      </c>
      <c r="D53" s="173">
        <v>476000</v>
      </c>
    </row>
    <row r="54" spans="1:4">
      <c r="A54" s="98" t="str">
        <f t="shared" si="1"/>
        <v>入所51</v>
      </c>
      <c r="B54" s="98" t="s">
        <v>92</v>
      </c>
      <c r="C54" s="105">
        <v>51</v>
      </c>
      <c r="D54" s="173">
        <v>476000</v>
      </c>
    </row>
    <row r="55" spans="1:4">
      <c r="A55" s="98" t="str">
        <f t="shared" si="1"/>
        <v>入所52</v>
      </c>
      <c r="B55" s="98" t="s">
        <v>92</v>
      </c>
      <c r="C55" s="105">
        <v>52</v>
      </c>
      <c r="D55" s="173">
        <v>476000</v>
      </c>
    </row>
    <row r="56" spans="1:4">
      <c r="A56" s="98" t="str">
        <f t="shared" si="1"/>
        <v>入所53</v>
      </c>
      <c r="B56" s="98" t="s">
        <v>92</v>
      </c>
      <c r="C56" s="105">
        <v>53</v>
      </c>
      <c r="D56" s="173">
        <v>476000</v>
      </c>
    </row>
    <row r="57" spans="1:4">
      <c r="A57" s="98" t="str">
        <f t="shared" si="1"/>
        <v>入所54</v>
      </c>
      <c r="B57" s="98" t="s">
        <v>92</v>
      </c>
      <c r="C57" s="105">
        <v>54</v>
      </c>
      <c r="D57" s="173">
        <v>476000</v>
      </c>
    </row>
    <row r="58" spans="1:4">
      <c r="A58" s="98" t="str">
        <f t="shared" si="1"/>
        <v>入所55</v>
      </c>
      <c r="B58" s="98" t="s">
        <v>92</v>
      </c>
      <c r="C58" s="105">
        <v>55</v>
      </c>
      <c r="D58" s="173">
        <v>476000</v>
      </c>
    </row>
    <row r="59" spans="1:4">
      <c r="A59" s="98" t="str">
        <f t="shared" si="1"/>
        <v>入所56</v>
      </c>
      <c r="B59" s="98" t="s">
        <v>92</v>
      </c>
      <c r="C59" s="105">
        <v>56</v>
      </c>
      <c r="D59" s="173">
        <v>476000</v>
      </c>
    </row>
    <row r="60" spans="1:4">
      <c r="A60" s="98" t="str">
        <f t="shared" si="1"/>
        <v>入所57</v>
      </c>
      <c r="B60" s="98" t="s">
        <v>92</v>
      </c>
      <c r="C60" s="105">
        <v>57</v>
      </c>
      <c r="D60" s="173">
        <v>476000</v>
      </c>
    </row>
    <row r="61" spans="1:4">
      <c r="A61" s="98" t="str">
        <f t="shared" si="1"/>
        <v>入所58</v>
      </c>
      <c r="B61" s="98" t="s">
        <v>92</v>
      </c>
      <c r="C61" s="105">
        <v>58</v>
      </c>
      <c r="D61" s="173">
        <v>476000</v>
      </c>
    </row>
    <row r="62" spans="1:4">
      <c r="A62" s="98" t="str">
        <f t="shared" si="1"/>
        <v>入所59</v>
      </c>
      <c r="B62" s="98" t="s">
        <v>92</v>
      </c>
      <c r="C62" s="105">
        <v>59</v>
      </c>
      <c r="D62" s="173">
        <v>476000</v>
      </c>
    </row>
    <row r="63" spans="1:4">
      <c r="A63" s="98" t="str">
        <f t="shared" si="1"/>
        <v>入所60</v>
      </c>
      <c r="B63" s="98" t="s">
        <v>92</v>
      </c>
      <c r="C63" s="105">
        <v>60</v>
      </c>
      <c r="D63" s="173">
        <v>476000</v>
      </c>
    </row>
    <row r="64" spans="1:4">
      <c r="A64" s="169" t="str">
        <f t="shared" si="1"/>
        <v>入所61</v>
      </c>
      <c r="B64" s="169" t="s">
        <v>92</v>
      </c>
      <c r="C64" s="170">
        <v>61</v>
      </c>
      <c r="D64" s="174">
        <v>595000</v>
      </c>
    </row>
    <row r="65" spans="1:4">
      <c r="A65" s="169" t="str">
        <f t="shared" si="1"/>
        <v>入所62</v>
      </c>
      <c r="B65" s="169" t="s">
        <v>92</v>
      </c>
      <c r="C65" s="170">
        <v>62</v>
      </c>
      <c r="D65" s="174">
        <v>595000</v>
      </c>
    </row>
    <row r="66" spans="1:4">
      <c r="A66" s="169" t="str">
        <f t="shared" si="1"/>
        <v>入所63</v>
      </c>
      <c r="B66" s="169" t="s">
        <v>92</v>
      </c>
      <c r="C66" s="170">
        <v>63</v>
      </c>
      <c r="D66" s="174">
        <v>595000</v>
      </c>
    </row>
    <row r="67" spans="1:4">
      <c r="A67" s="169" t="str">
        <f t="shared" ref="A67:A130" si="4">B67&amp;C67</f>
        <v>入所64</v>
      </c>
      <c r="B67" s="169" t="s">
        <v>92</v>
      </c>
      <c r="C67" s="170">
        <v>64</v>
      </c>
      <c r="D67" s="174">
        <v>595000</v>
      </c>
    </row>
    <row r="68" spans="1:4">
      <c r="A68" s="169" t="str">
        <f t="shared" si="4"/>
        <v>入所65</v>
      </c>
      <c r="B68" s="169" t="s">
        <v>92</v>
      </c>
      <c r="C68" s="170">
        <v>65</v>
      </c>
      <c r="D68" s="174">
        <v>595000</v>
      </c>
    </row>
    <row r="69" spans="1:4">
      <c r="A69" s="169" t="str">
        <f t="shared" si="4"/>
        <v>入所66</v>
      </c>
      <c r="B69" s="169" t="s">
        <v>92</v>
      </c>
      <c r="C69" s="170">
        <v>66</v>
      </c>
      <c r="D69" s="174">
        <v>595000</v>
      </c>
    </row>
    <row r="70" spans="1:4">
      <c r="A70" s="169" t="str">
        <f t="shared" si="4"/>
        <v>入所67</v>
      </c>
      <c r="B70" s="169" t="s">
        <v>92</v>
      </c>
      <c r="C70" s="170">
        <v>67</v>
      </c>
      <c r="D70" s="174">
        <v>595000</v>
      </c>
    </row>
    <row r="71" spans="1:4">
      <c r="A71" s="169" t="str">
        <f t="shared" si="4"/>
        <v>入所68</v>
      </c>
      <c r="B71" s="169" t="s">
        <v>92</v>
      </c>
      <c r="C71" s="170">
        <v>68</v>
      </c>
      <c r="D71" s="174">
        <v>595000</v>
      </c>
    </row>
    <row r="72" spans="1:4">
      <c r="A72" s="169" t="str">
        <f t="shared" si="4"/>
        <v>入所69</v>
      </c>
      <c r="B72" s="169" t="s">
        <v>92</v>
      </c>
      <c r="C72" s="170">
        <v>69</v>
      </c>
      <c r="D72" s="174">
        <v>595000</v>
      </c>
    </row>
    <row r="73" spans="1:4">
      <c r="A73" s="169" t="str">
        <f t="shared" si="4"/>
        <v>入所70</v>
      </c>
      <c r="B73" s="169" t="s">
        <v>92</v>
      </c>
      <c r="C73" s="170">
        <v>70</v>
      </c>
      <c r="D73" s="174">
        <v>595000</v>
      </c>
    </row>
    <row r="74" spans="1:4">
      <c r="A74" s="169" t="str">
        <f t="shared" si="4"/>
        <v>入所71</v>
      </c>
      <c r="B74" s="169" t="s">
        <v>92</v>
      </c>
      <c r="C74" s="170">
        <v>71</v>
      </c>
      <c r="D74" s="174">
        <v>595000</v>
      </c>
    </row>
    <row r="75" spans="1:4">
      <c r="A75" s="169" t="str">
        <f t="shared" si="4"/>
        <v>入所72</v>
      </c>
      <c r="B75" s="169" t="s">
        <v>92</v>
      </c>
      <c r="C75" s="170">
        <v>72</v>
      </c>
      <c r="D75" s="174">
        <v>595000</v>
      </c>
    </row>
    <row r="76" spans="1:4">
      <c r="A76" s="169" t="str">
        <f t="shared" si="4"/>
        <v>入所73</v>
      </c>
      <c r="B76" s="169" t="s">
        <v>92</v>
      </c>
      <c r="C76" s="170">
        <v>73</v>
      </c>
      <c r="D76" s="174">
        <v>595000</v>
      </c>
    </row>
    <row r="77" spans="1:4">
      <c r="A77" s="169" t="str">
        <f t="shared" si="4"/>
        <v>入所74</v>
      </c>
      <c r="B77" s="169" t="s">
        <v>92</v>
      </c>
      <c r="C77" s="170">
        <v>74</v>
      </c>
      <c r="D77" s="174">
        <v>595000</v>
      </c>
    </row>
    <row r="78" spans="1:4">
      <c r="A78" s="169" t="str">
        <f t="shared" si="4"/>
        <v>入所75</v>
      </c>
      <c r="B78" s="169" t="s">
        <v>92</v>
      </c>
      <c r="C78" s="170">
        <v>75</v>
      </c>
      <c r="D78" s="174">
        <v>595000</v>
      </c>
    </row>
    <row r="79" spans="1:4">
      <c r="A79" s="169" t="str">
        <f t="shared" si="4"/>
        <v>入所76</v>
      </c>
      <c r="B79" s="169" t="s">
        <v>92</v>
      </c>
      <c r="C79" s="170">
        <v>76</v>
      </c>
      <c r="D79" s="174">
        <v>595000</v>
      </c>
    </row>
    <row r="80" spans="1:4">
      <c r="A80" s="169" t="str">
        <f t="shared" si="4"/>
        <v>入所77</v>
      </c>
      <c r="B80" s="169" t="s">
        <v>92</v>
      </c>
      <c r="C80" s="170">
        <v>77</v>
      </c>
      <c r="D80" s="174">
        <v>595000</v>
      </c>
    </row>
    <row r="81" spans="1:4">
      <c r="A81" s="169" t="str">
        <f t="shared" si="4"/>
        <v>入所78</v>
      </c>
      <c r="B81" s="169" t="s">
        <v>92</v>
      </c>
      <c r="C81" s="170">
        <v>78</v>
      </c>
      <c r="D81" s="174">
        <v>595000</v>
      </c>
    </row>
    <row r="82" spans="1:4">
      <c r="A82" s="169" t="str">
        <f t="shared" si="4"/>
        <v>入所79</v>
      </c>
      <c r="B82" s="169" t="s">
        <v>92</v>
      </c>
      <c r="C82" s="170">
        <v>79</v>
      </c>
      <c r="D82" s="174">
        <v>595000</v>
      </c>
    </row>
    <row r="83" spans="1:4">
      <c r="A83" s="169" t="str">
        <f t="shared" si="4"/>
        <v>入所80</v>
      </c>
      <c r="B83" s="169" t="s">
        <v>92</v>
      </c>
      <c r="C83" s="170">
        <v>80</v>
      </c>
      <c r="D83" s="174">
        <v>595000</v>
      </c>
    </row>
    <row r="84" spans="1:4">
      <c r="A84" s="169" t="str">
        <f t="shared" si="4"/>
        <v>入所81</v>
      </c>
      <c r="B84" s="169" t="s">
        <v>92</v>
      </c>
      <c r="C84" s="170">
        <v>81</v>
      </c>
      <c r="D84" s="174">
        <v>595000</v>
      </c>
    </row>
    <row r="85" spans="1:4">
      <c r="A85" s="169" t="str">
        <f t="shared" si="4"/>
        <v>入所82</v>
      </c>
      <c r="B85" s="169" t="s">
        <v>92</v>
      </c>
      <c r="C85" s="170">
        <v>82</v>
      </c>
      <c r="D85" s="174">
        <v>595000</v>
      </c>
    </row>
    <row r="86" spans="1:4">
      <c r="A86" s="169" t="str">
        <f t="shared" si="4"/>
        <v>入所83</v>
      </c>
      <c r="B86" s="169" t="s">
        <v>92</v>
      </c>
      <c r="C86" s="170">
        <v>83</v>
      </c>
      <c r="D86" s="174">
        <v>595000</v>
      </c>
    </row>
    <row r="87" spans="1:4">
      <c r="A87" s="169" t="str">
        <f t="shared" si="4"/>
        <v>入所84</v>
      </c>
      <c r="B87" s="169" t="s">
        <v>92</v>
      </c>
      <c r="C87" s="170">
        <v>84</v>
      </c>
      <c r="D87" s="174">
        <v>595000</v>
      </c>
    </row>
    <row r="88" spans="1:4">
      <c r="A88" s="169" t="str">
        <f t="shared" si="4"/>
        <v>入所85</v>
      </c>
      <c r="B88" s="169" t="s">
        <v>92</v>
      </c>
      <c r="C88" s="170">
        <v>85</v>
      </c>
      <c r="D88" s="174">
        <v>595000</v>
      </c>
    </row>
    <row r="89" spans="1:4">
      <c r="A89" s="169" t="str">
        <f t="shared" si="4"/>
        <v>入所86</v>
      </c>
      <c r="B89" s="169" t="s">
        <v>92</v>
      </c>
      <c r="C89" s="170">
        <v>86</v>
      </c>
      <c r="D89" s="174">
        <v>595000</v>
      </c>
    </row>
    <row r="90" spans="1:4">
      <c r="A90" s="169" t="str">
        <f t="shared" si="4"/>
        <v>入所87</v>
      </c>
      <c r="B90" s="169" t="s">
        <v>92</v>
      </c>
      <c r="C90" s="170">
        <v>87</v>
      </c>
      <c r="D90" s="174">
        <v>595000</v>
      </c>
    </row>
    <row r="91" spans="1:4">
      <c r="A91" s="169" t="str">
        <f t="shared" si="4"/>
        <v>入所88</v>
      </c>
      <c r="B91" s="169" t="s">
        <v>92</v>
      </c>
      <c r="C91" s="170">
        <v>88</v>
      </c>
      <c r="D91" s="174">
        <v>595000</v>
      </c>
    </row>
    <row r="92" spans="1:4">
      <c r="A92" s="169" t="str">
        <f t="shared" si="4"/>
        <v>入所89</v>
      </c>
      <c r="B92" s="169" t="s">
        <v>92</v>
      </c>
      <c r="C92" s="170">
        <v>89</v>
      </c>
      <c r="D92" s="174">
        <v>595000</v>
      </c>
    </row>
    <row r="93" spans="1:4">
      <c r="A93" s="169" t="str">
        <f t="shared" si="4"/>
        <v>入所90</v>
      </c>
      <c r="B93" s="169" t="s">
        <v>92</v>
      </c>
      <c r="C93" s="170">
        <v>90</v>
      </c>
      <c r="D93" s="174">
        <v>595000</v>
      </c>
    </row>
    <row r="94" spans="1:4">
      <c r="A94" s="169" t="str">
        <f t="shared" si="4"/>
        <v>入所91</v>
      </c>
      <c r="B94" s="169" t="s">
        <v>92</v>
      </c>
      <c r="C94" s="170">
        <v>91</v>
      </c>
      <c r="D94" s="174">
        <v>595000</v>
      </c>
    </row>
    <row r="95" spans="1:4">
      <c r="A95" s="169" t="str">
        <f t="shared" si="4"/>
        <v>入所92</v>
      </c>
      <c r="B95" s="169" t="s">
        <v>92</v>
      </c>
      <c r="C95" s="170">
        <v>92</v>
      </c>
      <c r="D95" s="174">
        <v>595000</v>
      </c>
    </row>
    <row r="96" spans="1:4">
      <c r="A96" s="169" t="str">
        <f t="shared" si="4"/>
        <v>入所93</v>
      </c>
      <c r="B96" s="169" t="s">
        <v>92</v>
      </c>
      <c r="C96" s="170">
        <v>93</v>
      </c>
      <c r="D96" s="174">
        <v>595000</v>
      </c>
    </row>
    <row r="97" spans="1:4">
      <c r="A97" s="169" t="str">
        <f t="shared" si="4"/>
        <v>入所94</v>
      </c>
      <c r="B97" s="169" t="s">
        <v>92</v>
      </c>
      <c r="C97" s="170">
        <v>94</v>
      </c>
      <c r="D97" s="174">
        <v>595000</v>
      </c>
    </row>
    <row r="98" spans="1:4">
      <c r="A98" s="169" t="str">
        <f t="shared" si="4"/>
        <v>入所95</v>
      </c>
      <c r="B98" s="169" t="s">
        <v>92</v>
      </c>
      <c r="C98" s="170">
        <v>95</v>
      </c>
      <c r="D98" s="174">
        <v>595000</v>
      </c>
    </row>
    <row r="99" spans="1:4">
      <c r="A99" s="169" t="str">
        <f t="shared" si="4"/>
        <v>入所96</v>
      </c>
      <c r="B99" s="169" t="s">
        <v>92</v>
      </c>
      <c r="C99" s="170">
        <v>96</v>
      </c>
      <c r="D99" s="174">
        <v>595000</v>
      </c>
    </row>
    <row r="100" spans="1:4">
      <c r="A100" s="169" t="str">
        <f t="shared" si="4"/>
        <v>入所97</v>
      </c>
      <c r="B100" s="169" t="s">
        <v>92</v>
      </c>
      <c r="C100" s="170">
        <v>97</v>
      </c>
      <c r="D100" s="174">
        <v>595000</v>
      </c>
    </row>
    <row r="101" spans="1:4">
      <c r="A101" s="169" t="str">
        <f t="shared" si="4"/>
        <v>入所98</v>
      </c>
      <c r="B101" s="169" t="s">
        <v>92</v>
      </c>
      <c r="C101" s="170">
        <v>98</v>
      </c>
      <c r="D101" s="174">
        <v>595000</v>
      </c>
    </row>
    <row r="102" spans="1:4">
      <c r="A102" s="169" t="str">
        <f t="shared" si="4"/>
        <v>入所99</v>
      </c>
      <c r="B102" s="169" t="s">
        <v>92</v>
      </c>
      <c r="C102" s="170">
        <v>99</v>
      </c>
      <c r="D102" s="174">
        <v>595000</v>
      </c>
    </row>
    <row r="103" spans="1:4">
      <c r="A103" s="169" t="str">
        <f t="shared" si="4"/>
        <v>入所100</v>
      </c>
      <c r="B103" s="169" t="s">
        <v>92</v>
      </c>
      <c r="C103" s="170">
        <v>100</v>
      </c>
      <c r="D103" s="174">
        <v>595000</v>
      </c>
    </row>
    <row r="104" spans="1:4">
      <c r="A104" s="98" t="str">
        <f t="shared" si="4"/>
        <v>入所101</v>
      </c>
      <c r="B104" s="98" t="s">
        <v>92</v>
      </c>
      <c r="C104" s="105">
        <v>101</v>
      </c>
      <c r="D104" s="173">
        <v>714000</v>
      </c>
    </row>
    <row r="105" spans="1:4">
      <c r="A105" s="98" t="str">
        <f t="shared" si="4"/>
        <v>入所102</v>
      </c>
      <c r="B105" s="98" t="s">
        <v>92</v>
      </c>
      <c r="C105" s="105">
        <v>102</v>
      </c>
      <c r="D105" s="173">
        <v>714000</v>
      </c>
    </row>
    <row r="106" spans="1:4">
      <c r="A106" s="98" t="str">
        <f t="shared" si="4"/>
        <v>入所103</v>
      </c>
      <c r="B106" s="98" t="s">
        <v>92</v>
      </c>
      <c r="C106" s="105">
        <v>103</v>
      </c>
      <c r="D106" s="173">
        <v>714000</v>
      </c>
    </row>
    <row r="107" spans="1:4">
      <c r="A107" s="98" t="str">
        <f t="shared" si="4"/>
        <v>入所104</v>
      </c>
      <c r="B107" s="98" t="s">
        <v>92</v>
      </c>
      <c r="C107" s="105">
        <v>104</v>
      </c>
      <c r="D107" s="173">
        <v>714000</v>
      </c>
    </row>
    <row r="108" spans="1:4">
      <c r="A108" s="98" t="str">
        <f t="shared" si="4"/>
        <v>入所105</v>
      </c>
      <c r="B108" s="98" t="s">
        <v>92</v>
      </c>
      <c r="C108" s="105">
        <v>105</v>
      </c>
      <c r="D108" s="173">
        <v>714000</v>
      </c>
    </row>
    <row r="109" spans="1:4">
      <c r="A109" s="98" t="str">
        <f t="shared" si="4"/>
        <v>入所106</v>
      </c>
      <c r="B109" s="98" t="s">
        <v>92</v>
      </c>
      <c r="C109" s="105">
        <v>106</v>
      </c>
      <c r="D109" s="173">
        <v>714000</v>
      </c>
    </row>
    <row r="110" spans="1:4">
      <c r="A110" s="98" t="str">
        <f t="shared" si="4"/>
        <v>入所107</v>
      </c>
      <c r="B110" s="98" t="s">
        <v>92</v>
      </c>
      <c r="C110" s="105">
        <v>107</v>
      </c>
      <c r="D110" s="173">
        <v>714000</v>
      </c>
    </row>
    <row r="111" spans="1:4">
      <c r="A111" s="98" t="str">
        <f t="shared" si="4"/>
        <v>入所108</v>
      </c>
      <c r="B111" s="98" t="s">
        <v>92</v>
      </c>
      <c r="C111" s="105">
        <v>108</v>
      </c>
      <c r="D111" s="173">
        <v>714000</v>
      </c>
    </row>
    <row r="112" spans="1:4">
      <c r="A112" s="98" t="str">
        <f t="shared" si="4"/>
        <v>入所109</v>
      </c>
      <c r="B112" s="98" t="s">
        <v>92</v>
      </c>
      <c r="C112" s="105">
        <v>109</v>
      </c>
      <c r="D112" s="173">
        <v>714000</v>
      </c>
    </row>
    <row r="113" spans="1:4">
      <c r="A113" s="98" t="str">
        <f t="shared" si="4"/>
        <v>入所110</v>
      </c>
      <c r="B113" s="98" t="s">
        <v>92</v>
      </c>
      <c r="C113" s="105">
        <v>110</v>
      </c>
      <c r="D113" s="173">
        <v>714000</v>
      </c>
    </row>
    <row r="114" spans="1:4">
      <c r="A114" s="98" t="str">
        <f t="shared" si="4"/>
        <v>入所111</v>
      </c>
      <c r="B114" s="98" t="s">
        <v>92</v>
      </c>
      <c r="C114" s="105">
        <v>111</v>
      </c>
      <c r="D114" s="173">
        <v>714000</v>
      </c>
    </row>
    <row r="115" spans="1:4">
      <c r="A115" s="98" t="str">
        <f t="shared" si="4"/>
        <v>入所112</v>
      </c>
      <c r="B115" s="98" t="s">
        <v>92</v>
      </c>
      <c r="C115" s="105">
        <v>112</v>
      </c>
      <c r="D115" s="173">
        <v>714000</v>
      </c>
    </row>
    <row r="116" spans="1:4">
      <c r="A116" s="98" t="str">
        <f t="shared" si="4"/>
        <v>入所113</v>
      </c>
      <c r="B116" s="98" t="s">
        <v>92</v>
      </c>
      <c r="C116" s="105">
        <v>113</v>
      </c>
      <c r="D116" s="173">
        <v>714000</v>
      </c>
    </row>
    <row r="117" spans="1:4">
      <c r="A117" s="98" t="str">
        <f t="shared" si="4"/>
        <v>入所114</v>
      </c>
      <c r="B117" s="98" t="s">
        <v>92</v>
      </c>
      <c r="C117" s="105">
        <v>114</v>
      </c>
      <c r="D117" s="173">
        <v>714000</v>
      </c>
    </row>
    <row r="118" spans="1:4">
      <c r="A118" s="98" t="str">
        <f t="shared" si="4"/>
        <v>入所115</v>
      </c>
      <c r="B118" s="98" t="s">
        <v>92</v>
      </c>
      <c r="C118" s="105">
        <v>115</v>
      </c>
      <c r="D118" s="173">
        <v>714000</v>
      </c>
    </row>
    <row r="119" spans="1:4">
      <c r="A119" s="98" t="str">
        <f t="shared" si="4"/>
        <v>入所116</v>
      </c>
      <c r="B119" s="98" t="s">
        <v>92</v>
      </c>
      <c r="C119" s="105">
        <v>116</v>
      </c>
      <c r="D119" s="173">
        <v>714000</v>
      </c>
    </row>
    <row r="120" spans="1:4">
      <c r="A120" s="98" t="str">
        <f t="shared" si="4"/>
        <v>入所117</v>
      </c>
      <c r="B120" s="98" t="s">
        <v>92</v>
      </c>
      <c r="C120" s="105">
        <v>117</v>
      </c>
      <c r="D120" s="173">
        <v>714000</v>
      </c>
    </row>
    <row r="121" spans="1:4">
      <c r="A121" s="98" t="str">
        <f t="shared" si="4"/>
        <v>入所118</v>
      </c>
      <c r="B121" s="98" t="s">
        <v>92</v>
      </c>
      <c r="C121" s="105">
        <v>118</v>
      </c>
      <c r="D121" s="173">
        <v>714000</v>
      </c>
    </row>
    <row r="122" spans="1:4">
      <c r="A122" s="98" t="str">
        <f t="shared" si="4"/>
        <v>入所119</v>
      </c>
      <c r="B122" s="98" t="s">
        <v>92</v>
      </c>
      <c r="C122" s="105">
        <v>119</v>
      </c>
      <c r="D122" s="173">
        <v>714000</v>
      </c>
    </row>
    <row r="123" spans="1:4">
      <c r="A123" s="98" t="str">
        <f t="shared" si="4"/>
        <v>入所120</v>
      </c>
      <c r="B123" s="98" t="s">
        <v>92</v>
      </c>
      <c r="C123" s="105">
        <v>120</v>
      </c>
      <c r="D123" s="173">
        <v>714000</v>
      </c>
    </row>
    <row r="124" spans="1:4">
      <c r="A124" s="98" t="str">
        <f t="shared" si="4"/>
        <v>入所121</v>
      </c>
      <c r="B124" s="98" t="s">
        <v>92</v>
      </c>
      <c r="C124" s="105">
        <v>121</v>
      </c>
      <c r="D124" s="173">
        <v>714000</v>
      </c>
    </row>
    <row r="125" spans="1:4">
      <c r="A125" s="98" t="str">
        <f t="shared" si="4"/>
        <v>入所122</v>
      </c>
      <c r="B125" s="98" t="s">
        <v>92</v>
      </c>
      <c r="C125" s="105">
        <v>122</v>
      </c>
      <c r="D125" s="173">
        <v>714000</v>
      </c>
    </row>
    <row r="126" spans="1:4">
      <c r="A126" s="98" t="str">
        <f t="shared" si="4"/>
        <v>入所123</v>
      </c>
      <c r="B126" s="98" t="s">
        <v>92</v>
      </c>
      <c r="C126" s="105">
        <v>123</v>
      </c>
      <c r="D126" s="173">
        <v>714000</v>
      </c>
    </row>
    <row r="127" spans="1:4">
      <c r="A127" s="98" t="str">
        <f t="shared" si="4"/>
        <v>入所124</v>
      </c>
      <c r="B127" s="98" t="s">
        <v>92</v>
      </c>
      <c r="C127" s="105">
        <v>124</v>
      </c>
      <c r="D127" s="173">
        <v>714000</v>
      </c>
    </row>
    <row r="128" spans="1:4">
      <c r="A128" s="98" t="str">
        <f t="shared" si="4"/>
        <v>入所125</v>
      </c>
      <c r="B128" s="98" t="s">
        <v>92</v>
      </c>
      <c r="C128" s="105">
        <v>125</v>
      </c>
      <c r="D128" s="173">
        <v>714000</v>
      </c>
    </row>
    <row r="129" spans="1:4">
      <c r="A129" s="98" t="str">
        <f t="shared" si="4"/>
        <v>入所126</v>
      </c>
      <c r="B129" s="98" t="s">
        <v>92</v>
      </c>
      <c r="C129" s="105">
        <v>126</v>
      </c>
      <c r="D129" s="173">
        <v>714000</v>
      </c>
    </row>
    <row r="130" spans="1:4">
      <c r="A130" s="98" t="str">
        <f t="shared" si="4"/>
        <v>入所127</v>
      </c>
      <c r="B130" s="98" t="s">
        <v>92</v>
      </c>
      <c r="C130" s="105">
        <v>127</v>
      </c>
      <c r="D130" s="173">
        <v>714000</v>
      </c>
    </row>
    <row r="131" spans="1:4">
      <c r="A131" s="98" t="str">
        <f t="shared" ref="A131:A194" si="5">B131&amp;C131</f>
        <v>入所128</v>
      </c>
      <c r="B131" s="98" t="s">
        <v>92</v>
      </c>
      <c r="C131" s="105">
        <v>128</v>
      </c>
      <c r="D131" s="173">
        <v>714000</v>
      </c>
    </row>
    <row r="132" spans="1:4">
      <c r="A132" s="98" t="str">
        <f t="shared" si="5"/>
        <v>入所129</v>
      </c>
      <c r="B132" s="98" t="s">
        <v>92</v>
      </c>
      <c r="C132" s="105">
        <v>129</v>
      </c>
      <c r="D132" s="173">
        <v>714000</v>
      </c>
    </row>
    <row r="133" spans="1:4">
      <c r="A133" s="98" t="str">
        <f t="shared" si="5"/>
        <v>入所130</v>
      </c>
      <c r="B133" s="98" t="s">
        <v>92</v>
      </c>
      <c r="C133" s="105">
        <v>130</v>
      </c>
      <c r="D133" s="173">
        <v>714000</v>
      </c>
    </row>
    <row r="134" spans="1:4">
      <c r="A134" s="98" t="str">
        <f t="shared" si="5"/>
        <v>入所131</v>
      </c>
      <c r="B134" s="98" t="s">
        <v>92</v>
      </c>
      <c r="C134" s="105">
        <v>131</v>
      </c>
      <c r="D134" s="173">
        <v>714000</v>
      </c>
    </row>
    <row r="135" spans="1:4">
      <c r="A135" s="98" t="str">
        <f t="shared" si="5"/>
        <v>入所132</v>
      </c>
      <c r="B135" s="98" t="s">
        <v>92</v>
      </c>
      <c r="C135" s="105">
        <v>132</v>
      </c>
      <c r="D135" s="173">
        <v>714000</v>
      </c>
    </row>
    <row r="136" spans="1:4">
      <c r="A136" s="98" t="str">
        <f t="shared" si="5"/>
        <v>入所133</v>
      </c>
      <c r="B136" s="98" t="s">
        <v>92</v>
      </c>
      <c r="C136" s="105">
        <v>133</v>
      </c>
      <c r="D136" s="173">
        <v>714000</v>
      </c>
    </row>
    <row r="137" spans="1:4">
      <c r="A137" s="98" t="str">
        <f t="shared" si="5"/>
        <v>入所134</v>
      </c>
      <c r="B137" s="98" t="s">
        <v>92</v>
      </c>
      <c r="C137" s="105">
        <v>134</v>
      </c>
      <c r="D137" s="173">
        <v>714000</v>
      </c>
    </row>
    <row r="138" spans="1:4">
      <c r="A138" s="98" t="str">
        <f t="shared" si="5"/>
        <v>入所135</v>
      </c>
      <c r="B138" s="98" t="s">
        <v>92</v>
      </c>
      <c r="C138" s="105">
        <v>135</v>
      </c>
      <c r="D138" s="173">
        <v>714000</v>
      </c>
    </row>
    <row r="139" spans="1:4">
      <c r="A139" s="98" t="str">
        <f t="shared" si="5"/>
        <v>入所136</v>
      </c>
      <c r="B139" s="98" t="s">
        <v>92</v>
      </c>
      <c r="C139" s="105">
        <v>136</v>
      </c>
      <c r="D139" s="173">
        <v>714000</v>
      </c>
    </row>
    <row r="140" spans="1:4">
      <c r="A140" s="98" t="str">
        <f t="shared" si="5"/>
        <v>入所137</v>
      </c>
      <c r="B140" s="98" t="s">
        <v>92</v>
      </c>
      <c r="C140" s="105">
        <v>137</v>
      </c>
      <c r="D140" s="173">
        <v>714000</v>
      </c>
    </row>
    <row r="141" spans="1:4">
      <c r="A141" s="98" t="str">
        <f t="shared" si="5"/>
        <v>入所138</v>
      </c>
      <c r="B141" s="98" t="s">
        <v>92</v>
      </c>
      <c r="C141" s="105">
        <v>138</v>
      </c>
      <c r="D141" s="173">
        <v>714000</v>
      </c>
    </row>
    <row r="142" spans="1:4">
      <c r="A142" s="98" t="str">
        <f t="shared" si="5"/>
        <v>入所139</v>
      </c>
      <c r="B142" s="98" t="s">
        <v>92</v>
      </c>
      <c r="C142" s="105">
        <v>139</v>
      </c>
      <c r="D142" s="173">
        <v>714000</v>
      </c>
    </row>
    <row r="143" spans="1:4">
      <c r="A143" s="98" t="str">
        <f t="shared" si="5"/>
        <v>入所140</v>
      </c>
      <c r="B143" s="98" t="s">
        <v>92</v>
      </c>
      <c r="C143" s="105">
        <v>140</v>
      </c>
      <c r="D143" s="173">
        <v>714000</v>
      </c>
    </row>
    <row r="144" spans="1:4">
      <c r="A144" s="98" t="str">
        <f t="shared" si="5"/>
        <v>入所141</v>
      </c>
      <c r="B144" s="98" t="s">
        <v>92</v>
      </c>
      <c r="C144" s="105">
        <v>141</v>
      </c>
      <c r="D144" s="173">
        <v>714000</v>
      </c>
    </row>
    <row r="145" spans="1:4">
      <c r="A145" s="98" t="str">
        <f t="shared" si="5"/>
        <v>入所142</v>
      </c>
      <c r="B145" s="98" t="s">
        <v>92</v>
      </c>
      <c r="C145" s="105">
        <v>142</v>
      </c>
      <c r="D145" s="173">
        <v>714000</v>
      </c>
    </row>
    <row r="146" spans="1:4">
      <c r="A146" s="98" t="str">
        <f t="shared" si="5"/>
        <v>入所143</v>
      </c>
      <c r="B146" s="98" t="s">
        <v>92</v>
      </c>
      <c r="C146" s="105">
        <v>143</v>
      </c>
      <c r="D146" s="173">
        <v>714000</v>
      </c>
    </row>
    <row r="147" spans="1:4">
      <c r="A147" s="98" t="str">
        <f t="shared" si="5"/>
        <v>入所144</v>
      </c>
      <c r="B147" s="98" t="s">
        <v>92</v>
      </c>
      <c r="C147" s="105">
        <v>144</v>
      </c>
      <c r="D147" s="173">
        <v>714000</v>
      </c>
    </row>
    <row r="148" spans="1:4">
      <c r="A148" s="98" t="str">
        <f t="shared" si="5"/>
        <v>入所145</v>
      </c>
      <c r="B148" s="98" t="s">
        <v>92</v>
      </c>
      <c r="C148" s="105">
        <v>145</v>
      </c>
      <c r="D148" s="173">
        <v>714000</v>
      </c>
    </row>
    <row r="149" spans="1:4">
      <c r="A149" s="98" t="str">
        <f t="shared" si="5"/>
        <v>入所146</v>
      </c>
      <c r="B149" s="98" t="s">
        <v>92</v>
      </c>
      <c r="C149" s="105">
        <v>146</v>
      </c>
      <c r="D149" s="173">
        <v>714000</v>
      </c>
    </row>
    <row r="150" spans="1:4">
      <c r="A150" s="98" t="str">
        <f t="shared" si="5"/>
        <v>入所147</v>
      </c>
      <c r="B150" s="98" t="s">
        <v>92</v>
      </c>
      <c r="C150" s="105">
        <v>147</v>
      </c>
      <c r="D150" s="173">
        <v>714000</v>
      </c>
    </row>
    <row r="151" spans="1:4">
      <c r="A151" s="98" t="str">
        <f t="shared" si="5"/>
        <v>入所148</v>
      </c>
      <c r="B151" s="98" t="s">
        <v>92</v>
      </c>
      <c r="C151" s="105">
        <v>148</v>
      </c>
      <c r="D151" s="173">
        <v>714000</v>
      </c>
    </row>
    <row r="152" spans="1:4">
      <c r="A152" s="98" t="str">
        <f t="shared" si="5"/>
        <v>入所149</v>
      </c>
      <c r="B152" s="98" t="s">
        <v>92</v>
      </c>
      <c r="C152" s="105">
        <v>149</v>
      </c>
      <c r="D152" s="173">
        <v>714000</v>
      </c>
    </row>
    <row r="153" spans="1:4">
      <c r="A153" s="98" t="str">
        <f t="shared" si="5"/>
        <v>入所150</v>
      </c>
      <c r="B153" s="98" t="s">
        <v>92</v>
      </c>
      <c r="C153" s="105">
        <v>150</v>
      </c>
      <c r="D153" s="173">
        <v>714000</v>
      </c>
    </row>
    <row r="154" spans="1:4">
      <c r="A154" s="98" t="str">
        <f t="shared" si="5"/>
        <v>入所151</v>
      </c>
      <c r="B154" s="98" t="s">
        <v>92</v>
      </c>
      <c r="C154" s="105">
        <v>151</v>
      </c>
      <c r="D154" s="173">
        <v>714000</v>
      </c>
    </row>
    <row r="155" spans="1:4">
      <c r="A155" s="98" t="str">
        <f t="shared" si="5"/>
        <v>入所152</v>
      </c>
      <c r="B155" s="98" t="s">
        <v>92</v>
      </c>
      <c r="C155" s="105">
        <v>152</v>
      </c>
      <c r="D155" s="173">
        <v>714000</v>
      </c>
    </row>
    <row r="156" spans="1:4">
      <c r="A156" s="98" t="str">
        <f t="shared" si="5"/>
        <v>入所153</v>
      </c>
      <c r="B156" s="98" t="s">
        <v>92</v>
      </c>
      <c r="C156" s="105">
        <v>153</v>
      </c>
      <c r="D156" s="173">
        <v>714000</v>
      </c>
    </row>
    <row r="157" spans="1:4">
      <c r="A157" s="98" t="str">
        <f t="shared" si="5"/>
        <v>入所154</v>
      </c>
      <c r="B157" s="98" t="s">
        <v>92</v>
      </c>
      <c r="C157" s="105">
        <v>154</v>
      </c>
      <c r="D157" s="173">
        <v>714000</v>
      </c>
    </row>
    <row r="158" spans="1:4">
      <c r="A158" s="98" t="str">
        <f t="shared" si="5"/>
        <v>入所155</v>
      </c>
      <c r="B158" s="98" t="s">
        <v>92</v>
      </c>
      <c r="C158" s="105">
        <v>155</v>
      </c>
      <c r="D158" s="173">
        <v>714000</v>
      </c>
    </row>
    <row r="159" spans="1:4">
      <c r="A159" s="98" t="str">
        <f t="shared" si="5"/>
        <v>入所156</v>
      </c>
      <c r="B159" s="98" t="s">
        <v>92</v>
      </c>
      <c r="C159" s="105">
        <v>156</v>
      </c>
      <c r="D159" s="173">
        <v>714000</v>
      </c>
    </row>
    <row r="160" spans="1:4">
      <c r="A160" s="98" t="str">
        <f t="shared" si="5"/>
        <v>入所157</v>
      </c>
      <c r="B160" s="98" t="s">
        <v>92</v>
      </c>
      <c r="C160" s="105">
        <v>157</v>
      </c>
      <c r="D160" s="173">
        <v>714000</v>
      </c>
    </row>
    <row r="161" spans="1:4">
      <c r="A161" s="98" t="str">
        <f t="shared" si="5"/>
        <v>入所158</v>
      </c>
      <c r="B161" s="98" t="s">
        <v>92</v>
      </c>
      <c r="C161" s="105">
        <v>158</v>
      </c>
      <c r="D161" s="173">
        <v>714000</v>
      </c>
    </row>
    <row r="162" spans="1:4">
      <c r="A162" s="98" t="str">
        <f t="shared" si="5"/>
        <v>入所159</v>
      </c>
      <c r="B162" s="98" t="s">
        <v>92</v>
      </c>
      <c r="C162" s="105">
        <v>159</v>
      </c>
      <c r="D162" s="173">
        <v>714000</v>
      </c>
    </row>
    <row r="163" spans="1:4">
      <c r="A163" s="98" t="str">
        <f t="shared" si="5"/>
        <v>入所160</v>
      </c>
      <c r="B163" s="98" t="s">
        <v>92</v>
      </c>
      <c r="C163" s="105">
        <v>160</v>
      </c>
      <c r="D163" s="173">
        <v>714000</v>
      </c>
    </row>
    <row r="164" spans="1:4">
      <c r="A164" s="98" t="str">
        <f t="shared" si="5"/>
        <v>入所161</v>
      </c>
      <c r="B164" s="98" t="s">
        <v>92</v>
      </c>
      <c r="C164" s="105">
        <v>161</v>
      </c>
      <c r="D164" s="173">
        <v>714000</v>
      </c>
    </row>
    <row r="165" spans="1:4">
      <c r="A165" s="98" t="str">
        <f t="shared" si="5"/>
        <v>入所162</v>
      </c>
      <c r="B165" s="98" t="s">
        <v>92</v>
      </c>
      <c r="C165" s="105">
        <v>162</v>
      </c>
      <c r="D165" s="173">
        <v>714000</v>
      </c>
    </row>
    <row r="166" spans="1:4">
      <c r="A166" s="98" t="str">
        <f t="shared" si="5"/>
        <v>入所163</v>
      </c>
      <c r="B166" s="98" t="s">
        <v>92</v>
      </c>
      <c r="C166" s="105">
        <v>163</v>
      </c>
      <c r="D166" s="173">
        <v>714000</v>
      </c>
    </row>
    <row r="167" spans="1:4">
      <c r="A167" s="98" t="str">
        <f t="shared" si="5"/>
        <v>入所164</v>
      </c>
      <c r="B167" s="98" t="s">
        <v>92</v>
      </c>
      <c r="C167" s="105">
        <v>164</v>
      </c>
      <c r="D167" s="173">
        <v>714000</v>
      </c>
    </row>
    <row r="168" spans="1:4">
      <c r="A168" s="98" t="str">
        <f t="shared" si="5"/>
        <v>入所165</v>
      </c>
      <c r="B168" s="98" t="s">
        <v>92</v>
      </c>
      <c r="C168" s="105">
        <v>165</v>
      </c>
      <c r="D168" s="173">
        <v>714000</v>
      </c>
    </row>
    <row r="169" spans="1:4">
      <c r="A169" s="98" t="str">
        <f t="shared" si="5"/>
        <v>入所166</v>
      </c>
      <c r="B169" s="98" t="s">
        <v>92</v>
      </c>
      <c r="C169" s="105">
        <v>166</v>
      </c>
      <c r="D169" s="173">
        <v>714000</v>
      </c>
    </row>
    <row r="170" spans="1:4">
      <c r="A170" s="98" t="str">
        <f t="shared" si="5"/>
        <v>入所167</v>
      </c>
      <c r="B170" s="98" t="s">
        <v>92</v>
      </c>
      <c r="C170" s="105">
        <v>167</v>
      </c>
      <c r="D170" s="173">
        <v>714000</v>
      </c>
    </row>
    <row r="171" spans="1:4">
      <c r="A171" s="98" t="str">
        <f t="shared" si="5"/>
        <v>入所168</v>
      </c>
      <c r="B171" s="98" t="s">
        <v>92</v>
      </c>
      <c r="C171" s="105">
        <v>168</v>
      </c>
      <c r="D171" s="173">
        <v>714000</v>
      </c>
    </row>
    <row r="172" spans="1:4">
      <c r="A172" s="98" t="str">
        <f t="shared" si="5"/>
        <v>入所169</v>
      </c>
      <c r="B172" s="98" t="s">
        <v>92</v>
      </c>
      <c r="C172" s="105">
        <v>169</v>
      </c>
      <c r="D172" s="173">
        <v>714000</v>
      </c>
    </row>
    <row r="173" spans="1:4">
      <c r="A173" s="98" t="str">
        <f t="shared" si="5"/>
        <v>入所170</v>
      </c>
      <c r="B173" s="98" t="s">
        <v>92</v>
      </c>
      <c r="C173" s="105">
        <v>170</v>
      </c>
      <c r="D173" s="173">
        <v>714000</v>
      </c>
    </row>
    <row r="174" spans="1:4">
      <c r="A174" s="98" t="str">
        <f t="shared" si="5"/>
        <v>入所171</v>
      </c>
      <c r="B174" s="98" t="s">
        <v>92</v>
      </c>
      <c r="C174" s="105">
        <v>171</v>
      </c>
      <c r="D174" s="173">
        <v>714000</v>
      </c>
    </row>
    <row r="175" spans="1:4">
      <c r="A175" s="98" t="str">
        <f t="shared" si="5"/>
        <v>入所172</v>
      </c>
      <c r="B175" s="98" t="s">
        <v>92</v>
      </c>
      <c r="C175" s="105">
        <v>172</v>
      </c>
      <c r="D175" s="173">
        <v>714000</v>
      </c>
    </row>
    <row r="176" spans="1:4">
      <c r="A176" s="98" t="str">
        <f t="shared" si="5"/>
        <v>入所173</v>
      </c>
      <c r="B176" s="98" t="s">
        <v>92</v>
      </c>
      <c r="C176" s="105">
        <v>173</v>
      </c>
      <c r="D176" s="173">
        <v>714000</v>
      </c>
    </row>
    <row r="177" spans="1:4">
      <c r="A177" s="98" t="str">
        <f t="shared" si="5"/>
        <v>入所174</v>
      </c>
      <c r="B177" s="98" t="s">
        <v>92</v>
      </c>
      <c r="C177" s="105">
        <v>174</v>
      </c>
      <c r="D177" s="173">
        <v>714000</v>
      </c>
    </row>
    <row r="178" spans="1:4">
      <c r="A178" s="98" t="str">
        <f t="shared" si="5"/>
        <v>入所175</v>
      </c>
      <c r="B178" s="98" t="s">
        <v>92</v>
      </c>
      <c r="C178" s="105">
        <v>175</v>
      </c>
      <c r="D178" s="173">
        <v>714000</v>
      </c>
    </row>
    <row r="179" spans="1:4">
      <c r="A179" s="98" t="str">
        <f t="shared" si="5"/>
        <v>入所176</v>
      </c>
      <c r="B179" s="98" t="s">
        <v>92</v>
      </c>
      <c r="C179" s="105">
        <v>176</v>
      </c>
      <c r="D179" s="173">
        <v>714000</v>
      </c>
    </row>
    <row r="180" spans="1:4">
      <c r="A180" s="98" t="str">
        <f t="shared" si="5"/>
        <v>入所177</v>
      </c>
      <c r="B180" s="98" t="s">
        <v>92</v>
      </c>
      <c r="C180" s="105">
        <v>177</v>
      </c>
      <c r="D180" s="173">
        <v>714000</v>
      </c>
    </row>
    <row r="181" spans="1:4">
      <c r="A181" s="98" t="str">
        <f t="shared" si="5"/>
        <v>入所178</v>
      </c>
      <c r="B181" s="98" t="s">
        <v>92</v>
      </c>
      <c r="C181" s="105">
        <v>178</v>
      </c>
      <c r="D181" s="173">
        <v>714000</v>
      </c>
    </row>
    <row r="182" spans="1:4">
      <c r="A182" s="98" t="str">
        <f t="shared" si="5"/>
        <v>入所179</v>
      </c>
      <c r="B182" s="98" t="s">
        <v>92</v>
      </c>
      <c r="C182" s="105">
        <v>179</v>
      </c>
      <c r="D182" s="173">
        <v>714000</v>
      </c>
    </row>
    <row r="183" spans="1:4">
      <c r="A183" s="98" t="str">
        <f t="shared" si="5"/>
        <v>入所180</v>
      </c>
      <c r="B183" s="98" t="s">
        <v>92</v>
      </c>
      <c r="C183" s="105">
        <v>180</v>
      </c>
      <c r="D183" s="173">
        <v>714000</v>
      </c>
    </row>
    <row r="184" spans="1:4">
      <c r="A184" s="98" t="str">
        <f t="shared" si="5"/>
        <v>入所181</v>
      </c>
      <c r="B184" s="98" t="s">
        <v>92</v>
      </c>
      <c r="C184" s="105">
        <v>181</v>
      </c>
      <c r="D184" s="173">
        <v>714000</v>
      </c>
    </row>
    <row r="185" spans="1:4">
      <c r="A185" s="98" t="str">
        <f t="shared" si="5"/>
        <v>入所182</v>
      </c>
      <c r="B185" s="98" t="s">
        <v>92</v>
      </c>
      <c r="C185" s="105">
        <v>182</v>
      </c>
      <c r="D185" s="173">
        <v>714000</v>
      </c>
    </row>
    <row r="186" spans="1:4">
      <c r="A186" s="98" t="str">
        <f t="shared" si="5"/>
        <v>入所183</v>
      </c>
      <c r="B186" s="98" t="s">
        <v>92</v>
      </c>
      <c r="C186" s="105">
        <v>183</v>
      </c>
      <c r="D186" s="173">
        <v>714000</v>
      </c>
    </row>
    <row r="187" spans="1:4">
      <c r="A187" s="98" t="str">
        <f t="shared" si="5"/>
        <v>入所184</v>
      </c>
      <c r="B187" s="98" t="s">
        <v>92</v>
      </c>
      <c r="C187" s="105">
        <v>184</v>
      </c>
      <c r="D187" s="173">
        <v>714000</v>
      </c>
    </row>
    <row r="188" spans="1:4">
      <c r="A188" s="98" t="str">
        <f t="shared" si="5"/>
        <v>入所185</v>
      </c>
      <c r="B188" s="98" t="s">
        <v>92</v>
      </c>
      <c r="C188" s="105">
        <v>185</v>
      </c>
      <c r="D188" s="173">
        <v>714000</v>
      </c>
    </row>
    <row r="189" spans="1:4">
      <c r="A189" s="98" t="str">
        <f t="shared" si="5"/>
        <v>入所186</v>
      </c>
      <c r="B189" s="98" t="s">
        <v>92</v>
      </c>
      <c r="C189" s="105">
        <v>186</v>
      </c>
      <c r="D189" s="173">
        <v>714000</v>
      </c>
    </row>
    <row r="190" spans="1:4">
      <c r="A190" s="98" t="str">
        <f t="shared" si="5"/>
        <v>入所187</v>
      </c>
      <c r="B190" s="98" t="s">
        <v>92</v>
      </c>
      <c r="C190" s="105">
        <v>187</v>
      </c>
      <c r="D190" s="173">
        <v>714000</v>
      </c>
    </row>
    <row r="191" spans="1:4">
      <c r="A191" s="98" t="str">
        <f t="shared" si="5"/>
        <v>入所188</v>
      </c>
      <c r="B191" s="98" t="s">
        <v>92</v>
      </c>
      <c r="C191" s="105">
        <v>188</v>
      </c>
      <c r="D191" s="173">
        <v>714000</v>
      </c>
    </row>
    <row r="192" spans="1:4">
      <c r="A192" s="98" t="str">
        <f t="shared" si="5"/>
        <v>入所189</v>
      </c>
      <c r="B192" s="98" t="s">
        <v>92</v>
      </c>
      <c r="C192" s="105">
        <v>189</v>
      </c>
      <c r="D192" s="173">
        <v>714000</v>
      </c>
    </row>
    <row r="193" spans="1:4">
      <c r="A193" s="98" t="str">
        <f t="shared" si="5"/>
        <v>入所190</v>
      </c>
      <c r="B193" s="98" t="s">
        <v>92</v>
      </c>
      <c r="C193" s="105">
        <v>190</v>
      </c>
      <c r="D193" s="173">
        <v>714000</v>
      </c>
    </row>
    <row r="194" spans="1:4">
      <c r="A194" s="98" t="str">
        <f t="shared" si="5"/>
        <v>入所191</v>
      </c>
      <c r="B194" s="98" t="s">
        <v>92</v>
      </c>
      <c r="C194" s="105">
        <v>191</v>
      </c>
      <c r="D194" s="173">
        <v>714000</v>
      </c>
    </row>
    <row r="195" spans="1:4">
      <c r="A195" s="98" t="str">
        <f t="shared" ref="A195:A258" si="6">B195&amp;C195</f>
        <v>入所192</v>
      </c>
      <c r="B195" s="98" t="s">
        <v>92</v>
      </c>
      <c r="C195" s="105">
        <v>192</v>
      </c>
      <c r="D195" s="173">
        <v>714000</v>
      </c>
    </row>
    <row r="196" spans="1:4">
      <c r="A196" s="98" t="str">
        <f t="shared" si="6"/>
        <v>入所193</v>
      </c>
      <c r="B196" s="98" t="s">
        <v>92</v>
      </c>
      <c r="C196" s="105">
        <v>193</v>
      </c>
      <c r="D196" s="173">
        <v>714000</v>
      </c>
    </row>
    <row r="197" spans="1:4">
      <c r="A197" s="98" t="str">
        <f t="shared" si="6"/>
        <v>入所194</v>
      </c>
      <c r="B197" s="98" t="s">
        <v>92</v>
      </c>
      <c r="C197" s="105">
        <v>194</v>
      </c>
      <c r="D197" s="173">
        <v>714000</v>
      </c>
    </row>
    <row r="198" spans="1:4">
      <c r="A198" s="98" t="str">
        <f t="shared" si="6"/>
        <v>入所195</v>
      </c>
      <c r="B198" s="98" t="s">
        <v>92</v>
      </c>
      <c r="C198" s="105">
        <v>195</v>
      </c>
      <c r="D198" s="173">
        <v>714000</v>
      </c>
    </row>
    <row r="199" spans="1:4">
      <c r="A199" s="98" t="str">
        <f t="shared" si="6"/>
        <v>入所196</v>
      </c>
      <c r="B199" s="98" t="s">
        <v>92</v>
      </c>
      <c r="C199" s="105">
        <v>196</v>
      </c>
      <c r="D199" s="173">
        <v>714000</v>
      </c>
    </row>
    <row r="200" spans="1:4">
      <c r="A200" s="98" t="str">
        <f t="shared" si="6"/>
        <v>入所197</v>
      </c>
      <c r="B200" s="98" t="s">
        <v>92</v>
      </c>
      <c r="C200" s="105">
        <v>197</v>
      </c>
      <c r="D200" s="173">
        <v>714000</v>
      </c>
    </row>
    <row r="201" spans="1:4">
      <c r="A201" s="98" t="str">
        <f t="shared" si="6"/>
        <v>入所198</v>
      </c>
      <c r="B201" s="98" t="s">
        <v>92</v>
      </c>
      <c r="C201" s="105">
        <v>198</v>
      </c>
      <c r="D201" s="173">
        <v>714000</v>
      </c>
    </row>
    <row r="202" spans="1:4">
      <c r="A202" s="98" t="str">
        <f t="shared" si="6"/>
        <v>入所199</v>
      </c>
      <c r="B202" s="98" t="s">
        <v>92</v>
      </c>
      <c r="C202" s="105">
        <v>199</v>
      </c>
      <c r="D202" s="173">
        <v>714000</v>
      </c>
    </row>
    <row r="203" spans="1:4">
      <c r="A203" s="98" t="str">
        <f t="shared" si="6"/>
        <v>入所200</v>
      </c>
      <c r="B203" s="98" t="s">
        <v>92</v>
      </c>
      <c r="C203" s="105">
        <v>200</v>
      </c>
      <c r="D203" s="173">
        <v>714000</v>
      </c>
    </row>
    <row r="204" spans="1:4">
      <c r="A204" s="98" t="str">
        <f t="shared" si="6"/>
        <v>入所201</v>
      </c>
      <c r="B204" s="98" t="s">
        <v>92</v>
      </c>
      <c r="C204" s="105">
        <v>201</v>
      </c>
      <c r="D204" s="173">
        <v>714000</v>
      </c>
    </row>
    <row r="205" spans="1:4">
      <c r="A205" s="98" t="str">
        <f t="shared" si="6"/>
        <v>入所202</v>
      </c>
      <c r="B205" s="98" t="s">
        <v>92</v>
      </c>
      <c r="C205" s="105">
        <v>202</v>
      </c>
      <c r="D205" s="173">
        <v>714000</v>
      </c>
    </row>
    <row r="206" spans="1:4">
      <c r="A206" s="98" t="str">
        <f t="shared" si="6"/>
        <v>入所203</v>
      </c>
      <c r="B206" s="98" t="s">
        <v>92</v>
      </c>
      <c r="C206" s="105">
        <v>203</v>
      </c>
      <c r="D206" s="173">
        <v>714000</v>
      </c>
    </row>
    <row r="207" spans="1:4">
      <c r="A207" s="98" t="str">
        <f t="shared" si="6"/>
        <v>入所204</v>
      </c>
      <c r="B207" s="98" t="s">
        <v>92</v>
      </c>
      <c r="C207" s="105">
        <v>204</v>
      </c>
      <c r="D207" s="173">
        <v>714000</v>
      </c>
    </row>
    <row r="208" spans="1:4">
      <c r="A208" s="98" t="str">
        <f t="shared" si="6"/>
        <v>入所205</v>
      </c>
      <c r="B208" s="98" t="s">
        <v>92</v>
      </c>
      <c r="C208" s="105">
        <v>205</v>
      </c>
      <c r="D208" s="173">
        <v>714000</v>
      </c>
    </row>
    <row r="209" spans="1:4">
      <c r="A209" s="98" t="str">
        <f t="shared" si="6"/>
        <v>入所206</v>
      </c>
      <c r="B209" s="98" t="s">
        <v>92</v>
      </c>
      <c r="C209" s="105">
        <v>206</v>
      </c>
      <c r="D209" s="173">
        <v>714000</v>
      </c>
    </row>
    <row r="210" spans="1:4">
      <c r="A210" s="98" t="str">
        <f t="shared" si="6"/>
        <v>入所207</v>
      </c>
      <c r="B210" s="98" t="s">
        <v>92</v>
      </c>
      <c r="C210" s="105">
        <v>207</v>
      </c>
      <c r="D210" s="173">
        <v>714000</v>
      </c>
    </row>
    <row r="211" spans="1:4">
      <c r="A211" s="98" t="str">
        <f t="shared" si="6"/>
        <v>入所208</v>
      </c>
      <c r="B211" s="98" t="s">
        <v>92</v>
      </c>
      <c r="C211" s="105">
        <v>208</v>
      </c>
      <c r="D211" s="173">
        <v>714000</v>
      </c>
    </row>
    <row r="212" spans="1:4">
      <c r="A212" s="98" t="str">
        <f t="shared" si="6"/>
        <v>入所209</v>
      </c>
      <c r="B212" s="98" t="s">
        <v>92</v>
      </c>
      <c r="C212" s="105">
        <v>209</v>
      </c>
      <c r="D212" s="173">
        <v>714000</v>
      </c>
    </row>
    <row r="213" spans="1:4">
      <c r="A213" s="98" t="str">
        <f t="shared" si="6"/>
        <v>入所210</v>
      </c>
      <c r="B213" s="98" t="s">
        <v>92</v>
      </c>
      <c r="C213" s="105">
        <v>210</v>
      </c>
      <c r="D213" s="173">
        <v>714000</v>
      </c>
    </row>
    <row r="214" spans="1:4">
      <c r="A214" s="98" t="str">
        <f t="shared" si="6"/>
        <v>入所211</v>
      </c>
      <c r="B214" s="98" t="s">
        <v>92</v>
      </c>
      <c r="C214" s="105">
        <v>211</v>
      </c>
      <c r="D214" s="173">
        <v>714000</v>
      </c>
    </row>
    <row r="215" spans="1:4">
      <c r="A215" s="98" t="str">
        <f t="shared" si="6"/>
        <v>入所212</v>
      </c>
      <c r="B215" s="98" t="s">
        <v>92</v>
      </c>
      <c r="C215" s="105">
        <v>212</v>
      </c>
      <c r="D215" s="173">
        <v>714000</v>
      </c>
    </row>
    <row r="216" spans="1:4">
      <c r="A216" s="98" t="str">
        <f t="shared" si="6"/>
        <v>入所213</v>
      </c>
      <c r="B216" s="98" t="s">
        <v>92</v>
      </c>
      <c r="C216" s="105">
        <v>213</v>
      </c>
      <c r="D216" s="173">
        <v>714000</v>
      </c>
    </row>
    <row r="217" spans="1:4">
      <c r="A217" s="98" t="str">
        <f t="shared" si="6"/>
        <v>入所214</v>
      </c>
      <c r="B217" s="98" t="s">
        <v>92</v>
      </c>
      <c r="C217" s="105">
        <v>214</v>
      </c>
      <c r="D217" s="173">
        <v>714000</v>
      </c>
    </row>
    <row r="218" spans="1:4">
      <c r="A218" s="98" t="str">
        <f t="shared" si="6"/>
        <v>入所215</v>
      </c>
      <c r="B218" s="98" t="s">
        <v>92</v>
      </c>
      <c r="C218" s="105">
        <v>215</v>
      </c>
      <c r="D218" s="173">
        <v>714000</v>
      </c>
    </row>
    <row r="219" spans="1:4">
      <c r="A219" s="98" t="str">
        <f t="shared" si="6"/>
        <v>入所216</v>
      </c>
      <c r="B219" s="98" t="s">
        <v>92</v>
      </c>
      <c r="C219" s="105">
        <v>216</v>
      </c>
      <c r="D219" s="173">
        <v>714000</v>
      </c>
    </row>
    <row r="220" spans="1:4">
      <c r="A220" s="98" t="str">
        <f t="shared" si="6"/>
        <v>入所217</v>
      </c>
      <c r="B220" s="98" t="s">
        <v>92</v>
      </c>
      <c r="C220" s="105">
        <v>217</v>
      </c>
      <c r="D220" s="173">
        <v>714000</v>
      </c>
    </row>
    <row r="221" spans="1:4">
      <c r="A221" s="98" t="str">
        <f t="shared" si="6"/>
        <v>入所218</v>
      </c>
      <c r="B221" s="98" t="s">
        <v>92</v>
      </c>
      <c r="C221" s="105">
        <v>218</v>
      </c>
      <c r="D221" s="173">
        <v>714000</v>
      </c>
    </row>
    <row r="222" spans="1:4">
      <c r="A222" s="98" t="str">
        <f t="shared" si="6"/>
        <v>入所219</v>
      </c>
      <c r="B222" s="98" t="s">
        <v>92</v>
      </c>
      <c r="C222" s="105">
        <v>219</v>
      </c>
      <c r="D222" s="173">
        <v>714000</v>
      </c>
    </row>
    <row r="223" spans="1:4">
      <c r="A223" s="98" t="str">
        <f t="shared" si="6"/>
        <v>入所220</v>
      </c>
      <c r="B223" s="98" t="s">
        <v>92</v>
      </c>
      <c r="C223" s="105">
        <v>220</v>
      </c>
      <c r="D223" s="173">
        <v>714000</v>
      </c>
    </row>
    <row r="224" spans="1:4">
      <c r="A224" s="98" t="str">
        <f t="shared" si="6"/>
        <v>入所221</v>
      </c>
      <c r="B224" s="98" t="s">
        <v>92</v>
      </c>
      <c r="C224" s="105">
        <v>221</v>
      </c>
      <c r="D224" s="173">
        <v>714000</v>
      </c>
    </row>
    <row r="225" spans="1:4">
      <c r="A225" s="98" t="str">
        <f t="shared" si="6"/>
        <v>入所222</v>
      </c>
      <c r="B225" s="98" t="s">
        <v>92</v>
      </c>
      <c r="C225" s="105">
        <v>222</v>
      </c>
      <c r="D225" s="173">
        <v>714000</v>
      </c>
    </row>
    <row r="226" spans="1:4">
      <c r="A226" s="98" t="str">
        <f t="shared" si="6"/>
        <v>入所223</v>
      </c>
      <c r="B226" s="98" t="s">
        <v>92</v>
      </c>
      <c r="C226" s="105">
        <v>223</v>
      </c>
      <c r="D226" s="173">
        <v>714000</v>
      </c>
    </row>
    <row r="227" spans="1:4">
      <c r="A227" s="98" t="str">
        <f t="shared" si="6"/>
        <v>入所224</v>
      </c>
      <c r="B227" s="98" t="s">
        <v>92</v>
      </c>
      <c r="C227" s="105">
        <v>224</v>
      </c>
      <c r="D227" s="173">
        <v>714000</v>
      </c>
    </row>
    <row r="228" spans="1:4">
      <c r="A228" s="98" t="str">
        <f t="shared" si="6"/>
        <v>入所225</v>
      </c>
      <c r="B228" s="98" t="s">
        <v>92</v>
      </c>
      <c r="C228" s="105">
        <v>225</v>
      </c>
      <c r="D228" s="173">
        <v>714000</v>
      </c>
    </row>
    <row r="229" spans="1:4">
      <c r="A229" s="98" t="str">
        <f t="shared" si="6"/>
        <v>入所226</v>
      </c>
      <c r="B229" s="98" t="s">
        <v>92</v>
      </c>
      <c r="C229" s="105">
        <v>226</v>
      </c>
      <c r="D229" s="173">
        <v>714000</v>
      </c>
    </row>
    <row r="230" spans="1:4">
      <c r="A230" s="98" t="str">
        <f t="shared" si="6"/>
        <v>入所227</v>
      </c>
      <c r="B230" s="98" t="s">
        <v>92</v>
      </c>
      <c r="C230" s="105">
        <v>227</v>
      </c>
      <c r="D230" s="173">
        <v>714000</v>
      </c>
    </row>
    <row r="231" spans="1:4">
      <c r="A231" s="98" t="str">
        <f t="shared" si="6"/>
        <v>入所228</v>
      </c>
      <c r="B231" s="98" t="s">
        <v>92</v>
      </c>
      <c r="C231" s="105">
        <v>228</v>
      </c>
      <c r="D231" s="173">
        <v>714000</v>
      </c>
    </row>
    <row r="232" spans="1:4">
      <c r="A232" s="98" t="str">
        <f t="shared" si="6"/>
        <v>入所229</v>
      </c>
      <c r="B232" s="98" t="s">
        <v>92</v>
      </c>
      <c r="C232" s="105">
        <v>229</v>
      </c>
      <c r="D232" s="173">
        <v>714000</v>
      </c>
    </row>
    <row r="233" spans="1:4">
      <c r="A233" s="98" t="str">
        <f t="shared" si="6"/>
        <v>入所230</v>
      </c>
      <c r="B233" s="98" t="s">
        <v>92</v>
      </c>
      <c r="C233" s="105">
        <v>230</v>
      </c>
      <c r="D233" s="173">
        <v>714000</v>
      </c>
    </row>
    <row r="234" spans="1:4">
      <c r="A234" s="98" t="str">
        <f t="shared" si="6"/>
        <v>入所231</v>
      </c>
      <c r="B234" s="98" t="s">
        <v>92</v>
      </c>
      <c r="C234" s="105">
        <v>231</v>
      </c>
      <c r="D234" s="173">
        <v>714000</v>
      </c>
    </row>
    <row r="235" spans="1:4">
      <c r="A235" s="98" t="str">
        <f t="shared" si="6"/>
        <v>入所232</v>
      </c>
      <c r="B235" s="98" t="s">
        <v>92</v>
      </c>
      <c r="C235" s="105">
        <v>232</v>
      </c>
      <c r="D235" s="173">
        <v>714000</v>
      </c>
    </row>
    <row r="236" spans="1:4">
      <c r="A236" s="98" t="str">
        <f t="shared" si="6"/>
        <v>入所233</v>
      </c>
      <c r="B236" s="98" t="s">
        <v>92</v>
      </c>
      <c r="C236" s="105">
        <v>233</v>
      </c>
      <c r="D236" s="173">
        <v>714000</v>
      </c>
    </row>
    <row r="237" spans="1:4">
      <c r="A237" s="98" t="str">
        <f t="shared" si="6"/>
        <v>入所234</v>
      </c>
      <c r="B237" s="98" t="s">
        <v>92</v>
      </c>
      <c r="C237" s="105">
        <v>234</v>
      </c>
      <c r="D237" s="173">
        <v>714000</v>
      </c>
    </row>
    <row r="238" spans="1:4">
      <c r="A238" s="98" t="str">
        <f t="shared" si="6"/>
        <v>入所235</v>
      </c>
      <c r="B238" s="98" t="s">
        <v>92</v>
      </c>
      <c r="C238" s="105">
        <v>235</v>
      </c>
      <c r="D238" s="173">
        <v>714000</v>
      </c>
    </row>
    <row r="239" spans="1:4">
      <c r="A239" s="98" t="str">
        <f t="shared" si="6"/>
        <v>入所236</v>
      </c>
      <c r="B239" s="98" t="s">
        <v>92</v>
      </c>
      <c r="C239" s="105">
        <v>236</v>
      </c>
      <c r="D239" s="173">
        <v>714000</v>
      </c>
    </row>
    <row r="240" spans="1:4">
      <c r="A240" s="98" t="str">
        <f t="shared" si="6"/>
        <v>入所237</v>
      </c>
      <c r="B240" s="98" t="s">
        <v>92</v>
      </c>
      <c r="C240" s="105">
        <v>237</v>
      </c>
      <c r="D240" s="173">
        <v>714000</v>
      </c>
    </row>
    <row r="241" spans="1:4">
      <c r="A241" s="98" t="str">
        <f t="shared" si="6"/>
        <v>入所238</v>
      </c>
      <c r="B241" s="98" t="s">
        <v>92</v>
      </c>
      <c r="C241" s="105">
        <v>238</v>
      </c>
      <c r="D241" s="173">
        <v>714000</v>
      </c>
    </row>
    <row r="242" spans="1:4">
      <c r="A242" s="98" t="str">
        <f t="shared" si="6"/>
        <v>入所239</v>
      </c>
      <c r="B242" s="98" t="s">
        <v>92</v>
      </c>
      <c r="C242" s="105">
        <v>239</v>
      </c>
      <c r="D242" s="173">
        <v>714000</v>
      </c>
    </row>
    <row r="243" spans="1:4">
      <c r="A243" s="98" t="str">
        <f t="shared" si="6"/>
        <v>入所240</v>
      </c>
      <c r="B243" s="98" t="s">
        <v>92</v>
      </c>
      <c r="C243" s="105">
        <v>240</v>
      </c>
      <c r="D243" s="173">
        <v>714000</v>
      </c>
    </row>
    <row r="244" spans="1:4">
      <c r="A244" s="98" t="str">
        <f t="shared" si="6"/>
        <v>入所241</v>
      </c>
      <c r="B244" s="98" t="s">
        <v>92</v>
      </c>
      <c r="C244" s="105">
        <v>241</v>
      </c>
      <c r="D244" s="173">
        <v>714000</v>
      </c>
    </row>
    <row r="245" spans="1:4">
      <c r="A245" s="98" t="str">
        <f t="shared" si="6"/>
        <v>入所242</v>
      </c>
      <c r="B245" s="98" t="s">
        <v>92</v>
      </c>
      <c r="C245" s="105">
        <v>242</v>
      </c>
      <c r="D245" s="173">
        <v>714000</v>
      </c>
    </row>
    <row r="246" spans="1:4">
      <c r="A246" s="98" t="str">
        <f t="shared" si="6"/>
        <v>入所243</v>
      </c>
      <c r="B246" s="98" t="s">
        <v>92</v>
      </c>
      <c r="C246" s="105">
        <v>243</v>
      </c>
      <c r="D246" s="173">
        <v>714000</v>
      </c>
    </row>
    <row r="247" spans="1:4">
      <c r="A247" s="98" t="str">
        <f t="shared" si="6"/>
        <v>入所244</v>
      </c>
      <c r="B247" s="98" t="s">
        <v>92</v>
      </c>
      <c r="C247" s="105">
        <v>244</v>
      </c>
      <c r="D247" s="173">
        <v>714000</v>
      </c>
    </row>
    <row r="248" spans="1:4">
      <c r="A248" s="98" t="str">
        <f t="shared" si="6"/>
        <v>入所245</v>
      </c>
      <c r="B248" s="98" t="s">
        <v>92</v>
      </c>
      <c r="C248" s="105">
        <v>245</v>
      </c>
      <c r="D248" s="173">
        <v>714000</v>
      </c>
    </row>
    <row r="249" spans="1:4">
      <c r="A249" s="98" t="str">
        <f t="shared" si="6"/>
        <v>入所246</v>
      </c>
      <c r="B249" s="98" t="s">
        <v>92</v>
      </c>
      <c r="C249" s="105">
        <v>246</v>
      </c>
      <c r="D249" s="173">
        <v>714000</v>
      </c>
    </row>
    <row r="250" spans="1:4">
      <c r="A250" s="98" t="str">
        <f t="shared" si="6"/>
        <v>入所247</v>
      </c>
      <c r="B250" s="98" t="s">
        <v>92</v>
      </c>
      <c r="C250" s="105">
        <v>247</v>
      </c>
      <c r="D250" s="173">
        <v>714000</v>
      </c>
    </row>
    <row r="251" spans="1:4">
      <c r="A251" s="98" t="str">
        <f t="shared" si="6"/>
        <v>入所248</v>
      </c>
      <c r="B251" s="98" t="s">
        <v>92</v>
      </c>
      <c r="C251" s="105">
        <v>248</v>
      </c>
      <c r="D251" s="173">
        <v>714000</v>
      </c>
    </row>
    <row r="252" spans="1:4">
      <c r="A252" s="98" t="str">
        <f t="shared" si="6"/>
        <v>入所249</v>
      </c>
      <c r="B252" s="98" t="s">
        <v>92</v>
      </c>
      <c r="C252" s="105">
        <v>249</v>
      </c>
      <c r="D252" s="173">
        <v>714000</v>
      </c>
    </row>
    <row r="253" spans="1:4">
      <c r="A253" s="98" t="str">
        <f t="shared" si="6"/>
        <v>入所250</v>
      </c>
      <c r="B253" s="98" t="s">
        <v>92</v>
      </c>
      <c r="C253" s="105">
        <v>250</v>
      </c>
      <c r="D253" s="173">
        <v>714000</v>
      </c>
    </row>
    <row r="254" spans="1:4">
      <c r="A254" s="98" t="str">
        <f t="shared" si="6"/>
        <v>入所251</v>
      </c>
      <c r="B254" s="98" t="s">
        <v>92</v>
      </c>
      <c r="C254" s="105">
        <v>251</v>
      </c>
      <c r="D254" s="173">
        <v>714000</v>
      </c>
    </row>
    <row r="255" spans="1:4">
      <c r="A255" s="98" t="str">
        <f t="shared" si="6"/>
        <v>入所252</v>
      </c>
      <c r="B255" s="98" t="s">
        <v>92</v>
      </c>
      <c r="C255" s="105">
        <v>252</v>
      </c>
      <c r="D255" s="173">
        <v>714000</v>
      </c>
    </row>
    <row r="256" spans="1:4">
      <c r="A256" s="98" t="str">
        <f t="shared" si="6"/>
        <v>入所253</v>
      </c>
      <c r="B256" s="98" t="s">
        <v>92</v>
      </c>
      <c r="C256" s="105">
        <v>253</v>
      </c>
      <c r="D256" s="173">
        <v>714000</v>
      </c>
    </row>
    <row r="257" spans="1:4">
      <c r="A257" s="98" t="str">
        <f t="shared" si="6"/>
        <v>入所254</v>
      </c>
      <c r="B257" s="98" t="s">
        <v>92</v>
      </c>
      <c r="C257" s="105">
        <v>254</v>
      </c>
      <c r="D257" s="173">
        <v>714000</v>
      </c>
    </row>
    <row r="258" spans="1:4">
      <c r="A258" s="98" t="str">
        <f t="shared" si="6"/>
        <v>入所255</v>
      </c>
      <c r="B258" s="98" t="s">
        <v>92</v>
      </c>
      <c r="C258" s="105">
        <v>255</v>
      </c>
      <c r="D258" s="173">
        <v>714000</v>
      </c>
    </row>
    <row r="259" spans="1:4">
      <c r="A259" s="98" t="str">
        <f t="shared" ref="A259:A322" si="7">B259&amp;C259</f>
        <v>入所256</v>
      </c>
      <c r="B259" s="98" t="s">
        <v>92</v>
      </c>
      <c r="C259" s="105">
        <v>256</v>
      </c>
      <c r="D259" s="173">
        <v>714000</v>
      </c>
    </row>
    <row r="260" spans="1:4">
      <c r="A260" s="98" t="str">
        <f t="shared" si="7"/>
        <v>入所257</v>
      </c>
      <c r="B260" s="98" t="s">
        <v>92</v>
      </c>
      <c r="C260" s="105">
        <v>257</v>
      </c>
      <c r="D260" s="173">
        <v>714000</v>
      </c>
    </row>
    <row r="261" spans="1:4">
      <c r="A261" s="98" t="str">
        <f t="shared" si="7"/>
        <v>入所258</v>
      </c>
      <c r="B261" s="98" t="s">
        <v>92</v>
      </c>
      <c r="C261" s="105">
        <v>258</v>
      </c>
      <c r="D261" s="173">
        <v>714000</v>
      </c>
    </row>
    <row r="262" spans="1:4">
      <c r="A262" s="98" t="str">
        <f t="shared" si="7"/>
        <v>入所259</v>
      </c>
      <c r="B262" s="98" t="s">
        <v>92</v>
      </c>
      <c r="C262" s="105">
        <v>259</v>
      </c>
      <c r="D262" s="173">
        <v>714000</v>
      </c>
    </row>
    <row r="263" spans="1:4">
      <c r="A263" s="98" t="str">
        <f t="shared" si="7"/>
        <v>入所260</v>
      </c>
      <c r="B263" s="98" t="s">
        <v>92</v>
      </c>
      <c r="C263" s="105">
        <v>260</v>
      </c>
      <c r="D263" s="173">
        <v>714000</v>
      </c>
    </row>
    <row r="264" spans="1:4">
      <c r="A264" s="98" t="str">
        <f t="shared" si="7"/>
        <v>入所261</v>
      </c>
      <c r="B264" s="98" t="s">
        <v>92</v>
      </c>
      <c r="C264" s="105">
        <v>261</v>
      </c>
      <c r="D264" s="173">
        <v>714000</v>
      </c>
    </row>
    <row r="265" spans="1:4">
      <c r="A265" s="98" t="str">
        <f t="shared" si="7"/>
        <v>入所262</v>
      </c>
      <c r="B265" s="98" t="s">
        <v>92</v>
      </c>
      <c r="C265" s="105">
        <v>262</v>
      </c>
      <c r="D265" s="173">
        <v>714000</v>
      </c>
    </row>
    <row r="266" spans="1:4">
      <c r="A266" s="98" t="str">
        <f t="shared" si="7"/>
        <v>入所263</v>
      </c>
      <c r="B266" s="98" t="s">
        <v>92</v>
      </c>
      <c r="C266" s="105">
        <v>263</v>
      </c>
      <c r="D266" s="173">
        <v>714000</v>
      </c>
    </row>
    <row r="267" spans="1:4">
      <c r="A267" s="98" t="str">
        <f t="shared" si="7"/>
        <v>入所264</v>
      </c>
      <c r="B267" s="98" t="s">
        <v>92</v>
      </c>
      <c r="C267" s="105">
        <v>264</v>
      </c>
      <c r="D267" s="173">
        <v>714000</v>
      </c>
    </row>
    <row r="268" spans="1:4">
      <c r="A268" s="98" t="str">
        <f t="shared" si="7"/>
        <v>入所265</v>
      </c>
      <c r="B268" s="98" t="s">
        <v>92</v>
      </c>
      <c r="C268" s="105">
        <v>265</v>
      </c>
      <c r="D268" s="173">
        <v>714000</v>
      </c>
    </row>
    <row r="269" spans="1:4">
      <c r="A269" s="98" t="str">
        <f t="shared" si="7"/>
        <v>入所266</v>
      </c>
      <c r="B269" s="98" t="s">
        <v>92</v>
      </c>
      <c r="C269" s="105">
        <v>266</v>
      </c>
      <c r="D269" s="173">
        <v>714000</v>
      </c>
    </row>
    <row r="270" spans="1:4">
      <c r="A270" s="98" t="str">
        <f t="shared" si="7"/>
        <v>入所267</v>
      </c>
      <c r="B270" s="98" t="s">
        <v>92</v>
      </c>
      <c r="C270" s="105">
        <v>267</v>
      </c>
      <c r="D270" s="173">
        <v>714000</v>
      </c>
    </row>
    <row r="271" spans="1:4">
      <c r="A271" s="98" t="str">
        <f t="shared" si="7"/>
        <v>入所268</v>
      </c>
      <c r="B271" s="98" t="s">
        <v>92</v>
      </c>
      <c r="C271" s="105">
        <v>268</v>
      </c>
      <c r="D271" s="173">
        <v>714000</v>
      </c>
    </row>
    <row r="272" spans="1:4">
      <c r="A272" s="98" t="str">
        <f t="shared" si="7"/>
        <v>入所269</v>
      </c>
      <c r="B272" s="98" t="s">
        <v>92</v>
      </c>
      <c r="C272" s="105">
        <v>269</v>
      </c>
      <c r="D272" s="173">
        <v>714000</v>
      </c>
    </row>
    <row r="273" spans="1:4">
      <c r="A273" s="98" t="str">
        <f t="shared" si="7"/>
        <v>入所270</v>
      </c>
      <c r="B273" s="98" t="s">
        <v>92</v>
      </c>
      <c r="C273" s="105">
        <v>270</v>
      </c>
      <c r="D273" s="173">
        <v>714000</v>
      </c>
    </row>
    <row r="274" spans="1:4">
      <c r="A274" s="98" t="str">
        <f t="shared" si="7"/>
        <v>入所271</v>
      </c>
      <c r="B274" s="98" t="s">
        <v>92</v>
      </c>
      <c r="C274" s="105">
        <v>271</v>
      </c>
      <c r="D274" s="173">
        <v>714000</v>
      </c>
    </row>
    <row r="275" spans="1:4">
      <c r="A275" s="98" t="str">
        <f t="shared" si="7"/>
        <v>入所272</v>
      </c>
      <c r="B275" s="98" t="s">
        <v>92</v>
      </c>
      <c r="C275" s="105">
        <v>272</v>
      </c>
      <c r="D275" s="173">
        <v>714000</v>
      </c>
    </row>
    <row r="276" spans="1:4">
      <c r="A276" s="98" t="str">
        <f t="shared" si="7"/>
        <v>入所273</v>
      </c>
      <c r="B276" s="98" t="s">
        <v>92</v>
      </c>
      <c r="C276" s="105">
        <v>273</v>
      </c>
      <c r="D276" s="173">
        <v>714000</v>
      </c>
    </row>
    <row r="277" spans="1:4">
      <c r="A277" s="98" t="str">
        <f t="shared" si="7"/>
        <v>入所274</v>
      </c>
      <c r="B277" s="98" t="s">
        <v>92</v>
      </c>
      <c r="C277" s="105">
        <v>274</v>
      </c>
      <c r="D277" s="173">
        <v>714000</v>
      </c>
    </row>
    <row r="278" spans="1:4">
      <c r="A278" s="98" t="str">
        <f t="shared" si="7"/>
        <v>入所275</v>
      </c>
      <c r="B278" s="98" t="s">
        <v>92</v>
      </c>
      <c r="C278" s="105">
        <v>275</v>
      </c>
      <c r="D278" s="173">
        <v>714000</v>
      </c>
    </row>
    <row r="279" spans="1:4">
      <c r="A279" s="98" t="str">
        <f t="shared" si="7"/>
        <v>入所276</v>
      </c>
      <c r="B279" s="98" t="s">
        <v>92</v>
      </c>
      <c r="C279" s="105">
        <v>276</v>
      </c>
      <c r="D279" s="173">
        <v>714000</v>
      </c>
    </row>
    <row r="280" spans="1:4">
      <c r="A280" s="98" t="str">
        <f t="shared" si="7"/>
        <v>入所277</v>
      </c>
      <c r="B280" s="98" t="s">
        <v>92</v>
      </c>
      <c r="C280" s="105">
        <v>277</v>
      </c>
      <c r="D280" s="173">
        <v>714000</v>
      </c>
    </row>
    <row r="281" spans="1:4">
      <c r="A281" s="98" t="str">
        <f t="shared" si="7"/>
        <v>入所278</v>
      </c>
      <c r="B281" s="98" t="s">
        <v>92</v>
      </c>
      <c r="C281" s="105">
        <v>278</v>
      </c>
      <c r="D281" s="173">
        <v>714000</v>
      </c>
    </row>
    <row r="282" spans="1:4">
      <c r="A282" s="98" t="str">
        <f t="shared" si="7"/>
        <v>入所279</v>
      </c>
      <c r="B282" s="98" t="s">
        <v>92</v>
      </c>
      <c r="C282" s="105">
        <v>279</v>
      </c>
      <c r="D282" s="173">
        <v>714000</v>
      </c>
    </row>
    <row r="283" spans="1:4">
      <c r="A283" s="98" t="str">
        <f t="shared" si="7"/>
        <v>入所280</v>
      </c>
      <c r="B283" s="98" t="s">
        <v>92</v>
      </c>
      <c r="C283" s="105">
        <v>280</v>
      </c>
      <c r="D283" s="173">
        <v>714000</v>
      </c>
    </row>
    <row r="284" spans="1:4">
      <c r="A284" s="98" t="str">
        <f t="shared" si="7"/>
        <v>入所281</v>
      </c>
      <c r="B284" s="98" t="s">
        <v>92</v>
      </c>
      <c r="C284" s="105">
        <v>281</v>
      </c>
      <c r="D284" s="173">
        <v>714000</v>
      </c>
    </row>
    <row r="285" spans="1:4">
      <c r="A285" s="98" t="str">
        <f t="shared" si="7"/>
        <v>入所282</v>
      </c>
      <c r="B285" s="98" t="s">
        <v>92</v>
      </c>
      <c r="C285" s="105">
        <v>282</v>
      </c>
      <c r="D285" s="173">
        <v>714000</v>
      </c>
    </row>
    <row r="286" spans="1:4">
      <c r="A286" s="98" t="str">
        <f t="shared" si="7"/>
        <v>入所283</v>
      </c>
      <c r="B286" s="98" t="s">
        <v>92</v>
      </c>
      <c r="C286" s="105">
        <v>283</v>
      </c>
      <c r="D286" s="173">
        <v>714000</v>
      </c>
    </row>
    <row r="287" spans="1:4">
      <c r="A287" s="98" t="str">
        <f t="shared" si="7"/>
        <v>入所284</v>
      </c>
      <c r="B287" s="98" t="s">
        <v>92</v>
      </c>
      <c r="C287" s="105">
        <v>284</v>
      </c>
      <c r="D287" s="173">
        <v>714000</v>
      </c>
    </row>
    <row r="288" spans="1:4">
      <c r="A288" s="98" t="str">
        <f t="shared" si="7"/>
        <v>入所285</v>
      </c>
      <c r="B288" s="98" t="s">
        <v>92</v>
      </c>
      <c r="C288" s="105">
        <v>285</v>
      </c>
      <c r="D288" s="173">
        <v>714000</v>
      </c>
    </row>
    <row r="289" spans="1:4">
      <c r="A289" s="98" t="str">
        <f t="shared" si="7"/>
        <v>入所286</v>
      </c>
      <c r="B289" s="98" t="s">
        <v>92</v>
      </c>
      <c r="C289" s="105">
        <v>286</v>
      </c>
      <c r="D289" s="173">
        <v>714000</v>
      </c>
    </row>
    <row r="290" spans="1:4">
      <c r="A290" s="98" t="str">
        <f t="shared" si="7"/>
        <v>入所287</v>
      </c>
      <c r="B290" s="98" t="s">
        <v>92</v>
      </c>
      <c r="C290" s="105">
        <v>287</v>
      </c>
      <c r="D290" s="173">
        <v>714000</v>
      </c>
    </row>
    <row r="291" spans="1:4">
      <c r="A291" s="98" t="str">
        <f t="shared" si="7"/>
        <v>入所288</v>
      </c>
      <c r="B291" s="98" t="s">
        <v>92</v>
      </c>
      <c r="C291" s="105">
        <v>288</v>
      </c>
      <c r="D291" s="173">
        <v>714000</v>
      </c>
    </row>
    <row r="292" spans="1:4">
      <c r="A292" s="98" t="str">
        <f t="shared" si="7"/>
        <v>入所289</v>
      </c>
      <c r="B292" s="98" t="s">
        <v>92</v>
      </c>
      <c r="C292" s="105">
        <v>289</v>
      </c>
      <c r="D292" s="173">
        <v>714000</v>
      </c>
    </row>
    <row r="293" spans="1:4">
      <c r="A293" s="98" t="str">
        <f t="shared" si="7"/>
        <v>入所290</v>
      </c>
      <c r="B293" s="98" t="s">
        <v>92</v>
      </c>
      <c r="C293" s="105">
        <v>290</v>
      </c>
      <c r="D293" s="173">
        <v>714000</v>
      </c>
    </row>
    <row r="294" spans="1:4">
      <c r="A294" s="98" t="str">
        <f t="shared" si="7"/>
        <v>入所291</v>
      </c>
      <c r="B294" s="98" t="s">
        <v>92</v>
      </c>
      <c r="C294" s="105">
        <v>291</v>
      </c>
      <c r="D294" s="173">
        <v>714000</v>
      </c>
    </row>
    <row r="295" spans="1:4">
      <c r="A295" s="98" t="str">
        <f t="shared" si="7"/>
        <v>入所292</v>
      </c>
      <c r="B295" s="98" t="s">
        <v>92</v>
      </c>
      <c r="C295" s="105">
        <v>292</v>
      </c>
      <c r="D295" s="173">
        <v>714000</v>
      </c>
    </row>
    <row r="296" spans="1:4">
      <c r="A296" s="98" t="str">
        <f t="shared" si="7"/>
        <v>入所293</v>
      </c>
      <c r="B296" s="98" t="s">
        <v>92</v>
      </c>
      <c r="C296" s="105">
        <v>293</v>
      </c>
      <c r="D296" s="173">
        <v>714000</v>
      </c>
    </row>
    <row r="297" spans="1:4">
      <c r="A297" s="98" t="str">
        <f t="shared" si="7"/>
        <v>入所294</v>
      </c>
      <c r="B297" s="98" t="s">
        <v>92</v>
      </c>
      <c r="C297" s="105">
        <v>294</v>
      </c>
      <c r="D297" s="173">
        <v>714000</v>
      </c>
    </row>
    <row r="298" spans="1:4">
      <c r="A298" s="98" t="str">
        <f t="shared" si="7"/>
        <v>入所295</v>
      </c>
      <c r="B298" s="98" t="s">
        <v>92</v>
      </c>
      <c r="C298" s="105">
        <v>295</v>
      </c>
      <c r="D298" s="173">
        <v>714000</v>
      </c>
    </row>
    <row r="299" spans="1:4">
      <c r="A299" s="98" t="str">
        <f t="shared" si="7"/>
        <v>入所296</v>
      </c>
      <c r="B299" s="98" t="s">
        <v>92</v>
      </c>
      <c r="C299" s="105">
        <v>296</v>
      </c>
      <c r="D299" s="173">
        <v>714000</v>
      </c>
    </row>
    <row r="300" spans="1:4">
      <c r="A300" s="98" t="str">
        <f t="shared" si="7"/>
        <v>入所297</v>
      </c>
      <c r="B300" s="98" t="s">
        <v>92</v>
      </c>
      <c r="C300" s="105">
        <v>297</v>
      </c>
      <c r="D300" s="173">
        <v>714000</v>
      </c>
    </row>
    <row r="301" spans="1:4">
      <c r="A301" s="98" t="str">
        <f t="shared" si="7"/>
        <v>入所298</v>
      </c>
      <c r="B301" s="98" t="s">
        <v>92</v>
      </c>
      <c r="C301" s="105">
        <v>298</v>
      </c>
      <c r="D301" s="173">
        <v>714000</v>
      </c>
    </row>
    <row r="302" spans="1:4">
      <c r="A302" s="98" t="str">
        <f t="shared" si="7"/>
        <v>入所299</v>
      </c>
      <c r="B302" s="98" t="s">
        <v>92</v>
      </c>
      <c r="C302" s="105">
        <v>299</v>
      </c>
      <c r="D302" s="173">
        <v>714000</v>
      </c>
    </row>
    <row r="303" spans="1:4">
      <c r="A303" s="98" t="str">
        <f t="shared" si="7"/>
        <v>入所300</v>
      </c>
      <c r="B303" s="98" t="s">
        <v>92</v>
      </c>
      <c r="C303" s="105">
        <v>300</v>
      </c>
      <c r="D303" s="173">
        <v>714000</v>
      </c>
    </row>
    <row r="304" spans="1:4">
      <c r="A304" s="98" t="str">
        <f t="shared" si="7"/>
        <v>入所301</v>
      </c>
      <c r="B304" s="98" t="s">
        <v>92</v>
      </c>
      <c r="C304" s="105">
        <v>301</v>
      </c>
      <c r="D304" s="173">
        <v>714000</v>
      </c>
    </row>
    <row r="305" spans="1:4">
      <c r="A305" s="98" t="str">
        <f t="shared" si="7"/>
        <v>入所302</v>
      </c>
      <c r="B305" s="98" t="s">
        <v>92</v>
      </c>
      <c r="C305" s="105">
        <v>302</v>
      </c>
      <c r="D305" s="173">
        <v>714000</v>
      </c>
    </row>
    <row r="306" spans="1:4">
      <c r="A306" s="98" t="str">
        <f t="shared" si="7"/>
        <v>入所303</v>
      </c>
      <c r="B306" s="98" t="s">
        <v>92</v>
      </c>
      <c r="C306" s="105">
        <v>303</v>
      </c>
      <c r="D306" s="173">
        <v>714000</v>
      </c>
    </row>
    <row r="307" spans="1:4">
      <c r="A307" s="98" t="str">
        <f t="shared" si="7"/>
        <v>入所304</v>
      </c>
      <c r="B307" s="98" t="s">
        <v>92</v>
      </c>
      <c r="C307" s="105">
        <v>304</v>
      </c>
      <c r="D307" s="173">
        <v>714000</v>
      </c>
    </row>
    <row r="308" spans="1:4">
      <c r="A308" s="98" t="str">
        <f t="shared" si="7"/>
        <v>入所305</v>
      </c>
      <c r="B308" s="98" t="s">
        <v>92</v>
      </c>
      <c r="C308" s="105">
        <v>305</v>
      </c>
      <c r="D308" s="173">
        <v>714000</v>
      </c>
    </row>
    <row r="309" spans="1:4">
      <c r="A309" s="98" t="str">
        <f t="shared" si="7"/>
        <v>入所306</v>
      </c>
      <c r="B309" s="98" t="s">
        <v>92</v>
      </c>
      <c r="C309" s="105">
        <v>306</v>
      </c>
      <c r="D309" s="173">
        <v>714000</v>
      </c>
    </row>
    <row r="310" spans="1:4">
      <c r="A310" s="98" t="str">
        <f t="shared" si="7"/>
        <v>入所307</v>
      </c>
      <c r="B310" s="98" t="s">
        <v>92</v>
      </c>
      <c r="C310" s="105">
        <v>307</v>
      </c>
      <c r="D310" s="173">
        <v>714000</v>
      </c>
    </row>
    <row r="311" spans="1:4">
      <c r="A311" s="98" t="str">
        <f t="shared" si="7"/>
        <v>入所308</v>
      </c>
      <c r="B311" s="98" t="s">
        <v>92</v>
      </c>
      <c r="C311" s="105">
        <v>308</v>
      </c>
      <c r="D311" s="173">
        <v>714000</v>
      </c>
    </row>
    <row r="312" spans="1:4">
      <c r="A312" s="98" t="str">
        <f t="shared" si="7"/>
        <v>入所309</v>
      </c>
      <c r="B312" s="98" t="s">
        <v>92</v>
      </c>
      <c r="C312" s="105">
        <v>309</v>
      </c>
      <c r="D312" s="173">
        <v>714000</v>
      </c>
    </row>
    <row r="313" spans="1:4">
      <c r="A313" s="98" t="str">
        <f t="shared" si="7"/>
        <v>入所310</v>
      </c>
      <c r="B313" s="98" t="s">
        <v>92</v>
      </c>
      <c r="C313" s="105">
        <v>310</v>
      </c>
      <c r="D313" s="173">
        <v>714000</v>
      </c>
    </row>
    <row r="314" spans="1:4">
      <c r="A314" s="98" t="str">
        <f t="shared" si="7"/>
        <v>入所311</v>
      </c>
      <c r="B314" s="98" t="s">
        <v>92</v>
      </c>
      <c r="C314" s="105">
        <v>311</v>
      </c>
      <c r="D314" s="173">
        <v>714000</v>
      </c>
    </row>
    <row r="315" spans="1:4">
      <c r="A315" s="98" t="str">
        <f t="shared" si="7"/>
        <v>入所312</v>
      </c>
      <c r="B315" s="98" t="s">
        <v>92</v>
      </c>
      <c r="C315" s="105">
        <v>312</v>
      </c>
      <c r="D315" s="173">
        <v>714000</v>
      </c>
    </row>
    <row r="316" spans="1:4">
      <c r="A316" s="98" t="str">
        <f t="shared" si="7"/>
        <v>入所313</v>
      </c>
      <c r="B316" s="98" t="s">
        <v>92</v>
      </c>
      <c r="C316" s="105">
        <v>313</v>
      </c>
      <c r="D316" s="173">
        <v>714000</v>
      </c>
    </row>
    <row r="317" spans="1:4">
      <c r="A317" s="98" t="str">
        <f t="shared" si="7"/>
        <v>入所314</v>
      </c>
      <c r="B317" s="98" t="s">
        <v>92</v>
      </c>
      <c r="C317" s="105">
        <v>314</v>
      </c>
      <c r="D317" s="173">
        <v>714000</v>
      </c>
    </row>
    <row r="318" spans="1:4">
      <c r="A318" s="98" t="str">
        <f t="shared" si="7"/>
        <v>入所315</v>
      </c>
      <c r="B318" s="98" t="s">
        <v>92</v>
      </c>
      <c r="C318" s="105">
        <v>315</v>
      </c>
      <c r="D318" s="173">
        <v>714000</v>
      </c>
    </row>
    <row r="319" spans="1:4">
      <c r="A319" s="98" t="str">
        <f t="shared" si="7"/>
        <v>入所316</v>
      </c>
      <c r="B319" s="98" t="s">
        <v>92</v>
      </c>
      <c r="C319" s="105">
        <v>316</v>
      </c>
      <c r="D319" s="173">
        <v>714000</v>
      </c>
    </row>
    <row r="320" spans="1:4">
      <c r="A320" s="98" t="str">
        <f t="shared" si="7"/>
        <v>入所317</v>
      </c>
      <c r="B320" s="98" t="s">
        <v>92</v>
      </c>
      <c r="C320" s="105">
        <v>317</v>
      </c>
      <c r="D320" s="173">
        <v>714000</v>
      </c>
    </row>
    <row r="321" spans="1:4">
      <c r="A321" s="98" t="str">
        <f t="shared" si="7"/>
        <v>入所318</v>
      </c>
      <c r="B321" s="98" t="s">
        <v>92</v>
      </c>
      <c r="C321" s="105">
        <v>318</v>
      </c>
      <c r="D321" s="173">
        <v>714000</v>
      </c>
    </row>
    <row r="322" spans="1:4">
      <c r="A322" s="98" t="str">
        <f t="shared" si="7"/>
        <v>入所319</v>
      </c>
      <c r="B322" s="98" t="s">
        <v>92</v>
      </c>
      <c r="C322" s="105">
        <v>319</v>
      </c>
      <c r="D322" s="173">
        <v>714000</v>
      </c>
    </row>
    <row r="323" spans="1:4">
      <c r="A323" s="98" t="str">
        <f t="shared" ref="A323:A386" si="8">B323&amp;C323</f>
        <v>入所320</v>
      </c>
      <c r="B323" s="98" t="s">
        <v>92</v>
      </c>
      <c r="C323" s="105">
        <v>320</v>
      </c>
      <c r="D323" s="173">
        <v>714000</v>
      </c>
    </row>
    <row r="324" spans="1:4">
      <c r="A324" s="98" t="str">
        <f t="shared" si="8"/>
        <v>入所321</v>
      </c>
      <c r="B324" s="98" t="s">
        <v>92</v>
      </c>
      <c r="C324" s="105">
        <v>321</v>
      </c>
      <c r="D324" s="173">
        <v>714000</v>
      </c>
    </row>
    <row r="325" spans="1:4">
      <c r="A325" s="98" t="str">
        <f t="shared" si="8"/>
        <v>入所322</v>
      </c>
      <c r="B325" s="98" t="s">
        <v>92</v>
      </c>
      <c r="C325" s="105">
        <v>322</v>
      </c>
      <c r="D325" s="173">
        <v>714000</v>
      </c>
    </row>
    <row r="326" spans="1:4">
      <c r="A326" s="98" t="str">
        <f t="shared" si="8"/>
        <v>入所323</v>
      </c>
      <c r="B326" s="98" t="s">
        <v>92</v>
      </c>
      <c r="C326" s="105">
        <v>323</v>
      </c>
      <c r="D326" s="173">
        <v>714000</v>
      </c>
    </row>
    <row r="327" spans="1:4">
      <c r="A327" s="98" t="str">
        <f t="shared" si="8"/>
        <v>入所324</v>
      </c>
      <c r="B327" s="98" t="s">
        <v>92</v>
      </c>
      <c r="C327" s="105">
        <v>324</v>
      </c>
      <c r="D327" s="173">
        <v>714000</v>
      </c>
    </row>
    <row r="328" spans="1:4">
      <c r="A328" s="98" t="str">
        <f t="shared" si="8"/>
        <v>入所325</v>
      </c>
      <c r="B328" s="98" t="s">
        <v>92</v>
      </c>
      <c r="C328" s="105">
        <v>325</v>
      </c>
      <c r="D328" s="173">
        <v>714000</v>
      </c>
    </row>
    <row r="329" spans="1:4">
      <c r="A329" s="98" t="str">
        <f t="shared" si="8"/>
        <v>入所326</v>
      </c>
      <c r="B329" s="98" t="s">
        <v>92</v>
      </c>
      <c r="C329" s="105">
        <v>326</v>
      </c>
      <c r="D329" s="173">
        <v>714000</v>
      </c>
    </row>
    <row r="330" spans="1:4">
      <c r="A330" s="98" t="str">
        <f t="shared" si="8"/>
        <v>入所327</v>
      </c>
      <c r="B330" s="98" t="s">
        <v>92</v>
      </c>
      <c r="C330" s="105">
        <v>327</v>
      </c>
      <c r="D330" s="173">
        <v>714000</v>
      </c>
    </row>
    <row r="331" spans="1:4">
      <c r="A331" s="98" t="str">
        <f t="shared" si="8"/>
        <v>入所328</v>
      </c>
      <c r="B331" s="98" t="s">
        <v>92</v>
      </c>
      <c r="C331" s="105">
        <v>328</v>
      </c>
      <c r="D331" s="173">
        <v>714000</v>
      </c>
    </row>
    <row r="332" spans="1:4">
      <c r="A332" s="98" t="str">
        <f t="shared" si="8"/>
        <v>入所329</v>
      </c>
      <c r="B332" s="98" t="s">
        <v>92</v>
      </c>
      <c r="C332" s="105">
        <v>329</v>
      </c>
      <c r="D332" s="173">
        <v>714000</v>
      </c>
    </row>
    <row r="333" spans="1:4">
      <c r="A333" s="98" t="str">
        <f t="shared" si="8"/>
        <v>入所330</v>
      </c>
      <c r="B333" s="98" t="s">
        <v>92</v>
      </c>
      <c r="C333" s="105">
        <v>330</v>
      </c>
      <c r="D333" s="173">
        <v>714000</v>
      </c>
    </row>
    <row r="334" spans="1:4">
      <c r="A334" s="98" t="str">
        <f t="shared" si="8"/>
        <v>入所331</v>
      </c>
      <c r="B334" s="98" t="s">
        <v>92</v>
      </c>
      <c r="C334" s="105">
        <v>331</v>
      </c>
      <c r="D334" s="173">
        <v>714000</v>
      </c>
    </row>
    <row r="335" spans="1:4">
      <c r="A335" s="98" t="str">
        <f t="shared" si="8"/>
        <v>入所332</v>
      </c>
      <c r="B335" s="98" t="s">
        <v>92</v>
      </c>
      <c r="C335" s="105">
        <v>332</v>
      </c>
      <c r="D335" s="173">
        <v>714000</v>
      </c>
    </row>
    <row r="336" spans="1:4">
      <c r="A336" s="98" t="str">
        <f t="shared" si="8"/>
        <v>入所333</v>
      </c>
      <c r="B336" s="98" t="s">
        <v>92</v>
      </c>
      <c r="C336" s="105">
        <v>333</v>
      </c>
      <c r="D336" s="173">
        <v>714000</v>
      </c>
    </row>
    <row r="337" spans="1:4">
      <c r="A337" s="98" t="str">
        <f t="shared" si="8"/>
        <v>入所334</v>
      </c>
      <c r="B337" s="98" t="s">
        <v>92</v>
      </c>
      <c r="C337" s="105">
        <v>334</v>
      </c>
      <c r="D337" s="173">
        <v>714000</v>
      </c>
    </row>
    <row r="338" spans="1:4">
      <c r="A338" s="98" t="str">
        <f t="shared" si="8"/>
        <v>入所335</v>
      </c>
      <c r="B338" s="98" t="s">
        <v>92</v>
      </c>
      <c r="C338" s="105">
        <v>335</v>
      </c>
      <c r="D338" s="173">
        <v>714000</v>
      </c>
    </row>
    <row r="339" spans="1:4">
      <c r="A339" s="98" t="str">
        <f t="shared" si="8"/>
        <v>入所336</v>
      </c>
      <c r="B339" s="98" t="s">
        <v>92</v>
      </c>
      <c r="C339" s="105">
        <v>336</v>
      </c>
      <c r="D339" s="173">
        <v>714000</v>
      </c>
    </row>
    <row r="340" spans="1:4">
      <c r="A340" s="98" t="str">
        <f t="shared" si="8"/>
        <v>入所337</v>
      </c>
      <c r="B340" s="98" t="s">
        <v>92</v>
      </c>
      <c r="C340" s="105">
        <v>337</v>
      </c>
      <c r="D340" s="173">
        <v>714000</v>
      </c>
    </row>
    <row r="341" spans="1:4">
      <c r="A341" s="98" t="str">
        <f t="shared" si="8"/>
        <v>入所338</v>
      </c>
      <c r="B341" s="98" t="s">
        <v>92</v>
      </c>
      <c r="C341" s="105">
        <v>338</v>
      </c>
      <c r="D341" s="173">
        <v>714000</v>
      </c>
    </row>
    <row r="342" spans="1:4">
      <c r="A342" s="98" t="str">
        <f t="shared" si="8"/>
        <v>入所339</v>
      </c>
      <c r="B342" s="98" t="s">
        <v>92</v>
      </c>
      <c r="C342" s="105">
        <v>339</v>
      </c>
      <c r="D342" s="173">
        <v>714000</v>
      </c>
    </row>
    <row r="343" spans="1:4">
      <c r="A343" s="98" t="str">
        <f t="shared" si="8"/>
        <v>入所340</v>
      </c>
      <c r="B343" s="98" t="s">
        <v>92</v>
      </c>
      <c r="C343" s="105">
        <v>340</v>
      </c>
      <c r="D343" s="173">
        <v>714000</v>
      </c>
    </row>
    <row r="344" spans="1:4">
      <c r="A344" s="98" t="str">
        <f t="shared" si="8"/>
        <v>入所341</v>
      </c>
      <c r="B344" s="98" t="s">
        <v>92</v>
      </c>
      <c r="C344" s="105">
        <v>341</v>
      </c>
      <c r="D344" s="173">
        <v>714000</v>
      </c>
    </row>
    <row r="345" spans="1:4">
      <c r="A345" s="98" t="str">
        <f t="shared" si="8"/>
        <v>入所342</v>
      </c>
      <c r="B345" s="98" t="s">
        <v>92</v>
      </c>
      <c r="C345" s="105">
        <v>342</v>
      </c>
      <c r="D345" s="173">
        <v>714000</v>
      </c>
    </row>
    <row r="346" spans="1:4">
      <c r="A346" s="98" t="str">
        <f t="shared" si="8"/>
        <v>入所343</v>
      </c>
      <c r="B346" s="98" t="s">
        <v>92</v>
      </c>
      <c r="C346" s="105">
        <v>343</v>
      </c>
      <c r="D346" s="173">
        <v>714000</v>
      </c>
    </row>
    <row r="347" spans="1:4">
      <c r="A347" s="98" t="str">
        <f t="shared" si="8"/>
        <v>入所344</v>
      </c>
      <c r="B347" s="98" t="s">
        <v>92</v>
      </c>
      <c r="C347" s="105">
        <v>344</v>
      </c>
      <c r="D347" s="173">
        <v>714000</v>
      </c>
    </row>
    <row r="348" spans="1:4">
      <c r="A348" s="98" t="str">
        <f t="shared" si="8"/>
        <v>入所345</v>
      </c>
      <c r="B348" s="98" t="s">
        <v>92</v>
      </c>
      <c r="C348" s="105">
        <v>345</v>
      </c>
      <c r="D348" s="173">
        <v>714000</v>
      </c>
    </row>
    <row r="349" spans="1:4">
      <c r="A349" s="98" t="str">
        <f t="shared" si="8"/>
        <v>入所346</v>
      </c>
      <c r="B349" s="98" t="s">
        <v>92</v>
      </c>
      <c r="C349" s="105">
        <v>346</v>
      </c>
      <c r="D349" s="173">
        <v>714000</v>
      </c>
    </row>
    <row r="350" spans="1:4">
      <c r="A350" s="98" t="str">
        <f t="shared" si="8"/>
        <v>入所347</v>
      </c>
      <c r="B350" s="98" t="s">
        <v>92</v>
      </c>
      <c r="C350" s="105">
        <v>347</v>
      </c>
      <c r="D350" s="173">
        <v>714000</v>
      </c>
    </row>
    <row r="351" spans="1:4">
      <c r="A351" s="98" t="str">
        <f t="shared" si="8"/>
        <v>入所348</v>
      </c>
      <c r="B351" s="98" t="s">
        <v>92</v>
      </c>
      <c r="C351" s="105">
        <v>348</v>
      </c>
      <c r="D351" s="173">
        <v>714000</v>
      </c>
    </row>
    <row r="352" spans="1:4">
      <c r="A352" s="98" t="str">
        <f t="shared" si="8"/>
        <v>入所349</v>
      </c>
      <c r="B352" s="98" t="s">
        <v>92</v>
      </c>
      <c r="C352" s="105">
        <v>349</v>
      </c>
      <c r="D352" s="173">
        <v>714000</v>
      </c>
    </row>
    <row r="353" spans="1:4">
      <c r="A353" s="98" t="str">
        <f t="shared" si="8"/>
        <v>入所350</v>
      </c>
      <c r="B353" s="98" t="s">
        <v>92</v>
      </c>
      <c r="C353" s="105">
        <v>350</v>
      </c>
      <c r="D353" s="173">
        <v>714000</v>
      </c>
    </row>
    <row r="354" spans="1:4">
      <c r="A354" s="169" t="str">
        <f t="shared" si="8"/>
        <v>通所1</v>
      </c>
      <c r="B354" s="169" t="s">
        <v>93</v>
      </c>
      <c r="C354" s="170">
        <v>1</v>
      </c>
      <c r="D354" s="174">
        <v>58000</v>
      </c>
    </row>
    <row r="355" spans="1:4">
      <c r="A355" s="169" t="str">
        <f t="shared" si="8"/>
        <v>通所2</v>
      </c>
      <c r="B355" s="169" t="s">
        <v>93</v>
      </c>
      <c r="C355" s="170">
        <v>2</v>
      </c>
      <c r="D355" s="174">
        <v>58000</v>
      </c>
    </row>
    <row r="356" spans="1:4">
      <c r="A356" s="169" t="str">
        <f t="shared" si="8"/>
        <v>通所3</v>
      </c>
      <c r="B356" s="169" t="s">
        <v>93</v>
      </c>
      <c r="C356" s="170">
        <v>3</v>
      </c>
      <c r="D356" s="174">
        <v>58000</v>
      </c>
    </row>
    <row r="357" spans="1:4">
      <c r="A357" s="169" t="str">
        <f t="shared" si="8"/>
        <v>通所4</v>
      </c>
      <c r="B357" s="169" t="s">
        <v>93</v>
      </c>
      <c r="C357" s="170">
        <v>4</v>
      </c>
      <c r="D357" s="174">
        <v>58000</v>
      </c>
    </row>
    <row r="358" spans="1:4">
      <c r="A358" s="169" t="str">
        <f t="shared" si="8"/>
        <v>通所5</v>
      </c>
      <c r="B358" s="169" t="s">
        <v>93</v>
      </c>
      <c r="C358" s="170">
        <v>5</v>
      </c>
      <c r="D358" s="174">
        <v>58000</v>
      </c>
    </row>
    <row r="359" spans="1:4">
      <c r="A359" s="169" t="str">
        <f t="shared" si="8"/>
        <v>通所6</v>
      </c>
      <c r="B359" s="169" t="s">
        <v>93</v>
      </c>
      <c r="C359" s="170">
        <v>6</v>
      </c>
      <c r="D359" s="174">
        <v>58000</v>
      </c>
    </row>
    <row r="360" spans="1:4">
      <c r="A360" s="169" t="str">
        <f t="shared" si="8"/>
        <v>通所7</v>
      </c>
      <c r="B360" s="169" t="s">
        <v>93</v>
      </c>
      <c r="C360" s="170">
        <v>7</v>
      </c>
      <c r="D360" s="174">
        <v>58000</v>
      </c>
    </row>
    <row r="361" spans="1:4">
      <c r="A361" s="169" t="str">
        <f t="shared" si="8"/>
        <v>通所8</v>
      </c>
      <c r="B361" s="169" t="s">
        <v>93</v>
      </c>
      <c r="C361" s="170">
        <v>8</v>
      </c>
      <c r="D361" s="174">
        <v>58000</v>
      </c>
    </row>
    <row r="362" spans="1:4">
      <c r="A362" s="169" t="str">
        <f t="shared" si="8"/>
        <v>通所9</v>
      </c>
      <c r="B362" s="169" t="s">
        <v>93</v>
      </c>
      <c r="C362" s="170">
        <v>9</v>
      </c>
      <c r="D362" s="174">
        <v>58000</v>
      </c>
    </row>
    <row r="363" spans="1:4">
      <c r="A363" s="169" t="str">
        <f t="shared" si="8"/>
        <v>通所10</v>
      </c>
      <c r="B363" s="169" t="s">
        <v>93</v>
      </c>
      <c r="C363" s="170">
        <v>10</v>
      </c>
      <c r="D363" s="174">
        <v>58000</v>
      </c>
    </row>
    <row r="364" spans="1:4">
      <c r="A364" s="98" t="str">
        <f t="shared" si="8"/>
        <v>通所11</v>
      </c>
      <c r="B364" s="98" t="s">
        <v>93</v>
      </c>
      <c r="C364" s="105">
        <v>11</v>
      </c>
      <c r="D364" s="173">
        <v>116000</v>
      </c>
    </row>
    <row r="365" spans="1:4">
      <c r="A365" s="98" t="str">
        <f t="shared" si="8"/>
        <v>通所12</v>
      </c>
      <c r="B365" s="98" t="s">
        <v>93</v>
      </c>
      <c r="C365" s="105">
        <v>12</v>
      </c>
      <c r="D365" s="173">
        <v>116000</v>
      </c>
    </row>
    <row r="366" spans="1:4">
      <c r="A366" s="98" t="str">
        <f t="shared" si="8"/>
        <v>通所13</v>
      </c>
      <c r="B366" s="98" t="s">
        <v>93</v>
      </c>
      <c r="C366" s="105">
        <v>13</v>
      </c>
      <c r="D366" s="173">
        <v>116000</v>
      </c>
    </row>
    <row r="367" spans="1:4">
      <c r="A367" s="98" t="str">
        <f t="shared" si="8"/>
        <v>通所14</v>
      </c>
      <c r="B367" s="98" t="s">
        <v>93</v>
      </c>
      <c r="C367" s="105">
        <v>14</v>
      </c>
      <c r="D367" s="173">
        <v>116000</v>
      </c>
    </row>
    <row r="368" spans="1:4">
      <c r="A368" s="98" t="str">
        <f t="shared" si="8"/>
        <v>通所15</v>
      </c>
      <c r="B368" s="98" t="s">
        <v>93</v>
      </c>
      <c r="C368" s="105">
        <v>15</v>
      </c>
      <c r="D368" s="173">
        <v>116000</v>
      </c>
    </row>
    <row r="369" spans="1:4">
      <c r="A369" s="98" t="str">
        <f t="shared" si="8"/>
        <v>通所16</v>
      </c>
      <c r="B369" s="98" t="s">
        <v>93</v>
      </c>
      <c r="C369" s="105">
        <v>16</v>
      </c>
      <c r="D369" s="173">
        <v>116000</v>
      </c>
    </row>
    <row r="370" spans="1:4">
      <c r="A370" s="98" t="str">
        <f t="shared" si="8"/>
        <v>通所17</v>
      </c>
      <c r="B370" s="98" t="s">
        <v>93</v>
      </c>
      <c r="C370" s="105">
        <v>17</v>
      </c>
      <c r="D370" s="173">
        <v>116000</v>
      </c>
    </row>
    <row r="371" spans="1:4">
      <c r="A371" s="98" t="str">
        <f t="shared" si="8"/>
        <v>通所18</v>
      </c>
      <c r="B371" s="98" t="s">
        <v>93</v>
      </c>
      <c r="C371" s="105">
        <v>18</v>
      </c>
      <c r="D371" s="173">
        <v>116000</v>
      </c>
    </row>
    <row r="372" spans="1:4">
      <c r="A372" s="98" t="str">
        <f t="shared" si="8"/>
        <v>通所19</v>
      </c>
      <c r="B372" s="98" t="s">
        <v>93</v>
      </c>
      <c r="C372" s="105">
        <v>19</v>
      </c>
      <c r="D372" s="173">
        <v>116000</v>
      </c>
    </row>
    <row r="373" spans="1:4">
      <c r="A373" s="98" t="str">
        <f t="shared" si="8"/>
        <v>通所20</v>
      </c>
      <c r="B373" s="98" t="s">
        <v>93</v>
      </c>
      <c r="C373" s="105">
        <v>20</v>
      </c>
      <c r="D373" s="173">
        <v>116000</v>
      </c>
    </row>
    <row r="374" spans="1:4">
      <c r="A374" s="169" t="str">
        <f t="shared" si="8"/>
        <v>通所21</v>
      </c>
      <c r="B374" s="169" t="s">
        <v>93</v>
      </c>
      <c r="C374" s="170">
        <v>21</v>
      </c>
      <c r="D374" s="174">
        <v>174000</v>
      </c>
    </row>
    <row r="375" spans="1:4">
      <c r="A375" s="169" t="str">
        <f t="shared" si="8"/>
        <v>通所22</v>
      </c>
      <c r="B375" s="169" t="s">
        <v>93</v>
      </c>
      <c r="C375" s="170">
        <v>22</v>
      </c>
      <c r="D375" s="174">
        <v>174000</v>
      </c>
    </row>
    <row r="376" spans="1:4">
      <c r="A376" s="169" t="str">
        <f t="shared" si="8"/>
        <v>通所23</v>
      </c>
      <c r="B376" s="169" t="s">
        <v>93</v>
      </c>
      <c r="C376" s="170">
        <v>23</v>
      </c>
      <c r="D376" s="174">
        <v>174000</v>
      </c>
    </row>
    <row r="377" spans="1:4">
      <c r="A377" s="169" t="str">
        <f t="shared" si="8"/>
        <v>通所24</v>
      </c>
      <c r="B377" s="169" t="s">
        <v>93</v>
      </c>
      <c r="C377" s="170">
        <v>24</v>
      </c>
      <c r="D377" s="174">
        <v>174000</v>
      </c>
    </row>
    <row r="378" spans="1:4">
      <c r="A378" s="169" t="str">
        <f t="shared" si="8"/>
        <v>通所25</v>
      </c>
      <c r="B378" s="169" t="s">
        <v>93</v>
      </c>
      <c r="C378" s="170">
        <v>25</v>
      </c>
      <c r="D378" s="174">
        <v>174000</v>
      </c>
    </row>
    <row r="379" spans="1:4">
      <c r="A379" s="169" t="str">
        <f t="shared" si="8"/>
        <v>通所26</v>
      </c>
      <c r="B379" s="169" t="s">
        <v>93</v>
      </c>
      <c r="C379" s="170">
        <v>26</v>
      </c>
      <c r="D379" s="174">
        <v>174000</v>
      </c>
    </row>
    <row r="380" spans="1:4">
      <c r="A380" s="169" t="str">
        <f t="shared" si="8"/>
        <v>通所27</v>
      </c>
      <c r="B380" s="169" t="s">
        <v>93</v>
      </c>
      <c r="C380" s="170">
        <v>27</v>
      </c>
      <c r="D380" s="174">
        <v>174000</v>
      </c>
    </row>
    <row r="381" spans="1:4">
      <c r="A381" s="169" t="str">
        <f t="shared" si="8"/>
        <v>通所28</v>
      </c>
      <c r="B381" s="169" t="s">
        <v>93</v>
      </c>
      <c r="C381" s="170">
        <v>28</v>
      </c>
      <c r="D381" s="174">
        <v>174000</v>
      </c>
    </row>
    <row r="382" spans="1:4">
      <c r="A382" s="169" t="str">
        <f t="shared" si="8"/>
        <v>通所29</v>
      </c>
      <c r="B382" s="169" t="s">
        <v>93</v>
      </c>
      <c r="C382" s="170">
        <v>29</v>
      </c>
      <c r="D382" s="174">
        <v>174000</v>
      </c>
    </row>
    <row r="383" spans="1:4">
      <c r="A383" s="169" t="str">
        <f t="shared" si="8"/>
        <v>通所30</v>
      </c>
      <c r="B383" s="169" t="s">
        <v>93</v>
      </c>
      <c r="C383" s="170">
        <v>30</v>
      </c>
      <c r="D383" s="174">
        <v>174000</v>
      </c>
    </row>
    <row r="384" spans="1:4">
      <c r="A384" s="98" t="str">
        <f t="shared" si="8"/>
        <v>通所31</v>
      </c>
      <c r="B384" s="98" t="s">
        <v>93</v>
      </c>
      <c r="C384" s="105">
        <v>31</v>
      </c>
      <c r="D384" s="173">
        <v>232000</v>
      </c>
    </row>
    <row r="385" spans="1:4">
      <c r="A385" s="98" t="str">
        <f t="shared" si="8"/>
        <v>通所32</v>
      </c>
      <c r="B385" s="98" t="s">
        <v>93</v>
      </c>
      <c r="C385" s="105">
        <v>32</v>
      </c>
      <c r="D385" s="173">
        <v>232000</v>
      </c>
    </row>
    <row r="386" spans="1:4">
      <c r="A386" s="98" t="str">
        <f t="shared" si="8"/>
        <v>通所33</v>
      </c>
      <c r="B386" s="98" t="s">
        <v>93</v>
      </c>
      <c r="C386" s="105">
        <v>33</v>
      </c>
      <c r="D386" s="173">
        <v>232000</v>
      </c>
    </row>
    <row r="387" spans="1:4">
      <c r="A387" s="98" t="str">
        <f t="shared" ref="A387:A450" si="9">B387&amp;C387</f>
        <v>通所34</v>
      </c>
      <c r="B387" s="98" t="s">
        <v>93</v>
      </c>
      <c r="C387" s="105">
        <v>34</v>
      </c>
      <c r="D387" s="173">
        <v>232000</v>
      </c>
    </row>
    <row r="388" spans="1:4">
      <c r="A388" s="98" t="str">
        <f t="shared" si="9"/>
        <v>通所35</v>
      </c>
      <c r="B388" s="98" t="s">
        <v>93</v>
      </c>
      <c r="C388" s="105">
        <v>35</v>
      </c>
      <c r="D388" s="173">
        <v>232000</v>
      </c>
    </row>
    <row r="389" spans="1:4">
      <c r="A389" s="98" t="str">
        <f t="shared" si="9"/>
        <v>通所36</v>
      </c>
      <c r="B389" s="98" t="s">
        <v>93</v>
      </c>
      <c r="C389" s="105">
        <v>36</v>
      </c>
      <c r="D389" s="173">
        <v>232000</v>
      </c>
    </row>
    <row r="390" spans="1:4">
      <c r="A390" s="98" t="str">
        <f t="shared" si="9"/>
        <v>通所37</v>
      </c>
      <c r="B390" s="98" t="s">
        <v>93</v>
      </c>
      <c r="C390" s="105">
        <v>37</v>
      </c>
      <c r="D390" s="173">
        <v>232000</v>
      </c>
    </row>
    <row r="391" spans="1:4">
      <c r="A391" s="98" t="str">
        <f t="shared" si="9"/>
        <v>通所38</v>
      </c>
      <c r="B391" s="98" t="s">
        <v>93</v>
      </c>
      <c r="C391" s="105">
        <v>38</v>
      </c>
      <c r="D391" s="173">
        <v>232000</v>
      </c>
    </row>
    <row r="392" spans="1:4">
      <c r="A392" s="98" t="str">
        <f t="shared" si="9"/>
        <v>通所39</v>
      </c>
      <c r="B392" s="98" t="s">
        <v>93</v>
      </c>
      <c r="C392" s="105">
        <v>39</v>
      </c>
      <c r="D392" s="173">
        <v>232000</v>
      </c>
    </row>
    <row r="393" spans="1:4">
      <c r="A393" s="98" t="str">
        <f t="shared" si="9"/>
        <v>通所40</v>
      </c>
      <c r="B393" s="98" t="s">
        <v>93</v>
      </c>
      <c r="C393" s="105">
        <v>40</v>
      </c>
      <c r="D393" s="173">
        <v>232000</v>
      </c>
    </row>
    <row r="394" spans="1:4">
      <c r="A394" s="98" t="str">
        <f t="shared" si="9"/>
        <v>通所41</v>
      </c>
      <c r="B394" s="98" t="s">
        <v>93</v>
      </c>
      <c r="C394" s="105">
        <v>41</v>
      </c>
      <c r="D394" s="173">
        <v>232000</v>
      </c>
    </row>
    <row r="395" spans="1:4">
      <c r="A395" s="98" t="str">
        <f t="shared" si="9"/>
        <v>通所42</v>
      </c>
      <c r="B395" s="98" t="s">
        <v>93</v>
      </c>
      <c r="C395" s="105">
        <v>42</v>
      </c>
      <c r="D395" s="173">
        <v>232000</v>
      </c>
    </row>
    <row r="396" spans="1:4">
      <c r="A396" s="98" t="str">
        <f t="shared" si="9"/>
        <v>通所43</v>
      </c>
      <c r="B396" s="98" t="s">
        <v>93</v>
      </c>
      <c r="C396" s="105">
        <v>43</v>
      </c>
      <c r="D396" s="173">
        <v>232000</v>
      </c>
    </row>
    <row r="397" spans="1:4">
      <c r="A397" s="98" t="str">
        <f t="shared" si="9"/>
        <v>通所44</v>
      </c>
      <c r="B397" s="98" t="s">
        <v>93</v>
      </c>
      <c r="C397" s="105">
        <v>44</v>
      </c>
      <c r="D397" s="173">
        <v>232000</v>
      </c>
    </row>
    <row r="398" spans="1:4">
      <c r="A398" s="98" t="str">
        <f t="shared" si="9"/>
        <v>通所45</v>
      </c>
      <c r="B398" s="98" t="s">
        <v>93</v>
      </c>
      <c r="C398" s="105">
        <v>45</v>
      </c>
      <c r="D398" s="173">
        <v>232000</v>
      </c>
    </row>
    <row r="399" spans="1:4">
      <c r="A399" s="98" t="str">
        <f t="shared" si="9"/>
        <v>通所46</v>
      </c>
      <c r="B399" s="98" t="s">
        <v>93</v>
      </c>
      <c r="C399" s="105">
        <v>46</v>
      </c>
      <c r="D399" s="173">
        <v>232000</v>
      </c>
    </row>
    <row r="400" spans="1:4">
      <c r="A400" s="98" t="str">
        <f t="shared" si="9"/>
        <v>通所47</v>
      </c>
      <c r="B400" s="98" t="s">
        <v>93</v>
      </c>
      <c r="C400" s="105">
        <v>47</v>
      </c>
      <c r="D400" s="173">
        <v>232000</v>
      </c>
    </row>
    <row r="401" spans="1:4">
      <c r="A401" s="98" t="str">
        <f t="shared" si="9"/>
        <v>通所48</v>
      </c>
      <c r="B401" s="98" t="s">
        <v>93</v>
      </c>
      <c r="C401" s="105">
        <v>48</v>
      </c>
      <c r="D401" s="173">
        <v>232000</v>
      </c>
    </row>
    <row r="402" spans="1:4">
      <c r="A402" s="98" t="str">
        <f t="shared" si="9"/>
        <v>通所49</v>
      </c>
      <c r="B402" s="98" t="s">
        <v>93</v>
      </c>
      <c r="C402" s="105">
        <v>49</v>
      </c>
      <c r="D402" s="173">
        <v>232000</v>
      </c>
    </row>
    <row r="403" spans="1:4">
      <c r="A403" s="98" t="str">
        <f t="shared" si="9"/>
        <v>通所50</v>
      </c>
      <c r="B403" s="98" t="s">
        <v>93</v>
      </c>
      <c r="C403" s="105">
        <v>50</v>
      </c>
      <c r="D403" s="173">
        <v>232000</v>
      </c>
    </row>
    <row r="404" spans="1:4">
      <c r="A404" s="98" t="str">
        <f t="shared" si="9"/>
        <v>通所51</v>
      </c>
      <c r="B404" s="98" t="s">
        <v>93</v>
      </c>
      <c r="C404" s="105">
        <v>51</v>
      </c>
      <c r="D404" s="173">
        <v>232000</v>
      </c>
    </row>
    <row r="405" spans="1:4">
      <c r="A405" s="98" t="str">
        <f t="shared" si="9"/>
        <v>通所52</v>
      </c>
      <c r="B405" s="98" t="s">
        <v>93</v>
      </c>
      <c r="C405" s="105">
        <v>52</v>
      </c>
      <c r="D405" s="173">
        <v>232000</v>
      </c>
    </row>
    <row r="406" spans="1:4">
      <c r="A406" s="98" t="str">
        <f t="shared" si="9"/>
        <v>通所53</v>
      </c>
      <c r="B406" s="98" t="s">
        <v>93</v>
      </c>
      <c r="C406" s="105">
        <v>53</v>
      </c>
      <c r="D406" s="173">
        <v>232000</v>
      </c>
    </row>
    <row r="407" spans="1:4">
      <c r="A407" s="98" t="str">
        <f t="shared" si="9"/>
        <v>通所54</v>
      </c>
      <c r="B407" s="98" t="s">
        <v>93</v>
      </c>
      <c r="C407" s="105">
        <v>54</v>
      </c>
      <c r="D407" s="173">
        <v>232000</v>
      </c>
    </row>
    <row r="408" spans="1:4">
      <c r="A408" s="98" t="str">
        <f t="shared" si="9"/>
        <v>通所55</v>
      </c>
      <c r="B408" s="98" t="s">
        <v>93</v>
      </c>
      <c r="C408" s="105">
        <v>55</v>
      </c>
      <c r="D408" s="173">
        <v>232000</v>
      </c>
    </row>
    <row r="409" spans="1:4">
      <c r="A409" s="98" t="str">
        <f t="shared" si="9"/>
        <v>通所56</v>
      </c>
      <c r="B409" s="98" t="s">
        <v>93</v>
      </c>
      <c r="C409" s="105">
        <v>56</v>
      </c>
      <c r="D409" s="173">
        <v>232000</v>
      </c>
    </row>
    <row r="410" spans="1:4">
      <c r="A410" s="98" t="str">
        <f t="shared" si="9"/>
        <v>通所57</v>
      </c>
      <c r="B410" s="98" t="s">
        <v>93</v>
      </c>
      <c r="C410" s="105">
        <v>57</v>
      </c>
      <c r="D410" s="173">
        <v>232000</v>
      </c>
    </row>
    <row r="411" spans="1:4">
      <c r="A411" s="98" t="str">
        <f t="shared" si="9"/>
        <v>通所58</v>
      </c>
      <c r="B411" s="98" t="s">
        <v>93</v>
      </c>
      <c r="C411" s="105">
        <v>58</v>
      </c>
      <c r="D411" s="173">
        <v>232000</v>
      </c>
    </row>
    <row r="412" spans="1:4">
      <c r="A412" s="98" t="str">
        <f t="shared" si="9"/>
        <v>通所59</v>
      </c>
      <c r="B412" s="98" t="s">
        <v>93</v>
      </c>
      <c r="C412" s="105">
        <v>59</v>
      </c>
      <c r="D412" s="173">
        <v>232000</v>
      </c>
    </row>
    <row r="413" spans="1:4">
      <c r="A413" s="98" t="str">
        <f t="shared" si="9"/>
        <v>通所60</v>
      </c>
      <c r="B413" s="98" t="s">
        <v>93</v>
      </c>
      <c r="C413" s="105">
        <v>60</v>
      </c>
      <c r="D413" s="173">
        <v>232000</v>
      </c>
    </row>
    <row r="414" spans="1:4">
      <c r="A414" s="169" t="str">
        <f t="shared" si="9"/>
        <v>通所61</v>
      </c>
      <c r="B414" s="169" t="s">
        <v>93</v>
      </c>
      <c r="C414" s="170">
        <v>61</v>
      </c>
      <c r="D414" s="174">
        <v>290000</v>
      </c>
    </row>
    <row r="415" spans="1:4">
      <c r="A415" s="169" t="str">
        <f t="shared" si="9"/>
        <v>通所62</v>
      </c>
      <c r="B415" s="169" t="s">
        <v>93</v>
      </c>
      <c r="C415" s="170">
        <v>62</v>
      </c>
      <c r="D415" s="174">
        <v>290000</v>
      </c>
    </row>
    <row r="416" spans="1:4">
      <c r="A416" s="169" t="str">
        <f t="shared" si="9"/>
        <v>通所63</v>
      </c>
      <c r="B416" s="169" t="s">
        <v>93</v>
      </c>
      <c r="C416" s="170">
        <v>63</v>
      </c>
      <c r="D416" s="174">
        <v>290000</v>
      </c>
    </row>
    <row r="417" spans="1:4">
      <c r="A417" s="169" t="str">
        <f t="shared" si="9"/>
        <v>通所64</v>
      </c>
      <c r="B417" s="169" t="s">
        <v>93</v>
      </c>
      <c r="C417" s="170">
        <v>64</v>
      </c>
      <c r="D417" s="174">
        <v>290000</v>
      </c>
    </row>
    <row r="418" spans="1:4">
      <c r="A418" s="169" t="str">
        <f t="shared" si="9"/>
        <v>通所65</v>
      </c>
      <c r="B418" s="169" t="s">
        <v>93</v>
      </c>
      <c r="C418" s="170">
        <v>65</v>
      </c>
      <c r="D418" s="174">
        <v>290000</v>
      </c>
    </row>
    <row r="419" spans="1:4">
      <c r="A419" s="169" t="str">
        <f t="shared" si="9"/>
        <v>通所66</v>
      </c>
      <c r="B419" s="169" t="s">
        <v>93</v>
      </c>
      <c r="C419" s="170">
        <v>66</v>
      </c>
      <c r="D419" s="174">
        <v>290000</v>
      </c>
    </row>
    <row r="420" spans="1:4">
      <c r="A420" s="169" t="str">
        <f t="shared" si="9"/>
        <v>通所67</v>
      </c>
      <c r="B420" s="169" t="s">
        <v>93</v>
      </c>
      <c r="C420" s="170">
        <v>67</v>
      </c>
      <c r="D420" s="174">
        <v>290000</v>
      </c>
    </row>
    <row r="421" spans="1:4">
      <c r="A421" s="169" t="str">
        <f t="shared" si="9"/>
        <v>通所68</v>
      </c>
      <c r="B421" s="169" t="s">
        <v>93</v>
      </c>
      <c r="C421" s="170">
        <v>68</v>
      </c>
      <c r="D421" s="174">
        <v>290000</v>
      </c>
    </row>
    <row r="422" spans="1:4">
      <c r="A422" s="169" t="str">
        <f t="shared" si="9"/>
        <v>通所69</v>
      </c>
      <c r="B422" s="169" t="s">
        <v>93</v>
      </c>
      <c r="C422" s="170">
        <v>69</v>
      </c>
      <c r="D422" s="174">
        <v>290000</v>
      </c>
    </row>
    <row r="423" spans="1:4">
      <c r="A423" s="169" t="str">
        <f t="shared" si="9"/>
        <v>通所70</v>
      </c>
      <c r="B423" s="169" t="s">
        <v>93</v>
      </c>
      <c r="C423" s="170">
        <v>70</v>
      </c>
      <c r="D423" s="174">
        <v>290000</v>
      </c>
    </row>
    <row r="424" spans="1:4">
      <c r="A424" s="169" t="str">
        <f t="shared" si="9"/>
        <v>通所71</v>
      </c>
      <c r="B424" s="169" t="s">
        <v>93</v>
      </c>
      <c r="C424" s="170">
        <v>71</v>
      </c>
      <c r="D424" s="174">
        <v>290000</v>
      </c>
    </row>
    <row r="425" spans="1:4">
      <c r="A425" s="169" t="str">
        <f t="shared" si="9"/>
        <v>通所72</v>
      </c>
      <c r="B425" s="169" t="s">
        <v>93</v>
      </c>
      <c r="C425" s="170">
        <v>72</v>
      </c>
      <c r="D425" s="174">
        <v>290000</v>
      </c>
    </row>
    <row r="426" spans="1:4">
      <c r="A426" s="169" t="str">
        <f t="shared" si="9"/>
        <v>通所73</v>
      </c>
      <c r="B426" s="169" t="s">
        <v>93</v>
      </c>
      <c r="C426" s="170">
        <v>73</v>
      </c>
      <c r="D426" s="174">
        <v>290000</v>
      </c>
    </row>
    <row r="427" spans="1:4">
      <c r="A427" s="169" t="str">
        <f t="shared" si="9"/>
        <v>通所74</v>
      </c>
      <c r="B427" s="169" t="s">
        <v>93</v>
      </c>
      <c r="C427" s="170">
        <v>74</v>
      </c>
      <c r="D427" s="174">
        <v>290000</v>
      </c>
    </row>
    <row r="428" spans="1:4">
      <c r="A428" s="169" t="str">
        <f t="shared" si="9"/>
        <v>通所75</v>
      </c>
      <c r="B428" s="169" t="s">
        <v>93</v>
      </c>
      <c r="C428" s="170">
        <v>75</v>
      </c>
      <c r="D428" s="174">
        <v>290000</v>
      </c>
    </row>
    <row r="429" spans="1:4">
      <c r="A429" s="169" t="str">
        <f t="shared" si="9"/>
        <v>通所76</v>
      </c>
      <c r="B429" s="169" t="s">
        <v>93</v>
      </c>
      <c r="C429" s="170">
        <v>76</v>
      </c>
      <c r="D429" s="174">
        <v>290000</v>
      </c>
    </row>
    <row r="430" spans="1:4">
      <c r="A430" s="169" t="str">
        <f t="shared" si="9"/>
        <v>通所77</v>
      </c>
      <c r="B430" s="169" t="s">
        <v>93</v>
      </c>
      <c r="C430" s="170">
        <v>77</v>
      </c>
      <c r="D430" s="174">
        <v>290000</v>
      </c>
    </row>
    <row r="431" spans="1:4">
      <c r="A431" s="169" t="str">
        <f t="shared" si="9"/>
        <v>通所78</v>
      </c>
      <c r="B431" s="169" t="s">
        <v>93</v>
      </c>
      <c r="C431" s="170">
        <v>78</v>
      </c>
      <c r="D431" s="174">
        <v>290000</v>
      </c>
    </row>
    <row r="432" spans="1:4">
      <c r="A432" s="169" t="str">
        <f t="shared" si="9"/>
        <v>通所79</v>
      </c>
      <c r="B432" s="169" t="s">
        <v>93</v>
      </c>
      <c r="C432" s="170">
        <v>79</v>
      </c>
      <c r="D432" s="174">
        <v>290000</v>
      </c>
    </row>
    <row r="433" spans="1:4">
      <c r="A433" s="169" t="str">
        <f t="shared" si="9"/>
        <v>通所80</v>
      </c>
      <c r="B433" s="169" t="s">
        <v>93</v>
      </c>
      <c r="C433" s="170">
        <v>80</v>
      </c>
      <c r="D433" s="174">
        <v>290000</v>
      </c>
    </row>
    <row r="434" spans="1:4">
      <c r="A434" s="169" t="str">
        <f t="shared" si="9"/>
        <v>通所81</v>
      </c>
      <c r="B434" s="169" t="s">
        <v>93</v>
      </c>
      <c r="C434" s="170">
        <v>81</v>
      </c>
      <c r="D434" s="174">
        <v>290000</v>
      </c>
    </row>
    <row r="435" spans="1:4">
      <c r="A435" s="169" t="str">
        <f t="shared" si="9"/>
        <v>通所82</v>
      </c>
      <c r="B435" s="169" t="s">
        <v>93</v>
      </c>
      <c r="C435" s="170">
        <v>82</v>
      </c>
      <c r="D435" s="174">
        <v>290000</v>
      </c>
    </row>
    <row r="436" spans="1:4">
      <c r="A436" s="169" t="str">
        <f t="shared" si="9"/>
        <v>通所83</v>
      </c>
      <c r="B436" s="169" t="s">
        <v>93</v>
      </c>
      <c r="C436" s="170">
        <v>83</v>
      </c>
      <c r="D436" s="174">
        <v>290000</v>
      </c>
    </row>
    <row r="437" spans="1:4">
      <c r="A437" s="169" t="str">
        <f t="shared" si="9"/>
        <v>通所84</v>
      </c>
      <c r="B437" s="169" t="s">
        <v>93</v>
      </c>
      <c r="C437" s="170">
        <v>84</v>
      </c>
      <c r="D437" s="174">
        <v>290000</v>
      </c>
    </row>
    <row r="438" spans="1:4">
      <c r="A438" s="169" t="str">
        <f t="shared" si="9"/>
        <v>通所85</v>
      </c>
      <c r="B438" s="169" t="s">
        <v>93</v>
      </c>
      <c r="C438" s="170">
        <v>85</v>
      </c>
      <c r="D438" s="174">
        <v>290000</v>
      </c>
    </row>
    <row r="439" spans="1:4">
      <c r="A439" s="169" t="str">
        <f t="shared" si="9"/>
        <v>通所86</v>
      </c>
      <c r="B439" s="169" t="s">
        <v>93</v>
      </c>
      <c r="C439" s="170">
        <v>86</v>
      </c>
      <c r="D439" s="174">
        <v>290000</v>
      </c>
    </row>
    <row r="440" spans="1:4">
      <c r="A440" s="169" t="str">
        <f t="shared" si="9"/>
        <v>通所87</v>
      </c>
      <c r="B440" s="169" t="s">
        <v>93</v>
      </c>
      <c r="C440" s="170">
        <v>87</v>
      </c>
      <c r="D440" s="174">
        <v>290000</v>
      </c>
    </row>
    <row r="441" spans="1:4">
      <c r="A441" s="169" t="str">
        <f t="shared" si="9"/>
        <v>通所88</v>
      </c>
      <c r="B441" s="169" t="s">
        <v>93</v>
      </c>
      <c r="C441" s="170">
        <v>88</v>
      </c>
      <c r="D441" s="174">
        <v>290000</v>
      </c>
    </row>
    <row r="442" spans="1:4">
      <c r="A442" s="169" t="str">
        <f t="shared" si="9"/>
        <v>通所89</v>
      </c>
      <c r="B442" s="169" t="s">
        <v>93</v>
      </c>
      <c r="C442" s="170">
        <v>89</v>
      </c>
      <c r="D442" s="174">
        <v>290000</v>
      </c>
    </row>
    <row r="443" spans="1:4">
      <c r="A443" s="169" t="str">
        <f t="shared" si="9"/>
        <v>通所90</v>
      </c>
      <c r="B443" s="169" t="s">
        <v>93</v>
      </c>
      <c r="C443" s="170">
        <v>90</v>
      </c>
      <c r="D443" s="174">
        <v>290000</v>
      </c>
    </row>
    <row r="444" spans="1:4">
      <c r="A444" s="169" t="str">
        <f t="shared" si="9"/>
        <v>通所91</v>
      </c>
      <c r="B444" s="169" t="s">
        <v>93</v>
      </c>
      <c r="C444" s="170">
        <v>91</v>
      </c>
      <c r="D444" s="174">
        <v>290000</v>
      </c>
    </row>
    <row r="445" spans="1:4">
      <c r="A445" s="169" t="str">
        <f t="shared" si="9"/>
        <v>通所92</v>
      </c>
      <c r="B445" s="169" t="s">
        <v>93</v>
      </c>
      <c r="C445" s="170">
        <v>92</v>
      </c>
      <c r="D445" s="174">
        <v>290000</v>
      </c>
    </row>
    <row r="446" spans="1:4">
      <c r="A446" s="169" t="str">
        <f t="shared" si="9"/>
        <v>通所93</v>
      </c>
      <c r="B446" s="169" t="s">
        <v>93</v>
      </c>
      <c r="C446" s="170">
        <v>93</v>
      </c>
      <c r="D446" s="174">
        <v>290000</v>
      </c>
    </row>
    <row r="447" spans="1:4">
      <c r="A447" s="169" t="str">
        <f t="shared" si="9"/>
        <v>通所94</v>
      </c>
      <c r="B447" s="169" t="s">
        <v>93</v>
      </c>
      <c r="C447" s="170">
        <v>94</v>
      </c>
      <c r="D447" s="174">
        <v>290000</v>
      </c>
    </row>
    <row r="448" spans="1:4">
      <c r="A448" s="169" t="str">
        <f t="shared" si="9"/>
        <v>通所95</v>
      </c>
      <c r="B448" s="169" t="s">
        <v>93</v>
      </c>
      <c r="C448" s="170">
        <v>95</v>
      </c>
      <c r="D448" s="174">
        <v>290000</v>
      </c>
    </row>
    <row r="449" spans="1:4">
      <c r="A449" s="169" t="str">
        <f t="shared" si="9"/>
        <v>通所96</v>
      </c>
      <c r="B449" s="169" t="s">
        <v>93</v>
      </c>
      <c r="C449" s="170">
        <v>96</v>
      </c>
      <c r="D449" s="174">
        <v>290000</v>
      </c>
    </row>
    <row r="450" spans="1:4">
      <c r="A450" s="169" t="str">
        <f t="shared" si="9"/>
        <v>通所97</v>
      </c>
      <c r="B450" s="169" t="s">
        <v>93</v>
      </c>
      <c r="C450" s="170">
        <v>97</v>
      </c>
      <c r="D450" s="174">
        <v>290000</v>
      </c>
    </row>
    <row r="451" spans="1:4">
      <c r="A451" s="169" t="str">
        <f t="shared" ref="A451:A514" si="10">B451&amp;C451</f>
        <v>通所98</v>
      </c>
      <c r="B451" s="169" t="s">
        <v>93</v>
      </c>
      <c r="C451" s="170">
        <v>98</v>
      </c>
      <c r="D451" s="174">
        <v>290000</v>
      </c>
    </row>
    <row r="452" spans="1:4">
      <c r="A452" s="169" t="str">
        <f t="shared" si="10"/>
        <v>通所99</v>
      </c>
      <c r="B452" s="169" t="s">
        <v>93</v>
      </c>
      <c r="C452" s="170">
        <v>99</v>
      </c>
      <c r="D452" s="174">
        <v>290000</v>
      </c>
    </row>
    <row r="453" spans="1:4">
      <c r="A453" s="169" t="str">
        <f t="shared" si="10"/>
        <v>通所100</v>
      </c>
      <c r="B453" s="169" t="s">
        <v>93</v>
      </c>
      <c r="C453" s="170">
        <v>100</v>
      </c>
      <c r="D453" s="174">
        <v>290000</v>
      </c>
    </row>
    <row r="454" spans="1:4">
      <c r="A454" s="98" t="str">
        <f t="shared" si="10"/>
        <v>通所101</v>
      </c>
      <c r="B454" s="98" t="s">
        <v>93</v>
      </c>
      <c r="C454" s="105">
        <v>101</v>
      </c>
      <c r="D454" s="173">
        <v>348000</v>
      </c>
    </row>
    <row r="455" spans="1:4">
      <c r="A455" s="98" t="str">
        <f t="shared" si="10"/>
        <v>通所102</v>
      </c>
      <c r="B455" s="98" t="s">
        <v>93</v>
      </c>
      <c r="C455" s="105">
        <v>102</v>
      </c>
      <c r="D455" s="173">
        <v>348000</v>
      </c>
    </row>
    <row r="456" spans="1:4">
      <c r="A456" s="98" t="str">
        <f t="shared" si="10"/>
        <v>通所103</v>
      </c>
      <c r="B456" s="98" t="s">
        <v>93</v>
      </c>
      <c r="C456" s="105">
        <v>103</v>
      </c>
      <c r="D456" s="173">
        <v>348000</v>
      </c>
    </row>
    <row r="457" spans="1:4">
      <c r="A457" s="98" t="str">
        <f t="shared" si="10"/>
        <v>通所104</v>
      </c>
      <c r="B457" s="98" t="s">
        <v>93</v>
      </c>
      <c r="C457" s="105">
        <v>104</v>
      </c>
      <c r="D457" s="173">
        <v>348000</v>
      </c>
    </row>
    <row r="458" spans="1:4">
      <c r="A458" s="98" t="str">
        <f t="shared" si="10"/>
        <v>通所105</v>
      </c>
      <c r="B458" s="98" t="s">
        <v>93</v>
      </c>
      <c r="C458" s="105">
        <v>105</v>
      </c>
      <c r="D458" s="173">
        <v>348000</v>
      </c>
    </row>
    <row r="459" spans="1:4">
      <c r="A459" s="98" t="str">
        <f t="shared" si="10"/>
        <v>通所106</v>
      </c>
      <c r="B459" s="98" t="s">
        <v>93</v>
      </c>
      <c r="C459" s="105">
        <v>106</v>
      </c>
      <c r="D459" s="173">
        <v>348000</v>
      </c>
    </row>
    <row r="460" spans="1:4">
      <c r="A460" s="98" t="str">
        <f t="shared" si="10"/>
        <v>通所107</v>
      </c>
      <c r="B460" s="98" t="s">
        <v>93</v>
      </c>
      <c r="C460" s="105">
        <v>107</v>
      </c>
      <c r="D460" s="173">
        <v>348000</v>
      </c>
    </row>
    <row r="461" spans="1:4">
      <c r="A461" s="98" t="str">
        <f t="shared" si="10"/>
        <v>通所108</v>
      </c>
      <c r="B461" s="98" t="s">
        <v>93</v>
      </c>
      <c r="C461" s="105">
        <v>108</v>
      </c>
      <c r="D461" s="173">
        <v>348000</v>
      </c>
    </row>
    <row r="462" spans="1:4">
      <c r="A462" s="98" t="str">
        <f t="shared" si="10"/>
        <v>通所109</v>
      </c>
      <c r="B462" s="98" t="s">
        <v>93</v>
      </c>
      <c r="C462" s="105">
        <v>109</v>
      </c>
      <c r="D462" s="173">
        <v>348000</v>
      </c>
    </row>
    <row r="463" spans="1:4">
      <c r="A463" s="98" t="str">
        <f t="shared" si="10"/>
        <v>通所110</v>
      </c>
      <c r="B463" s="98" t="s">
        <v>93</v>
      </c>
      <c r="C463" s="105">
        <v>110</v>
      </c>
      <c r="D463" s="173">
        <v>348000</v>
      </c>
    </row>
    <row r="464" spans="1:4">
      <c r="A464" s="98" t="str">
        <f t="shared" si="10"/>
        <v>通所111</v>
      </c>
      <c r="B464" s="98" t="s">
        <v>93</v>
      </c>
      <c r="C464" s="105">
        <v>111</v>
      </c>
      <c r="D464" s="173">
        <v>348000</v>
      </c>
    </row>
    <row r="465" spans="1:4">
      <c r="A465" s="98" t="str">
        <f t="shared" si="10"/>
        <v>通所112</v>
      </c>
      <c r="B465" s="98" t="s">
        <v>93</v>
      </c>
      <c r="C465" s="105">
        <v>112</v>
      </c>
      <c r="D465" s="173">
        <v>348000</v>
      </c>
    </row>
    <row r="466" spans="1:4">
      <c r="A466" s="98" t="str">
        <f t="shared" si="10"/>
        <v>通所113</v>
      </c>
      <c r="B466" s="98" t="s">
        <v>93</v>
      </c>
      <c r="C466" s="105">
        <v>113</v>
      </c>
      <c r="D466" s="173">
        <v>348000</v>
      </c>
    </row>
    <row r="467" spans="1:4">
      <c r="A467" s="98" t="str">
        <f t="shared" si="10"/>
        <v>通所114</v>
      </c>
      <c r="B467" s="98" t="s">
        <v>93</v>
      </c>
      <c r="C467" s="105">
        <v>114</v>
      </c>
      <c r="D467" s="173">
        <v>348000</v>
      </c>
    </row>
    <row r="468" spans="1:4">
      <c r="A468" s="98" t="str">
        <f t="shared" si="10"/>
        <v>通所115</v>
      </c>
      <c r="B468" s="98" t="s">
        <v>93</v>
      </c>
      <c r="C468" s="105">
        <v>115</v>
      </c>
      <c r="D468" s="173">
        <v>348000</v>
      </c>
    </row>
    <row r="469" spans="1:4">
      <c r="A469" s="98" t="str">
        <f t="shared" si="10"/>
        <v>通所116</v>
      </c>
      <c r="B469" s="98" t="s">
        <v>93</v>
      </c>
      <c r="C469" s="105">
        <v>116</v>
      </c>
      <c r="D469" s="173">
        <v>348000</v>
      </c>
    </row>
    <row r="470" spans="1:4">
      <c r="A470" s="98" t="str">
        <f t="shared" si="10"/>
        <v>通所117</v>
      </c>
      <c r="B470" s="98" t="s">
        <v>93</v>
      </c>
      <c r="C470" s="105">
        <v>117</v>
      </c>
      <c r="D470" s="173">
        <v>348000</v>
      </c>
    </row>
    <row r="471" spans="1:4">
      <c r="A471" s="98" t="str">
        <f t="shared" si="10"/>
        <v>通所118</v>
      </c>
      <c r="B471" s="98" t="s">
        <v>93</v>
      </c>
      <c r="C471" s="105">
        <v>118</v>
      </c>
      <c r="D471" s="173">
        <v>348000</v>
      </c>
    </row>
    <row r="472" spans="1:4">
      <c r="A472" s="98" t="str">
        <f t="shared" si="10"/>
        <v>通所119</v>
      </c>
      <c r="B472" s="98" t="s">
        <v>93</v>
      </c>
      <c r="C472" s="105">
        <v>119</v>
      </c>
      <c r="D472" s="173">
        <v>348000</v>
      </c>
    </row>
    <row r="473" spans="1:4">
      <c r="A473" s="98" t="str">
        <f t="shared" si="10"/>
        <v>通所120</v>
      </c>
      <c r="B473" s="98" t="s">
        <v>93</v>
      </c>
      <c r="C473" s="105">
        <v>120</v>
      </c>
      <c r="D473" s="173">
        <v>348000</v>
      </c>
    </row>
    <row r="474" spans="1:4">
      <c r="A474" s="98" t="str">
        <f t="shared" si="10"/>
        <v>通所121</v>
      </c>
      <c r="B474" s="98" t="s">
        <v>93</v>
      </c>
      <c r="C474" s="105">
        <v>121</v>
      </c>
      <c r="D474" s="173">
        <v>348000</v>
      </c>
    </row>
    <row r="475" spans="1:4">
      <c r="A475" s="98" t="str">
        <f t="shared" si="10"/>
        <v>通所122</v>
      </c>
      <c r="B475" s="98" t="s">
        <v>93</v>
      </c>
      <c r="C475" s="105">
        <v>122</v>
      </c>
      <c r="D475" s="173">
        <v>348000</v>
      </c>
    </row>
    <row r="476" spans="1:4">
      <c r="A476" s="98" t="str">
        <f t="shared" si="10"/>
        <v>通所123</v>
      </c>
      <c r="B476" s="98" t="s">
        <v>93</v>
      </c>
      <c r="C476" s="105">
        <v>123</v>
      </c>
      <c r="D476" s="173">
        <v>348000</v>
      </c>
    </row>
    <row r="477" spans="1:4">
      <c r="A477" s="98" t="str">
        <f t="shared" si="10"/>
        <v>通所124</v>
      </c>
      <c r="B477" s="98" t="s">
        <v>93</v>
      </c>
      <c r="C477" s="105">
        <v>124</v>
      </c>
      <c r="D477" s="173">
        <v>348000</v>
      </c>
    </row>
    <row r="478" spans="1:4">
      <c r="A478" s="98" t="str">
        <f t="shared" si="10"/>
        <v>通所125</v>
      </c>
      <c r="B478" s="98" t="s">
        <v>93</v>
      </c>
      <c r="C478" s="105">
        <v>125</v>
      </c>
      <c r="D478" s="173">
        <v>348000</v>
      </c>
    </row>
    <row r="479" spans="1:4">
      <c r="A479" s="98" t="str">
        <f t="shared" si="10"/>
        <v>通所126</v>
      </c>
      <c r="B479" s="98" t="s">
        <v>93</v>
      </c>
      <c r="C479" s="105">
        <v>126</v>
      </c>
      <c r="D479" s="173">
        <v>348000</v>
      </c>
    </row>
    <row r="480" spans="1:4">
      <c r="A480" s="98" t="str">
        <f t="shared" si="10"/>
        <v>通所127</v>
      </c>
      <c r="B480" s="98" t="s">
        <v>93</v>
      </c>
      <c r="C480" s="105">
        <v>127</v>
      </c>
      <c r="D480" s="173">
        <v>348000</v>
      </c>
    </row>
    <row r="481" spans="1:4">
      <c r="A481" s="98" t="str">
        <f t="shared" si="10"/>
        <v>通所128</v>
      </c>
      <c r="B481" s="98" t="s">
        <v>93</v>
      </c>
      <c r="C481" s="105">
        <v>128</v>
      </c>
      <c r="D481" s="173">
        <v>348000</v>
      </c>
    </row>
    <row r="482" spans="1:4">
      <c r="A482" s="98" t="str">
        <f t="shared" si="10"/>
        <v>通所129</v>
      </c>
      <c r="B482" s="98" t="s">
        <v>93</v>
      </c>
      <c r="C482" s="105">
        <v>129</v>
      </c>
      <c r="D482" s="173">
        <v>348000</v>
      </c>
    </row>
    <row r="483" spans="1:4">
      <c r="A483" s="98" t="str">
        <f t="shared" si="10"/>
        <v>通所130</v>
      </c>
      <c r="B483" s="98" t="s">
        <v>93</v>
      </c>
      <c r="C483" s="105">
        <v>130</v>
      </c>
      <c r="D483" s="173">
        <v>348000</v>
      </c>
    </row>
    <row r="484" spans="1:4">
      <c r="A484" s="98" t="str">
        <f t="shared" si="10"/>
        <v>通所131</v>
      </c>
      <c r="B484" s="98" t="s">
        <v>93</v>
      </c>
      <c r="C484" s="105">
        <v>131</v>
      </c>
      <c r="D484" s="173">
        <v>348000</v>
      </c>
    </row>
    <row r="485" spans="1:4">
      <c r="A485" s="98" t="str">
        <f t="shared" si="10"/>
        <v>通所132</v>
      </c>
      <c r="B485" s="98" t="s">
        <v>93</v>
      </c>
      <c r="C485" s="105">
        <v>132</v>
      </c>
      <c r="D485" s="173">
        <v>348000</v>
      </c>
    </row>
    <row r="486" spans="1:4">
      <c r="A486" s="98" t="str">
        <f t="shared" si="10"/>
        <v>通所133</v>
      </c>
      <c r="B486" s="98" t="s">
        <v>93</v>
      </c>
      <c r="C486" s="105">
        <v>133</v>
      </c>
      <c r="D486" s="173">
        <v>348000</v>
      </c>
    </row>
    <row r="487" spans="1:4">
      <c r="A487" s="98" t="str">
        <f t="shared" si="10"/>
        <v>通所134</v>
      </c>
      <c r="B487" s="98" t="s">
        <v>93</v>
      </c>
      <c r="C487" s="105">
        <v>134</v>
      </c>
      <c r="D487" s="173">
        <v>348000</v>
      </c>
    </row>
    <row r="488" spans="1:4">
      <c r="A488" s="98" t="str">
        <f t="shared" si="10"/>
        <v>通所135</v>
      </c>
      <c r="B488" s="98" t="s">
        <v>93</v>
      </c>
      <c r="C488" s="105">
        <v>135</v>
      </c>
      <c r="D488" s="173">
        <v>348000</v>
      </c>
    </row>
    <row r="489" spans="1:4">
      <c r="A489" s="98" t="str">
        <f t="shared" si="10"/>
        <v>通所136</v>
      </c>
      <c r="B489" s="98" t="s">
        <v>93</v>
      </c>
      <c r="C489" s="105">
        <v>136</v>
      </c>
      <c r="D489" s="173">
        <v>348000</v>
      </c>
    </row>
    <row r="490" spans="1:4">
      <c r="A490" s="98" t="str">
        <f t="shared" si="10"/>
        <v>通所137</v>
      </c>
      <c r="B490" s="98" t="s">
        <v>93</v>
      </c>
      <c r="C490" s="105">
        <v>137</v>
      </c>
      <c r="D490" s="173">
        <v>348000</v>
      </c>
    </row>
    <row r="491" spans="1:4">
      <c r="A491" s="98" t="str">
        <f t="shared" si="10"/>
        <v>通所138</v>
      </c>
      <c r="B491" s="98" t="s">
        <v>93</v>
      </c>
      <c r="C491" s="105">
        <v>138</v>
      </c>
      <c r="D491" s="173">
        <v>348000</v>
      </c>
    </row>
    <row r="492" spans="1:4">
      <c r="A492" s="98" t="str">
        <f t="shared" si="10"/>
        <v>通所139</v>
      </c>
      <c r="B492" s="98" t="s">
        <v>93</v>
      </c>
      <c r="C492" s="105">
        <v>139</v>
      </c>
      <c r="D492" s="173">
        <v>348000</v>
      </c>
    </row>
    <row r="493" spans="1:4">
      <c r="A493" s="98" t="str">
        <f t="shared" si="10"/>
        <v>通所140</v>
      </c>
      <c r="B493" s="98" t="s">
        <v>93</v>
      </c>
      <c r="C493" s="105">
        <v>140</v>
      </c>
      <c r="D493" s="173">
        <v>348000</v>
      </c>
    </row>
    <row r="494" spans="1:4">
      <c r="A494" s="98" t="str">
        <f t="shared" si="10"/>
        <v>通所141</v>
      </c>
      <c r="B494" s="98" t="s">
        <v>93</v>
      </c>
      <c r="C494" s="105">
        <v>141</v>
      </c>
      <c r="D494" s="173">
        <v>348000</v>
      </c>
    </row>
    <row r="495" spans="1:4">
      <c r="A495" s="98" t="str">
        <f t="shared" si="10"/>
        <v>通所142</v>
      </c>
      <c r="B495" s="98" t="s">
        <v>93</v>
      </c>
      <c r="C495" s="105">
        <v>142</v>
      </c>
      <c r="D495" s="173">
        <v>348000</v>
      </c>
    </row>
    <row r="496" spans="1:4">
      <c r="A496" s="98" t="str">
        <f t="shared" si="10"/>
        <v>通所143</v>
      </c>
      <c r="B496" s="98" t="s">
        <v>93</v>
      </c>
      <c r="C496" s="105">
        <v>143</v>
      </c>
      <c r="D496" s="173">
        <v>348000</v>
      </c>
    </row>
    <row r="497" spans="1:4">
      <c r="A497" s="98" t="str">
        <f t="shared" si="10"/>
        <v>通所144</v>
      </c>
      <c r="B497" s="98" t="s">
        <v>93</v>
      </c>
      <c r="C497" s="105">
        <v>144</v>
      </c>
      <c r="D497" s="173">
        <v>348000</v>
      </c>
    </row>
    <row r="498" spans="1:4">
      <c r="A498" s="98" t="str">
        <f t="shared" si="10"/>
        <v>通所145</v>
      </c>
      <c r="B498" s="98" t="s">
        <v>93</v>
      </c>
      <c r="C498" s="105">
        <v>145</v>
      </c>
      <c r="D498" s="173">
        <v>348000</v>
      </c>
    </row>
    <row r="499" spans="1:4">
      <c r="A499" s="98" t="str">
        <f t="shared" si="10"/>
        <v>通所146</v>
      </c>
      <c r="B499" s="98" t="s">
        <v>93</v>
      </c>
      <c r="C499" s="105">
        <v>146</v>
      </c>
      <c r="D499" s="173">
        <v>348000</v>
      </c>
    </row>
    <row r="500" spans="1:4">
      <c r="A500" s="98" t="str">
        <f t="shared" si="10"/>
        <v>通所147</v>
      </c>
      <c r="B500" s="98" t="s">
        <v>93</v>
      </c>
      <c r="C500" s="105">
        <v>147</v>
      </c>
      <c r="D500" s="173">
        <v>348000</v>
      </c>
    </row>
    <row r="501" spans="1:4">
      <c r="A501" s="98" t="str">
        <f t="shared" si="10"/>
        <v>通所148</v>
      </c>
      <c r="B501" s="98" t="s">
        <v>93</v>
      </c>
      <c r="C501" s="105">
        <v>148</v>
      </c>
      <c r="D501" s="173">
        <v>348000</v>
      </c>
    </row>
    <row r="502" spans="1:4">
      <c r="A502" s="98" t="str">
        <f t="shared" si="10"/>
        <v>通所149</v>
      </c>
      <c r="B502" s="98" t="s">
        <v>93</v>
      </c>
      <c r="C502" s="105">
        <v>149</v>
      </c>
      <c r="D502" s="173">
        <v>348000</v>
      </c>
    </row>
    <row r="503" spans="1:4">
      <c r="A503" s="98" t="str">
        <f t="shared" si="10"/>
        <v>通所150</v>
      </c>
      <c r="B503" s="98" t="s">
        <v>93</v>
      </c>
      <c r="C503" s="105">
        <v>150</v>
      </c>
      <c r="D503" s="173">
        <v>348000</v>
      </c>
    </row>
    <row r="504" spans="1:4">
      <c r="A504" s="98" t="str">
        <f t="shared" si="10"/>
        <v>通所151</v>
      </c>
      <c r="B504" s="98" t="s">
        <v>93</v>
      </c>
      <c r="C504" s="105">
        <v>151</v>
      </c>
      <c r="D504" s="173">
        <v>348000</v>
      </c>
    </row>
    <row r="505" spans="1:4">
      <c r="A505" s="98" t="str">
        <f t="shared" si="10"/>
        <v>通所152</v>
      </c>
      <c r="B505" s="98" t="s">
        <v>93</v>
      </c>
      <c r="C505" s="105">
        <v>152</v>
      </c>
      <c r="D505" s="173">
        <v>348000</v>
      </c>
    </row>
    <row r="506" spans="1:4">
      <c r="A506" s="98" t="str">
        <f t="shared" si="10"/>
        <v>通所153</v>
      </c>
      <c r="B506" s="98" t="s">
        <v>93</v>
      </c>
      <c r="C506" s="105">
        <v>153</v>
      </c>
      <c r="D506" s="173">
        <v>348000</v>
      </c>
    </row>
    <row r="507" spans="1:4">
      <c r="A507" s="98" t="str">
        <f t="shared" si="10"/>
        <v>通所154</v>
      </c>
      <c r="B507" s="98" t="s">
        <v>93</v>
      </c>
      <c r="C507" s="105">
        <v>154</v>
      </c>
      <c r="D507" s="173">
        <v>348000</v>
      </c>
    </row>
    <row r="508" spans="1:4">
      <c r="A508" s="98" t="str">
        <f t="shared" si="10"/>
        <v>通所155</v>
      </c>
      <c r="B508" s="98" t="s">
        <v>93</v>
      </c>
      <c r="C508" s="105">
        <v>155</v>
      </c>
      <c r="D508" s="173">
        <v>348000</v>
      </c>
    </row>
    <row r="509" spans="1:4">
      <c r="A509" s="98" t="str">
        <f t="shared" si="10"/>
        <v>通所156</v>
      </c>
      <c r="B509" s="98" t="s">
        <v>93</v>
      </c>
      <c r="C509" s="105">
        <v>156</v>
      </c>
      <c r="D509" s="173">
        <v>348000</v>
      </c>
    </row>
    <row r="510" spans="1:4">
      <c r="A510" s="98" t="str">
        <f t="shared" si="10"/>
        <v>通所157</v>
      </c>
      <c r="B510" s="98" t="s">
        <v>93</v>
      </c>
      <c r="C510" s="105">
        <v>157</v>
      </c>
      <c r="D510" s="173">
        <v>348000</v>
      </c>
    </row>
    <row r="511" spans="1:4">
      <c r="A511" s="98" t="str">
        <f t="shared" si="10"/>
        <v>通所158</v>
      </c>
      <c r="B511" s="98" t="s">
        <v>93</v>
      </c>
      <c r="C511" s="105">
        <v>158</v>
      </c>
      <c r="D511" s="173">
        <v>348000</v>
      </c>
    </row>
    <row r="512" spans="1:4">
      <c r="A512" s="98" t="str">
        <f t="shared" si="10"/>
        <v>通所159</v>
      </c>
      <c r="B512" s="98" t="s">
        <v>93</v>
      </c>
      <c r="C512" s="105">
        <v>159</v>
      </c>
      <c r="D512" s="173">
        <v>348000</v>
      </c>
    </row>
    <row r="513" spans="1:4">
      <c r="A513" s="98" t="str">
        <f t="shared" si="10"/>
        <v>通所160</v>
      </c>
      <c r="B513" s="98" t="s">
        <v>93</v>
      </c>
      <c r="C513" s="105">
        <v>160</v>
      </c>
      <c r="D513" s="173">
        <v>348000</v>
      </c>
    </row>
    <row r="514" spans="1:4">
      <c r="A514" s="98" t="str">
        <f t="shared" si="10"/>
        <v>通所161</v>
      </c>
      <c r="B514" s="98" t="s">
        <v>93</v>
      </c>
      <c r="C514" s="105">
        <v>161</v>
      </c>
      <c r="D514" s="173">
        <v>348000</v>
      </c>
    </row>
    <row r="515" spans="1:4">
      <c r="A515" s="98" t="str">
        <f t="shared" ref="A515:A578" si="11">B515&amp;C515</f>
        <v>通所162</v>
      </c>
      <c r="B515" s="98" t="s">
        <v>93</v>
      </c>
      <c r="C515" s="105">
        <v>162</v>
      </c>
      <c r="D515" s="173">
        <v>348000</v>
      </c>
    </row>
    <row r="516" spans="1:4">
      <c r="A516" s="98" t="str">
        <f t="shared" si="11"/>
        <v>通所163</v>
      </c>
      <c r="B516" s="98" t="s">
        <v>93</v>
      </c>
      <c r="C516" s="105">
        <v>163</v>
      </c>
      <c r="D516" s="173">
        <v>348000</v>
      </c>
    </row>
    <row r="517" spans="1:4">
      <c r="A517" s="98" t="str">
        <f t="shared" si="11"/>
        <v>通所164</v>
      </c>
      <c r="B517" s="98" t="s">
        <v>93</v>
      </c>
      <c r="C517" s="105">
        <v>164</v>
      </c>
      <c r="D517" s="173">
        <v>348000</v>
      </c>
    </row>
    <row r="518" spans="1:4">
      <c r="A518" s="98" t="str">
        <f t="shared" si="11"/>
        <v>通所165</v>
      </c>
      <c r="B518" s="98" t="s">
        <v>93</v>
      </c>
      <c r="C518" s="105">
        <v>165</v>
      </c>
      <c r="D518" s="173">
        <v>348000</v>
      </c>
    </row>
    <row r="519" spans="1:4">
      <c r="A519" s="98" t="str">
        <f t="shared" si="11"/>
        <v>通所166</v>
      </c>
      <c r="B519" s="98" t="s">
        <v>93</v>
      </c>
      <c r="C519" s="105">
        <v>166</v>
      </c>
      <c r="D519" s="173">
        <v>348000</v>
      </c>
    </row>
    <row r="520" spans="1:4">
      <c r="A520" s="98" t="str">
        <f t="shared" si="11"/>
        <v>通所167</v>
      </c>
      <c r="B520" s="98" t="s">
        <v>93</v>
      </c>
      <c r="C520" s="105">
        <v>167</v>
      </c>
      <c r="D520" s="173">
        <v>348000</v>
      </c>
    </row>
    <row r="521" spans="1:4">
      <c r="A521" s="98" t="str">
        <f t="shared" si="11"/>
        <v>通所168</v>
      </c>
      <c r="B521" s="98" t="s">
        <v>93</v>
      </c>
      <c r="C521" s="105">
        <v>168</v>
      </c>
      <c r="D521" s="173">
        <v>348000</v>
      </c>
    </row>
    <row r="522" spans="1:4">
      <c r="A522" s="98" t="str">
        <f t="shared" si="11"/>
        <v>通所169</v>
      </c>
      <c r="B522" s="98" t="s">
        <v>93</v>
      </c>
      <c r="C522" s="105">
        <v>169</v>
      </c>
      <c r="D522" s="173">
        <v>348000</v>
      </c>
    </row>
    <row r="523" spans="1:4">
      <c r="A523" s="98" t="str">
        <f t="shared" si="11"/>
        <v>通所170</v>
      </c>
      <c r="B523" s="98" t="s">
        <v>93</v>
      </c>
      <c r="C523" s="105">
        <v>170</v>
      </c>
      <c r="D523" s="173">
        <v>348000</v>
      </c>
    </row>
    <row r="524" spans="1:4">
      <c r="A524" s="98" t="str">
        <f t="shared" si="11"/>
        <v>通所171</v>
      </c>
      <c r="B524" s="98" t="s">
        <v>93</v>
      </c>
      <c r="C524" s="105">
        <v>171</v>
      </c>
      <c r="D524" s="173">
        <v>348000</v>
      </c>
    </row>
    <row r="525" spans="1:4">
      <c r="A525" s="98" t="str">
        <f t="shared" si="11"/>
        <v>通所172</v>
      </c>
      <c r="B525" s="98" t="s">
        <v>93</v>
      </c>
      <c r="C525" s="105">
        <v>172</v>
      </c>
      <c r="D525" s="173">
        <v>348000</v>
      </c>
    </row>
    <row r="526" spans="1:4">
      <c r="A526" s="98" t="str">
        <f t="shared" si="11"/>
        <v>通所173</v>
      </c>
      <c r="B526" s="98" t="s">
        <v>93</v>
      </c>
      <c r="C526" s="105">
        <v>173</v>
      </c>
      <c r="D526" s="173">
        <v>348000</v>
      </c>
    </row>
    <row r="527" spans="1:4">
      <c r="A527" s="98" t="str">
        <f t="shared" si="11"/>
        <v>通所174</v>
      </c>
      <c r="B527" s="98" t="s">
        <v>93</v>
      </c>
      <c r="C527" s="105">
        <v>174</v>
      </c>
      <c r="D527" s="173">
        <v>348000</v>
      </c>
    </row>
    <row r="528" spans="1:4">
      <c r="A528" s="98" t="str">
        <f t="shared" si="11"/>
        <v>通所175</v>
      </c>
      <c r="B528" s="98" t="s">
        <v>93</v>
      </c>
      <c r="C528" s="105">
        <v>175</v>
      </c>
      <c r="D528" s="173">
        <v>348000</v>
      </c>
    </row>
    <row r="529" spans="1:4">
      <c r="A529" s="98" t="str">
        <f t="shared" si="11"/>
        <v>通所176</v>
      </c>
      <c r="B529" s="98" t="s">
        <v>93</v>
      </c>
      <c r="C529" s="105">
        <v>176</v>
      </c>
      <c r="D529" s="173">
        <v>348000</v>
      </c>
    </row>
    <row r="530" spans="1:4">
      <c r="A530" s="98" t="str">
        <f t="shared" si="11"/>
        <v>通所177</v>
      </c>
      <c r="B530" s="98" t="s">
        <v>93</v>
      </c>
      <c r="C530" s="105">
        <v>177</v>
      </c>
      <c r="D530" s="173">
        <v>348000</v>
      </c>
    </row>
    <row r="531" spans="1:4">
      <c r="A531" s="98" t="str">
        <f t="shared" si="11"/>
        <v>通所178</v>
      </c>
      <c r="B531" s="98" t="s">
        <v>93</v>
      </c>
      <c r="C531" s="105">
        <v>178</v>
      </c>
      <c r="D531" s="173">
        <v>348000</v>
      </c>
    </row>
    <row r="532" spans="1:4">
      <c r="A532" s="98" t="str">
        <f t="shared" si="11"/>
        <v>通所179</v>
      </c>
      <c r="B532" s="98" t="s">
        <v>93</v>
      </c>
      <c r="C532" s="105">
        <v>179</v>
      </c>
      <c r="D532" s="173">
        <v>348000</v>
      </c>
    </row>
    <row r="533" spans="1:4">
      <c r="A533" s="98" t="str">
        <f t="shared" si="11"/>
        <v>通所180</v>
      </c>
      <c r="B533" s="98" t="s">
        <v>93</v>
      </c>
      <c r="C533" s="105">
        <v>180</v>
      </c>
      <c r="D533" s="173">
        <v>348000</v>
      </c>
    </row>
    <row r="534" spans="1:4">
      <c r="A534" s="98" t="str">
        <f t="shared" si="11"/>
        <v>通所181</v>
      </c>
      <c r="B534" s="98" t="s">
        <v>93</v>
      </c>
      <c r="C534" s="105">
        <v>181</v>
      </c>
      <c r="D534" s="173">
        <v>348000</v>
      </c>
    </row>
    <row r="535" spans="1:4">
      <c r="A535" s="98" t="str">
        <f t="shared" si="11"/>
        <v>通所182</v>
      </c>
      <c r="B535" s="98" t="s">
        <v>93</v>
      </c>
      <c r="C535" s="105">
        <v>182</v>
      </c>
      <c r="D535" s="173">
        <v>348000</v>
      </c>
    </row>
    <row r="536" spans="1:4">
      <c r="A536" s="98" t="str">
        <f t="shared" si="11"/>
        <v>通所183</v>
      </c>
      <c r="B536" s="98" t="s">
        <v>93</v>
      </c>
      <c r="C536" s="105">
        <v>183</v>
      </c>
      <c r="D536" s="173">
        <v>348000</v>
      </c>
    </row>
    <row r="537" spans="1:4">
      <c r="A537" s="98" t="str">
        <f t="shared" si="11"/>
        <v>通所184</v>
      </c>
      <c r="B537" s="98" t="s">
        <v>93</v>
      </c>
      <c r="C537" s="105">
        <v>184</v>
      </c>
      <c r="D537" s="173">
        <v>348000</v>
      </c>
    </row>
    <row r="538" spans="1:4">
      <c r="A538" s="98" t="str">
        <f t="shared" si="11"/>
        <v>通所185</v>
      </c>
      <c r="B538" s="98" t="s">
        <v>93</v>
      </c>
      <c r="C538" s="105">
        <v>185</v>
      </c>
      <c r="D538" s="173">
        <v>348000</v>
      </c>
    </row>
    <row r="539" spans="1:4">
      <c r="A539" s="98" t="str">
        <f t="shared" si="11"/>
        <v>通所186</v>
      </c>
      <c r="B539" s="98" t="s">
        <v>93</v>
      </c>
      <c r="C539" s="105">
        <v>186</v>
      </c>
      <c r="D539" s="173">
        <v>348000</v>
      </c>
    </row>
    <row r="540" spans="1:4">
      <c r="A540" s="98" t="str">
        <f t="shared" si="11"/>
        <v>通所187</v>
      </c>
      <c r="B540" s="98" t="s">
        <v>93</v>
      </c>
      <c r="C540" s="105">
        <v>187</v>
      </c>
      <c r="D540" s="173">
        <v>348000</v>
      </c>
    </row>
    <row r="541" spans="1:4">
      <c r="A541" s="98" t="str">
        <f t="shared" si="11"/>
        <v>通所188</v>
      </c>
      <c r="B541" s="98" t="s">
        <v>93</v>
      </c>
      <c r="C541" s="105">
        <v>188</v>
      </c>
      <c r="D541" s="173">
        <v>348000</v>
      </c>
    </row>
    <row r="542" spans="1:4">
      <c r="A542" s="98" t="str">
        <f t="shared" si="11"/>
        <v>通所189</v>
      </c>
      <c r="B542" s="98" t="s">
        <v>93</v>
      </c>
      <c r="C542" s="105">
        <v>189</v>
      </c>
      <c r="D542" s="173">
        <v>348000</v>
      </c>
    </row>
    <row r="543" spans="1:4">
      <c r="A543" s="98" t="str">
        <f t="shared" si="11"/>
        <v>通所190</v>
      </c>
      <c r="B543" s="98" t="s">
        <v>93</v>
      </c>
      <c r="C543" s="105">
        <v>190</v>
      </c>
      <c r="D543" s="173">
        <v>348000</v>
      </c>
    </row>
    <row r="544" spans="1:4">
      <c r="A544" s="98" t="str">
        <f t="shared" si="11"/>
        <v>通所191</v>
      </c>
      <c r="B544" s="98" t="s">
        <v>93</v>
      </c>
      <c r="C544" s="105">
        <v>191</v>
      </c>
      <c r="D544" s="173">
        <v>348000</v>
      </c>
    </row>
    <row r="545" spans="1:4">
      <c r="A545" s="98" t="str">
        <f t="shared" si="11"/>
        <v>通所192</v>
      </c>
      <c r="B545" s="98" t="s">
        <v>93</v>
      </c>
      <c r="C545" s="105">
        <v>192</v>
      </c>
      <c r="D545" s="173">
        <v>348000</v>
      </c>
    </row>
    <row r="546" spans="1:4">
      <c r="A546" s="98" t="str">
        <f t="shared" si="11"/>
        <v>通所193</v>
      </c>
      <c r="B546" s="98" t="s">
        <v>93</v>
      </c>
      <c r="C546" s="105">
        <v>193</v>
      </c>
      <c r="D546" s="173">
        <v>348000</v>
      </c>
    </row>
    <row r="547" spans="1:4">
      <c r="A547" s="98" t="str">
        <f t="shared" si="11"/>
        <v>通所194</v>
      </c>
      <c r="B547" s="98" t="s">
        <v>93</v>
      </c>
      <c r="C547" s="105">
        <v>194</v>
      </c>
      <c r="D547" s="173">
        <v>348000</v>
      </c>
    </row>
    <row r="548" spans="1:4">
      <c r="A548" s="98" t="str">
        <f t="shared" si="11"/>
        <v>通所195</v>
      </c>
      <c r="B548" s="98" t="s">
        <v>93</v>
      </c>
      <c r="C548" s="105">
        <v>195</v>
      </c>
      <c r="D548" s="173">
        <v>348000</v>
      </c>
    </row>
    <row r="549" spans="1:4">
      <c r="A549" s="98" t="str">
        <f t="shared" si="11"/>
        <v>通所196</v>
      </c>
      <c r="B549" s="98" t="s">
        <v>93</v>
      </c>
      <c r="C549" s="105">
        <v>196</v>
      </c>
      <c r="D549" s="173">
        <v>348000</v>
      </c>
    </row>
    <row r="550" spans="1:4">
      <c r="A550" s="98" t="str">
        <f t="shared" si="11"/>
        <v>通所197</v>
      </c>
      <c r="B550" s="98" t="s">
        <v>93</v>
      </c>
      <c r="C550" s="105">
        <v>197</v>
      </c>
      <c r="D550" s="173">
        <v>348000</v>
      </c>
    </row>
    <row r="551" spans="1:4">
      <c r="A551" s="98" t="str">
        <f t="shared" si="11"/>
        <v>通所198</v>
      </c>
      <c r="B551" s="98" t="s">
        <v>93</v>
      </c>
      <c r="C551" s="105">
        <v>198</v>
      </c>
      <c r="D551" s="173">
        <v>348000</v>
      </c>
    </row>
    <row r="552" spans="1:4">
      <c r="A552" s="98" t="str">
        <f t="shared" si="11"/>
        <v>通所199</v>
      </c>
      <c r="B552" s="98" t="s">
        <v>93</v>
      </c>
      <c r="C552" s="105">
        <v>199</v>
      </c>
      <c r="D552" s="173">
        <v>348000</v>
      </c>
    </row>
    <row r="553" spans="1:4">
      <c r="A553" s="98" t="str">
        <f t="shared" si="11"/>
        <v>通所200</v>
      </c>
      <c r="B553" s="98" t="s">
        <v>93</v>
      </c>
      <c r="C553" s="105">
        <v>200</v>
      </c>
      <c r="D553" s="173">
        <v>348000</v>
      </c>
    </row>
    <row r="554" spans="1:4">
      <c r="A554" s="98" t="str">
        <f t="shared" si="11"/>
        <v>通所201</v>
      </c>
      <c r="B554" s="98" t="s">
        <v>93</v>
      </c>
      <c r="C554" s="105">
        <v>201</v>
      </c>
      <c r="D554" s="173">
        <v>348000</v>
      </c>
    </row>
    <row r="555" spans="1:4">
      <c r="A555" s="98" t="str">
        <f t="shared" si="11"/>
        <v>通所202</v>
      </c>
      <c r="B555" s="98" t="s">
        <v>93</v>
      </c>
      <c r="C555" s="105">
        <v>202</v>
      </c>
      <c r="D555" s="173">
        <v>348000</v>
      </c>
    </row>
    <row r="556" spans="1:4">
      <c r="A556" s="98" t="str">
        <f t="shared" si="11"/>
        <v>通所203</v>
      </c>
      <c r="B556" s="98" t="s">
        <v>93</v>
      </c>
      <c r="C556" s="105">
        <v>203</v>
      </c>
      <c r="D556" s="173">
        <v>348000</v>
      </c>
    </row>
    <row r="557" spans="1:4">
      <c r="A557" s="98" t="str">
        <f t="shared" si="11"/>
        <v>通所204</v>
      </c>
      <c r="B557" s="98" t="s">
        <v>93</v>
      </c>
      <c r="C557" s="105">
        <v>204</v>
      </c>
      <c r="D557" s="173">
        <v>348000</v>
      </c>
    </row>
    <row r="558" spans="1:4">
      <c r="A558" s="98" t="str">
        <f t="shared" si="11"/>
        <v>通所205</v>
      </c>
      <c r="B558" s="98" t="s">
        <v>93</v>
      </c>
      <c r="C558" s="105">
        <v>205</v>
      </c>
      <c r="D558" s="173">
        <v>348000</v>
      </c>
    </row>
    <row r="559" spans="1:4">
      <c r="A559" s="98" t="str">
        <f t="shared" si="11"/>
        <v>通所206</v>
      </c>
      <c r="B559" s="98" t="s">
        <v>93</v>
      </c>
      <c r="C559" s="105">
        <v>206</v>
      </c>
      <c r="D559" s="173">
        <v>348000</v>
      </c>
    </row>
    <row r="560" spans="1:4">
      <c r="A560" s="98" t="str">
        <f t="shared" si="11"/>
        <v>通所207</v>
      </c>
      <c r="B560" s="98" t="s">
        <v>93</v>
      </c>
      <c r="C560" s="105">
        <v>207</v>
      </c>
      <c r="D560" s="173">
        <v>348000</v>
      </c>
    </row>
    <row r="561" spans="1:4">
      <c r="A561" s="98" t="str">
        <f t="shared" si="11"/>
        <v>通所208</v>
      </c>
      <c r="B561" s="98" t="s">
        <v>93</v>
      </c>
      <c r="C561" s="105">
        <v>208</v>
      </c>
      <c r="D561" s="173">
        <v>348000</v>
      </c>
    </row>
    <row r="562" spans="1:4">
      <c r="A562" s="98" t="str">
        <f t="shared" si="11"/>
        <v>通所209</v>
      </c>
      <c r="B562" s="98" t="s">
        <v>93</v>
      </c>
      <c r="C562" s="105">
        <v>209</v>
      </c>
      <c r="D562" s="173">
        <v>348000</v>
      </c>
    </row>
    <row r="563" spans="1:4">
      <c r="A563" s="98" t="str">
        <f t="shared" si="11"/>
        <v>通所210</v>
      </c>
      <c r="B563" s="98" t="s">
        <v>93</v>
      </c>
      <c r="C563" s="105">
        <v>210</v>
      </c>
      <c r="D563" s="173">
        <v>348000</v>
      </c>
    </row>
    <row r="564" spans="1:4">
      <c r="A564" s="98" t="str">
        <f t="shared" si="11"/>
        <v>通所211</v>
      </c>
      <c r="B564" s="98" t="s">
        <v>93</v>
      </c>
      <c r="C564" s="105">
        <v>211</v>
      </c>
      <c r="D564" s="173">
        <v>348000</v>
      </c>
    </row>
    <row r="565" spans="1:4">
      <c r="A565" s="98" t="str">
        <f t="shared" si="11"/>
        <v>通所212</v>
      </c>
      <c r="B565" s="98" t="s">
        <v>93</v>
      </c>
      <c r="C565" s="105">
        <v>212</v>
      </c>
      <c r="D565" s="173">
        <v>348000</v>
      </c>
    </row>
    <row r="566" spans="1:4">
      <c r="A566" s="98" t="str">
        <f t="shared" si="11"/>
        <v>通所213</v>
      </c>
      <c r="B566" s="98" t="s">
        <v>93</v>
      </c>
      <c r="C566" s="105">
        <v>213</v>
      </c>
      <c r="D566" s="173">
        <v>348000</v>
      </c>
    </row>
    <row r="567" spans="1:4">
      <c r="A567" s="98" t="str">
        <f t="shared" si="11"/>
        <v>通所214</v>
      </c>
      <c r="B567" s="98" t="s">
        <v>93</v>
      </c>
      <c r="C567" s="105">
        <v>214</v>
      </c>
      <c r="D567" s="173">
        <v>348000</v>
      </c>
    </row>
    <row r="568" spans="1:4">
      <c r="A568" s="98" t="str">
        <f t="shared" si="11"/>
        <v>通所215</v>
      </c>
      <c r="B568" s="98" t="s">
        <v>93</v>
      </c>
      <c r="C568" s="105">
        <v>215</v>
      </c>
      <c r="D568" s="173">
        <v>348000</v>
      </c>
    </row>
    <row r="569" spans="1:4">
      <c r="A569" s="98" t="str">
        <f t="shared" si="11"/>
        <v>通所216</v>
      </c>
      <c r="B569" s="98" t="s">
        <v>93</v>
      </c>
      <c r="C569" s="105">
        <v>216</v>
      </c>
      <c r="D569" s="173">
        <v>348000</v>
      </c>
    </row>
    <row r="570" spans="1:4">
      <c r="A570" s="98" t="str">
        <f t="shared" si="11"/>
        <v>通所217</v>
      </c>
      <c r="B570" s="98" t="s">
        <v>93</v>
      </c>
      <c r="C570" s="105">
        <v>217</v>
      </c>
      <c r="D570" s="173">
        <v>348000</v>
      </c>
    </row>
    <row r="571" spans="1:4">
      <c r="A571" s="98" t="str">
        <f t="shared" si="11"/>
        <v>通所218</v>
      </c>
      <c r="B571" s="98" t="s">
        <v>93</v>
      </c>
      <c r="C571" s="105">
        <v>218</v>
      </c>
      <c r="D571" s="173">
        <v>348000</v>
      </c>
    </row>
    <row r="572" spans="1:4">
      <c r="A572" s="98" t="str">
        <f t="shared" si="11"/>
        <v>通所219</v>
      </c>
      <c r="B572" s="98" t="s">
        <v>93</v>
      </c>
      <c r="C572" s="105">
        <v>219</v>
      </c>
      <c r="D572" s="173">
        <v>348000</v>
      </c>
    </row>
    <row r="573" spans="1:4">
      <c r="A573" s="98" t="str">
        <f t="shared" si="11"/>
        <v>通所220</v>
      </c>
      <c r="B573" s="98" t="s">
        <v>93</v>
      </c>
      <c r="C573" s="105">
        <v>220</v>
      </c>
      <c r="D573" s="173">
        <v>348000</v>
      </c>
    </row>
    <row r="574" spans="1:4">
      <c r="A574" s="98" t="str">
        <f t="shared" si="11"/>
        <v>通所221</v>
      </c>
      <c r="B574" s="98" t="s">
        <v>93</v>
      </c>
      <c r="C574" s="105">
        <v>221</v>
      </c>
      <c r="D574" s="173">
        <v>348000</v>
      </c>
    </row>
    <row r="575" spans="1:4">
      <c r="A575" s="98" t="str">
        <f t="shared" si="11"/>
        <v>通所222</v>
      </c>
      <c r="B575" s="98" t="s">
        <v>93</v>
      </c>
      <c r="C575" s="105">
        <v>222</v>
      </c>
      <c r="D575" s="173">
        <v>348000</v>
      </c>
    </row>
    <row r="576" spans="1:4">
      <c r="A576" s="98" t="str">
        <f t="shared" si="11"/>
        <v>通所223</v>
      </c>
      <c r="B576" s="98" t="s">
        <v>93</v>
      </c>
      <c r="C576" s="105">
        <v>223</v>
      </c>
      <c r="D576" s="173">
        <v>348000</v>
      </c>
    </row>
    <row r="577" spans="1:4">
      <c r="A577" s="98" t="str">
        <f t="shared" si="11"/>
        <v>通所224</v>
      </c>
      <c r="B577" s="98" t="s">
        <v>93</v>
      </c>
      <c r="C577" s="105">
        <v>224</v>
      </c>
      <c r="D577" s="173">
        <v>348000</v>
      </c>
    </row>
    <row r="578" spans="1:4">
      <c r="A578" s="98" t="str">
        <f t="shared" si="11"/>
        <v>通所225</v>
      </c>
      <c r="B578" s="98" t="s">
        <v>93</v>
      </c>
      <c r="C578" s="105">
        <v>225</v>
      </c>
      <c r="D578" s="173">
        <v>348000</v>
      </c>
    </row>
    <row r="579" spans="1:4">
      <c r="A579" s="98" t="str">
        <f t="shared" ref="A579:A642" si="12">B579&amp;C579</f>
        <v>通所226</v>
      </c>
      <c r="B579" s="98" t="s">
        <v>93</v>
      </c>
      <c r="C579" s="105">
        <v>226</v>
      </c>
      <c r="D579" s="173">
        <v>348000</v>
      </c>
    </row>
    <row r="580" spans="1:4">
      <c r="A580" s="98" t="str">
        <f t="shared" si="12"/>
        <v>通所227</v>
      </c>
      <c r="B580" s="98" t="s">
        <v>93</v>
      </c>
      <c r="C580" s="105">
        <v>227</v>
      </c>
      <c r="D580" s="173">
        <v>348000</v>
      </c>
    </row>
    <row r="581" spans="1:4">
      <c r="A581" s="98" t="str">
        <f t="shared" si="12"/>
        <v>通所228</v>
      </c>
      <c r="B581" s="98" t="s">
        <v>93</v>
      </c>
      <c r="C581" s="105">
        <v>228</v>
      </c>
      <c r="D581" s="173">
        <v>348000</v>
      </c>
    </row>
    <row r="582" spans="1:4">
      <c r="A582" s="98" t="str">
        <f t="shared" si="12"/>
        <v>通所229</v>
      </c>
      <c r="B582" s="98" t="s">
        <v>93</v>
      </c>
      <c r="C582" s="105">
        <v>229</v>
      </c>
      <c r="D582" s="173">
        <v>348000</v>
      </c>
    </row>
    <row r="583" spans="1:4">
      <c r="A583" s="98" t="str">
        <f t="shared" si="12"/>
        <v>通所230</v>
      </c>
      <c r="B583" s="98" t="s">
        <v>93</v>
      </c>
      <c r="C583" s="105">
        <v>230</v>
      </c>
      <c r="D583" s="173">
        <v>348000</v>
      </c>
    </row>
    <row r="584" spans="1:4">
      <c r="A584" s="98" t="str">
        <f t="shared" si="12"/>
        <v>通所231</v>
      </c>
      <c r="B584" s="98" t="s">
        <v>93</v>
      </c>
      <c r="C584" s="105">
        <v>231</v>
      </c>
      <c r="D584" s="173">
        <v>348000</v>
      </c>
    </row>
    <row r="585" spans="1:4">
      <c r="A585" s="98" t="str">
        <f t="shared" si="12"/>
        <v>通所232</v>
      </c>
      <c r="B585" s="98" t="s">
        <v>93</v>
      </c>
      <c r="C585" s="105">
        <v>232</v>
      </c>
      <c r="D585" s="173">
        <v>348000</v>
      </c>
    </row>
    <row r="586" spans="1:4">
      <c r="A586" s="98" t="str">
        <f t="shared" si="12"/>
        <v>通所233</v>
      </c>
      <c r="B586" s="98" t="s">
        <v>93</v>
      </c>
      <c r="C586" s="105">
        <v>233</v>
      </c>
      <c r="D586" s="173">
        <v>348000</v>
      </c>
    </row>
    <row r="587" spans="1:4">
      <c r="A587" s="98" t="str">
        <f t="shared" si="12"/>
        <v>通所234</v>
      </c>
      <c r="B587" s="98" t="s">
        <v>93</v>
      </c>
      <c r="C587" s="105">
        <v>234</v>
      </c>
      <c r="D587" s="173">
        <v>348000</v>
      </c>
    </row>
    <row r="588" spans="1:4">
      <c r="A588" s="98" t="str">
        <f t="shared" si="12"/>
        <v>通所235</v>
      </c>
      <c r="B588" s="98" t="s">
        <v>93</v>
      </c>
      <c r="C588" s="105">
        <v>235</v>
      </c>
      <c r="D588" s="173">
        <v>348000</v>
      </c>
    </row>
    <row r="589" spans="1:4">
      <c r="A589" s="98" t="str">
        <f t="shared" si="12"/>
        <v>通所236</v>
      </c>
      <c r="B589" s="98" t="s">
        <v>93</v>
      </c>
      <c r="C589" s="105">
        <v>236</v>
      </c>
      <c r="D589" s="173">
        <v>348000</v>
      </c>
    </row>
    <row r="590" spans="1:4">
      <c r="A590" s="98" t="str">
        <f t="shared" si="12"/>
        <v>通所237</v>
      </c>
      <c r="B590" s="98" t="s">
        <v>93</v>
      </c>
      <c r="C590" s="105">
        <v>237</v>
      </c>
      <c r="D590" s="173">
        <v>348000</v>
      </c>
    </row>
    <row r="591" spans="1:4">
      <c r="A591" s="98" t="str">
        <f t="shared" si="12"/>
        <v>通所238</v>
      </c>
      <c r="B591" s="98" t="s">
        <v>93</v>
      </c>
      <c r="C591" s="105">
        <v>238</v>
      </c>
      <c r="D591" s="173">
        <v>348000</v>
      </c>
    </row>
    <row r="592" spans="1:4">
      <c r="A592" s="98" t="str">
        <f t="shared" si="12"/>
        <v>通所239</v>
      </c>
      <c r="B592" s="98" t="s">
        <v>93</v>
      </c>
      <c r="C592" s="105">
        <v>239</v>
      </c>
      <c r="D592" s="173">
        <v>348000</v>
      </c>
    </row>
    <row r="593" spans="1:4">
      <c r="A593" s="98" t="str">
        <f t="shared" si="12"/>
        <v>通所240</v>
      </c>
      <c r="B593" s="98" t="s">
        <v>93</v>
      </c>
      <c r="C593" s="105">
        <v>240</v>
      </c>
      <c r="D593" s="173">
        <v>348000</v>
      </c>
    </row>
    <row r="594" spans="1:4">
      <c r="A594" s="98" t="str">
        <f t="shared" si="12"/>
        <v>通所241</v>
      </c>
      <c r="B594" s="98" t="s">
        <v>93</v>
      </c>
      <c r="C594" s="105">
        <v>241</v>
      </c>
      <c r="D594" s="173">
        <v>348000</v>
      </c>
    </row>
    <row r="595" spans="1:4">
      <c r="A595" s="98" t="str">
        <f t="shared" si="12"/>
        <v>通所242</v>
      </c>
      <c r="B595" s="98" t="s">
        <v>93</v>
      </c>
      <c r="C595" s="105">
        <v>242</v>
      </c>
      <c r="D595" s="173">
        <v>348000</v>
      </c>
    </row>
    <row r="596" spans="1:4">
      <c r="A596" s="98" t="str">
        <f t="shared" si="12"/>
        <v>通所243</v>
      </c>
      <c r="B596" s="98" t="s">
        <v>93</v>
      </c>
      <c r="C596" s="105">
        <v>243</v>
      </c>
      <c r="D596" s="173">
        <v>348000</v>
      </c>
    </row>
    <row r="597" spans="1:4">
      <c r="A597" s="98" t="str">
        <f t="shared" si="12"/>
        <v>通所244</v>
      </c>
      <c r="B597" s="98" t="s">
        <v>93</v>
      </c>
      <c r="C597" s="105">
        <v>244</v>
      </c>
      <c r="D597" s="173">
        <v>348000</v>
      </c>
    </row>
    <row r="598" spans="1:4">
      <c r="A598" s="98" t="str">
        <f t="shared" si="12"/>
        <v>通所245</v>
      </c>
      <c r="B598" s="98" t="s">
        <v>93</v>
      </c>
      <c r="C598" s="105">
        <v>245</v>
      </c>
      <c r="D598" s="173">
        <v>348000</v>
      </c>
    </row>
    <row r="599" spans="1:4">
      <c r="A599" s="98" t="str">
        <f t="shared" si="12"/>
        <v>通所246</v>
      </c>
      <c r="B599" s="98" t="s">
        <v>93</v>
      </c>
      <c r="C599" s="105">
        <v>246</v>
      </c>
      <c r="D599" s="173">
        <v>348000</v>
      </c>
    </row>
    <row r="600" spans="1:4">
      <c r="A600" s="98" t="str">
        <f t="shared" si="12"/>
        <v>通所247</v>
      </c>
      <c r="B600" s="98" t="s">
        <v>93</v>
      </c>
      <c r="C600" s="105">
        <v>247</v>
      </c>
      <c r="D600" s="173">
        <v>348000</v>
      </c>
    </row>
    <row r="601" spans="1:4">
      <c r="A601" s="98" t="str">
        <f t="shared" si="12"/>
        <v>通所248</v>
      </c>
      <c r="B601" s="98" t="s">
        <v>93</v>
      </c>
      <c r="C601" s="105">
        <v>248</v>
      </c>
      <c r="D601" s="173">
        <v>348000</v>
      </c>
    </row>
    <row r="602" spans="1:4">
      <c r="A602" s="98" t="str">
        <f t="shared" si="12"/>
        <v>通所249</v>
      </c>
      <c r="B602" s="98" t="s">
        <v>93</v>
      </c>
      <c r="C602" s="105">
        <v>249</v>
      </c>
      <c r="D602" s="173">
        <v>348000</v>
      </c>
    </row>
    <row r="603" spans="1:4">
      <c r="A603" s="98" t="str">
        <f t="shared" si="12"/>
        <v>通所250</v>
      </c>
      <c r="B603" s="98" t="s">
        <v>93</v>
      </c>
      <c r="C603" s="105">
        <v>250</v>
      </c>
      <c r="D603" s="173">
        <v>348000</v>
      </c>
    </row>
    <row r="604" spans="1:4">
      <c r="A604" s="98" t="str">
        <f t="shared" si="12"/>
        <v>通所251</v>
      </c>
      <c r="B604" s="98" t="s">
        <v>93</v>
      </c>
      <c r="C604" s="105">
        <v>251</v>
      </c>
      <c r="D604" s="173">
        <v>348000</v>
      </c>
    </row>
    <row r="605" spans="1:4">
      <c r="A605" s="98" t="str">
        <f t="shared" si="12"/>
        <v>通所252</v>
      </c>
      <c r="B605" s="98" t="s">
        <v>93</v>
      </c>
      <c r="C605" s="105">
        <v>252</v>
      </c>
      <c r="D605" s="173">
        <v>348000</v>
      </c>
    </row>
    <row r="606" spans="1:4">
      <c r="A606" s="98" t="str">
        <f t="shared" si="12"/>
        <v>通所253</v>
      </c>
      <c r="B606" s="98" t="s">
        <v>93</v>
      </c>
      <c r="C606" s="105">
        <v>253</v>
      </c>
      <c r="D606" s="173">
        <v>348000</v>
      </c>
    </row>
    <row r="607" spans="1:4">
      <c r="A607" s="98" t="str">
        <f t="shared" si="12"/>
        <v>通所254</v>
      </c>
      <c r="B607" s="98" t="s">
        <v>93</v>
      </c>
      <c r="C607" s="105">
        <v>254</v>
      </c>
      <c r="D607" s="173">
        <v>348000</v>
      </c>
    </row>
    <row r="608" spans="1:4">
      <c r="A608" s="98" t="str">
        <f t="shared" si="12"/>
        <v>通所255</v>
      </c>
      <c r="B608" s="98" t="s">
        <v>93</v>
      </c>
      <c r="C608" s="105">
        <v>255</v>
      </c>
      <c r="D608" s="173">
        <v>348000</v>
      </c>
    </row>
    <row r="609" spans="1:4">
      <c r="A609" s="98" t="str">
        <f t="shared" si="12"/>
        <v>通所256</v>
      </c>
      <c r="B609" s="98" t="s">
        <v>93</v>
      </c>
      <c r="C609" s="105">
        <v>256</v>
      </c>
      <c r="D609" s="173">
        <v>348000</v>
      </c>
    </row>
    <row r="610" spans="1:4">
      <c r="A610" s="98" t="str">
        <f t="shared" si="12"/>
        <v>通所257</v>
      </c>
      <c r="B610" s="98" t="s">
        <v>93</v>
      </c>
      <c r="C610" s="105">
        <v>257</v>
      </c>
      <c r="D610" s="173">
        <v>348000</v>
      </c>
    </row>
    <row r="611" spans="1:4">
      <c r="A611" s="98" t="str">
        <f t="shared" si="12"/>
        <v>通所258</v>
      </c>
      <c r="B611" s="98" t="s">
        <v>93</v>
      </c>
      <c r="C611" s="105">
        <v>258</v>
      </c>
      <c r="D611" s="173">
        <v>348000</v>
      </c>
    </row>
    <row r="612" spans="1:4">
      <c r="A612" s="98" t="str">
        <f t="shared" si="12"/>
        <v>通所259</v>
      </c>
      <c r="B612" s="98" t="s">
        <v>93</v>
      </c>
      <c r="C612" s="105">
        <v>259</v>
      </c>
      <c r="D612" s="173">
        <v>348000</v>
      </c>
    </row>
    <row r="613" spans="1:4">
      <c r="A613" s="98" t="str">
        <f t="shared" si="12"/>
        <v>通所260</v>
      </c>
      <c r="B613" s="98" t="s">
        <v>93</v>
      </c>
      <c r="C613" s="105">
        <v>260</v>
      </c>
      <c r="D613" s="173">
        <v>348000</v>
      </c>
    </row>
    <row r="614" spans="1:4">
      <c r="A614" s="98" t="str">
        <f t="shared" si="12"/>
        <v>通所261</v>
      </c>
      <c r="B614" s="98" t="s">
        <v>93</v>
      </c>
      <c r="C614" s="105">
        <v>261</v>
      </c>
      <c r="D614" s="173">
        <v>348000</v>
      </c>
    </row>
    <row r="615" spans="1:4">
      <c r="A615" s="98" t="str">
        <f t="shared" si="12"/>
        <v>通所262</v>
      </c>
      <c r="B615" s="98" t="s">
        <v>93</v>
      </c>
      <c r="C615" s="105">
        <v>262</v>
      </c>
      <c r="D615" s="173">
        <v>348000</v>
      </c>
    </row>
    <row r="616" spans="1:4">
      <c r="A616" s="98" t="str">
        <f t="shared" si="12"/>
        <v>通所263</v>
      </c>
      <c r="B616" s="98" t="s">
        <v>93</v>
      </c>
      <c r="C616" s="105">
        <v>263</v>
      </c>
      <c r="D616" s="173">
        <v>348000</v>
      </c>
    </row>
    <row r="617" spans="1:4">
      <c r="A617" s="98" t="str">
        <f t="shared" si="12"/>
        <v>通所264</v>
      </c>
      <c r="B617" s="98" t="s">
        <v>93</v>
      </c>
      <c r="C617" s="105">
        <v>264</v>
      </c>
      <c r="D617" s="173">
        <v>348000</v>
      </c>
    </row>
    <row r="618" spans="1:4">
      <c r="A618" s="98" t="str">
        <f t="shared" si="12"/>
        <v>通所265</v>
      </c>
      <c r="B618" s="98" t="s">
        <v>93</v>
      </c>
      <c r="C618" s="105">
        <v>265</v>
      </c>
      <c r="D618" s="173">
        <v>348000</v>
      </c>
    </row>
    <row r="619" spans="1:4">
      <c r="A619" s="98" t="str">
        <f t="shared" si="12"/>
        <v>通所266</v>
      </c>
      <c r="B619" s="98" t="s">
        <v>93</v>
      </c>
      <c r="C619" s="105">
        <v>266</v>
      </c>
      <c r="D619" s="173">
        <v>348000</v>
      </c>
    </row>
    <row r="620" spans="1:4">
      <c r="A620" s="98" t="str">
        <f t="shared" si="12"/>
        <v>通所267</v>
      </c>
      <c r="B620" s="98" t="s">
        <v>93</v>
      </c>
      <c r="C620" s="105">
        <v>267</v>
      </c>
      <c r="D620" s="173">
        <v>348000</v>
      </c>
    </row>
    <row r="621" spans="1:4">
      <c r="A621" s="98" t="str">
        <f t="shared" si="12"/>
        <v>通所268</v>
      </c>
      <c r="B621" s="98" t="s">
        <v>93</v>
      </c>
      <c r="C621" s="105">
        <v>268</v>
      </c>
      <c r="D621" s="173">
        <v>348000</v>
      </c>
    </row>
    <row r="622" spans="1:4">
      <c r="A622" s="98" t="str">
        <f t="shared" si="12"/>
        <v>通所269</v>
      </c>
      <c r="B622" s="98" t="s">
        <v>93</v>
      </c>
      <c r="C622" s="105">
        <v>269</v>
      </c>
      <c r="D622" s="173">
        <v>348000</v>
      </c>
    </row>
    <row r="623" spans="1:4">
      <c r="A623" s="98" t="str">
        <f t="shared" si="12"/>
        <v>通所270</v>
      </c>
      <c r="B623" s="98" t="s">
        <v>93</v>
      </c>
      <c r="C623" s="105">
        <v>270</v>
      </c>
      <c r="D623" s="173">
        <v>348000</v>
      </c>
    </row>
    <row r="624" spans="1:4">
      <c r="A624" s="98" t="str">
        <f t="shared" si="12"/>
        <v>通所271</v>
      </c>
      <c r="B624" s="98" t="s">
        <v>93</v>
      </c>
      <c r="C624" s="105">
        <v>271</v>
      </c>
      <c r="D624" s="173">
        <v>348000</v>
      </c>
    </row>
    <row r="625" spans="1:4">
      <c r="A625" s="98" t="str">
        <f t="shared" si="12"/>
        <v>通所272</v>
      </c>
      <c r="B625" s="98" t="s">
        <v>93</v>
      </c>
      <c r="C625" s="105">
        <v>272</v>
      </c>
      <c r="D625" s="173">
        <v>348000</v>
      </c>
    </row>
    <row r="626" spans="1:4">
      <c r="A626" s="98" t="str">
        <f t="shared" si="12"/>
        <v>通所273</v>
      </c>
      <c r="B626" s="98" t="s">
        <v>93</v>
      </c>
      <c r="C626" s="105">
        <v>273</v>
      </c>
      <c r="D626" s="173">
        <v>348000</v>
      </c>
    </row>
    <row r="627" spans="1:4">
      <c r="A627" s="98" t="str">
        <f t="shared" si="12"/>
        <v>通所274</v>
      </c>
      <c r="B627" s="98" t="s">
        <v>93</v>
      </c>
      <c r="C627" s="105">
        <v>274</v>
      </c>
      <c r="D627" s="173">
        <v>348000</v>
      </c>
    </row>
    <row r="628" spans="1:4">
      <c r="A628" s="98" t="str">
        <f t="shared" si="12"/>
        <v>通所275</v>
      </c>
      <c r="B628" s="98" t="s">
        <v>93</v>
      </c>
      <c r="C628" s="105">
        <v>275</v>
      </c>
      <c r="D628" s="173">
        <v>348000</v>
      </c>
    </row>
    <row r="629" spans="1:4">
      <c r="A629" s="98" t="str">
        <f t="shared" si="12"/>
        <v>通所276</v>
      </c>
      <c r="B629" s="98" t="s">
        <v>93</v>
      </c>
      <c r="C629" s="105">
        <v>276</v>
      </c>
      <c r="D629" s="173">
        <v>348000</v>
      </c>
    </row>
    <row r="630" spans="1:4">
      <c r="A630" s="98" t="str">
        <f t="shared" si="12"/>
        <v>通所277</v>
      </c>
      <c r="B630" s="98" t="s">
        <v>93</v>
      </c>
      <c r="C630" s="105">
        <v>277</v>
      </c>
      <c r="D630" s="173">
        <v>348000</v>
      </c>
    </row>
    <row r="631" spans="1:4">
      <c r="A631" s="98" t="str">
        <f t="shared" si="12"/>
        <v>通所278</v>
      </c>
      <c r="B631" s="98" t="s">
        <v>93</v>
      </c>
      <c r="C631" s="105">
        <v>278</v>
      </c>
      <c r="D631" s="173">
        <v>348000</v>
      </c>
    </row>
    <row r="632" spans="1:4">
      <c r="A632" s="98" t="str">
        <f t="shared" si="12"/>
        <v>通所279</v>
      </c>
      <c r="B632" s="98" t="s">
        <v>93</v>
      </c>
      <c r="C632" s="105">
        <v>279</v>
      </c>
      <c r="D632" s="173">
        <v>348000</v>
      </c>
    </row>
    <row r="633" spans="1:4">
      <c r="A633" s="98" t="str">
        <f t="shared" si="12"/>
        <v>通所280</v>
      </c>
      <c r="B633" s="98" t="s">
        <v>93</v>
      </c>
      <c r="C633" s="105">
        <v>280</v>
      </c>
      <c r="D633" s="173">
        <v>348000</v>
      </c>
    </row>
    <row r="634" spans="1:4">
      <c r="A634" s="98" t="str">
        <f t="shared" si="12"/>
        <v>通所281</v>
      </c>
      <c r="B634" s="98" t="s">
        <v>93</v>
      </c>
      <c r="C634" s="105">
        <v>281</v>
      </c>
      <c r="D634" s="173">
        <v>348000</v>
      </c>
    </row>
    <row r="635" spans="1:4">
      <c r="A635" s="98" t="str">
        <f t="shared" si="12"/>
        <v>通所282</v>
      </c>
      <c r="B635" s="98" t="s">
        <v>93</v>
      </c>
      <c r="C635" s="105">
        <v>282</v>
      </c>
      <c r="D635" s="173">
        <v>348000</v>
      </c>
    </row>
    <row r="636" spans="1:4">
      <c r="A636" s="98" t="str">
        <f t="shared" si="12"/>
        <v>通所283</v>
      </c>
      <c r="B636" s="98" t="s">
        <v>93</v>
      </c>
      <c r="C636" s="105">
        <v>283</v>
      </c>
      <c r="D636" s="173">
        <v>348000</v>
      </c>
    </row>
    <row r="637" spans="1:4">
      <c r="A637" s="98" t="str">
        <f t="shared" si="12"/>
        <v>通所284</v>
      </c>
      <c r="B637" s="98" t="s">
        <v>93</v>
      </c>
      <c r="C637" s="105">
        <v>284</v>
      </c>
      <c r="D637" s="173">
        <v>348000</v>
      </c>
    </row>
    <row r="638" spans="1:4">
      <c r="A638" s="98" t="str">
        <f t="shared" si="12"/>
        <v>通所285</v>
      </c>
      <c r="B638" s="98" t="s">
        <v>93</v>
      </c>
      <c r="C638" s="105">
        <v>285</v>
      </c>
      <c r="D638" s="173">
        <v>348000</v>
      </c>
    </row>
    <row r="639" spans="1:4">
      <c r="A639" s="98" t="str">
        <f t="shared" si="12"/>
        <v>通所286</v>
      </c>
      <c r="B639" s="98" t="s">
        <v>93</v>
      </c>
      <c r="C639" s="105">
        <v>286</v>
      </c>
      <c r="D639" s="173">
        <v>348000</v>
      </c>
    </row>
    <row r="640" spans="1:4">
      <c r="A640" s="98" t="str">
        <f t="shared" si="12"/>
        <v>通所287</v>
      </c>
      <c r="B640" s="98" t="s">
        <v>93</v>
      </c>
      <c r="C640" s="105">
        <v>287</v>
      </c>
      <c r="D640" s="173">
        <v>348000</v>
      </c>
    </row>
    <row r="641" spans="1:4">
      <c r="A641" s="98" t="str">
        <f t="shared" si="12"/>
        <v>通所288</v>
      </c>
      <c r="B641" s="98" t="s">
        <v>93</v>
      </c>
      <c r="C641" s="105">
        <v>288</v>
      </c>
      <c r="D641" s="173">
        <v>348000</v>
      </c>
    </row>
    <row r="642" spans="1:4">
      <c r="A642" s="98" t="str">
        <f t="shared" si="12"/>
        <v>通所289</v>
      </c>
      <c r="B642" s="98" t="s">
        <v>93</v>
      </c>
      <c r="C642" s="105">
        <v>289</v>
      </c>
      <c r="D642" s="173">
        <v>348000</v>
      </c>
    </row>
    <row r="643" spans="1:4">
      <c r="A643" s="98" t="str">
        <f t="shared" ref="A643:A702" si="13">B643&amp;C643</f>
        <v>通所290</v>
      </c>
      <c r="B643" s="98" t="s">
        <v>93</v>
      </c>
      <c r="C643" s="105">
        <v>290</v>
      </c>
      <c r="D643" s="173">
        <v>348000</v>
      </c>
    </row>
    <row r="644" spans="1:4">
      <c r="A644" s="98" t="str">
        <f t="shared" si="13"/>
        <v>通所291</v>
      </c>
      <c r="B644" s="98" t="s">
        <v>93</v>
      </c>
      <c r="C644" s="105">
        <v>291</v>
      </c>
      <c r="D644" s="173">
        <v>348000</v>
      </c>
    </row>
    <row r="645" spans="1:4">
      <c r="A645" s="98" t="str">
        <f t="shared" si="13"/>
        <v>通所292</v>
      </c>
      <c r="B645" s="98" t="s">
        <v>93</v>
      </c>
      <c r="C645" s="105">
        <v>292</v>
      </c>
      <c r="D645" s="173">
        <v>348000</v>
      </c>
    </row>
    <row r="646" spans="1:4">
      <c r="A646" s="98" t="str">
        <f t="shared" si="13"/>
        <v>通所293</v>
      </c>
      <c r="B646" s="98" t="s">
        <v>93</v>
      </c>
      <c r="C646" s="105">
        <v>293</v>
      </c>
      <c r="D646" s="173">
        <v>348000</v>
      </c>
    </row>
    <row r="647" spans="1:4">
      <c r="A647" s="98" t="str">
        <f t="shared" si="13"/>
        <v>通所294</v>
      </c>
      <c r="B647" s="98" t="s">
        <v>93</v>
      </c>
      <c r="C647" s="105">
        <v>294</v>
      </c>
      <c r="D647" s="173">
        <v>348000</v>
      </c>
    </row>
    <row r="648" spans="1:4">
      <c r="A648" s="98" t="str">
        <f t="shared" si="13"/>
        <v>通所295</v>
      </c>
      <c r="B648" s="98" t="s">
        <v>93</v>
      </c>
      <c r="C648" s="105">
        <v>295</v>
      </c>
      <c r="D648" s="173">
        <v>348000</v>
      </c>
    </row>
    <row r="649" spans="1:4">
      <c r="A649" s="98" t="str">
        <f t="shared" si="13"/>
        <v>通所296</v>
      </c>
      <c r="B649" s="98" t="s">
        <v>93</v>
      </c>
      <c r="C649" s="105">
        <v>296</v>
      </c>
      <c r="D649" s="173">
        <v>348000</v>
      </c>
    </row>
    <row r="650" spans="1:4">
      <c r="A650" s="98" t="str">
        <f t="shared" si="13"/>
        <v>通所297</v>
      </c>
      <c r="B650" s="98" t="s">
        <v>93</v>
      </c>
      <c r="C650" s="105">
        <v>297</v>
      </c>
      <c r="D650" s="173">
        <v>348000</v>
      </c>
    </row>
    <row r="651" spans="1:4">
      <c r="A651" s="98" t="str">
        <f t="shared" si="13"/>
        <v>通所298</v>
      </c>
      <c r="B651" s="98" t="s">
        <v>93</v>
      </c>
      <c r="C651" s="105">
        <v>298</v>
      </c>
      <c r="D651" s="173">
        <v>348000</v>
      </c>
    </row>
    <row r="652" spans="1:4">
      <c r="A652" s="98" t="str">
        <f t="shared" si="13"/>
        <v>通所299</v>
      </c>
      <c r="B652" s="98" t="s">
        <v>93</v>
      </c>
      <c r="C652" s="105">
        <v>299</v>
      </c>
      <c r="D652" s="173">
        <v>348000</v>
      </c>
    </row>
    <row r="653" spans="1:4">
      <c r="A653" s="98" t="str">
        <f t="shared" si="13"/>
        <v>通所300</v>
      </c>
      <c r="B653" s="98" t="s">
        <v>93</v>
      </c>
      <c r="C653" s="105">
        <v>300</v>
      </c>
      <c r="D653" s="173">
        <v>348000</v>
      </c>
    </row>
    <row r="654" spans="1:4">
      <c r="A654" s="98" t="str">
        <f t="shared" si="13"/>
        <v>通所301</v>
      </c>
      <c r="B654" s="98" t="s">
        <v>93</v>
      </c>
      <c r="C654" s="105">
        <v>301</v>
      </c>
      <c r="D654" s="173">
        <v>348000</v>
      </c>
    </row>
    <row r="655" spans="1:4">
      <c r="A655" s="98" t="str">
        <f t="shared" si="13"/>
        <v>通所302</v>
      </c>
      <c r="B655" s="98" t="s">
        <v>93</v>
      </c>
      <c r="C655" s="105">
        <v>302</v>
      </c>
      <c r="D655" s="173">
        <v>348000</v>
      </c>
    </row>
    <row r="656" spans="1:4">
      <c r="A656" s="98" t="str">
        <f t="shared" si="13"/>
        <v>通所303</v>
      </c>
      <c r="B656" s="98" t="s">
        <v>93</v>
      </c>
      <c r="C656" s="105">
        <v>303</v>
      </c>
      <c r="D656" s="173">
        <v>348000</v>
      </c>
    </row>
    <row r="657" spans="1:4">
      <c r="A657" s="98" t="str">
        <f t="shared" si="13"/>
        <v>通所304</v>
      </c>
      <c r="B657" s="98" t="s">
        <v>93</v>
      </c>
      <c r="C657" s="105">
        <v>304</v>
      </c>
      <c r="D657" s="173">
        <v>348000</v>
      </c>
    </row>
    <row r="658" spans="1:4">
      <c r="A658" s="98" t="str">
        <f t="shared" si="13"/>
        <v>通所305</v>
      </c>
      <c r="B658" s="98" t="s">
        <v>93</v>
      </c>
      <c r="C658" s="105">
        <v>305</v>
      </c>
      <c r="D658" s="173">
        <v>348000</v>
      </c>
    </row>
    <row r="659" spans="1:4">
      <c r="A659" s="98" t="str">
        <f t="shared" si="13"/>
        <v>通所306</v>
      </c>
      <c r="B659" s="98" t="s">
        <v>93</v>
      </c>
      <c r="C659" s="105">
        <v>306</v>
      </c>
      <c r="D659" s="173">
        <v>348000</v>
      </c>
    </row>
    <row r="660" spans="1:4">
      <c r="A660" s="98" t="str">
        <f t="shared" si="13"/>
        <v>通所307</v>
      </c>
      <c r="B660" s="98" t="s">
        <v>93</v>
      </c>
      <c r="C660" s="105">
        <v>307</v>
      </c>
      <c r="D660" s="173">
        <v>348000</v>
      </c>
    </row>
    <row r="661" spans="1:4">
      <c r="A661" s="98" t="str">
        <f t="shared" si="13"/>
        <v>通所308</v>
      </c>
      <c r="B661" s="98" t="s">
        <v>93</v>
      </c>
      <c r="C661" s="105">
        <v>308</v>
      </c>
      <c r="D661" s="173">
        <v>348000</v>
      </c>
    </row>
    <row r="662" spans="1:4">
      <c r="A662" s="98" t="str">
        <f t="shared" si="13"/>
        <v>通所309</v>
      </c>
      <c r="B662" s="98" t="s">
        <v>93</v>
      </c>
      <c r="C662" s="105">
        <v>309</v>
      </c>
      <c r="D662" s="173">
        <v>348000</v>
      </c>
    </row>
    <row r="663" spans="1:4">
      <c r="A663" s="98" t="str">
        <f t="shared" si="13"/>
        <v>通所310</v>
      </c>
      <c r="B663" s="98" t="s">
        <v>93</v>
      </c>
      <c r="C663" s="105">
        <v>310</v>
      </c>
      <c r="D663" s="173">
        <v>348000</v>
      </c>
    </row>
    <row r="664" spans="1:4">
      <c r="A664" s="98" t="str">
        <f t="shared" si="13"/>
        <v>通所311</v>
      </c>
      <c r="B664" s="98" t="s">
        <v>93</v>
      </c>
      <c r="C664" s="105">
        <v>311</v>
      </c>
      <c r="D664" s="173">
        <v>348000</v>
      </c>
    </row>
    <row r="665" spans="1:4">
      <c r="A665" s="98" t="str">
        <f t="shared" si="13"/>
        <v>通所312</v>
      </c>
      <c r="B665" s="98" t="s">
        <v>93</v>
      </c>
      <c r="C665" s="105">
        <v>312</v>
      </c>
      <c r="D665" s="173">
        <v>348000</v>
      </c>
    </row>
    <row r="666" spans="1:4">
      <c r="A666" s="98" t="str">
        <f t="shared" si="13"/>
        <v>通所313</v>
      </c>
      <c r="B666" s="98" t="s">
        <v>93</v>
      </c>
      <c r="C666" s="105">
        <v>313</v>
      </c>
      <c r="D666" s="173">
        <v>348000</v>
      </c>
    </row>
    <row r="667" spans="1:4">
      <c r="A667" s="98" t="str">
        <f t="shared" si="13"/>
        <v>通所314</v>
      </c>
      <c r="B667" s="98" t="s">
        <v>93</v>
      </c>
      <c r="C667" s="105">
        <v>314</v>
      </c>
      <c r="D667" s="173">
        <v>348000</v>
      </c>
    </row>
    <row r="668" spans="1:4">
      <c r="A668" s="98" t="str">
        <f t="shared" si="13"/>
        <v>通所315</v>
      </c>
      <c r="B668" s="98" t="s">
        <v>93</v>
      </c>
      <c r="C668" s="105">
        <v>315</v>
      </c>
      <c r="D668" s="173">
        <v>348000</v>
      </c>
    </row>
    <row r="669" spans="1:4">
      <c r="A669" s="98" t="str">
        <f t="shared" si="13"/>
        <v>通所316</v>
      </c>
      <c r="B669" s="98" t="s">
        <v>93</v>
      </c>
      <c r="C669" s="105">
        <v>316</v>
      </c>
      <c r="D669" s="173">
        <v>348000</v>
      </c>
    </row>
    <row r="670" spans="1:4">
      <c r="A670" s="98" t="str">
        <f t="shared" si="13"/>
        <v>通所317</v>
      </c>
      <c r="B670" s="98" t="s">
        <v>93</v>
      </c>
      <c r="C670" s="105">
        <v>317</v>
      </c>
      <c r="D670" s="173">
        <v>348000</v>
      </c>
    </row>
    <row r="671" spans="1:4">
      <c r="A671" s="98" t="str">
        <f t="shared" si="13"/>
        <v>通所318</v>
      </c>
      <c r="B671" s="98" t="s">
        <v>93</v>
      </c>
      <c r="C671" s="105">
        <v>318</v>
      </c>
      <c r="D671" s="173">
        <v>348000</v>
      </c>
    </row>
    <row r="672" spans="1:4">
      <c r="A672" s="98" t="str">
        <f t="shared" si="13"/>
        <v>通所319</v>
      </c>
      <c r="B672" s="98" t="s">
        <v>93</v>
      </c>
      <c r="C672" s="105">
        <v>319</v>
      </c>
      <c r="D672" s="173">
        <v>348000</v>
      </c>
    </row>
    <row r="673" spans="1:4">
      <c r="A673" s="98" t="str">
        <f t="shared" si="13"/>
        <v>通所320</v>
      </c>
      <c r="B673" s="98" t="s">
        <v>93</v>
      </c>
      <c r="C673" s="105">
        <v>320</v>
      </c>
      <c r="D673" s="173">
        <v>348000</v>
      </c>
    </row>
    <row r="674" spans="1:4">
      <c r="A674" s="98" t="str">
        <f t="shared" si="13"/>
        <v>通所321</v>
      </c>
      <c r="B674" s="98" t="s">
        <v>93</v>
      </c>
      <c r="C674" s="105">
        <v>321</v>
      </c>
      <c r="D674" s="173">
        <v>348000</v>
      </c>
    </row>
    <row r="675" spans="1:4">
      <c r="A675" s="98" t="str">
        <f t="shared" si="13"/>
        <v>通所322</v>
      </c>
      <c r="B675" s="98" t="s">
        <v>93</v>
      </c>
      <c r="C675" s="105">
        <v>322</v>
      </c>
      <c r="D675" s="173">
        <v>348000</v>
      </c>
    </row>
    <row r="676" spans="1:4">
      <c r="A676" s="98" t="str">
        <f t="shared" si="13"/>
        <v>通所323</v>
      </c>
      <c r="B676" s="98" t="s">
        <v>93</v>
      </c>
      <c r="C676" s="105">
        <v>323</v>
      </c>
      <c r="D676" s="173">
        <v>348000</v>
      </c>
    </row>
    <row r="677" spans="1:4">
      <c r="A677" s="98" t="str">
        <f t="shared" si="13"/>
        <v>通所324</v>
      </c>
      <c r="B677" s="98" t="s">
        <v>93</v>
      </c>
      <c r="C677" s="105">
        <v>324</v>
      </c>
      <c r="D677" s="173">
        <v>348000</v>
      </c>
    </row>
    <row r="678" spans="1:4">
      <c r="A678" s="98" t="str">
        <f t="shared" si="13"/>
        <v>通所325</v>
      </c>
      <c r="B678" s="98" t="s">
        <v>93</v>
      </c>
      <c r="C678" s="105">
        <v>325</v>
      </c>
      <c r="D678" s="173">
        <v>348000</v>
      </c>
    </row>
    <row r="679" spans="1:4">
      <c r="A679" s="98" t="str">
        <f t="shared" si="13"/>
        <v>通所326</v>
      </c>
      <c r="B679" s="98" t="s">
        <v>93</v>
      </c>
      <c r="C679" s="105">
        <v>326</v>
      </c>
      <c r="D679" s="173">
        <v>348000</v>
      </c>
    </row>
    <row r="680" spans="1:4">
      <c r="A680" s="98" t="str">
        <f t="shared" si="13"/>
        <v>通所327</v>
      </c>
      <c r="B680" s="98" t="s">
        <v>93</v>
      </c>
      <c r="C680" s="105">
        <v>327</v>
      </c>
      <c r="D680" s="173">
        <v>348000</v>
      </c>
    </row>
    <row r="681" spans="1:4">
      <c r="A681" s="98" t="str">
        <f t="shared" si="13"/>
        <v>通所328</v>
      </c>
      <c r="B681" s="98" t="s">
        <v>93</v>
      </c>
      <c r="C681" s="105">
        <v>328</v>
      </c>
      <c r="D681" s="173">
        <v>348000</v>
      </c>
    </row>
    <row r="682" spans="1:4">
      <c r="A682" s="98" t="str">
        <f t="shared" si="13"/>
        <v>通所329</v>
      </c>
      <c r="B682" s="98" t="s">
        <v>93</v>
      </c>
      <c r="C682" s="105">
        <v>329</v>
      </c>
      <c r="D682" s="173">
        <v>348000</v>
      </c>
    </row>
    <row r="683" spans="1:4">
      <c r="A683" s="98" t="str">
        <f t="shared" si="13"/>
        <v>通所330</v>
      </c>
      <c r="B683" s="98" t="s">
        <v>93</v>
      </c>
      <c r="C683" s="105">
        <v>330</v>
      </c>
      <c r="D683" s="173">
        <v>348000</v>
      </c>
    </row>
    <row r="684" spans="1:4">
      <c r="A684" s="98" t="str">
        <f t="shared" si="13"/>
        <v>通所331</v>
      </c>
      <c r="B684" s="98" t="s">
        <v>93</v>
      </c>
      <c r="C684" s="105">
        <v>331</v>
      </c>
      <c r="D684" s="173">
        <v>348000</v>
      </c>
    </row>
    <row r="685" spans="1:4">
      <c r="A685" s="98" t="str">
        <f t="shared" si="13"/>
        <v>通所332</v>
      </c>
      <c r="B685" s="98" t="s">
        <v>93</v>
      </c>
      <c r="C685" s="105">
        <v>332</v>
      </c>
      <c r="D685" s="173">
        <v>348000</v>
      </c>
    </row>
    <row r="686" spans="1:4">
      <c r="A686" s="98" t="str">
        <f t="shared" si="13"/>
        <v>通所333</v>
      </c>
      <c r="B686" s="98" t="s">
        <v>93</v>
      </c>
      <c r="C686" s="105">
        <v>333</v>
      </c>
      <c r="D686" s="173">
        <v>348000</v>
      </c>
    </row>
    <row r="687" spans="1:4">
      <c r="A687" s="98" t="str">
        <f t="shared" si="13"/>
        <v>通所334</v>
      </c>
      <c r="B687" s="98" t="s">
        <v>93</v>
      </c>
      <c r="C687" s="105">
        <v>334</v>
      </c>
      <c r="D687" s="173">
        <v>348000</v>
      </c>
    </row>
    <row r="688" spans="1:4">
      <c r="A688" s="98" t="str">
        <f t="shared" si="13"/>
        <v>通所335</v>
      </c>
      <c r="B688" s="98" t="s">
        <v>93</v>
      </c>
      <c r="C688" s="105">
        <v>335</v>
      </c>
      <c r="D688" s="173">
        <v>348000</v>
      </c>
    </row>
    <row r="689" spans="1:4">
      <c r="A689" s="98" t="str">
        <f t="shared" si="13"/>
        <v>通所336</v>
      </c>
      <c r="B689" s="98" t="s">
        <v>93</v>
      </c>
      <c r="C689" s="105">
        <v>336</v>
      </c>
      <c r="D689" s="173">
        <v>348000</v>
      </c>
    </row>
    <row r="690" spans="1:4">
      <c r="A690" s="98" t="str">
        <f t="shared" si="13"/>
        <v>通所337</v>
      </c>
      <c r="B690" s="98" t="s">
        <v>93</v>
      </c>
      <c r="C690" s="105">
        <v>337</v>
      </c>
      <c r="D690" s="173">
        <v>348000</v>
      </c>
    </row>
    <row r="691" spans="1:4">
      <c r="A691" s="98" t="str">
        <f t="shared" si="13"/>
        <v>通所338</v>
      </c>
      <c r="B691" s="98" t="s">
        <v>93</v>
      </c>
      <c r="C691" s="105">
        <v>338</v>
      </c>
      <c r="D691" s="173">
        <v>348000</v>
      </c>
    </row>
    <row r="692" spans="1:4">
      <c r="A692" s="98" t="str">
        <f t="shared" si="13"/>
        <v>通所339</v>
      </c>
      <c r="B692" s="98" t="s">
        <v>93</v>
      </c>
      <c r="C692" s="105">
        <v>339</v>
      </c>
      <c r="D692" s="173">
        <v>348000</v>
      </c>
    </row>
    <row r="693" spans="1:4">
      <c r="A693" s="98" t="str">
        <f t="shared" si="13"/>
        <v>通所340</v>
      </c>
      <c r="B693" s="98" t="s">
        <v>93</v>
      </c>
      <c r="C693" s="105">
        <v>340</v>
      </c>
      <c r="D693" s="173">
        <v>348000</v>
      </c>
    </row>
    <row r="694" spans="1:4">
      <c r="A694" s="98" t="str">
        <f t="shared" si="13"/>
        <v>通所341</v>
      </c>
      <c r="B694" s="98" t="s">
        <v>93</v>
      </c>
      <c r="C694" s="105">
        <v>341</v>
      </c>
      <c r="D694" s="173">
        <v>348000</v>
      </c>
    </row>
    <row r="695" spans="1:4">
      <c r="A695" s="98" t="str">
        <f t="shared" si="13"/>
        <v>通所342</v>
      </c>
      <c r="B695" s="98" t="s">
        <v>93</v>
      </c>
      <c r="C695" s="105">
        <v>342</v>
      </c>
      <c r="D695" s="173">
        <v>348000</v>
      </c>
    </row>
    <row r="696" spans="1:4">
      <c r="A696" s="98" t="str">
        <f t="shared" si="13"/>
        <v>通所343</v>
      </c>
      <c r="B696" s="98" t="s">
        <v>93</v>
      </c>
      <c r="C696" s="105">
        <v>343</v>
      </c>
      <c r="D696" s="173">
        <v>348000</v>
      </c>
    </row>
    <row r="697" spans="1:4">
      <c r="A697" s="98" t="str">
        <f t="shared" si="13"/>
        <v>通所344</v>
      </c>
      <c r="B697" s="98" t="s">
        <v>93</v>
      </c>
      <c r="C697" s="105">
        <v>344</v>
      </c>
      <c r="D697" s="173">
        <v>348000</v>
      </c>
    </row>
    <row r="698" spans="1:4">
      <c r="A698" s="98" t="str">
        <f t="shared" si="13"/>
        <v>通所345</v>
      </c>
      <c r="B698" s="98" t="s">
        <v>93</v>
      </c>
      <c r="C698" s="105">
        <v>345</v>
      </c>
      <c r="D698" s="173">
        <v>348000</v>
      </c>
    </row>
    <row r="699" spans="1:4">
      <c r="A699" s="98" t="str">
        <f t="shared" si="13"/>
        <v>通所346</v>
      </c>
      <c r="B699" s="98" t="s">
        <v>93</v>
      </c>
      <c r="C699" s="105">
        <v>346</v>
      </c>
      <c r="D699" s="173">
        <v>348000</v>
      </c>
    </row>
    <row r="700" spans="1:4">
      <c r="A700" s="98" t="str">
        <f t="shared" si="13"/>
        <v>通所347</v>
      </c>
      <c r="B700" s="98" t="s">
        <v>93</v>
      </c>
      <c r="C700" s="105">
        <v>347</v>
      </c>
      <c r="D700" s="173">
        <v>348000</v>
      </c>
    </row>
    <row r="701" spans="1:4">
      <c r="A701" s="98" t="str">
        <f t="shared" si="13"/>
        <v>通所348</v>
      </c>
      <c r="B701" s="98" t="s">
        <v>93</v>
      </c>
      <c r="C701" s="105">
        <v>348</v>
      </c>
      <c r="D701" s="173">
        <v>348000</v>
      </c>
    </row>
    <row r="702" spans="1:4">
      <c r="A702" s="98" t="str">
        <f t="shared" si="13"/>
        <v>通所349</v>
      </c>
      <c r="B702" s="98" t="s">
        <v>93</v>
      </c>
      <c r="C702" s="105">
        <v>349</v>
      </c>
      <c r="D702" s="173">
        <v>348000</v>
      </c>
    </row>
    <row r="703" spans="1:4" ht="13.8" thickBot="1">
      <c r="A703" s="99" t="str">
        <f>B703&amp;C703</f>
        <v>通所350</v>
      </c>
      <c r="B703" s="99" t="s">
        <v>93</v>
      </c>
      <c r="C703" s="107">
        <v>350</v>
      </c>
      <c r="D703" s="187">
        <v>348000</v>
      </c>
    </row>
  </sheetData>
  <autoFilter ref="C1:Q351" xr:uid="{00000000-0009-0000-0000-000003000000}"/>
  <customSheetViews>
    <customSheetView guid="{A4944F79-23A9-4139-A087-1D2ED8314D7E}" scale="70" showAutoFilter="1" topLeftCell="A16">
      <selection activeCell="E39" sqref="E39:E43"/>
      <pageMargins left="0.7" right="0.7" top="0.75" bottom="0.75" header="0.3" footer="0.3"/>
      <pageSetup paperSize="9" orientation="portrait" r:id="rId1"/>
      <autoFilter ref="C1:R351" xr:uid="{00000000-0000-0000-0000-000000000000}"/>
    </customSheetView>
  </customSheetViews>
  <mergeCells count="4">
    <mergeCell ref="K17:L17"/>
    <mergeCell ref="K18:L23"/>
    <mergeCell ref="K24:L29"/>
    <mergeCell ref="K30:K31"/>
  </mergeCells>
  <phoneticPr fontId="2"/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11</vt:i4>
      </vt:variant>
    </vt:vector>
  </HeadingPairs>
  <TitlesOfParts>
    <vt:vector size="16" baseType="lpstr">
      <vt:lpstr>申請書兼請求書</vt:lpstr>
      <vt:lpstr>事業所別申請額一覧</vt:lpstr>
      <vt:lpstr>決定通知</vt:lpstr>
      <vt:lpstr>決定通知 </vt:lpstr>
      <vt:lpstr>【編集不可】データ一覧</vt:lpstr>
      <vt:lpstr>決定通知!Print_Area</vt:lpstr>
      <vt:lpstr>'決定通知 '!Print_Area</vt:lpstr>
      <vt:lpstr>事業所別申請額一覧!Print_Area</vt:lpstr>
      <vt:lpstr>申請書兼請求書!Print_Area</vt:lpstr>
      <vt:lpstr>事業所別申請額一覧!Print_Titles</vt:lpstr>
      <vt:lpstr>種類</vt:lpstr>
      <vt:lpstr>通所</vt:lpstr>
      <vt:lpstr>入所</vt:lpstr>
      <vt:lpstr>訪問等</vt:lpstr>
      <vt:lpstr>訪問等※訪問入浴</vt:lpstr>
      <vt:lpstr>訪問等※訪問入浴以外</vt:lpstr>
    </vt:vector>
  </TitlesOfParts>
  <Company>足立区役所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2025-07-07T06:58:58Z</cp:lastPrinted>
  <dcterms:created xsi:type="dcterms:W3CDTF">2020-07-16T03:26:04Z</dcterms:created>
  <dcterms:modified xsi:type="dcterms:W3CDTF">2025-07-07T06:59:06Z</dcterms:modified>
</cp:coreProperties>
</file>