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902909A2-6AB8-4263-B18D-94291E0D1AE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報告書【PCR】" sheetId="17" r:id="rId1"/>
    <sheet name="積算内訳書【0円】" sheetId="20" r:id="rId2"/>
    <sheet name="【一括・個別・95％】①" sheetId="28" r:id="rId3"/>
    <sheet name="【一括】②" sheetId="33" r:id="rId4"/>
    <sheet name="【個別】②" sheetId="31" r:id="rId5"/>
    <sheet name="【95％】②" sheetId="34" r:id="rId6"/>
    <sheet name="※作業用※" sheetId="25" r:id="rId7"/>
  </sheets>
  <definedNames>
    <definedName name="_xlnm.Print_Area" localSheetId="5">'【95％】②'!$A$1:$AA$44</definedName>
    <definedName name="_xlnm.Print_Area" localSheetId="3">【一括】②!$A$1:$AA$43</definedName>
    <definedName name="_xlnm.Print_Area" localSheetId="2">'【一括・個別・95％】①'!$A$1:$P$45</definedName>
    <definedName name="_xlnm.Print_Area" localSheetId="4">【個別】②!$A$1:$AA$70</definedName>
    <definedName name="_xlnm.Print_Area" localSheetId="1">積算内訳書【0円】!$A$1:$S$42</definedName>
    <definedName name="_xlnm.Print_Area" localSheetId="0">報告書【PCR】!$A$1:$Z$40</definedName>
    <definedName name="計算方法">'【一括・個別・95％】①'!$Q$3:$Q$5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0" l="1"/>
  <c r="H6" i="28" l="1"/>
  <c r="P27" i="25"/>
  <c r="J27" i="25"/>
  <c r="G12" i="25"/>
  <c r="C12" i="25"/>
  <c r="C14" i="25"/>
  <c r="M36" i="34"/>
  <c r="M33" i="31"/>
  <c r="C13" i="25" s="1"/>
  <c r="M36" i="33"/>
  <c r="K11" i="25" l="1"/>
  <c r="I14" i="25"/>
  <c r="G14" i="25"/>
  <c r="I13" i="25"/>
  <c r="G13" i="25"/>
  <c r="K13" i="25" s="1"/>
  <c r="I12" i="25"/>
  <c r="C2" i="25"/>
  <c r="K12" i="25" l="1"/>
  <c r="K14" i="25"/>
  <c r="P8" i="17"/>
  <c r="B27" i="25" s="1"/>
  <c r="H21" i="28"/>
  <c r="H32" i="28"/>
  <c r="K4" i="28"/>
  <c r="S1" i="34" l="1"/>
  <c r="S1" i="31"/>
  <c r="S1" i="33"/>
  <c r="G18" i="25"/>
  <c r="U27" i="25" s="1"/>
  <c r="G19" i="25"/>
  <c r="S27" i="25" s="1"/>
  <c r="G20" i="25" l="1"/>
  <c r="T27" i="25" s="1"/>
  <c r="E20" i="25"/>
  <c r="N27" i="25" s="1"/>
  <c r="E19" i="25"/>
  <c r="M27" i="25" s="1"/>
  <c r="E11" i="25"/>
  <c r="F42" i="28"/>
  <c r="G21" i="25" l="1"/>
  <c r="C3" i="25"/>
  <c r="C27" i="25" s="1"/>
  <c r="J4" i="28"/>
  <c r="H27" i="25" l="1"/>
  <c r="G27" i="25"/>
  <c r="F27" i="25"/>
  <c r="I27" i="25"/>
  <c r="J27" i="17"/>
  <c r="D7" i="34" l="1"/>
  <c r="N24" i="34" l="1"/>
  <c r="D24" i="34"/>
  <c r="N7" i="34"/>
  <c r="W4" i="34"/>
  <c r="U4" i="34"/>
  <c r="S4" i="34"/>
  <c r="M4" i="34"/>
  <c r="K4" i="34"/>
  <c r="I4" i="34"/>
  <c r="N24" i="33"/>
  <c r="D24" i="33"/>
  <c r="C6" i="25" l="1"/>
  <c r="C7" i="25" s="1"/>
  <c r="N7" i="33"/>
  <c r="D7" i="33"/>
  <c r="W4" i="33"/>
  <c r="U4" i="33"/>
  <c r="S4" i="33"/>
  <c r="M4" i="33"/>
  <c r="K4" i="33"/>
  <c r="I4" i="33"/>
  <c r="N48" i="31"/>
  <c r="D48" i="31"/>
  <c r="N7" i="31"/>
  <c r="D7" i="31"/>
  <c r="N40" i="28"/>
  <c r="N42" i="28" s="1"/>
  <c r="H42" i="28"/>
  <c r="J42" i="28"/>
  <c r="L42" i="28"/>
  <c r="L39" i="28"/>
  <c r="J39" i="28"/>
  <c r="H39" i="28"/>
  <c r="F39" i="28"/>
  <c r="D28" i="33" l="1"/>
  <c r="D15" i="31"/>
  <c r="E22" i="25"/>
  <c r="K27" i="25" s="1"/>
  <c r="E14" i="25"/>
  <c r="E13" i="25"/>
  <c r="E27" i="25" s="1"/>
  <c r="E12" i="25"/>
  <c r="D11" i="34"/>
  <c r="D11" i="33"/>
  <c r="E21" i="25"/>
  <c r="D56" i="31"/>
  <c r="G22" i="25"/>
  <c r="Q27" i="25" s="1"/>
  <c r="D28" i="34"/>
  <c r="D53" i="31"/>
  <c r="D12" i="31"/>
  <c r="G23" i="25"/>
  <c r="R27" i="25" s="1"/>
  <c r="W4" i="31"/>
  <c r="U4" i="31"/>
  <c r="S4" i="31"/>
  <c r="M4" i="31"/>
  <c r="K4" i="31"/>
  <c r="I4" i="31"/>
  <c r="I21" i="25" l="1"/>
  <c r="I22" i="25"/>
  <c r="N28" i="33"/>
  <c r="N28" i="34"/>
  <c r="W27" i="34" s="1"/>
  <c r="N56" i="31"/>
  <c r="W55" i="31" s="1"/>
  <c r="N53" i="31"/>
  <c r="W52" i="31" s="1"/>
  <c r="D32" i="33" l="1"/>
  <c r="W27" i="33"/>
  <c r="I32" i="33" s="1"/>
  <c r="E18" i="25"/>
  <c r="O27" i="25" s="1"/>
  <c r="W7" i="33"/>
  <c r="Q15" i="33" s="1"/>
  <c r="I32" i="34"/>
  <c r="D32" i="34"/>
  <c r="I61" i="31"/>
  <c r="D61" i="31"/>
  <c r="I65" i="31"/>
  <c r="D65" i="31"/>
  <c r="W48" i="31"/>
  <c r="Q65" i="31" s="1"/>
  <c r="W24" i="34"/>
  <c r="W24" i="33"/>
  <c r="Q32" i="33" s="1"/>
  <c r="W7" i="31"/>
  <c r="Q24" i="31" s="1"/>
  <c r="W7" i="34"/>
  <c r="V65" i="31" l="1"/>
  <c r="V61" i="31"/>
  <c r="E6" i="25"/>
  <c r="V32" i="33"/>
  <c r="O25" i="28"/>
  <c r="M25" i="28"/>
  <c r="K25" i="28"/>
  <c r="H25" i="28"/>
  <c r="F25" i="28"/>
  <c r="D25" i="28"/>
  <c r="J67" i="31" l="1"/>
  <c r="V32" i="34"/>
  <c r="J25" i="17"/>
  <c r="E7" i="25"/>
  <c r="D27" i="25" s="1"/>
  <c r="M21" i="34"/>
  <c r="M21" i="33"/>
  <c r="U21" i="34"/>
  <c r="U21" i="33"/>
  <c r="K21" i="34"/>
  <c r="K21" i="33"/>
  <c r="S21" i="34"/>
  <c r="S21" i="33"/>
  <c r="W21" i="34"/>
  <c r="W21" i="33"/>
  <c r="I21" i="34"/>
  <c r="I21" i="33"/>
  <c r="M45" i="31"/>
  <c r="U45" i="31"/>
  <c r="K45" i="31"/>
  <c r="S45" i="31"/>
  <c r="W45" i="31"/>
  <c r="I45" i="31"/>
  <c r="N37" i="28"/>
  <c r="N39" i="28" l="1"/>
  <c r="N11" i="34" s="1"/>
  <c r="W10" i="34" s="1"/>
  <c r="N15" i="31"/>
  <c r="W14" i="31" s="1"/>
  <c r="I23" i="17"/>
  <c r="N12" i="31" l="1"/>
  <c r="N11" i="33"/>
  <c r="W10" i="33"/>
  <c r="I15" i="33" s="1"/>
  <c r="D15" i="33"/>
  <c r="E23" i="25"/>
  <c r="H45" i="28"/>
  <c r="W11" i="31"/>
  <c r="I20" i="31" s="1"/>
  <c r="I15" i="34"/>
  <c r="D15" i="34"/>
  <c r="I24" i="31"/>
  <c r="D24" i="31"/>
  <c r="D20" i="31"/>
  <c r="L27" i="25" l="1"/>
  <c r="I23" i="25"/>
  <c r="V20" i="31"/>
  <c r="V15" i="34"/>
  <c r="V24" i="31"/>
  <c r="V15" i="33"/>
  <c r="J26" i="31" l="1"/>
</calcChain>
</file>

<file path=xl/sharedStrings.xml><?xml version="1.0" encoding="utf-8"?>
<sst xmlns="http://schemas.openxmlformats.org/spreadsheetml/2006/main" count="482" uniqueCount="217">
  <si>
    <t>＝</t>
    <phoneticPr fontId="2"/>
  </si>
  <si>
    <t>円</t>
    <rPh sb="0" eb="1">
      <t>エン</t>
    </rPh>
    <phoneticPr fontId="4"/>
  </si>
  <si>
    <t>区分</t>
    <rPh sb="0" eb="2">
      <t>クブン</t>
    </rPh>
    <phoneticPr fontId="4"/>
  </si>
  <si>
    <t>非課税仕入</t>
    <rPh sb="0" eb="3">
      <t>ヒカゼイ</t>
    </rPh>
    <rPh sb="3" eb="5">
      <t>シイ</t>
    </rPh>
    <phoneticPr fontId="4"/>
  </si>
  <si>
    <t>合計</t>
    <rPh sb="0" eb="2">
      <t>ゴウケイ</t>
    </rPh>
    <phoneticPr fontId="4"/>
  </si>
  <si>
    <t>（申請先）</t>
  </si>
  <si>
    <t>　　足立区長</t>
    <phoneticPr fontId="11"/>
  </si>
  <si>
    <t>申請者</t>
  </si>
  <si>
    <t>法人所在地</t>
    <phoneticPr fontId="11"/>
  </si>
  <si>
    <t>法人名</t>
  </si>
  <si>
    <t>代表者氏名</t>
    <phoneticPr fontId="11"/>
  </si>
  <si>
    <t>印</t>
    <rPh sb="0" eb="1">
      <t>イン</t>
    </rPh>
    <phoneticPr fontId="11"/>
  </si>
  <si>
    <t>記</t>
  </si>
  <si>
    <t>１　法人名</t>
    <phoneticPr fontId="11"/>
  </si>
  <si>
    <t>２　補助事業の確定額</t>
    <phoneticPr fontId="11"/>
  </si>
  <si>
    <t>金</t>
    <phoneticPr fontId="11"/>
  </si>
  <si>
    <t>円</t>
    <phoneticPr fontId="11"/>
  </si>
  <si>
    <t>３　補助金返還相当額</t>
    <phoneticPr fontId="11"/>
  </si>
  <si>
    <t xml:space="preserve">      消費税の申告により確定した消費税仕入控除額（要補助金返還相当額）</t>
    <phoneticPr fontId="11"/>
  </si>
  <si>
    <t>４　積算内訳書　　　　（３の消費税仕入控除税額の積算内訳を添付）</t>
  </si>
  <si>
    <t>法人担当者</t>
    <phoneticPr fontId="11"/>
  </si>
  <si>
    <t>氏　名</t>
    <rPh sb="0" eb="1">
      <t>シ</t>
    </rPh>
    <rPh sb="2" eb="3">
      <t>ナ</t>
    </rPh>
    <phoneticPr fontId="11"/>
  </si>
  <si>
    <t>連絡先</t>
    <rPh sb="0" eb="3">
      <t>レンラクサキ</t>
    </rPh>
    <phoneticPr fontId="11"/>
  </si>
  <si>
    <t>E-Mail</t>
    <phoneticPr fontId="11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</si>
  <si>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</si>
  <si>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</si>
  <si>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</si>
  <si>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 xml:space="preserve">電　話 </t>
    <rPh sb="0" eb="1">
      <t>デン</t>
    </rPh>
    <rPh sb="2" eb="3">
      <t>ハナシ</t>
    </rPh>
    <phoneticPr fontId="11"/>
  </si>
  <si>
    <t xml:space="preserve"> ＦＡＸ</t>
    <phoneticPr fontId="11"/>
  </si>
  <si>
    <t>令和</t>
    <phoneticPr fontId="2"/>
  </si>
  <si>
    <t>□</t>
    <phoneticPr fontId="2"/>
  </si>
  <si>
    <t>　課税期間分の消費税及び地方消費税の確定申告書（写し）</t>
    <rPh sb="1" eb="3">
      <t>カゼイ</t>
    </rPh>
    <rPh sb="3" eb="5">
      <t>キカン</t>
    </rPh>
    <rPh sb="5" eb="6">
      <t>ブン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20">
      <t>カクテイ</t>
    </rPh>
    <rPh sb="20" eb="22">
      <t>シンコク</t>
    </rPh>
    <rPh sb="22" eb="23">
      <t>ショ</t>
    </rPh>
    <rPh sb="24" eb="25">
      <t>ウツ</t>
    </rPh>
    <phoneticPr fontId="4"/>
  </si>
  <si>
    <t>　課税売上割合・控除対象仕入税額等の計算書（写し）</t>
    <rPh sb="1" eb="3">
      <t>カゼイ</t>
    </rPh>
    <rPh sb="3" eb="5">
      <t>ウリアゲ</t>
    </rPh>
    <rPh sb="5" eb="7">
      <t>ワリアイ</t>
    </rPh>
    <rPh sb="8" eb="10">
      <t>コウジョ</t>
    </rPh>
    <rPh sb="10" eb="12">
      <t>タイショウ</t>
    </rPh>
    <rPh sb="12" eb="14">
      <t>シイ</t>
    </rPh>
    <rPh sb="14" eb="16">
      <t>ゼイガク</t>
    </rPh>
    <rPh sb="16" eb="17">
      <t>ナド</t>
    </rPh>
    <rPh sb="18" eb="21">
      <t>ケイサンショ</t>
    </rPh>
    <rPh sb="22" eb="23">
      <t>ウツ</t>
    </rPh>
    <phoneticPr fontId="4"/>
  </si>
  <si>
    <t>　医療法人以外の事業者については特定収入割合がわかる書類（社会医療法人は書類の提出が必要です）</t>
    <rPh sb="1" eb="3">
      <t>イリョウ</t>
    </rPh>
    <rPh sb="3" eb="5">
      <t>ホウジン</t>
    </rPh>
    <rPh sb="5" eb="7">
      <t>イガイ</t>
    </rPh>
    <rPh sb="8" eb="11">
      <t>ジギョウシャ</t>
    </rPh>
    <rPh sb="16" eb="18">
      <t>トクテイ</t>
    </rPh>
    <rPh sb="18" eb="20">
      <t>シュウニュウ</t>
    </rPh>
    <rPh sb="20" eb="22">
      <t>ワリアイ</t>
    </rPh>
    <rPh sb="26" eb="28">
      <t>ショルイ</t>
    </rPh>
    <rPh sb="29" eb="31">
      <t>シャカイ</t>
    </rPh>
    <rPh sb="31" eb="33">
      <t>イリョウ</t>
    </rPh>
    <rPh sb="33" eb="35">
      <t>ホウジン</t>
    </rPh>
    <rPh sb="36" eb="38">
      <t>ショルイ</t>
    </rPh>
    <rPh sb="39" eb="41">
      <t>テイシュツ</t>
    </rPh>
    <rPh sb="42" eb="44">
      <t>ヒツヨウ</t>
    </rPh>
    <phoneticPr fontId="4"/>
  </si>
  <si>
    <t>添付したものに✔（チェック）を記入してください。</t>
    <rPh sb="0" eb="2">
      <t>テンプ</t>
    </rPh>
    <rPh sb="15" eb="17">
      <t>キニュウ</t>
    </rPh>
    <phoneticPr fontId="2"/>
  </si>
  <si>
    <t>↓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</si>
  <si>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</si>
  <si>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</si>
  <si>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</si>
  <si>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</si>
  <si>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</si>
  <si>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</si>
  <si>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　公益法人等で特定収入割合が５％を超えている。</t>
    <rPh sb="1" eb="3">
      <t>コウエキ</t>
    </rPh>
    <rPh sb="3" eb="5">
      <t>ホウジン</t>
    </rPh>
    <rPh sb="5" eb="6">
      <t>トウ</t>
    </rPh>
    <rPh sb="7" eb="9">
      <t>トクテイ</t>
    </rPh>
    <rPh sb="9" eb="11">
      <t>シュウニュウ</t>
    </rPh>
    <rPh sb="11" eb="13">
      <t>ワリアイ</t>
    </rPh>
    <rPh sb="17" eb="18">
      <t>コ</t>
    </rPh>
    <phoneticPr fontId="4"/>
  </si>
  <si>
    <t>　補助対象経費が非課税仕入れまたは不課税仕入れとなっている。</t>
    <rPh sb="1" eb="3">
      <t>ホジョ</t>
    </rPh>
    <rPh sb="3" eb="5">
      <t>タイショウ</t>
    </rPh>
    <rPh sb="5" eb="7">
      <t>ケイヒ</t>
    </rPh>
    <rPh sb="8" eb="11">
      <t>ヒカゼイ</t>
    </rPh>
    <rPh sb="11" eb="13">
      <t>シイ</t>
    </rPh>
    <rPh sb="17" eb="20">
      <t>フカゼイ</t>
    </rPh>
    <rPh sb="20" eb="22">
      <t>シイ</t>
    </rPh>
    <phoneticPr fontId="4"/>
  </si>
  <si>
    <t>　簡易課税方式により申告している。</t>
    <rPh sb="1" eb="3">
      <t>カンイ</t>
    </rPh>
    <rPh sb="3" eb="5">
      <t>カゼイ</t>
    </rPh>
    <rPh sb="5" eb="7">
      <t>ホウシキ</t>
    </rPh>
    <rPh sb="10" eb="12">
      <t>シンコク</t>
    </rPh>
    <phoneticPr fontId="4"/>
  </si>
  <si>
    <t>　免税事業者等の理由で、消費税及び地方消費税の申告をしていない。</t>
    <rPh sb="1" eb="3">
      <t>メンゼイ</t>
    </rPh>
    <rPh sb="3" eb="6">
      <t>ジギョウシャ</t>
    </rPh>
    <rPh sb="6" eb="7">
      <t>トウ</t>
    </rPh>
    <rPh sb="8" eb="10">
      <t>リユウ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5">
      <t>シンコク</t>
    </rPh>
    <phoneticPr fontId="4"/>
  </si>
  <si>
    <t>　（補助金の使途が明確である場合のみ）補助金の経費として消費税を含めずに交付申請している。</t>
    <rPh sb="19" eb="22">
      <t>ホジョキン</t>
    </rPh>
    <rPh sb="23" eb="25">
      <t>ケイヒ</t>
    </rPh>
    <rPh sb="28" eb="31">
      <t>ショウヒゼイ</t>
    </rPh>
    <rPh sb="32" eb="33">
      <t>フク</t>
    </rPh>
    <rPh sb="36" eb="38">
      <t>コウフ</t>
    </rPh>
    <rPh sb="38" eb="40">
      <t>シンセイ</t>
    </rPh>
    <phoneticPr fontId="4"/>
  </si>
  <si>
    <t>　</t>
    <phoneticPr fontId="4"/>
  </si>
  <si>
    <t>　課税売上割合・控除対象仕入税額等の計算書（写し）＜課税事業者の場合＞</t>
    <rPh sb="1" eb="3">
      <t>カゼイ</t>
    </rPh>
    <rPh sb="3" eb="5">
      <t>ウリアゲ</t>
    </rPh>
    <rPh sb="5" eb="7">
      <t>ワリアイ</t>
    </rPh>
    <rPh sb="8" eb="10">
      <t>コウジョ</t>
    </rPh>
    <rPh sb="10" eb="12">
      <t>タイショウ</t>
    </rPh>
    <rPh sb="12" eb="14">
      <t>シイ</t>
    </rPh>
    <rPh sb="14" eb="16">
      <t>ゼイガク</t>
    </rPh>
    <rPh sb="16" eb="17">
      <t>ナド</t>
    </rPh>
    <rPh sb="18" eb="21">
      <t>ケイサンショ</t>
    </rPh>
    <rPh sb="22" eb="23">
      <t>ウツ</t>
    </rPh>
    <rPh sb="26" eb="28">
      <t>カゼイ</t>
    </rPh>
    <rPh sb="28" eb="30">
      <t>ジギョウ</t>
    </rPh>
    <rPh sb="30" eb="31">
      <t>シャ</t>
    </rPh>
    <rPh sb="32" eb="34">
      <t>バアイ</t>
    </rPh>
    <phoneticPr fontId="4"/>
  </si>
  <si>
    <t>　または、控除対象仕入税額の計算表（写し）＜簡易課税事業者の場合＞</t>
    <rPh sb="22" eb="24">
      <t>カンイ</t>
    </rPh>
    <phoneticPr fontId="4"/>
  </si>
  <si>
    <t>積算内訳書【仕入控除税額０円】</t>
    <rPh sb="0" eb="2">
      <t>セキサン</t>
    </rPh>
    <rPh sb="2" eb="4">
      <t>ウチワケ</t>
    </rPh>
    <rPh sb="4" eb="5">
      <t>ショ</t>
    </rPh>
    <rPh sb="6" eb="8">
      <t>シイレ</t>
    </rPh>
    <rPh sb="8" eb="10">
      <t>コウジョ</t>
    </rPh>
    <rPh sb="10" eb="12">
      <t>ゼイガク</t>
    </rPh>
    <rPh sb="13" eb="14">
      <t>エン</t>
    </rPh>
    <phoneticPr fontId="4"/>
  </si>
  <si>
    <t>　免税等の理由がわかる資料＜免税事業者等の場合＞</t>
    <rPh sb="1" eb="3">
      <t>メンゼイ</t>
    </rPh>
    <rPh sb="3" eb="4">
      <t>トウ</t>
    </rPh>
    <rPh sb="5" eb="7">
      <t>リユウ</t>
    </rPh>
    <rPh sb="11" eb="13">
      <t>シリョウ</t>
    </rPh>
    <rPh sb="14" eb="16">
      <t>メンゼイ</t>
    </rPh>
    <rPh sb="16" eb="19">
      <t>ジギョウシャ</t>
    </rPh>
    <rPh sb="19" eb="20">
      <t>トウ</t>
    </rPh>
    <rPh sb="21" eb="23">
      <t>バアイ</t>
    </rPh>
    <phoneticPr fontId="4"/>
  </si>
  <si>
    <t>　理由：</t>
    <rPh sb="1" eb="3">
      <t>リユウ</t>
    </rPh>
    <phoneticPr fontId="2"/>
  </si>
  <si>
    <t>１０／１１０</t>
    <phoneticPr fontId="2"/>
  </si>
  <si>
    <t>　→「ア」を選択した場合は、以下に免税等の理由を記入してください</t>
    <rPh sb="6" eb="8">
      <t>センタク</t>
    </rPh>
    <rPh sb="10" eb="12">
      <t>バアイ</t>
    </rPh>
    <rPh sb="14" eb="16">
      <t>イカ</t>
    </rPh>
    <rPh sb="17" eb="19">
      <t>メンゼイ</t>
    </rPh>
    <rPh sb="19" eb="20">
      <t>トウ</t>
    </rPh>
    <rPh sb="21" eb="23">
      <t>リユウ</t>
    </rPh>
    <rPh sb="24" eb="26">
      <t>キニュウ</t>
    </rPh>
    <phoneticPr fontId="2"/>
  </si>
  <si>
    <t>←役職名も記入してください</t>
    <rPh sb="1" eb="4">
      <t>ヤクショクメイ</t>
    </rPh>
    <rPh sb="5" eb="7">
      <t>キニュウ</t>
    </rPh>
    <phoneticPr fontId="2"/>
  </si>
  <si>
    <t>ＰＣＲ検査等経費補助事業消費税仕入控除税額報告書</t>
    <phoneticPr fontId="11"/>
  </si>
  <si>
    <t>合計</t>
    <rPh sb="0" eb="2">
      <t>ゴウケイ</t>
    </rPh>
    <phoneticPr fontId="2"/>
  </si>
  <si>
    <t>円</t>
    <rPh sb="0" eb="1">
      <t>エン</t>
    </rPh>
    <phoneticPr fontId="2"/>
  </si>
  <si>
    <t>法人名</t>
    <rPh sb="0" eb="2">
      <t>ホウジン</t>
    </rPh>
    <rPh sb="2" eb="3">
      <t>メイ</t>
    </rPh>
    <phoneticPr fontId="2"/>
  </si>
  <si>
    <t>補助金確定額</t>
    <rPh sb="0" eb="3">
      <t>ホジョキン</t>
    </rPh>
    <rPh sb="3" eb="5">
      <t>カクテイ</t>
    </rPh>
    <rPh sb="5" eb="6">
      <t>ガク</t>
    </rPh>
    <phoneticPr fontId="2"/>
  </si>
  <si>
    <t>PCR</t>
    <phoneticPr fontId="2"/>
  </si>
  <si>
    <t>補助金返還額</t>
    <rPh sb="0" eb="3">
      <t>ホジョキン</t>
    </rPh>
    <rPh sb="3" eb="5">
      <t>ヘンカン</t>
    </rPh>
    <rPh sb="5" eb="6">
      <t>ガク</t>
    </rPh>
    <phoneticPr fontId="2"/>
  </si>
  <si>
    <t>0円</t>
    <rPh sb="1" eb="2">
      <t>エン</t>
    </rPh>
    <phoneticPr fontId="2"/>
  </si>
  <si>
    <t>一括</t>
    <rPh sb="0" eb="2">
      <t>イッカツ</t>
    </rPh>
    <phoneticPr fontId="2"/>
  </si>
  <si>
    <t>個別</t>
    <rPh sb="0" eb="2">
      <t>コベツ</t>
    </rPh>
    <phoneticPr fontId="2"/>
  </si>
  <si>
    <t>課税仕入（税込価格を入力）</t>
    <rPh sb="0" eb="2">
      <t>カゼイ</t>
    </rPh>
    <rPh sb="2" eb="4">
      <t>シイ</t>
    </rPh>
    <rPh sb="5" eb="7">
      <t>ゼイコミ</t>
    </rPh>
    <rPh sb="7" eb="9">
      <t>カカク</t>
    </rPh>
    <rPh sb="10" eb="12">
      <t>ニュウリョク</t>
    </rPh>
    <phoneticPr fontId="4"/>
  </si>
  <si>
    <t>経費内訳</t>
    <rPh sb="0" eb="2">
      <t>ケイヒ</t>
    </rPh>
    <rPh sb="2" eb="4">
      <t>ウチワケ</t>
    </rPh>
    <phoneticPr fontId="4"/>
  </si>
  <si>
    <t>１　法人名</t>
    <rPh sb="2" eb="4">
      <t>ホウジン</t>
    </rPh>
    <rPh sb="4" eb="5">
      <t>メイ</t>
    </rPh>
    <phoneticPr fontId="4"/>
  </si>
  <si>
    <t>２　補助事業名及び補助金確定額</t>
    <rPh sb="2" eb="4">
      <t>ホジョ</t>
    </rPh>
    <rPh sb="4" eb="6">
      <t>ジギョウ</t>
    </rPh>
    <rPh sb="6" eb="7">
      <t>メイ</t>
    </rPh>
    <rPh sb="7" eb="8">
      <t>オヨ</t>
    </rPh>
    <rPh sb="9" eb="12">
      <t>ホジョキン</t>
    </rPh>
    <rPh sb="12" eb="14">
      <t>カクテイ</t>
    </rPh>
    <rPh sb="14" eb="15">
      <t>ガク</t>
    </rPh>
    <phoneticPr fontId="4"/>
  </si>
  <si>
    <t>積算内訳書①【一括比例方式・個別対応方式・課税売上割合95％以上共通】</t>
    <rPh sb="0" eb="2">
      <t>セキサン</t>
    </rPh>
    <rPh sb="2" eb="4">
      <t>ウチワケ</t>
    </rPh>
    <rPh sb="4" eb="5">
      <t>ショ</t>
    </rPh>
    <rPh sb="7" eb="9">
      <t>イッカツ</t>
    </rPh>
    <rPh sb="9" eb="11">
      <t>ヒレイ</t>
    </rPh>
    <rPh sb="11" eb="13">
      <t>ホウシキ</t>
    </rPh>
    <rPh sb="14" eb="16">
      <t>コベツ</t>
    </rPh>
    <rPh sb="16" eb="18">
      <t>タイオウ</t>
    </rPh>
    <rPh sb="18" eb="20">
      <t>ホウシキ</t>
    </rPh>
    <rPh sb="21" eb="23">
      <t>カゼイ</t>
    </rPh>
    <rPh sb="23" eb="25">
      <t>ウリアゲ</t>
    </rPh>
    <rPh sb="25" eb="27">
      <t>ワリアイ</t>
    </rPh>
    <rPh sb="30" eb="32">
      <t>イジョウ</t>
    </rPh>
    <rPh sb="32" eb="34">
      <t>キョウツウ</t>
    </rPh>
    <phoneticPr fontId="4"/>
  </si>
  <si>
    <t>５　補助金に係る仕入控除税額</t>
    <rPh sb="2" eb="5">
      <t>ホジョキン</t>
    </rPh>
    <rPh sb="6" eb="7">
      <t>カカ</t>
    </rPh>
    <rPh sb="8" eb="10">
      <t>シイ</t>
    </rPh>
    <rPh sb="10" eb="12">
      <t>コウジョ</t>
    </rPh>
    <rPh sb="12" eb="13">
      <t>ゼイ</t>
    </rPh>
    <rPh sb="13" eb="14">
      <t>ガク</t>
    </rPh>
    <phoneticPr fontId="2"/>
  </si>
  <si>
    <t>日　～　令和</t>
    <rPh sb="0" eb="1">
      <t>ニチ</t>
    </rPh>
    <rPh sb="4" eb="5">
      <t>レイ</t>
    </rPh>
    <rPh sb="5" eb="6">
      <t>ワ</t>
    </rPh>
    <phoneticPr fontId="2"/>
  </si>
  <si>
    <t>検査費用（PCR等）</t>
    <rPh sb="0" eb="2">
      <t>ケンサ</t>
    </rPh>
    <rPh sb="8" eb="9">
      <t>トウ</t>
    </rPh>
    <phoneticPr fontId="2"/>
  </si>
  <si>
    <t>合計</t>
    <phoneticPr fontId="2"/>
  </si>
  <si>
    <t>※必ず「一致」させてください。</t>
    <rPh sb="1" eb="2">
      <t>カナラ</t>
    </rPh>
    <rPh sb="4" eb="6">
      <t>イッチ</t>
    </rPh>
    <phoneticPr fontId="2"/>
  </si>
  <si>
    <t>円</t>
    <rPh sb="0" eb="1">
      <t>エン</t>
    </rPh>
    <phoneticPr fontId="2"/>
  </si>
  <si>
    <t>円　＋</t>
    <rPh sb="0" eb="1">
      <t>エン</t>
    </rPh>
    <phoneticPr fontId="2"/>
  </si>
  <si>
    <t>内訳）</t>
    <phoneticPr fontId="2"/>
  </si>
  <si>
    <t>課税資産の譲渡等の対価の額（Ａ）</t>
    <rPh sb="0" eb="2">
      <t>カゼイ</t>
    </rPh>
    <rPh sb="2" eb="4">
      <t>シサン</t>
    </rPh>
    <rPh sb="5" eb="8">
      <t>ジョウトナド</t>
    </rPh>
    <rPh sb="9" eb="11">
      <t>タイカ</t>
    </rPh>
    <rPh sb="12" eb="13">
      <t>ガク</t>
    </rPh>
    <phoneticPr fontId="2"/>
  </si>
  <si>
    <t>令和</t>
    <phoneticPr fontId="2"/>
  </si>
  <si>
    <t>　「課税期間分の消費税及び地方消費税の確定申告書」⑮
　（付表2-2「課税売上割合・控除対象仕入税額等の計算表」④）</t>
    <phoneticPr fontId="2"/>
  </si>
  <si>
    <t>資産の譲渡等の対価の額（Ｂ）</t>
    <phoneticPr fontId="2"/>
  </si>
  <si>
    <t xml:space="preserve"> 　「課税期間分の消費税及び地方消費税の確定申告書」⑯
 　（付表2-2「課税売上割合・控除対象仕入税額等の計算表」⑦）</t>
    <phoneticPr fontId="2"/>
  </si>
  <si>
    <t>課税売上割合（Ａ/Ｂ）＝</t>
    <phoneticPr fontId="2"/>
  </si>
  <si>
    <r>
      <rPr>
        <b/>
        <sz val="11"/>
        <color theme="1"/>
        <rFont val="游ゴシック"/>
        <family val="3"/>
        <charset val="128"/>
        <scheme val="minor"/>
      </rPr>
      <t>（Ｃ）</t>
    </r>
    <r>
      <rPr>
        <sz val="11"/>
        <color theme="1"/>
        <rFont val="游ゴシック"/>
        <family val="3"/>
        <charset val="128"/>
        <scheme val="minor"/>
      </rPr>
      <t>　※　端数処理を行わないでください。</t>
    </r>
    <rPh sb="6" eb="8">
      <t>ハスウ</t>
    </rPh>
    <rPh sb="8" eb="10">
      <t>ショリ</t>
    </rPh>
    <rPh sb="11" eb="12">
      <t>オコナ</t>
    </rPh>
    <phoneticPr fontId="2"/>
  </si>
  <si>
    <t>課税資産の譲渡等の対価の額（Ｄ）</t>
    <rPh sb="0" eb="2">
      <t>カゼイ</t>
    </rPh>
    <rPh sb="2" eb="4">
      <t>シサン</t>
    </rPh>
    <rPh sb="5" eb="8">
      <t>ジョウトナド</t>
    </rPh>
    <rPh sb="9" eb="11">
      <t>タイカ</t>
    </rPh>
    <rPh sb="12" eb="13">
      <t>ガク</t>
    </rPh>
    <phoneticPr fontId="2"/>
  </si>
  <si>
    <t>資産の譲渡等の対価の額（Ｅ）</t>
    <phoneticPr fontId="2"/>
  </si>
  <si>
    <t>課税売上割合（Ｄ/Ｅ）＝</t>
    <phoneticPr fontId="2"/>
  </si>
  <si>
    <r>
      <rPr>
        <b/>
        <sz val="11"/>
        <color theme="1"/>
        <rFont val="游ゴシック"/>
        <family val="3"/>
        <charset val="128"/>
        <scheme val="minor"/>
      </rPr>
      <t>（Ｆ）</t>
    </r>
    <r>
      <rPr>
        <sz val="11"/>
        <color theme="1"/>
        <rFont val="游ゴシック"/>
        <family val="3"/>
        <charset val="128"/>
        <scheme val="minor"/>
      </rPr>
      <t>　※　端数処理を行わないでください。</t>
    </r>
    <rPh sb="6" eb="8">
      <t>ハスウ</t>
    </rPh>
    <rPh sb="8" eb="10">
      <t>ショリ</t>
    </rPh>
    <rPh sb="11" eb="12">
      <t>オコナ</t>
    </rPh>
    <phoneticPr fontId="2"/>
  </si>
  <si>
    <r>
      <t>課税売上
対応分</t>
    </r>
    <r>
      <rPr>
        <b/>
        <sz val="11"/>
        <color theme="1"/>
        <rFont val="游ゴシック"/>
        <family val="3"/>
        <charset val="128"/>
        <scheme val="minor"/>
      </rPr>
      <t>（Ｇ）</t>
    </r>
    <rPh sb="0" eb="2">
      <t>カゼイ</t>
    </rPh>
    <rPh sb="2" eb="4">
      <t>ウリアゲ</t>
    </rPh>
    <rPh sb="5" eb="7">
      <t>タイオウ</t>
    </rPh>
    <rPh sb="7" eb="8">
      <t>ブン</t>
    </rPh>
    <phoneticPr fontId="4"/>
  </si>
  <si>
    <r>
      <t>非課税売上
対応分</t>
    </r>
    <r>
      <rPr>
        <b/>
        <sz val="11"/>
        <color theme="1"/>
        <rFont val="游ゴシック"/>
        <family val="3"/>
        <charset val="128"/>
        <scheme val="minor"/>
      </rPr>
      <t>（Ｈ）</t>
    </r>
    <rPh sb="0" eb="3">
      <t>ヒカゼイ</t>
    </rPh>
    <rPh sb="3" eb="5">
      <t>ウリアゲ</t>
    </rPh>
    <rPh sb="6" eb="8">
      <t>タイオウ</t>
    </rPh>
    <rPh sb="8" eb="9">
      <t>ブン</t>
    </rPh>
    <phoneticPr fontId="4"/>
  </si>
  <si>
    <r>
      <t>共通
対応分</t>
    </r>
    <r>
      <rPr>
        <b/>
        <sz val="11"/>
        <color theme="1"/>
        <rFont val="游ゴシック"/>
        <family val="3"/>
        <charset val="128"/>
        <scheme val="minor"/>
      </rPr>
      <t>（Ｉ）</t>
    </r>
    <rPh sb="0" eb="2">
      <t>キョウツウ</t>
    </rPh>
    <rPh sb="3" eb="5">
      <t>タイオウ</t>
    </rPh>
    <rPh sb="5" eb="6">
      <t>ブン</t>
    </rPh>
    <phoneticPr fontId="4"/>
  </si>
  <si>
    <r>
      <t>合計</t>
    </r>
    <r>
      <rPr>
        <b/>
        <sz val="11"/>
        <color theme="1"/>
        <rFont val="游ゴシック"/>
        <family val="3"/>
        <charset val="128"/>
        <scheme val="minor"/>
      </rPr>
      <t>（Ｊ）</t>
    </r>
    <rPh sb="0" eb="2">
      <t>ゴウケイ</t>
    </rPh>
    <phoneticPr fontId="4"/>
  </si>
  <si>
    <t>/</t>
    <phoneticPr fontId="2"/>
  </si>
  <si>
    <r>
      <t>課税資産の譲渡等の対価の額</t>
    </r>
    <r>
      <rPr>
        <b/>
        <sz val="11"/>
        <color theme="1"/>
        <rFont val="游ゴシック"/>
        <family val="3"/>
        <charset val="128"/>
        <scheme val="minor"/>
      </rPr>
      <t>（Ａ）</t>
    </r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phoneticPr fontId="2"/>
  </si>
  <si>
    <r>
      <t>資産の譲渡等の対価の額</t>
    </r>
    <r>
      <rPr>
        <b/>
        <sz val="11"/>
        <color theme="1"/>
        <rFont val="游ゴシック"/>
        <family val="3"/>
        <charset val="128"/>
        <scheme val="minor"/>
      </rPr>
      <t>（Ｂ）</t>
    </r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phoneticPr fontId="2"/>
  </si>
  <si>
    <r>
      <t>課税売上割合</t>
    </r>
    <r>
      <rPr>
        <b/>
        <sz val="11"/>
        <color theme="1"/>
        <rFont val="游ゴシック"/>
        <family val="3"/>
        <charset val="128"/>
        <scheme val="minor"/>
      </rPr>
      <t>（Ｃ）</t>
    </r>
    <rPh sb="0" eb="2">
      <t>カゼイ</t>
    </rPh>
    <rPh sb="2" eb="4">
      <t>ウリアゲ</t>
    </rPh>
    <rPh sb="4" eb="6">
      <t>ワリア</t>
    </rPh>
    <phoneticPr fontId="2"/>
  </si>
  <si>
    <t>＝</t>
    <phoneticPr fontId="2"/>
  </si>
  <si>
    <r>
      <t>課税資産の譲渡等の対価の額</t>
    </r>
    <r>
      <rPr>
        <b/>
        <sz val="11"/>
        <color theme="1"/>
        <rFont val="游ゴシック"/>
        <family val="3"/>
        <charset val="128"/>
        <scheme val="minor"/>
      </rPr>
      <t>（Ｄ）</t>
    </r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phoneticPr fontId="2"/>
  </si>
  <si>
    <r>
      <t>資産の譲渡等の対価の額</t>
    </r>
    <r>
      <rPr>
        <b/>
        <sz val="11"/>
        <color theme="1"/>
        <rFont val="游ゴシック"/>
        <family val="3"/>
        <charset val="128"/>
        <scheme val="minor"/>
      </rPr>
      <t>（Ｅ）</t>
    </r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phoneticPr fontId="2"/>
  </si>
  <si>
    <r>
      <t>課税売上割合</t>
    </r>
    <r>
      <rPr>
        <b/>
        <sz val="11"/>
        <color theme="1"/>
        <rFont val="游ゴシック"/>
        <family val="3"/>
        <charset val="128"/>
        <scheme val="minor"/>
      </rPr>
      <t>（Ｆ）</t>
    </r>
    <rPh sb="0" eb="2">
      <t>カゼイ</t>
    </rPh>
    <rPh sb="2" eb="4">
      <t>ウリアゲ</t>
    </rPh>
    <rPh sb="4" eb="6">
      <t>ワリア</t>
    </rPh>
    <phoneticPr fontId="2"/>
  </si>
  <si>
    <t>６　添付書類</t>
    <rPh sb="2" eb="4">
      <t>テンプ</t>
    </rPh>
    <rPh sb="4" eb="6">
      <t>ショルイ</t>
    </rPh>
    <phoneticPr fontId="4"/>
  </si>
  <si>
    <t>積算内訳書②【個別対応方式】</t>
    <rPh sb="0" eb="2">
      <t>セキサン</t>
    </rPh>
    <rPh sb="2" eb="4">
      <t>ウチワケ</t>
    </rPh>
    <rPh sb="4" eb="5">
      <t>ショ</t>
    </rPh>
    <rPh sb="7" eb="9">
      <t>コベツ</t>
    </rPh>
    <rPh sb="9" eb="11">
      <t>タイオウ</t>
    </rPh>
    <phoneticPr fontId="4"/>
  </si>
  <si>
    <t>（１）課税売上割合</t>
    <phoneticPr fontId="2"/>
  </si>
  <si>
    <t>×</t>
    <phoneticPr fontId="2"/>
  </si>
  <si>
    <t>ア　課税売上対応分</t>
    <phoneticPr fontId="2"/>
  </si>
  <si>
    <t>イ　共通対応分</t>
    <rPh sb="2" eb="4">
      <t>キョウツウ</t>
    </rPh>
    <phoneticPr fontId="2"/>
  </si>
  <si>
    <t>法人名：</t>
    <phoneticPr fontId="2"/>
  </si>
  <si>
    <t>（１）課税期間及び課税売上割合</t>
    <rPh sb="3" eb="5">
      <t>カゼイ</t>
    </rPh>
    <rPh sb="5" eb="7">
      <t>キカン</t>
    </rPh>
    <rPh sb="7" eb="8">
      <t>オヨ</t>
    </rPh>
    <rPh sb="9" eb="11">
      <t>カゼイ</t>
    </rPh>
    <rPh sb="11" eb="13">
      <t>ウリアゲ</t>
    </rPh>
    <rPh sb="13" eb="15">
      <t>ワリアイ</t>
    </rPh>
    <phoneticPr fontId="2"/>
  </si>
  <si>
    <t>（２）補助対象経費の内訳</t>
    <rPh sb="3" eb="5">
      <t>ホジョ</t>
    </rPh>
    <rPh sb="5" eb="7">
      <t>タイショウ</t>
    </rPh>
    <rPh sb="7" eb="9">
      <t>ケイヒ</t>
    </rPh>
    <rPh sb="10" eb="12">
      <t>ウチワケ</t>
    </rPh>
    <phoneticPr fontId="4"/>
  </si>
  <si>
    <t>（Ｌ）</t>
    <phoneticPr fontId="2"/>
  </si>
  <si>
    <t>①</t>
    <phoneticPr fontId="2"/>
  </si>
  <si>
    <t>②</t>
    <phoneticPr fontId="2"/>
  </si>
  <si>
    <t>①の期間中に支払った経費</t>
    <rPh sb="2" eb="4">
      <t>キカン</t>
    </rPh>
    <rPh sb="4" eb="5">
      <t>チュウ</t>
    </rPh>
    <rPh sb="6" eb="8">
      <t>シハラ</t>
    </rPh>
    <rPh sb="10" eb="12">
      <t>ケイヒ</t>
    </rPh>
    <phoneticPr fontId="2"/>
  </si>
  <si>
    <r>
      <t xml:space="preserve">②の期間中に支払った経費
</t>
    </r>
    <r>
      <rPr>
        <sz val="8"/>
        <color theme="1"/>
        <rFont val="游ゴシック"/>
        <family val="3"/>
        <charset val="128"/>
        <scheme val="minor"/>
      </rPr>
      <t>※決算月「3月以外」の場合のみ</t>
    </r>
    <rPh sb="2" eb="4">
      <t>キカン</t>
    </rPh>
    <rPh sb="4" eb="5">
      <t>チュウ</t>
    </rPh>
    <rPh sb="6" eb="8">
      <t>シハラ</t>
    </rPh>
    <rPh sb="10" eb="12">
      <t>ケイヒ</t>
    </rPh>
    <phoneticPr fontId="2"/>
  </si>
  <si>
    <t>（２）補助対応経費の支出のうち課税仕入れの占める割合</t>
    <rPh sb="3" eb="5">
      <t>ホジョ</t>
    </rPh>
    <rPh sb="5" eb="7">
      <t>タイオウ</t>
    </rPh>
    <rPh sb="7" eb="9">
      <t>ケイヒ</t>
    </rPh>
    <rPh sb="10" eb="12">
      <t>シシュツ</t>
    </rPh>
    <rPh sb="15" eb="17">
      <t>カゼイ</t>
    </rPh>
    <rPh sb="17" eb="19">
      <t>シイ</t>
    </rPh>
    <rPh sb="21" eb="22">
      <t>シ</t>
    </rPh>
    <rPh sb="24" eb="26">
      <t>ワリアイ</t>
    </rPh>
    <phoneticPr fontId="2"/>
  </si>
  <si>
    <r>
      <t>課税仕入・課税売上対応分</t>
    </r>
    <r>
      <rPr>
        <b/>
        <sz val="11"/>
        <color theme="1"/>
        <rFont val="游ゴシック"/>
        <family val="3"/>
        <charset val="128"/>
        <scheme val="minor"/>
      </rPr>
      <t>（Ｇ）</t>
    </r>
    <rPh sb="0" eb="2">
      <t>カゼイ</t>
    </rPh>
    <rPh sb="2" eb="4">
      <t>シイ</t>
    </rPh>
    <rPh sb="5" eb="7">
      <t>カゼイ</t>
    </rPh>
    <rPh sb="7" eb="9">
      <t>ウリアゲ</t>
    </rPh>
    <rPh sb="9" eb="11">
      <t>タイオウ</t>
    </rPh>
    <rPh sb="11" eb="12">
      <t>ブン</t>
    </rPh>
    <phoneticPr fontId="2"/>
  </si>
  <si>
    <r>
      <t>補助対象経費の合計</t>
    </r>
    <r>
      <rPr>
        <b/>
        <sz val="11"/>
        <color theme="1"/>
        <rFont val="游ゴシック"/>
        <family val="3"/>
        <charset val="128"/>
        <scheme val="minor"/>
      </rPr>
      <t>（Ｊ）</t>
    </r>
    <rPh sb="0" eb="2">
      <t>ホジョ</t>
    </rPh>
    <rPh sb="2" eb="4">
      <t>タイショウ</t>
    </rPh>
    <rPh sb="4" eb="6">
      <t>ケイヒ</t>
    </rPh>
    <rPh sb="7" eb="9">
      <t>ゴウケイ</t>
    </rPh>
    <phoneticPr fontId="2"/>
  </si>
  <si>
    <t>（Ｋ）</t>
    <phoneticPr fontId="2"/>
  </si>
  <si>
    <r>
      <t>課税仕入・共通対応分</t>
    </r>
    <r>
      <rPr>
        <b/>
        <sz val="11"/>
        <color theme="1"/>
        <rFont val="游ゴシック"/>
        <family val="3"/>
        <charset val="128"/>
        <scheme val="minor"/>
      </rPr>
      <t>（Ｉ）</t>
    </r>
    <rPh sb="0" eb="2">
      <t>カゼイ</t>
    </rPh>
    <rPh sb="2" eb="4">
      <t>シイ</t>
    </rPh>
    <rPh sb="5" eb="7">
      <t>キョウツウ</t>
    </rPh>
    <rPh sb="7" eb="9">
      <t>タイオウ</t>
    </rPh>
    <rPh sb="9" eb="10">
      <t>ブン</t>
    </rPh>
    <phoneticPr fontId="2"/>
  </si>
  <si>
    <t>（L）</t>
    <phoneticPr fontId="2"/>
  </si>
  <si>
    <t>（Ｍ）</t>
    <phoneticPr fontId="2"/>
  </si>
  <si>
    <t>１０／１１０</t>
    <phoneticPr fontId="2"/>
  </si>
  <si>
    <r>
      <t>　課税売上
　割合</t>
    </r>
    <r>
      <rPr>
        <b/>
        <sz val="11"/>
        <color theme="1"/>
        <rFont val="游ゴシック"/>
        <family val="3"/>
        <charset val="128"/>
        <scheme val="minor"/>
      </rPr>
      <t>（Ｃ）</t>
    </r>
    <phoneticPr fontId="2"/>
  </si>
  <si>
    <t>（Ｋ）</t>
    <phoneticPr fontId="2"/>
  </si>
  <si>
    <r>
      <t>消費税仕入控除税額（返還額）</t>
    </r>
    <r>
      <rPr>
        <b/>
        <sz val="11"/>
        <color theme="1"/>
        <rFont val="游ゴシック"/>
        <family val="3"/>
        <charset val="128"/>
        <scheme val="minor"/>
      </rPr>
      <t>（Ｎ）</t>
    </r>
    <rPh sb="0" eb="3">
      <t>ショウヒゼイ</t>
    </rPh>
    <rPh sb="3" eb="5">
      <t>シイレ</t>
    </rPh>
    <rPh sb="5" eb="7">
      <t>コウジョ</t>
    </rPh>
    <rPh sb="7" eb="9">
      <t>ゼイガク</t>
    </rPh>
    <rPh sb="10" eb="13">
      <t>ヘンカンガク</t>
    </rPh>
    <phoneticPr fontId="2"/>
  </si>
  <si>
    <t>①　課税期間：令和</t>
    <phoneticPr fontId="2"/>
  </si>
  <si>
    <r>
      <t>　※　</t>
    </r>
    <r>
      <rPr>
        <b/>
        <u/>
        <sz val="14"/>
        <color theme="1"/>
        <rFont val="游ゴシック"/>
        <family val="3"/>
        <charset val="128"/>
        <scheme val="minor"/>
      </rPr>
      <t>決算月が「3月以外」の場合</t>
    </r>
    <r>
      <rPr>
        <b/>
        <sz val="14"/>
        <color theme="1"/>
        <rFont val="游ゴシック"/>
        <family val="3"/>
        <charset val="128"/>
        <scheme val="minor"/>
      </rPr>
      <t>のみ、以下②も入力してください。</t>
    </r>
    <rPh sb="19" eb="21">
      <t>イカ</t>
    </rPh>
    <rPh sb="23" eb="25">
      <t>ニュウリョク</t>
    </rPh>
    <phoneticPr fontId="2"/>
  </si>
  <si>
    <t>②　課税期間：令和</t>
    <phoneticPr fontId="2"/>
  </si>
  <si>
    <t>（Ｐ）</t>
    <phoneticPr fontId="2"/>
  </si>
  <si>
    <r>
      <t>　課税売上
　割合</t>
    </r>
    <r>
      <rPr>
        <b/>
        <sz val="11"/>
        <color theme="1"/>
        <rFont val="游ゴシック"/>
        <family val="3"/>
        <charset val="128"/>
        <scheme val="minor"/>
      </rPr>
      <t>（Ｆ）</t>
    </r>
    <phoneticPr fontId="2"/>
  </si>
  <si>
    <t>日 ～令和</t>
    <rPh sb="0" eb="1">
      <t>ニチ</t>
    </rPh>
    <rPh sb="3" eb="4">
      <t>レイ</t>
    </rPh>
    <rPh sb="4" eb="5">
      <t>ワ</t>
    </rPh>
    <phoneticPr fontId="2"/>
  </si>
  <si>
    <t>積算内訳書②【一括比例配分方式】</t>
    <rPh sb="0" eb="2">
      <t>セキサン</t>
    </rPh>
    <rPh sb="2" eb="4">
      <t>ウチワケ</t>
    </rPh>
    <rPh sb="4" eb="5">
      <t>ショ</t>
    </rPh>
    <phoneticPr fontId="4"/>
  </si>
  <si>
    <r>
      <t>　課税売上
　割合</t>
    </r>
    <r>
      <rPr>
        <b/>
        <sz val="11"/>
        <color theme="1"/>
        <rFont val="游ゴシック"/>
        <family val="3"/>
        <charset val="128"/>
        <scheme val="minor"/>
      </rPr>
      <t>（Ｆ）</t>
    </r>
    <phoneticPr fontId="2"/>
  </si>
  <si>
    <t>消費税仕入控除税額（返還額）</t>
    <rPh sb="0" eb="3">
      <t>ショウヒゼイ</t>
    </rPh>
    <rPh sb="3" eb="5">
      <t>シイレ</t>
    </rPh>
    <rPh sb="5" eb="7">
      <t>コウジョ</t>
    </rPh>
    <rPh sb="7" eb="9">
      <t>ゼイガク</t>
    </rPh>
    <rPh sb="10" eb="13">
      <t>ヘンカンガク</t>
    </rPh>
    <phoneticPr fontId="2"/>
  </si>
  <si>
    <t>積算内訳書②【課税売上割合95％以上】</t>
    <rPh sb="0" eb="2">
      <t>セキサン</t>
    </rPh>
    <rPh sb="2" eb="4">
      <t>ウチワケ</t>
    </rPh>
    <rPh sb="4" eb="5">
      <t>ショ</t>
    </rPh>
    <phoneticPr fontId="4"/>
  </si>
  <si>
    <t>３　補助金返還額</t>
    <rPh sb="2" eb="5">
      <t>ホジョキン</t>
    </rPh>
    <rPh sb="5" eb="7">
      <t>ヘンカン</t>
    </rPh>
    <rPh sb="7" eb="8">
      <t>ガク</t>
    </rPh>
    <phoneticPr fontId="4"/>
  </si>
  <si>
    <t>４　概要・算定方法</t>
    <rPh sb="2" eb="4">
      <t>ガイヨウ</t>
    </rPh>
    <rPh sb="5" eb="7">
      <t>サンテイ</t>
    </rPh>
    <rPh sb="7" eb="9">
      <t>ホウホウ</t>
    </rPh>
    <phoneticPr fontId="4"/>
  </si>
  <si>
    <t>５　添付書類</t>
    <rPh sb="2" eb="4">
      <t>テンプ</t>
    </rPh>
    <rPh sb="4" eb="6">
      <t>ショルイ</t>
    </rPh>
    <phoneticPr fontId="4"/>
  </si>
  <si>
    <t>　補助対象経費にかかる消費税を、個別対応方式において「非課税売上のみに要するもの」と申告</t>
    <rPh sb="1" eb="3">
      <t>ホジョ</t>
    </rPh>
    <rPh sb="3" eb="5">
      <t>タイショウ</t>
    </rPh>
    <rPh sb="5" eb="7">
      <t>ケイヒ</t>
    </rPh>
    <rPh sb="11" eb="14">
      <t>ショウヒゼイ</t>
    </rPh>
    <rPh sb="16" eb="18">
      <t>コベツ</t>
    </rPh>
    <rPh sb="18" eb="20">
      <t>タイオウ</t>
    </rPh>
    <rPh sb="20" eb="22">
      <t>ホウシキ</t>
    </rPh>
    <rPh sb="27" eb="30">
      <t>ヒカゼイ</t>
    </rPh>
    <rPh sb="30" eb="32">
      <t>ウリアゲ</t>
    </rPh>
    <rPh sb="35" eb="36">
      <t>ヨウ</t>
    </rPh>
    <rPh sb="42" eb="44">
      <t>シンコク</t>
    </rPh>
    <phoneticPr fontId="4"/>
  </si>
  <si>
    <t>　している。</t>
    <phoneticPr fontId="2"/>
  </si>
  <si>
    <t>№</t>
    <phoneticPr fontId="2"/>
  </si>
  <si>
    <t>法人名</t>
    <rPh sb="0" eb="2">
      <t>ホウジン</t>
    </rPh>
    <rPh sb="2" eb="3">
      <t>メイ</t>
    </rPh>
    <phoneticPr fontId="2"/>
  </si>
  <si>
    <t>確定額</t>
    <rPh sb="0" eb="2">
      <t>カクテイ</t>
    </rPh>
    <rPh sb="2" eb="3">
      <t>ガク</t>
    </rPh>
    <phoneticPr fontId="2"/>
  </si>
  <si>
    <t>返還額</t>
    <rPh sb="0" eb="3">
      <t>ヘンカンガク</t>
    </rPh>
    <phoneticPr fontId="2"/>
  </si>
  <si>
    <t>方法</t>
    <rPh sb="0" eb="2">
      <t>ホウホウ</t>
    </rPh>
    <phoneticPr fontId="2"/>
  </si>
  <si>
    <t>合計</t>
    <rPh sb="0" eb="2">
      <t>ゴウケイ</t>
    </rPh>
    <phoneticPr fontId="2"/>
  </si>
  <si>
    <t>２　計算方法</t>
    <rPh sb="2" eb="4">
      <t>ケイサン</t>
    </rPh>
    <rPh sb="4" eb="6">
      <t>ホウホウ</t>
    </rPh>
    <phoneticPr fontId="2"/>
  </si>
  <si>
    <t>一括比例配分方式</t>
    <phoneticPr fontId="2"/>
  </si>
  <si>
    <t>課税売上割合95％以上</t>
    <phoneticPr fontId="2"/>
  </si>
  <si>
    <t>個別対応方式</t>
    <phoneticPr fontId="2"/>
  </si>
  <si>
    <t>シート名【一括②】もご提出ください。</t>
    <rPh sb="3" eb="4">
      <t>メイ</t>
    </rPh>
    <rPh sb="5" eb="7">
      <t>イッカツ</t>
    </rPh>
    <rPh sb="11" eb="13">
      <t>テイシュツ</t>
    </rPh>
    <phoneticPr fontId="2"/>
  </si>
  <si>
    <t>シート名【個別②】もご提出ください。</t>
    <rPh sb="3" eb="4">
      <t>メイ</t>
    </rPh>
    <rPh sb="5" eb="7">
      <t>コベツ</t>
    </rPh>
    <rPh sb="11" eb="13">
      <t>テイシュツ</t>
    </rPh>
    <phoneticPr fontId="2"/>
  </si>
  <si>
    <t>シート名【95％②】もご提出ください。</t>
    <rPh sb="3" eb="4">
      <t>メイ</t>
    </rPh>
    <rPh sb="12" eb="14">
      <t>テイシュツ</t>
    </rPh>
    <phoneticPr fontId="2"/>
  </si>
  <si>
    <t>計算方法</t>
    <rPh sb="0" eb="2">
      <t>ケイサン</t>
    </rPh>
    <rPh sb="2" eb="4">
      <t>ホウホウ</t>
    </rPh>
    <phoneticPr fontId="2"/>
  </si>
  <si>
    <t>期間①</t>
    <rPh sb="0" eb="2">
      <t>キカン</t>
    </rPh>
    <phoneticPr fontId="2"/>
  </si>
  <si>
    <t>期間②</t>
    <rPh sb="0" eb="2">
      <t>キカン</t>
    </rPh>
    <phoneticPr fontId="2"/>
  </si>
  <si>
    <t>一括・個別・95％</t>
    <rPh sb="0" eb="2">
      <t>イッカツ</t>
    </rPh>
    <rPh sb="3" eb="5">
      <t>コベツ</t>
    </rPh>
    <phoneticPr fontId="2"/>
  </si>
  <si>
    <t>３　補助事業名及び補助金確定額</t>
    <rPh sb="2" eb="4">
      <t>ホジョ</t>
    </rPh>
    <rPh sb="4" eb="6">
      <t>ジギョウ</t>
    </rPh>
    <rPh sb="6" eb="7">
      <t>メイ</t>
    </rPh>
    <rPh sb="7" eb="8">
      <t>オヨ</t>
    </rPh>
    <rPh sb="9" eb="12">
      <t>ホジョキン</t>
    </rPh>
    <rPh sb="12" eb="14">
      <t>カクテイ</t>
    </rPh>
    <rPh sb="14" eb="15">
      <t>ガク</t>
    </rPh>
    <phoneticPr fontId="4"/>
  </si>
  <si>
    <t>４　概要</t>
    <rPh sb="2" eb="4">
      <t>ガイヨウ</t>
    </rPh>
    <phoneticPr fontId="4"/>
  </si>
  <si>
    <t>合計</t>
    <rPh sb="0" eb="2">
      <t>ゴウケイ</t>
    </rPh>
    <phoneticPr fontId="2"/>
  </si>
  <si>
    <t>95％</t>
    <phoneticPr fontId="2"/>
  </si>
  <si>
    <t>課税資産の譲渡等の対価の額</t>
    <phoneticPr fontId="2"/>
  </si>
  <si>
    <t>課税売上割合</t>
    <phoneticPr fontId="2"/>
  </si>
  <si>
    <t>資産の譲渡等の対価の額</t>
  </si>
  <si>
    <t>計算</t>
    <rPh sb="0" eb="2">
      <t>ケイサン</t>
    </rPh>
    <phoneticPr fontId="2"/>
  </si>
  <si>
    <t>課税売上対応分</t>
    <phoneticPr fontId="2"/>
  </si>
  <si>
    <t>共通対応分</t>
    <rPh sb="0" eb="2">
      <t>キョウツウ</t>
    </rPh>
    <rPh sb="2" eb="4">
      <t>タイオウ</t>
    </rPh>
    <rPh sb="4" eb="5">
      <t>ブン</t>
    </rPh>
    <phoneticPr fontId="2"/>
  </si>
  <si>
    <t>合計（課税仕入＋非課税仕入）</t>
    <rPh sb="0" eb="2">
      <t>ゴウケイ</t>
    </rPh>
    <rPh sb="3" eb="5">
      <t>カゼイ</t>
    </rPh>
    <rPh sb="5" eb="7">
      <t>シイ</t>
    </rPh>
    <rPh sb="8" eb="11">
      <t>ヒカゼイ</t>
    </rPh>
    <rPh sb="11" eb="13">
      <t>シイレ</t>
    </rPh>
    <phoneticPr fontId="2"/>
  </si>
  <si>
    <t>Ａ</t>
    <phoneticPr fontId="2"/>
  </si>
  <si>
    <t>Ａ</t>
    <phoneticPr fontId="2"/>
  </si>
  <si>
    <t>Ｃ</t>
    <phoneticPr fontId="2"/>
  </si>
  <si>
    <t>Ｄ</t>
    <phoneticPr fontId="2"/>
  </si>
  <si>
    <t>Ｇ</t>
    <phoneticPr fontId="2"/>
  </si>
  <si>
    <t>Ｅ</t>
    <phoneticPr fontId="2"/>
  </si>
  <si>
    <t>Ｆ</t>
    <phoneticPr fontId="2"/>
  </si>
  <si>
    <t>Ｃ</t>
    <phoneticPr fontId="2"/>
  </si>
  <si>
    <t>Ｄ</t>
    <phoneticPr fontId="2"/>
  </si>
  <si>
    <t>Ｅ</t>
    <phoneticPr fontId="2"/>
  </si>
  <si>
    <t>期間①</t>
    <rPh sb="0" eb="2">
      <t>キカン</t>
    </rPh>
    <phoneticPr fontId="2"/>
  </si>
  <si>
    <t>期間②</t>
    <rPh sb="0" eb="2">
      <t>キカン</t>
    </rPh>
    <phoneticPr fontId="2"/>
  </si>
  <si>
    <r>
      <t>課税仕入</t>
    </r>
    <r>
      <rPr>
        <b/>
        <sz val="11"/>
        <color theme="1"/>
        <rFont val="游ゴシック"/>
        <family val="3"/>
        <charset val="128"/>
        <scheme val="minor"/>
      </rPr>
      <t>（Ｇ＋Ｈ＋Ｉ）</t>
    </r>
    <rPh sb="0" eb="2">
      <t>カゼイ</t>
    </rPh>
    <rPh sb="2" eb="4">
      <t>シイ</t>
    </rPh>
    <phoneticPr fontId="2"/>
  </si>
  <si>
    <t>←</t>
    <phoneticPr fontId="2"/>
  </si>
  <si>
    <t>下記ア～カのいずれかを選択してください。</t>
    <phoneticPr fontId="2"/>
  </si>
  <si>
    <r>
      <t>　※　</t>
    </r>
    <r>
      <rPr>
        <b/>
        <u/>
        <sz val="14"/>
        <rFont val="游ゴシック"/>
        <family val="3"/>
        <charset val="128"/>
        <scheme val="minor"/>
      </rPr>
      <t>決算月が「3月以外」の場合</t>
    </r>
    <r>
      <rPr>
        <b/>
        <sz val="14"/>
        <rFont val="游ゴシック"/>
        <family val="3"/>
        <charset val="128"/>
        <scheme val="minor"/>
      </rPr>
      <t>のみ、以下 ② も記入してください。</t>
    </r>
    <rPh sb="19" eb="21">
      <t>イカ</t>
    </rPh>
    <rPh sb="25" eb="27">
      <t>キニュウ</t>
    </rPh>
    <phoneticPr fontId="2"/>
  </si>
  <si>
    <t>⇒　上記「３補助金確定額」の合計額と</t>
    <rPh sb="2" eb="4">
      <t>ジョウキ</t>
    </rPh>
    <rPh sb="6" eb="12">
      <t>ホジョキンカクテイガク</t>
    </rPh>
    <rPh sb="14" eb="16">
      <t>ゴウケイ</t>
    </rPh>
    <rPh sb="16" eb="17">
      <t>ガク</t>
    </rPh>
    <phoneticPr fontId="2"/>
  </si>
  <si>
    <t>（３）消費税仕入控除税額（返還額）</t>
    <rPh sb="3" eb="6">
      <t>ショウヒゼイ</t>
    </rPh>
    <rPh sb="13" eb="16">
      <t>ヘンカンガク</t>
    </rPh>
    <phoneticPr fontId="2"/>
  </si>
  <si>
    <r>
      <t>小数点以下切り捨て後</t>
    </r>
    <r>
      <rPr>
        <b/>
        <sz val="11"/>
        <color theme="1"/>
        <rFont val="游ゴシック"/>
        <family val="3"/>
        <charset val="128"/>
        <scheme val="minor"/>
      </rPr>
      <t>の消費税仕入控除税額（返還額）＝</t>
    </r>
    <phoneticPr fontId="2"/>
  </si>
  <si>
    <t>円</t>
    <rPh sb="0" eb="1">
      <t>エン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</si>
  <si>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小数点以下切り捨て後</t>
    </r>
    <r>
      <rPr>
        <b/>
        <sz val="11"/>
        <color theme="1"/>
        <rFont val="游ゴシック"/>
        <family val="3"/>
        <charset val="128"/>
        <scheme val="minor"/>
      </rPr>
      <t>の消費税仕入控除税額（返還額）＝</t>
    </r>
    <phoneticPr fontId="2"/>
  </si>
  <si>
    <r>
      <t>①の補助金
確定額＝</t>
    </r>
    <r>
      <rPr>
        <b/>
        <sz val="11"/>
        <color theme="1"/>
        <rFont val="游ゴシック"/>
        <family val="3"/>
        <charset val="128"/>
        <scheme val="minor"/>
      </rPr>
      <t>（Ｊ）</t>
    </r>
    <rPh sb="2" eb="5">
      <t>ホジョキン</t>
    </rPh>
    <rPh sb="6" eb="8">
      <t>カクテイ</t>
    </rPh>
    <rPh sb="8" eb="9">
      <t>ガク</t>
    </rPh>
    <phoneticPr fontId="2"/>
  </si>
  <si>
    <r>
      <t>①の補助金
確定額＝（</t>
    </r>
    <r>
      <rPr>
        <b/>
        <sz val="11"/>
        <color theme="1"/>
        <rFont val="游ゴシック"/>
        <family val="3"/>
        <charset val="128"/>
        <scheme val="minor"/>
      </rPr>
      <t>Ｊ）</t>
    </r>
    <rPh sb="2" eb="5">
      <t>ホジョキン</t>
    </rPh>
    <rPh sb="6" eb="8">
      <t>カクテイ</t>
    </rPh>
    <rPh sb="8" eb="9">
      <t>ガク</t>
    </rPh>
    <phoneticPr fontId="2"/>
  </si>
  <si>
    <r>
      <t>②の補助金
確定額＝</t>
    </r>
    <r>
      <rPr>
        <b/>
        <sz val="11"/>
        <color theme="1"/>
        <rFont val="游ゴシック"/>
        <family val="3"/>
        <charset val="128"/>
        <scheme val="minor"/>
      </rPr>
      <t>（Ｊ）</t>
    </r>
    <rPh sb="2" eb="5">
      <t>ホジョキン</t>
    </rPh>
    <rPh sb="6" eb="8">
      <t>カクテイ</t>
    </rPh>
    <rPh sb="8" eb="9">
      <t>ガク</t>
    </rPh>
    <phoneticPr fontId="2"/>
  </si>
  <si>
    <r>
      <t>①の補助金
確定額</t>
    </r>
    <r>
      <rPr>
        <b/>
        <sz val="11"/>
        <color theme="1"/>
        <rFont val="游ゴシック"/>
        <family val="3"/>
        <charset val="128"/>
        <scheme val="minor"/>
      </rPr>
      <t>＝（Ｊ）</t>
    </r>
    <rPh sb="2" eb="5">
      <t>ホジョキン</t>
    </rPh>
    <rPh sb="6" eb="8">
      <t>カクテイ</t>
    </rPh>
    <rPh sb="8" eb="9">
      <t>ガク</t>
    </rPh>
    <phoneticPr fontId="2"/>
  </si>
  <si>
    <r>
      <t>消費税仕入控除税額（返還額）</t>
    </r>
    <r>
      <rPr>
        <b/>
        <sz val="11"/>
        <color theme="1"/>
        <rFont val="游ゴシック"/>
        <family val="3"/>
        <charset val="128"/>
        <scheme val="minor"/>
      </rPr>
      <t>（Ｍ）</t>
    </r>
    <rPh sb="0" eb="3">
      <t>ショウヒゼイ</t>
    </rPh>
    <rPh sb="3" eb="5">
      <t>シイレ</t>
    </rPh>
    <rPh sb="5" eb="7">
      <t>コウジョ</t>
    </rPh>
    <rPh sb="7" eb="9">
      <t>ゼイガク</t>
    </rPh>
    <rPh sb="10" eb="13">
      <t>ヘンカンガク</t>
    </rPh>
    <phoneticPr fontId="2"/>
  </si>
  <si>
    <t>アとイの合計（Ｍ＋Ｎ）＝</t>
    <rPh sb="4" eb="6">
      <t>ゴウケイ</t>
    </rPh>
    <phoneticPr fontId="2"/>
  </si>
  <si>
    <t>（Ｏ）</t>
    <phoneticPr fontId="2"/>
  </si>
  <si>
    <t>（Ｏ）</t>
    <phoneticPr fontId="2"/>
  </si>
  <si>
    <t>（Ｐ）</t>
    <phoneticPr fontId="2"/>
  </si>
  <si>
    <r>
      <t>消費税仕入控除税額（返還額）</t>
    </r>
    <r>
      <rPr>
        <b/>
        <sz val="11"/>
        <color theme="1"/>
        <rFont val="游ゴシック"/>
        <family val="3"/>
        <charset val="128"/>
        <scheme val="minor"/>
      </rPr>
      <t>（Ｑ）</t>
    </r>
    <rPh sb="0" eb="3">
      <t>ショウヒゼイ</t>
    </rPh>
    <rPh sb="3" eb="5">
      <t>シイレ</t>
    </rPh>
    <rPh sb="5" eb="7">
      <t>コウジョ</t>
    </rPh>
    <rPh sb="7" eb="9">
      <t>ゼイガク</t>
    </rPh>
    <rPh sb="10" eb="13">
      <t>ヘンカンガク</t>
    </rPh>
    <phoneticPr fontId="2"/>
  </si>
  <si>
    <r>
      <t>消費税仕入控除税額（返還額）</t>
    </r>
    <r>
      <rPr>
        <b/>
        <sz val="11"/>
        <color theme="1"/>
        <rFont val="游ゴシック"/>
        <family val="3"/>
        <charset val="128"/>
        <scheme val="minor"/>
      </rPr>
      <t>（Ｒ）</t>
    </r>
    <rPh sb="0" eb="3">
      <t>ショウヒゼイ</t>
    </rPh>
    <rPh sb="3" eb="5">
      <t>シイレ</t>
    </rPh>
    <rPh sb="5" eb="7">
      <t>コウジョ</t>
    </rPh>
    <rPh sb="7" eb="9">
      <t>ゼイガク</t>
    </rPh>
    <rPh sb="10" eb="13">
      <t>ヘンカンガク</t>
    </rPh>
    <phoneticPr fontId="2"/>
  </si>
  <si>
    <t>アとイの合計（Ｑ＋Ｒ）＝</t>
    <rPh sb="4" eb="6">
      <t>ゴウケイ</t>
    </rPh>
    <phoneticPr fontId="2"/>
  </si>
  <si>
    <t>★①と②の期間中の返還額の合計</t>
    <rPh sb="5" eb="8">
      <t>キカンチュウ</t>
    </rPh>
    <rPh sb="9" eb="11">
      <t>ヘンカン</t>
    </rPh>
    <rPh sb="11" eb="12">
      <t>ガク</t>
    </rPh>
    <rPh sb="13" eb="15">
      <t>ゴウケイ</t>
    </rPh>
    <phoneticPr fontId="2"/>
  </si>
  <si>
    <t>(選択制）</t>
    <rPh sb="1" eb="4">
      <t>センタクセイ</t>
    </rPh>
    <phoneticPr fontId="2"/>
  </si>
  <si>
    <r>
      <t>　※　</t>
    </r>
    <r>
      <rPr>
        <b/>
        <u/>
        <sz val="14"/>
        <color theme="1"/>
        <rFont val="游ゴシック"/>
        <family val="3"/>
        <charset val="128"/>
        <scheme val="minor"/>
      </rPr>
      <t>決算月が「3月以外」の場合は</t>
    </r>
    <r>
      <rPr>
        <b/>
        <sz val="14"/>
        <color theme="1"/>
        <rFont val="游ゴシック"/>
        <family val="3"/>
        <charset val="128"/>
        <scheme val="minor"/>
      </rPr>
      <t>、裏面②を入力後、★へ進んでください。　※</t>
    </r>
    <rPh sb="18" eb="20">
      <t>リメン</t>
    </rPh>
    <rPh sb="22" eb="24">
      <t>ニュウリョク</t>
    </rPh>
    <rPh sb="24" eb="25">
      <t>ゴ</t>
    </rPh>
    <rPh sb="28" eb="29">
      <t>スス</t>
    </rPh>
    <phoneticPr fontId="2"/>
  </si>
  <si>
    <t>（２）補助対象経費の支出のうち課税仕入れの占める割合</t>
    <rPh sb="3" eb="5">
      <t>ホジョ</t>
    </rPh>
    <rPh sb="5" eb="7">
      <t>タイショウ</t>
    </rPh>
    <rPh sb="7" eb="9">
      <t>ケイヒ</t>
    </rPh>
    <rPh sb="10" eb="12">
      <t>シシュツ</t>
    </rPh>
    <rPh sb="15" eb="17">
      <t>カゼイ</t>
    </rPh>
    <rPh sb="17" eb="19">
      <t>シイ</t>
    </rPh>
    <rPh sb="21" eb="22">
      <t>シ</t>
    </rPh>
    <rPh sb="24" eb="26">
      <t>ワリアイ</t>
    </rPh>
    <phoneticPr fontId="2"/>
  </si>
  <si>
    <t>（２）補助対対象経費の支出のうち課税仕入れの占める割合</t>
    <rPh sb="3" eb="5">
      <t>ホジョ</t>
    </rPh>
    <rPh sb="5" eb="6">
      <t>タイ</t>
    </rPh>
    <rPh sb="6" eb="8">
      <t>タイショウ</t>
    </rPh>
    <rPh sb="8" eb="10">
      <t>ケイヒ</t>
    </rPh>
    <rPh sb="11" eb="13">
      <t>シシュツ</t>
    </rPh>
    <rPh sb="16" eb="18">
      <t>カゼイ</t>
    </rPh>
    <rPh sb="18" eb="20">
      <t>シイ</t>
    </rPh>
    <rPh sb="22" eb="23">
      <t>シ</t>
    </rPh>
    <rPh sb="25" eb="27">
      <t>ワリアイ</t>
    </rPh>
    <phoneticPr fontId="2"/>
  </si>
  <si>
    <t>←第１期から第３期までの交付確定通知書の日付・
　文書番号をすべて記入してください。</t>
    <rPh sb="1" eb="2">
      <t>ダイ</t>
    </rPh>
    <rPh sb="3" eb="4">
      <t>キ</t>
    </rPh>
    <rPh sb="6" eb="7">
      <t>ダイ</t>
    </rPh>
    <rPh sb="8" eb="9">
      <t>キ</t>
    </rPh>
    <rPh sb="12" eb="14">
      <t>コウフ</t>
    </rPh>
    <rPh sb="14" eb="16">
      <t>カクテイ</t>
    </rPh>
    <rPh sb="16" eb="18">
      <t>ツウチ</t>
    </rPh>
    <rPh sb="18" eb="19">
      <t>ショ</t>
    </rPh>
    <rPh sb="20" eb="22">
      <t>ヒヅケ</t>
    </rPh>
    <rPh sb="25" eb="27">
      <t>ブンショ</t>
    </rPh>
    <rPh sb="27" eb="29">
      <t>バンゴウ</t>
    </rPh>
    <rPh sb="33" eb="35">
      <t>キニュウ</t>
    </rPh>
    <phoneticPr fontId="2"/>
  </si>
  <si>
    <t>第１期（4-6月）</t>
    <rPh sb="0" eb="1">
      <t>ダイ</t>
    </rPh>
    <rPh sb="2" eb="3">
      <t>キ</t>
    </rPh>
    <rPh sb="7" eb="8">
      <t>ガツ</t>
    </rPh>
    <phoneticPr fontId="2"/>
  </si>
  <si>
    <t>　　（例：課税売上高が1,000万円以下であるため）</t>
    <rPh sb="3" eb="4">
      <t>レイ</t>
    </rPh>
    <rPh sb="5" eb="10">
      <t>カゼイウリアゲダカ</t>
    </rPh>
    <rPh sb="16" eb="20">
      <t>マンエンイカ</t>
    </rPh>
    <phoneticPr fontId="2"/>
  </si>
  <si>
    <t>第１０号様式（第１２条関係）</t>
  </si>
  <si>
    <t>第１０号様式（第１２条関係）</t>
    <phoneticPr fontId="2"/>
  </si>
  <si>
    <t>第２期（7-11月）</t>
    <rPh sb="0" eb="1">
      <t>ダイ</t>
    </rPh>
    <rPh sb="2" eb="3">
      <t>キ</t>
    </rPh>
    <rPh sb="8" eb="9">
      <t>ガツ</t>
    </rPh>
    <phoneticPr fontId="2"/>
  </si>
  <si>
    <t>第３期（12-3月）</t>
    <rPh sb="0" eb="1">
      <t>ダイ</t>
    </rPh>
    <rPh sb="2" eb="3">
      <t>キ</t>
    </rPh>
    <rPh sb="8" eb="9">
      <t>ガツ</t>
    </rPh>
    <phoneticPr fontId="2"/>
  </si>
  <si>
    <r>
      <t>　令和　　年　　月　　日付　　　　　第　　　　号、令和　　年　　月　　日付　　　　　第　　　　号</t>
    </r>
    <r>
      <rPr>
        <sz val="12"/>
        <color rgb="FFFF0000"/>
        <rFont val="ＭＳ 明朝"/>
        <family val="1"/>
        <charset val="128"/>
      </rPr>
      <t>（※決定内容により適宜、追加・削除してください。）</t>
    </r>
    <r>
      <rPr>
        <sz val="12"/>
        <color theme="1"/>
        <rFont val="ＭＳ 明朝"/>
        <family val="1"/>
        <charset val="128"/>
      </rPr>
      <t>　により交付決定を受けた足立区介護サービス等事業所ＰＣＲ検査経費補助事業に係る消費税仕入控除税額について、足立区新型コロナウイルス感染症感染拡大防止に係る介護サービス等事業所によるＰＣＲ検査経費補助事業実施要綱第１２条の規定により、下記のとおり報告します。</t>
    </r>
    <phoneticPr fontId="2"/>
  </si>
  <si>
    <t>令和５年度ＰＣＲ検査等経費補助事業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</si>
</sst>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;&quot;▲ &quot;#,##0"/>
    <numFmt numFmtId="177" formatCode="#,##0.00000;&quot;▲ &quot;#,##0.00000"/>
    <numFmt numFmtId="178" formatCode="#,##0.000;&quot;▲ &quot;#,##0.000"/>
    <numFmt numFmtId="179" formatCode="#,##0.00000;[Red]\-#,##0.00000"/>
    <numFmt numFmtId="180" formatCode="#,##0.0000;[Red]\-#,##0.0000"/>
  </numFmts>
  <fonts count="3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i/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</cellStyleXfs>
  <cellXfs count="262">
    <xf numFmtId="0" fontId="0" fillId="0" borderId="0" xfId="0"/>
    <xf numFmtId="0" fontId="3" fillId="0" borderId="0" xfId="0" applyFont="1" applyAlignment="1">
      <alignment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9" fillId="0" borderId="0" xfId="3"/>
    <xf numFmtId="0" fontId="9" fillId="0" borderId="0" xfId="3" applyAlignment="1">
      <alignment vertical="center" shrinkToFit="1"/>
    </xf>
    <xf numFmtId="0" fontId="10" fillId="0" borderId="0" xfId="3" applyFont="1" applyAlignment="1">
      <alignment vertical="center" shrinkToFit="1"/>
    </xf>
    <xf numFmtId="0" fontId="10" fillId="0" borderId="0" xfId="3" applyFont="1" applyFill="1" applyBorder="1" applyAlignment="1">
      <alignment horizontal="left" vertical="center" shrinkToFit="1"/>
    </xf>
    <xf numFmtId="0" fontId="10" fillId="0" borderId="0" xfId="3" applyFont="1" applyFill="1" applyBorder="1" applyAlignment="1">
      <alignment vertical="center" shrinkToFit="1"/>
    </xf>
    <xf numFmtId="0" fontId="10" fillId="0" borderId="0" xfId="3" applyFont="1" applyAlignment="1">
      <alignment horizontal="left" vertical="center" shrinkToFit="1"/>
    </xf>
    <xf numFmtId="0" fontId="10" fillId="0" borderId="0" xfId="3" applyFont="1" applyAlignment="1">
      <alignment horizontal="justify" vertical="center" shrinkToFit="1"/>
    </xf>
    <xf numFmtId="0" fontId="10" fillId="0" borderId="0" xfId="3" applyFont="1" applyAlignment="1">
      <alignment horizontal="left" vertical="center" shrinkToFit="1"/>
    </xf>
    <xf numFmtId="0" fontId="10" fillId="0" borderId="11" xfId="3" applyFont="1" applyBorder="1" applyAlignment="1">
      <alignment vertical="center" shrinkToFit="1"/>
    </xf>
    <xf numFmtId="0" fontId="10" fillId="0" borderId="0" xfId="3" applyFont="1" applyFill="1" applyAlignment="1">
      <alignment horizontal="justify" vertical="center" shrinkToFit="1"/>
    </xf>
    <xf numFmtId="0" fontId="10" fillId="0" borderId="0" xfId="3" applyFont="1" applyFill="1" applyAlignment="1">
      <alignment horizontal="left" vertical="center" shrinkToFit="1"/>
    </xf>
    <xf numFmtId="41" fontId="10" fillId="0" borderId="0" xfId="3" applyNumberFormat="1" applyFont="1" applyFill="1" applyBorder="1" applyAlignment="1">
      <alignment horizontal="center" vertical="center" shrinkToFit="1"/>
    </xf>
    <xf numFmtId="0" fontId="10" fillId="0" borderId="0" xfId="3" applyFont="1" applyFill="1" applyAlignment="1">
      <alignment vertical="center" shrinkToFit="1"/>
    </xf>
    <xf numFmtId="0" fontId="12" fillId="0" borderId="0" xfId="3" applyFont="1" applyAlignment="1">
      <alignment vertical="center" shrinkToFit="1"/>
    </xf>
    <xf numFmtId="0" fontId="10" fillId="0" borderId="0" xfId="3" applyFont="1" applyAlignment="1">
      <alignment horizontal="center" vertical="center" shrinkToFit="1"/>
    </xf>
    <xf numFmtId="0" fontId="10" fillId="0" borderId="0" xfId="3" applyFont="1" applyAlignment="1">
      <alignment vertical="center" shrinkToFit="1"/>
    </xf>
    <xf numFmtId="0" fontId="10" fillId="0" borderId="0" xfId="3" applyFont="1" applyFill="1" applyAlignment="1">
      <alignment horizontal="right" vertical="center"/>
    </xf>
    <xf numFmtId="0" fontId="1" fillId="0" borderId="0" xfId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" fillId="0" borderId="0" xfId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17" fillId="0" borderId="0" xfId="1" applyFont="1">
      <alignment vertical="center"/>
    </xf>
    <xf numFmtId="0" fontId="16" fillId="0" borderId="19" xfId="1" applyFont="1" applyBorder="1" applyAlignment="1">
      <alignment horizontal="right" vertical="center"/>
    </xf>
    <xf numFmtId="0" fontId="17" fillId="0" borderId="20" xfId="1" applyFont="1" applyBorder="1">
      <alignment vertical="center"/>
    </xf>
    <xf numFmtId="0" fontId="1" fillId="0" borderId="20" xfId="1" applyBorder="1">
      <alignment vertical="center"/>
    </xf>
    <xf numFmtId="0" fontId="1" fillId="0" borderId="21" xfId="1" applyBorder="1">
      <alignment vertical="center"/>
    </xf>
    <xf numFmtId="0" fontId="1" fillId="0" borderId="22" xfId="1" applyBorder="1" applyAlignment="1">
      <alignment horizontal="right" vertical="center"/>
    </xf>
    <xf numFmtId="0" fontId="1" fillId="0" borderId="0" xfId="1" applyBorder="1">
      <alignment vertical="center"/>
    </xf>
    <xf numFmtId="0" fontId="1" fillId="0" borderId="23" xfId="1" applyBorder="1">
      <alignment vertical="center"/>
    </xf>
    <xf numFmtId="0" fontId="1" fillId="0" borderId="22" xfId="1" applyBorder="1">
      <alignment vertical="center"/>
    </xf>
    <xf numFmtId="0" fontId="16" fillId="0" borderId="24" xfId="1" applyFont="1" applyBorder="1" applyAlignment="1">
      <alignment horizontal="right" vertical="center"/>
    </xf>
    <xf numFmtId="0" fontId="17" fillId="0" borderId="25" xfId="1" applyFont="1" applyBorder="1">
      <alignment vertical="center"/>
    </xf>
    <xf numFmtId="0" fontId="1" fillId="0" borderId="25" xfId="1" applyBorder="1">
      <alignment vertical="center"/>
    </xf>
    <xf numFmtId="0" fontId="1" fillId="0" borderId="26" xfId="1" applyBorder="1">
      <alignment vertical="center"/>
    </xf>
    <xf numFmtId="0" fontId="10" fillId="0" borderId="0" xfId="3" applyFont="1" applyAlignment="1">
      <alignment vertic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1" fillId="0" borderId="0" xfId="1" applyFill="1">
      <alignment vertical="center"/>
    </xf>
    <xf numFmtId="0" fontId="1" fillId="0" borderId="0" xfId="1" applyFill="1" applyAlignment="1">
      <alignment horizontal="right" vertical="center"/>
    </xf>
    <xf numFmtId="0" fontId="1" fillId="0" borderId="0" xfId="1" applyFill="1" applyBorder="1">
      <alignment vertical="center"/>
    </xf>
    <xf numFmtId="0" fontId="1" fillId="0" borderId="0" xfId="1" applyFill="1" applyBorder="1" applyAlignment="1">
      <alignment horizontal="right" vertical="center"/>
    </xf>
    <xf numFmtId="0" fontId="20" fillId="0" borderId="0" xfId="1" applyFo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38" fontId="1" fillId="0" borderId="0" xfId="2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left" vertical="center"/>
    </xf>
    <xf numFmtId="38" fontId="7" fillId="0" borderId="0" xfId="2" applyFont="1" applyFill="1" applyBorder="1" applyAlignment="1">
      <alignment horizontal="left" vertical="center"/>
    </xf>
    <xf numFmtId="0" fontId="1" fillId="0" borderId="0" xfId="1" applyAlignment="1">
      <alignment vertical="center"/>
    </xf>
    <xf numFmtId="0" fontId="1" fillId="0" borderId="0" xfId="1" applyFill="1" applyBorder="1" applyAlignment="1">
      <alignment horizontal="left" vertical="center" wrapText="1"/>
    </xf>
    <xf numFmtId="38" fontId="24" fillId="0" borderId="0" xfId="2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horizontal="left" vertical="center" wrapText="1"/>
    </xf>
    <xf numFmtId="0" fontId="24" fillId="0" borderId="0" xfId="1" applyFont="1" applyAlignment="1">
      <alignment horizontal="left" vertical="center" wrapText="1"/>
    </xf>
    <xf numFmtId="38" fontId="8" fillId="0" borderId="0" xfId="2" applyFont="1" applyFill="1" applyBorder="1" applyAlignment="1">
      <alignment horizontal="left" vertical="center"/>
    </xf>
    <xf numFmtId="38" fontId="1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29" fillId="0" borderId="0" xfId="1" applyFont="1">
      <alignment vertical="center"/>
    </xf>
    <xf numFmtId="0" fontId="30" fillId="0" borderId="0" xfId="1" applyFont="1" applyAlignment="1">
      <alignment vertical="center"/>
    </xf>
    <xf numFmtId="0" fontId="27" fillId="0" borderId="0" xfId="1" applyFont="1" applyFill="1">
      <alignment vertical="center"/>
    </xf>
    <xf numFmtId="0" fontId="31" fillId="2" borderId="0" xfId="1" applyFont="1" applyFill="1" applyBorder="1">
      <alignment vertical="center"/>
    </xf>
    <xf numFmtId="0" fontId="27" fillId="0" borderId="0" xfId="1" applyFont="1" applyFill="1" applyBorder="1">
      <alignment vertical="center"/>
    </xf>
    <xf numFmtId="0" fontId="27" fillId="2" borderId="0" xfId="1" applyFont="1" applyFill="1" applyBorder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Border="1">
      <alignment vertical="center"/>
    </xf>
    <xf numFmtId="0" fontId="31" fillId="0" borderId="0" xfId="1" applyFont="1" applyFill="1" applyBorder="1">
      <alignment vertical="center"/>
    </xf>
    <xf numFmtId="0" fontId="27" fillId="0" borderId="0" xfId="1" applyFont="1" applyFill="1" applyBorder="1" applyAlignment="1">
      <alignment vertical="center"/>
    </xf>
    <xf numFmtId="38" fontId="19" fillId="0" borderId="0" xfId="2" applyFont="1" applyFill="1" applyBorder="1" applyAlignment="1">
      <alignment vertical="center"/>
    </xf>
    <xf numFmtId="0" fontId="27" fillId="0" borderId="0" xfId="0" applyFont="1" applyAlignment="1">
      <alignment vertical="center" shrinkToFit="1"/>
    </xf>
    <xf numFmtId="0" fontId="16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0" fillId="0" borderId="28" xfId="0" applyBorder="1" applyAlignment="1">
      <alignment horizontal="center"/>
    </xf>
    <xf numFmtId="38" fontId="0" fillId="0" borderId="0" xfId="2" applyFont="1" applyAlignment="1"/>
    <xf numFmtId="49" fontId="0" fillId="0" borderId="28" xfId="0" applyNumberFormat="1" applyBorder="1"/>
    <xf numFmtId="49" fontId="0" fillId="0" borderId="0" xfId="0" applyNumberFormat="1" applyBorder="1"/>
    <xf numFmtId="38" fontId="0" fillId="0" borderId="0" xfId="2" applyFont="1" applyBorder="1" applyAlignment="1">
      <alignment horizontal="right"/>
    </xf>
    <xf numFmtId="38" fontId="0" fillId="0" borderId="0" xfId="0" applyNumberFormat="1" applyBorder="1" applyAlignment="1">
      <alignment horizontal="right"/>
    </xf>
    <xf numFmtId="49" fontId="0" fillId="0" borderId="0" xfId="0" applyNumberFormat="1" applyFill="1" applyBorder="1"/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19" fillId="0" borderId="0" xfId="2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38" fontId="28" fillId="0" borderId="0" xfId="0" applyNumberFormat="1" applyFont="1" applyFill="1" applyBorder="1" applyAlignment="1">
      <alignment vertical="center"/>
    </xf>
    <xf numFmtId="38" fontId="0" fillId="0" borderId="0" xfId="2" applyFont="1" applyAlignment="1">
      <alignment horizontal="right"/>
    </xf>
    <xf numFmtId="180" fontId="0" fillId="0" borderId="0" xfId="2" applyNumberFormat="1" applyFont="1" applyAlignment="1">
      <alignment horizontal="right"/>
    </xf>
    <xf numFmtId="0" fontId="0" fillId="0" borderId="0" xfId="0" applyBorder="1"/>
    <xf numFmtId="0" fontId="33" fillId="0" borderId="0" xfId="1" applyFont="1" applyFill="1" applyBorder="1">
      <alignment vertical="center"/>
    </xf>
    <xf numFmtId="0" fontId="34" fillId="0" borderId="0" xfId="1" applyFont="1" applyFill="1" applyBorder="1">
      <alignment vertical="center"/>
    </xf>
    <xf numFmtId="38" fontId="33" fillId="0" borderId="0" xfId="1" applyNumberFormat="1" applyFont="1" applyFill="1" applyAlignment="1">
      <alignment vertical="center" shrinkToFit="1"/>
    </xf>
    <xf numFmtId="0" fontId="17" fillId="0" borderId="0" xfId="1" applyFont="1" applyBorder="1">
      <alignment vertical="center"/>
    </xf>
    <xf numFmtId="0" fontId="1" fillId="0" borderId="0" xfId="1">
      <alignment vertical="center"/>
    </xf>
    <xf numFmtId="0" fontId="1" fillId="0" borderId="0" xfId="1">
      <alignment vertical="center"/>
    </xf>
    <xf numFmtId="0" fontId="8" fillId="0" borderId="0" xfId="0" applyFont="1" applyAlignment="1">
      <alignment vertical="center"/>
    </xf>
    <xf numFmtId="0" fontId="10" fillId="0" borderId="0" xfId="3" applyFont="1" applyAlignment="1">
      <alignment horizontal="center" vertical="center" shrinkToFit="1"/>
    </xf>
    <xf numFmtId="0" fontId="10" fillId="0" borderId="0" xfId="3" applyFont="1" applyBorder="1" applyAlignment="1">
      <alignment horizontal="left" vertical="center" shrinkToFit="1"/>
    </xf>
    <xf numFmtId="0" fontId="10" fillId="3" borderId="17" xfId="3" applyFont="1" applyFill="1" applyBorder="1" applyAlignment="1">
      <alignment horizontal="left" vertical="center" shrinkToFit="1"/>
    </xf>
    <xf numFmtId="0" fontId="10" fillId="0" borderId="18" xfId="3" applyFont="1" applyFill="1" applyBorder="1" applyAlignment="1">
      <alignment horizontal="left" vertical="center" shrinkToFit="1"/>
    </xf>
    <xf numFmtId="0" fontId="10" fillId="3" borderId="18" xfId="3" applyFont="1" applyFill="1" applyBorder="1" applyAlignment="1">
      <alignment horizontal="left" vertical="center" shrinkToFit="1"/>
    </xf>
    <xf numFmtId="0" fontId="10" fillId="3" borderId="0" xfId="3" applyFont="1" applyFill="1" applyAlignment="1">
      <alignment horizontal="center" vertical="center" shrinkToFit="1"/>
    </xf>
    <xf numFmtId="0" fontId="10" fillId="0" borderId="0" xfId="3" applyFont="1" applyAlignment="1">
      <alignment horizontal="justify" vertical="center" shrinkToFit="1"/>
    </xf>
    <xf numFmtId="0" fontId="10" fillId="0" borderId="0" xfId="3" applyFont="1" applyFill="1" applyBorder="1" applyAlignment="1">
      <alignment horizontal="left" vertical="center" shrinkToFit="1"/>
    </xf>
    <xf numFmtId="0" fontId="10" fillId="0" borderId="0" xfId="3" applyFont="1" applyFill="1" applyBorder="1" applyAlignment="1">
      <alignment horizontal="center" vertical="center" shrinkToFit="1"/>
    </xf>
    <xf numFmtId="0" fontId="10" fillId="3" borderId="11" xfId="3" applyFont="1" applyFill="1" applyBorder="1" applyAlignment="1">
      <alignment horizontal="left" vertical="center" shrinkToFit="1"/>
    </xf>
    <xf numFmtId="0" fontId="10" fillId="0" borderId="11" xfId="3" applyFont="1" applyFill="1" applyBorder="1" applyAlignment="1">
      <alignment horizontal="left" vertical="center" shrinkToFit="1"/>
    </xf>
    <xf numFmtId="0" fontId="10" fillId="0" borderId="0" xfId="3" applyFont="1" applyFill="1" applyAlignment="1">
      <alignment horizontal="left" vertical="top" wrapText="1"/>
    </xf>
    <xf numFmtId="0" fontId="9" fillId="0" borderId="0" xfId="3" applyAlignment="1">
      <alignment horizontal="left" vertical="top" wrapText="1"/>
    </xf>
    <xf numFmtId="0" fontId="10" fillId="3" borderId="0" xfId="3" applyFont="1" applyFill="1" applyAlignment="1">
      <alignment horizontal="left" vertical="center" shrinkToFit="1"/>
    </xf>
    <xf numFmtId="0" fontId="10" fillId="3" borderId="12" xfId="3" applyFont="1" applyFill="1" applyBorder="1" applyAlignment="1">
      <alignment horizontal="center" vertical="center" shrinkToFit="1"/>
    </xf>
    <xf numFmtId="0" fontId="10" fillId="3" borderId="11" xfId="3" applyFont="1" applyFill="1" applyBorder="1" applyAlignment="1">
      <alignment horizontal="center" vertical="center" shrinkToFit="1"/>
    </xf>
    <xf numFmtId="0" fontId="13" fillId="0" borderId="0" xfId="3" applyFont="1" applyAlignment="1">
      <alignment horizontal="right" vertical="center"/>
    </xf>
    <xf numFmtId="0" fontId="13" fillId="0" borderId="0" xfId="3" applyFont="1" applyBorder="1" applyAlignment="1">
      <alignment horizontal="right" vertical="center"/>
    </xf>
    <xf numFmtId="0" fontId="10" fillId="0" borderId="0" xfId="3" applyFont="1" applyAlignment="1">
      <alignment horizontal="left" vertical="center" shrinkToFit="1"/>
    </xf>
    <xf numFmtId="38" fontId="10" fillId="0" borderId="11" xfId="2" applyFont="1" applyFill="1" applyBorder="1" applyAlignment="1">
      <alignment horizontal="center" vertical="center" shrinkToFit="1"/>
    </xf>
    <xf numFmtId="0" fontId="1" fillId="2" borderId="11" xfId="1" applyFill="1" applyBorder="1" applyAlignment="1">
      <alignment horizontal="left" vertical="center"/>
    </xf>
    <xf numFmtId="0" fontId="1" fillId="2" borderId="27" xfId="1" applyFill="1" applyBorder="1" applyAlignment="1">
      <alignment horizontal="left" vertical="center"/>
    </xf>
    <xf numFmtId="0" fontId="1" fillId="0" borderId="11" xfId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 shrinkToFit="1"/>
    </xf>
    <xf numFmtId="0" fontId="1" fillId="2" borderId="11" xfId="1" applyFill="1" applyBorder="1" applyAlignment="1">
      <alignment horizontal="center" vertical="center"/>
    </xf>
    <xf numFmtId="38" fontId="1" fillId="0" borderId="13" xfId="2" applyFont="1" applyFill="1" applyBorder="1" applyAlignment="1">
      <alignment horizontal="center" vertical="center"/>
    </xf>
    <xf numFmtId="38" fontId="1" fillId="2" borderId="0" xfId="2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0" fontId="17" fillId="0" borderId="0" xfId="1" applyFont="1" applyBorder="1" applyAlignment="1">
      <alignment horizontal="left" vertical="center"/>
    </xf>
    <xf numFmtId="0" fontId="17" fillId="0" borderId="23" xfId="1" applyFont="1" applyBorder="1" applyAlignment="1">
      <alignment horizontal="left" vertical="center"/>
    </xf>
    <xf numFmtId="0" fontId="1" fillId="2" borderId="0" xfId="1" applyFill="1" applyAlignment="1">
      <alignment horizontal="left" vertical="center"/>
    </xf>
    <xf numFmtId="38" fontId="1" fillId="0" borderId="54" xfId="2" applyFont="1" applyBorder="1" applyAlignment="1">
      <alignment horizontal="right" vertical="center"/>
    </xf>
    <xf numFmtId="38" fontId="1" fillId="0" borderId="60" xfId="2" applyFont="1" applyBorder="1" applyAlignment="1">
      <alignment horizontal="right" vertical="center"/>
    </xf>
    <xf numFmtId="0" fontId="31" fillId="4" borderId="0" xfId="1" applyFont="1" applyFill="1" applyAlignment="1">
      <alignment horizontal="center" vertical="center"/>
    </xf>
    <xf numFmtId="38" fontId="1" fillId="0" borderId="35" xfId="2" applyFont="1" applyBorder="1" applyAlignment="1">
      <alignment horizontal="right" vertical="center"/>
    </xf>
    <xf numFmtId="38" fontId="1" fillId="0" borderId="32" xfId="2" applyFont="1" applyBorder="1" applyAlignment="1">
      <alignment horizontal="right" vertical="center"/>
    </xf>
    <xf numFmtId="0" fontId="24" fillId="0" borderId="0" xfId="1" applyFont="1" applyAlignment="1">
      <alignment horizontal="left" vertical="center" wrapText="1"/>
    </xf>
    <xf numFmtId="38" fontId="8" fillId="2" borderId="0" xfId="2" applyFont="1" applyFill="1" applyBorder="1" applyAlignment="1">
      <alignment horizontal="right" vertical="center"/>
    </xf>
    <xf numFmtId="179" fontId="7" fillId="0" borderId="11" xfId="2" applyNumberFormat="1" applyFont="1" applyFill="1" applyBorder="1" applyAlignment="1">
      <alignment horizontal="right" vertical="center"/>
    </xf>
    <xf numFmtId="0" fontId="1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38" fontId="7" fillId="0" borderId="4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38" fontId="1" fillId="2" borderId="35" xfId="2" applyFont="1" applyFill="1" applyBorder="1" applyAlignment="1">
      <alignment horizontal="right" vertical="center"/>
    </xf>
    <xf numFmtId="38" fontId="1" fillId="2" borderId="37" xfId="2" applyFont="1" applyFill="1" applyBorder="1" applyAlignment="1">
      <alignment horizontal="right" vertical="center"/>
    </xf>
    <xf numFmtId="38" fontId="1" fillId="0" borderId="56" xfId="2" applyFont="1" applyFill="1" applyBorder="1" applyAlignment="1">
      <alignment horizontal="right" vertical="center"/>
    </xf>
    <xf numFmtId="38" fontId="1" fillId="0" borderId="58" xfId="2" applyFont="1" applyFill="1" applyBorder="1" applyAlignment="1">
      <alignment horizontal="right" vertical="center"/>
    </xf>
    <xf numFmtId="38" fontId="1" fillId="0" borderId="55" xfId="2" applyFont="1" applyFill="1" applyBorder="1" applyAlignment="1">
      <alignment horizontal="right" vertical="center"/>
    </xf>
    <xf numFmtId="38" fontId="1" fillId="0" borderId="54" xfId="2" applyFont="1" applyFill="1" applyBorder="1" applyAlignment="1">
      <alignment horizontal="right" vertical="center"/>
    </xf>
    <xf numFmtId="38" fontId="1" fillId="0" borderId="59" xfId="2" applyFont="1" applyFill="1" applyBorder="1" applyAlignment="1">
      <alignment horizontal="right" vertical="center"/>
    </xf>
    <xf numFmtId="38" fontId="1" fillId="0" borderId="60" xfId="2" applyFont="1" applyFill="1" applyBorder="1" applyAlignment="1">
      <alignment horizontal="right" vertical="center"/>
    </xf>
    <xf numFmtId="38" fontId="1" fillId="2" borderId="6" xfId="2" applyFont="1" applyFill="1" applyBorder="1" applyAlignment="1">
      <alignment horizontal="right" vertical="center"/>
    </xf>
    <xf numFmtId="38" fontId="1" fillId="2" borderId="32" xfId="2" applyFont="1" applyFill="1" applyBorder="1" applyAlignment="1">
      <alignment horizontal="right" vertical="center"/>
    </xf>
    <xf numFmtId="38" fontId="1" fillId="0" borderId="3" xfId="2" applyFont="1" applyBorder="1" applyAlignment="1">
      <alignment horizontal="right" vertical="center"/>
    </xf>
    <xf numFmtId="38" fontId="1" fillId="0" borderId="29" xfId="2" applyFont="1" applyBorder="1" applyAlignment="1">
      <alignment horizontal="right" vertical="center"/>
    </xf>
    <xf numFmtId="38" fontId="1" fillId="2" borderId="39" xfId="2" applyFont="1" applyFill="1" applyBorder="1" applyAlignment="1">
      <alignment horizontal="right" vertical="center"/>
    </xf>
    <xf numFmtId="0" fontId="3" fillId="5" borderId="0" xfId="1" applyFont="1" applyFill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left" vertical="center" wrapText="1"/>
    </xf>
    <xf numFmtId="0" fontId="1" fillId="0" borderId="48" xfId="1" applyBorder="1" applyAlignment="1">
      <alignment horizontal="left" vertical="center" wrapText="1"/>
    </xf>
    <xf numFmtId="0" fontId="1" fillId="0" borderId="41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38" fontId="1" fillId="0" borderId="4" xfId="2" applyFont="1" applyBorder="1" applyAlignment="1">
      <alignment horizontal="right" vertical="center"/>
    </xf>
    <xf numFmtId="38" fontId="1" fillId="0" borderId="36" xfId="2" applyFont="1" applyBorder="1" applyAlignment="1">
      <alignment horizontal="right" vertical="center"/>
    </xf>
    <xf numFmtId="38" fontId="1" fillId="0" borderId="38" xfId="2" applyFont="1" applyBorder="1" applyAlignment="1">
      <alignment horizontal="right" vertical="center"/>
    </xf>
    <xf numFmtId="38" fontId="1" fillId="0" borderId="5" xfId="2" applyFont="1" applyBorder="1" applyAlignment="1">
      <alignment horizontal="right" vertical="center"/>
    </xf>
    <xf numFmtId="38" fontId="1" fillId="2" borderId="33" xfId="2" applyFont="1" applyFill="1" applyBorder="1" applyAlignment="1">
      <alignment horizontal="right" vertical="center"/>
    </xf>
    <xf numFmtId="38" fontId="1" fillId="2" borderId="14" xfId="2" applyFont="1" applyFill="1" applyBorder="1" applyAlignment="1">
      <alignment horizontal="right" vertical="center"/>
    </xf>
    <xf numFmtId="38" fontId="1" fillId="0" borderId="16" xfId="2" applyFont="1" applyBorder="1" applyAlignment="1">
      <alignment horizontal="right" vertical="center"/>
    </xf>
    <xf numFmtId="0" fontId="1" fillId="0" borderId="9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3" xfId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 shrinkToFit="1"/>
    </xf>
    <xf numFmtId="0" fontId="1" fillId="0" borderId="42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59" xfId="1" applyFill="1" applyBorder="1" applyAlignment="1">
      <alignment horizontal="left" vertical="center" shrinkToFit="1"/>
    </xf>
    <xf numFmtId="0" fontId="1" fillId="0" borderId="60" xfId="1" applyFill="1" applyBorder="1" applyAlignment="1">
      <alignment horizontal="left" vertical="center" shrinkToFit="1"/>
    </xf>
    <xf numFmtId="0" fontId="1" fillId="0" borderId="49" xfId="1" applyFont="1" applyFill="1" applyBorder="1" applyAlignment="1">
      <alignment horizontal="center" vertical="center" wrapText="1"/>
    </xf>
    <xf numFmtId="0" fontId="1" fillId="0" borderId="51" xfId="1" applyFill="1" applyBorder="1" applyAlignment="1">
      <alignment horizontal="center" vertical="center" wrapText="1"/>
    </xf>
    <xf numFmtId="0" fontId="1" fillId="0" borderId="46" xfId="1" applyFill="1" applyBorder="1" applyAlignment="1">
      <alignment horizontal="center" vertical="center" wrapText="1"/>
    </xf>
    <xf numFmtId="0" fontId="1" fillId="0" borderId="47" xfId="1" applyFill="1" applyBorder="1" applyAlignment="1">
      <alignment horizontal="center" vertical="center" wrapText="1"/>
    </xf>
    <xf numFmtId="0" fontId="1" fillId="0" borderId="30" xfId="1" applyFill="1" applyBorder="1" applyAlignment="1">
      <alignment horizontal="center" vertical="center" wrapText="1"/>
    </xf>
    <xf numFmtId="0" fontId="1" fillId="0" borderId="52" xfId="1" applyFill="1" applyBorder="1" applyAlignment="1">
      <alignment horizontal="center" vertical="center" wrapText="1"/>
    </xf>
    <xf numFmtId="0" fontId="1" fillId="0" borderId="49" xfId="1" applyFill="1" applyBorder="1" applyAlignment="1">
      <alignment horizontal="center" vertical="center" wrapText="1"/>
    </xf>
    <xf numFmtId="0" fontId="1" fillId="0" borderId="16" xfId="1" applyBorder="1" applyAlignment="1">
      <alignment horizontal="center" vertical="center" shrinkToFit="1"/>
    </xf>
    <xf numFmtId="0" fontId="1" fillId="0" borderId="33" xfId="1" applyFill="1" applyBorder="1" applyAlignment="1">
      <alignment horizontal="left" vertical="center" shrinkToFit="1"/>
    </xf>
    <xf numFmtId="0" fontId="1" fillId="0" borderId="32" xfId="1" applyFill="1" applyBorder="1" applyAlignment="1">
      <alignment horizontal="left" vertical="center" shrinkToFit="1"/>
    </xf>
    <xf numFmtId="0" fontId="1" fillId="0" borderId="6" xfId="1" applyFill="1" applyBorder="1" applyAlignment="1">
      <alignment horizontal="left" vertical="center" shrinkToFit="1"/>
    </xf>
    <xf numFmtId="38" fontId="1" fillId="0" borderId="57" xfId="2" applyFont="1" applyFill="1" applyBorder="1" applyAlignment="1">
      <alignment horizontal="right" vertical="center"/>
    </xf>
    <xf numFmtId="0" fontId="1" fillId="0" borderId="4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38" fontId="1" fillId="0" borderId="42" xfId="2" applyFont="1" applyBorder="1" applyAlignment="1">
      <alignment horizontal="right" vertical="center"/>
    </xf>
    <xf numFmtId="38" fontId="1" fillId="0" borderId="43" xfId="2" applyFont="1" applyBorder="1" applyAlignment="1">
      <alignment horizontal="right" vertical="center"/>
    </xf>
    <xf numFmtId="0" fontId="24" fillId="0" borderId="0" xfId="1" applyFont="1" applyFill="1" applyBorder="1" applyAlignment="1">
      <alignment horizontal="left" vertical="center" wrapText="1"/>
    </xf>
    <xf numFmtId="38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38" fontId="19" fillId="2" borderId="0" xfId="2" applyFont="1" applyFill="1" applyBorder="1" applyAlignment="1">
      <alignment horizontal="right" vertical="center"/>
    </xf>
    <xf numFmtId="0" fontId="27" fillId="4" borderId="0" xfId="0" applyFont="1" applyFill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38" fontId="28" fillId="0" borderId="0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 shrinkToFit="1"/>
    </xf>
    <xf numFmtId="178" fontId="19" fillId="0" borderId="0" xfId="0" applyNumberFormat="1" applyFont="1" applyFill="1" applyBorder="1" applyAlignment="1">
      <alignment horizontal="right" vertical="center"/>
    </xf>
    <xf numFmtId="38" fontId="0" fillId="0" borderId="28" xfId="2" applyFont="1" applyBorder="1" applyAlignment="1">
      <alignment horizontal="right"/>
    </xf>
    <xf numFmtId="0" fontId="0" fillId="0" borderId="28" xfId="0" applyBorder="1" applyAlignment="1">
      <alignment horizontal="center"/>
    </xf>
    <xf numFmtId="38" fontId="0" fillId="0" borderId="28" xfId="0" applyNumberFormat="1" applyBorder="1" applyAlignment="1">
      <alignment horizontal="right"/>
    </xf>
    <xf numFmtId="0" fontId="0" fillId="0" borderId="28" xfId="0" applyBorder="1" applyAlignment="1">
      <alignment horizontal="right"/>
    </xf>
    <xf numFmtId="49" fontId="0" fillId="0" borderId="1" xfId="0" applyNumberFormat="1" applyFill="1" applyBorder="1" applyAlignment="1">
      <alignment horizontal="left"/>
    </xf>
    <xf numFmtId="49" fontId="0" fillId="0" borderId="12" xfId="0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49" fontId="0" fillId="0" borderId="28" xfId="0" applyNumberFormat="1" applyFill="1" applyBorder="1" applyAlignment="1">
      <alignment horizontal="left"/>
    </xf>
    <xf numFmtId="38" fontId="0" fillId="0" borderId="53" xfId="2" applyFont="1" applyBorder="1" applyAlignment="1">
      <alignment horizontal="right"/>
    </xf>
    <xf numFmtId="0" fontId="0" fillId="0" borderId="28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80" fontId="0" fillId="0" borderId="28" xfId="2" applyNumberFormat="1" applyFont="1" applyBorder="1" applyAlignment="1">
      <alignment horizontal="right"/>
    </xf>
  </cellXfs>
  <cellStyles count="7">
    <cellStyle name="桁区切り" xfId="2" builtinId="6"/>
    <cellStyle name="標準" xfId="0" builtinId="0"/>
    <cellStyle name="標準 16" xfId="5" xr:uid="{00000000-0005-0000-0000-000002000000}"/>
    <cellStyle name="標準 2" xfId="1" xr:uid="{00000000-0005-0000-0000-000003000000}"/>
    <cellStyle name="標準 3" xfId="3" xr:uid="{00000000-0005-0000-0000-000004000000}"/>
    <cellStyle name="標準 4" xfId="6" xr:uid="{00000000-0005-0000-0000-000005000000}"/>
    <cellStyle name="標準 8" xfId="4" xr:uid="{00000000-0005-0000-0000-000006000000}"/>
  </cellStyles>
  <dxfs count="0"/>
  <tableStyles count="0" defaultTableStyle="TableStyleMedium2" defaultPivotStyle="PivotStyleLight16"/>
  <colors>
    <mruColors>
      <color rgb="FFFF5050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232682</xdr:colOff>
      <xdr:row>0</xdr:row>
      <xdr:rowOff>13607</xdr:rowOff>
    </xdr:from>
    <xdr:ext cx="954107" cy="3497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3307" y="13607"/>
          <a:ext cx="954107" cy="349776"/>
        </a:xfrm>
        <a:prstGeom prst="rect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ＰＣＲ検査</a:t>
          </a:r>
          <a:endParaRPr kumimoji="1" lang="en-US" altLang="ja-JP" sz="1200"/>
        </a:p>
      </xdr:txBody>
    </xdr:sp>
    <xdr:clientData/>
  </xdr:oneCellAnchor>
  <xdr:twoCellAnchor>
    <xdr:from>
      <xdr:col>10</xdr:col>
      <xdr:colOff>67235</xdr:colOff>
      <xdr:row>0</xdr:row>
      <xdr:rowOff>112059</xdr:rowOff>
    </xdr:from>
    <xdr:to>
      <xdr:col>13</xdr:col>
      <xdr:colOff>149341</xdr:colOff>
      <xdr:row>3</xdr:row>
      <xdr:rowOff>244033</xdr:rowOff>
    </xdr:to>
    <xdr:sp macro="" textlink="">
      <xdr:nvSpPr>
        <xdr:cNvPr id="3" name="楕円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20470" y="112059"/>
          <a:ext cx="788077" cy="793121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356235</xdr:colOff>
      <xdr:row>6</xdr:row>
      <xdr:rowOff>255269</xdr:rowOff>
    </xdr:from>
    <xdr:to>
      <xdr:col>16</xdr:col>
      <xdr:colOff>1</xdr:colOff>
      <xdr:row>9</xdr:row>
      <xdr:rowOff>23744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6235" y="1733549"/>
          <a:ext cx="5374006" cy="492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5</xdr:row>
      <xdr:rowOff>232409</xdr:rowOff>
    </xdr:from>
    <xdr:to>
      <xdr:col>12</xdr:col>
      <xdr:colOff>434340</xdr:colOff>
      <xdr:row>8</xdr:row>
      <xdr:rowOff>884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38124" y="1375409"/>
          <a:ext cx="5484496" cy="492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15</xdr:row>
      <xdr:rowOff>0</xdr:rowOff>
    </xdr:from>
    <xdr:to>
      <xdr:col>8</xdr:col>
      <xdr:colOff>375</xdr:colOff>
      <xdr:row>18</xdr:row>
      <xdr:rowOff>9526</xdr:rowOff>
    </xdr:to>
    <xdr:sp macro="" textlink="">
      <xdr:nvSpPr>
        <xdr:cNvPr id="11" name="下矢印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61950" y="3552825"/>
          <a:ext cx="3096000" cy="838201"/>
        </a:xfrm>
        <a:prstGeom prst="downArrowCallout">
          <a:avLst>
            <a:gd name="adj1" fmla="val 16097"/>
            <a:gd name="adj2" fmla="val 19151"/>
            <a:gd name="adj3" fmla="val 14493"/>
            <a:gd name="adj4" fmla="val 77658"/>
          </a:avLst>
        </a:prstGeom>
        <a:noFill/>
        <a:ln w="63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15</xdr:row>
      <xdr:rowOff>0</xdr:rowOff>
    </xdr:from>
    <xdr:to>
      <xdr:col>15</xdr:col>
      <xdr:colOff>9900</xdr:colOff>
      <xdr:row>18</xdr:row>
      <xdr:rowOff>9526</xdr:rowOff>
    </xdr:to>
    <xdr:sp macro="" textlink="">
      <xdr:nvSpPr>
        <xdr:cNvPr id="12" name="下矢印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571875" y="3552825"/>
          <a:ext cx="3096000" cy="838201"/>
        </a:xfrm>
        <a:prstGeom prst="downArrowCallout">
          <a:avLst>
            <a:gd name="adj1" fmla="val 16097"/>
            <a:gd name="adj2" fmla="val 19151"/>
            <a:gd name="adj3" fmla="val 14493"/>
            <a:gd name="adj4" fmla="val 77658"/>
          </a:avLst>
        </a:prstGeom>
        <a:noFill/>
        <a:ln w="63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361950</xdr:colOff>
      <xdr:row>20</xdr:row>
      <xdr:rowOff>9525</xdr:rowOff>
    </xdr:from>
    <xdr:to>
      <xdr:col>2</xdr:col>
      <xdr:colOff>300750</xdr:colOff>
      <xdr:row>20</xdr:row>
      <xdr:rowOff>261525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/>
        </xdr:cNvSpPr>
      </xdr:nvSpPr>
      <xdr:spPr>
        <a:xfrm>
          <a:off x="619125" y="4895850"/>
          <a:ext cx="396000" cy="252000"/>
        </a:xfrm>
        <a:prstGeom prst="rightArrow">
          <a:avLst/>
        </a:prstGeom>
        <a:solidFill>
          <a:schemeClr val="bg1">
            <a:lumMod val="7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26</xdr:row>
      <xdr:rowOff>0</xdr:rowOff>
    </xdr:from>
    <xdr:to>
      <xdr:col>8</xdr:col>
      <xdr:colOff>375</xdr:colOff>
      <xdr:row>29</xdr:row>
      <xdr:rowOff>9526</xdr:rowOff>
    </xdr:to>
    <xdr:sp macro="" textlink="">
      <xdr:nvSpPr>
        <xdr:cNvPr id="14" name="下矢印吹き出し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61950" y="3495675"/>
          <a:ext cx="3096000" cy="800101"/>
        </a:xfrm>
        <a:prstGeom prst="downArrowCallout">
          <a:avLst>
            <a:gd name="adj1" fmla="val 16097"/>
            <a:gd name="adj2" fmla="val 19151"/>
            <a:gd name="adj3" fmla="val 14493"/>
            <a:gd name="adj4" fmla="val 77658"/>
          </a:avLst>
        </a:prstGeom>
        <a:noFill/>
        <a:ln w="63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26</xdr:row>
      <xdr:rowOff>0</xdr:rowOff>
    </xdr:from>
    <xdr:to>
      <xdr:col>15</xdr:col>
      <xdr:colOff>9900</xdr:colOff>
      <xdr:row>29</xdr:row>
      <xdr:rowOff>9526</xdr:rowOff>
    </xdr:to>
    <xdr:sp macro="" textlink="">
      <xdr:nvSpPr>
        <xdr:cNvPr id="15" name="下矢印吹き出し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571875" y="3495675"/>
          <a:ext cx="3096000" cy="800101"/>
        </a:xfrm>
        <a:prstGeom prst="downArrowCallout">
          <a:avLst>
            <a:gd name="adj1" fmla="val 16097"/>
            <a:gd name="adj2" fmla="val 19151"/>
            <a:gd name="adj3" fmla="val 14493"/>
            <a:gd name="adj4" fmla="val 77658"/>
          </a:avLst>
        </a:prstGeom>
        <a:noFill/>
        <a:ln w="63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361950</xdr:colOff>
      <xdr:row>31</xdr:row>
      <xdr:rowOff>9525</xdr:rowOff>
    </xdr:from>
    <xdr:to>
      <xdr:col>2</xdr:col>
      <xdr:colOff>300750</xdr:colOff>
      <xdr:row>31</xdr:row>
      <xdr:rowOff>261525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/>
        </xdr:cNvSpPr>
      </xdr:nvSpPr>
      <xdr:spPr>
        <a:xfrm>
          <a:off x="619125" y="4705350"/>
          <a:ext cx="396000" cy="252000"/>
        </a:xfrm>
        <a:prstGeom prst="rightArrow">
          <a:avLst/>
        </a:prstGeom>
        <a:solidFill>
          <a:schemeClr val="bg1">
            <a:lumMod val="7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5</xdr:row>
      <xdr:rowOff>0</xdr:rowOff>
    </xdr:from>
    <xdr:to>
      <xdr:col>11</xdr:col>
      <xdr:colOff>257174</xdr:colOff>
      <xdr:row>7</xdr:row>
      <xdr:rowOff>6600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6274" y="1190625"/>
          <a:ext cx="240982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5</xdr:row>
      <xdr:rowOff>0</xdr:rowOff>
    </xdr:from>
    <xdr:to>
      <xdr:col>20</xdr:col>
      <xdr:colOff>232725</xdr:colOff>
      <xdr:row>7</xdr:row>
      <xdr:rowOff>6600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324225" y="11906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238125</xdr:colOff>
      <xdr:row>5</xdr:row>
      <xdr:rowOff>0</xdr:rowOff>
    </xdr:from>
    <xdr:to>
      <xdr:col>26</xdr:col>
      <xdr:colOff>238125</xdr:colOff>
      <xdr:row>7</xdr:row>
      <xdr:rowOff>6600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638800" y="1190625"/>
          <a:ext cx="128587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152400</xdr:colOff>
      <xdr:row>13</xdr:row>
      <xdr:rowOff>0</xdr:rowOff>
    </xdr:from>
    <xdr:to>
      <xdr:col>6</xdr:col>
      <xdr:colOff>256650</xdr:colOff>
      <xdr:row>15</xdr:row>
      <xdr:rowOff>6600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66750" y="3810000"/>
          <a:ext cx="115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1425</xdr:colOff>
      <xdr:row>15</xdr:row>
      <xdr:rowOff>6600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114800" y="6276975"/>
          <a:ext cx="1030125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13</xdr:row>
      <xdr:rowOff>0</xdr:rowOff>
    </xdr:from>
    <xdr:to>
      <xdr:col>26</xdr:col>
      <xdr:colOff>235649</xdr:colOff>
      <xdr:row>15</xdr:row>
      <xdr:rowOff>6600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410199" y="6276975"/>
          <a:ext cx="151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150297</xdr:colOff>
      <xdr:row>15</xdr:row>
      <xdr:rowOff>2100</xdr:rowOff>
    </xdr:from>
    <xdr:to>
      <xdr:col>24</xdr:col>
      <xdr:colOff>95250</xdr:colOff>
      <xdr:row>16</xdr:row>
      <xdr:rowOff>11020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/>
        </xdr:cNvSpPr>
      </xdr:nvSpPr>
      <xdr:spPr>
        <a:xfrm rot="5400000">
          <a:off x="6042863" y="3834559"/>
          <a:ext cx="247045" cy="202128"/>
        </a:xfrm>
        <a:prstGeom prst="rightArrow">
          <a:avLst/>
        </a:prstGeom>
        <a:solidFill>
          <a:schemeClr val="bg1">
            <a:lumMod val="7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9</xdr:row>
      <xdr:rowOff>0</xdr:rowOff>
    </xdr:from>
    <xdr:to>
      <xdr:col>11</xdr:col>
      <xdr:colOff>257174</xdr:colOff>
      <xdr:row>11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76274" y="2381250"/>
          <a:ext cx="2409825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9</xdr:row>
      <xdr:rowOff>0</xdr:rowOff>
    </xdr:from>
    <xdr:to>
      <xdr:col>20</xdr:col>
      <xdr:colOff>232725</xdr:colOff>
      <xdr:row>11</xdr:row>
      <xdr:rowOff>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324225" y="2381250"/>
          <a:ext cx="2052000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11</xdr:row>
      <xdr:rowOff>0</xdr:rowOff>
    </xdr:from>
    <xdr:to>
      <xdr:col>11</xdr:col>
      <xdr:colOff>257174</xdr:colOff>
      <xdr:row>11</xdr:row>
      <xdr:rowOff>6600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676274" y="3095625"/>
          <a:ext cx="240982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11</xdr:row>
      <xdr:rowOff>0</xdr:rowOff>
    </xdr:from>
    <xdr:to>
      <xdr:col>20</xdr:col>
      <xdr:colOff>232725</xdr:colOff>
      <xdr:row>11</xdr:row>
      <xdr:rowOff>6600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324225" y="30956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11</xdr:row>
      <xdr:rowOff>0</xdr:rowOff>
    </xdr:from>
    <xdr:to>
      <xdr:col>20</xdr:col>
      <xdr:colOff>232725</xdr:colOff>
      <xdr:row>11</xdr:row>
      <xdr:rowOff>6600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324225" y="30956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13</xdr:row>
      <xdr:rowOff>0</xdr:rowOff>
    </xdr:from>
    <xdr:to>
      <xdr:col>9</xdr:col>
      <xdr:colOff>256350</xdr:colOff>
      <xdr:row>15</xdr:row>
      <xdr:rowOff>6600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066925" y="3810000"/>
          <a:ext cx="504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13</xdr:row>
      <xdr:rowOff>0</xdr:rowOff>
    </xdr:from>
    <xdr:to>
      <xdr:col>26</xdr:col>
      <xdr:colOff>235649</xdr:colOff>
      <xdr:row>15</xdr:row>
      <xdr:rowOff>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410199" y="6276975"/>
          <a:ext cx="151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22</xdr:row>
      <xdr:rowOff>0</xdr:rowOff>
    </xdr:from>
    <xdr:to>
      <xdr:col>11</xdr:col>
      <xdr:colOff>257174</xdr:colOff>
      <xdr:row>24</xdr:row>
      <xdr:rowOff>6600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676274" y="1190625"/>
          <a:ext cx="240982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22</xdr:row>
      <xdr:rowOff>0</xdr:rowOff>
    </xdr:from>
    <xdr:to>
      <xdr:col>20</xdr:col>
      <xdr:colOff>232725</xdr:colOff>
      <xdr:row>24</xdr:row>
      <xdr:rowOff>6600</xdr:rowOff>
    </xdr:to>
    <xdr:sp macro="" textlink="">
      <xdr:nvSpPr>
        <xdr:cNvPr id="43" name="大かっこ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3324225" y="11906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238125</xdr:colOff>
      <xdr:row>22</xdr:row>
      <xdr:rowOff>0</xdr:rowOff>
    </xdr:from>
    <xdr:to>
      <xdr:col>26</xdr:col>
      <xdr:colOff>238125</xdr:colOff>
      <xdr:row>24</xdr:row>
      <xdr:rowOff>6600</xdr:rowOff>
    </xdr:to>
    <xdr:sp macro="" textlink="">
      <xdr:nvSpPr>
        <xdr:cNvPr id="44" name="大かっこ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5638800" y="1190625"/>
          <a:ext cx="128587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30</xdr:row>
      <xdr:rowOff>0</xdr:rowOff>
    </xdr:from>
    <xdr:to>
      <xdr:col>6</xdr:col>
      <xdr:colOff>256650</xdr:colOff>
      <xdr:row>32</xdr:row>
      <xdr:rowOff>0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647700" y="4762500"/>
          <a:ext cx="115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20</xdr:col>
      <xdr:colOff>1425</xdr:colOff>
      <xdr:row>32</xdr:row>
      <xdr:rowOff>0</xdr:rowOff>
    </xdr:to>
    <xdr:sp macro="" textlink="">
      <xdr:nvSpPr>
        <xdr:cNvPr id="46" name="大かっこ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4114800" y="4762500"/>
          <a:ext cx="1030125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30</xdr:row>
      <xdr:rowOff>0</xdr:rowOff>
    </xdr:from>
    <xdr:to>
      <xdr:col>26</xdr:col>
      <xdr:colOff>235649</xdr:colOff>
      <xdr:row>32</xdr:row>
      <xdr:rowOff>0</xdr:rowOff>
    </xdr:to>
    <xdr:sp macro="" textlink="">
      <xdr:nvSpPr>
        <xdr:cNvPr id="47" name="大かっこ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5410199" y="4762500"/>
          <a:ext cx="151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26</xdr:row>
      <xdr:rowOff>0</xdr:rowOff>
    </xdr:from>
    <xdr:to>
      <xdr:col>11</xdr:col>
      <xdr:colOff>257174</xdr:colOff>
      <xdr:row>28</xdr:row>
      <xdr:rowOff>0</xdr:rowOff>
    </xdr:to>
    <xdr:sp macro="" textlink="">
      <xdr:nvSpPr>
        <xdr:cNvPr id="51" name="大かっこ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676274" y="2381250"/>
          <a:ext cx="2409825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26</xdr:row>
      <xdr:rowOff>0</xdr:rowOff>
    </xdr:from>
    <xdr:to>
      <xdr:col>20</xdr:col>
      <xdr:colOff>232725</xdr:colOff>
      <xdr:row>28</xdr:row>
      <xdr:rowOff>0</xdr:rowOff>
    </xdr:to>
    <xdr:sp macro="" textlink="">
      <xdr:nvSpPr>
        <xdr:cNvPr id="52" name="大かっこ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3324225" y="2381250"/>
          <a:ext cx="2052000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28</xdr:row>
      <xdr:rowOff>0</xdr:rowOff>
    </xdr:from>
    <xdr:to>
      <xdr:col>11</xdr:col>
      <xdr:colOff>257174</xdr:colOff>
      <xdr:row>28</xdr:row>
      <xdr:rowOff>6600</xdr:rowOff>
    </xdr:to>
    <xdr:sp macro="" textlink="">
      <xdr:nvSpPr>
        <xdr:cNvPr id="53" name="大かっこ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676274" y="2857500"/>
          <a:ext cx="2409825" cy="66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28</xdr:row>
      <xdr:rowOff>0</xdr:rowOff>
    </xdr:from>
    <xdr:to>
      <xdr:col>20</xdr:col>
      <xdr:colOff>232725</xdr:colOff>
      <xdr:row>28</xdr:row>
      <xdr:rowOff>6600</xdr:rowOff>
    </xdr:to>
    <xdr:sp macro="" textlink="">
      <xdr:nvSpPr>
        <xdr:cNvPr id="54" name="大かっこ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3324225" y="2857500"/>
          <a:ext cx="2052000" cy="66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28</xdr:row>
      <xdr:rowOff>0</xdr:rowOff>
    </xdr:from>
    <xdr:to>
      <xdr:col>20</xdr:col>
      <xdr:colOff>232725</xdr:colOff>
      <xdr:row>28</xdr:row>
      <xdr:rowOff>6600</xdr:rowOff>
    </xdr:to>
    <xdr:sp macro="" textlink="">
      <xdr:nvSpPr>
        <xdr:cNvPr id="55" name="大かっこ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3324225" y="2857500"/>
          <a:ext cx="2052000" cy="66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9</xdr:col>
      <xdr:colOff>256350</xdr:colOff>
      <xdr:row>32</xdr:row>
      <xdr:rowOff>0</xdr:rowOff>
    </xdr:to>
    <xdr:sp macro="" textlink="">
      <xdr:nvSpPr>
        <xdr:cNvPr id="56" name="大かっこ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2066925" y="15116175"/>
          <a:ext cx="504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30</xdr:row>
      <xdr:rowOff>0</xdr:rowOff>
    </xdr:from>
    <xdr:to>
      <xdr:col>26</xdr:col>
      <xdr:colOff>235649</xdr:colOff>
      <xdr:row>32</xdr:row>
      <xdr:rowOff>0</xdr:rowOff>
    </xdr:to>
    <xdr:sp macro="" textlink="">
      <xdr:nvSpPr>
        <xdr:cNvPr id="57" name="大かっこ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5410199" y="4762500"/>
          <a:ext cx="151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150297</xdr:colOff>
      <xdr:row>32</xdr:row>
      <xdr:rowOff>2101</xdr:rowOff>
    </xdr:from>
    <xdr:to>
      <xdr:col>24</xdr:col>
      <xdr:colOff>95250</xdr:colOff>
      <xdr:row>33</xdr:row>
      <xdr:rowOff>11021</xdr:rowOff>
    </xdr:to>
    <xdr:sp macro="" textlink="">
      <xdr:nvSpPr>
        <xdr:cNvPr id="36" name="右矢印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spect="1"/>
        </xdr:cNvSpPr>
      </xdr:nvSpPr>
      <xdr:spPr>
        <a:xfrm rot="5400000">
          <a:off x="6042863" y="8092235"/>
          <a:ext cx="247045" cy="202128"/>
        </a:xfrm>
        <a:prstGeom prst="rightArrow">
          <a:avLst/>
        </a:prstGeom>
        <a:solidFill>
          <a:schemeClr val="bg1">
            <a:lumMod val="7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5</xdr:row>
      <xdr:rowOff>0</xdr:rowOff>
    </xdr:from>
    <xdr:to>
      <xdr:col>11</xdr:col>
      <xdr:colOff>257174</xdr:colOff>
      <xdr:row>7</xdr:row>
      <xdr:rowOff>6600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76274" y="1676400"/>
          <a:ext cx="2409825" cy="54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5</xdr:row>
      <xdr:rowOff>0</xdr:rowOff>
    </xdr:from>
    <xdr:to>
      <xdr:col>20</xdr:col>
      <xdr:colOff>232725</xdr:colOff>
      <xdr:row>7</xdr:row>
      <xdr:rowOff>6600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324225" y="1676400"/>
          <a:ext cx="2052000" cy="54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238125</xdr:colOff>
      <xdr:row>5</xdr:row>
      <xdr:rowOff>0</xdr:rowOff>
    </xdr:from>
    <xdr:to>
      <xdr:col>26</xdr:col>
      <xdr:colOff>238125</xdr:colOff>
      <xdr:row>7</xdr:row>
      <xdr:rowOff>6600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5638800" y="1676400"/>
          <a:ext cx="1285875" cy="54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22</xdr:row>
      <xdr:rowOff>0</xdr:rowOff>
    </xdr:from>
    <xdr:to>
      <xdr:col>6</xdr:col>
      <xdr:colOff>256650</xdr:colOff>
      <xdr:row>24</xdr:row>
      <xdr:rowOff>6600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47700" y="7019925"/>
          <a:ext cx="115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22</xdr:row>
      <xdr:rowOff>0</xdr:rowOff>
    </xdr:from>
    <xdr:to>
      <xdr:col>20</xdr:col>
      <xdr:colOff>1425</xdr:colOff>
      <xdr:row>24</xdr:row>
      <xdr:rowOff>6600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4114800" y="7019925"/>
          <a:ext cx="1030125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22</xdr:row>
      <xdr:rowOff>0</xdr:rowOff>
    </xdr:from>
    <xdr:to>
      <xdr:col>26</xdr:col>
      <xdr:colOff>235649</xdr:colOff>
      <xdr:row>24</xdr:row>
      <xdr:rowOff>6600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5410199" y="7019925"/>
          <a:ext cx="151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244497</xdr:colOff>
      <xdr:row>26</xdr:row>
      <xdr:rowOff>50774</xdr:rowOff>
    </xdr:from>
    <xdr:to>
      <xdr:col>13</xdr:col>
      <xdr:colOff>18147</xdr:colOff>
      <xdr:row>27</xdr:row>
      <xdr:rowOff>208649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/>
        </xdr:cNvSpPr>
      </xdr:nvSpPr>
      <xdr:spPr>
        <a:xfrm rot="5400000">
          <a:off x="3019422" y="6886574"/>
          <a:ext cx="396000" cy="288000"/>
        </a:xfrm>
        <a:prstGeom prst="rightArrow">
          <a:avLst/>
        </a:prstGeom>
        <a:solidFill>
          <a:schemeClr val="bg1">
            <a:lumMod val="7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10</xdr:row>
      <xdr:rowOff>0</xdr:rowOff>
    </xdr:from>
    <xdr:to>
      <xdr:col>11</xdr:col>
      <xdr:colOff>257174</xdr:colOff>
      <xdr:row>12</xdr:row>
      <xdr:rowOff>0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>
        <a:xfrm>
          <a:off x="676274" y="1219200"/>
          <a:ext cx="240982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10</xdr:row>
      <xdr:rowOff>0</xdr:rowOff>
    </xdr:from>
    <xdr:to>
      <xdr:col>20</xdr:col>
      <xdr:colOff>232725</xdr:colOff>
      <xdr:row>12</xdr:row>
      <xdr:rowOff>0</xdr:rowOff>
    </xdr:to>
    <xdr:sp macro="" textlink="">
      <xdr:nvSpPr>
        <xdr:cNvPr id="43" name="大かっこ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>
          <a:off x="3324225" y="1219200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13</xdr:row>
      <xdr:rowOff>0</xdr:rowOff>
    </xdr:from>
    <xdr:to>
      <xdr:col>11</xdr:col>
      <xdr:colOff>257174</xdr:colOff>
      <xdr:row>15</xdr:row>
      <xdr:rowOff>6600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676274" y="2409825"/>
          <a:ext cx="240982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13</xdr:row>
      <xdr:rowOff>0</xdr:rowOff>
    </xdr:from>
    <xdr:to>
      <xdr:col>20</xdr:col>
      <xdr:colOff>232725</xdr:colOff>
      <xdr:row>15</xdr:row>
      <xdr:rowOff>6600</xdr:rowOff>
    </xdr:to>
    <xdr:sp macro="" textlink="">
      <xdr:nvSpPr>
        <xdr:cNvPr id="46" name="大かっこ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/>
      </xdr:nvSpPr>
      <xdr:spPr>
        <a:xfrm>
          <a:off x="3324225" y="24098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13</xdr:row>
      <xdr:rowOff>0</xdr:rowOff>
    </xdr:from>
    <xdr:to>
      <xdr:col>20</xdr:col>
      <xdr:colOff>232725</xdr:colOff>
      <xdr:row>15</xdr:row>
      <xdr:rowOff>6600</xdr:rowOff>
    </xdr:to>
    <xdr:sp macro="" textlink="">
      <xdr:nvSpPr>
        <xdr:cNvPr id="47" name="大かっこ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3324225" y="24098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18</xdr:row>
      <xdr:rowOff>0</xdr:rowOff>
    </xdr:from>
    <xdr:to>
      <xdr:col>6</xdr:col>
      <xdr:colOff>256650</xdr:colOff>
      <xdr:row>20</xdr:row>
      <xdr:rowOff>0</xdr:rowOff>
    </xdr:to>
    <xdr:sp macro="" textlink="">
      <xdr:nvSpPr>
        <xdr:cNvPr id="48" name="大かっこ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/>
      </xdr:nvSpPr>
      <xdr:spPr>
        <a:xfrm>
          <a:off x="647700" y="7496175"/>
          <a:ext cx="115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18</xdr:row>
      <xdr:rowOff>0</xdr:rowOff>
    </xdr:from>
    <xdr:to>
      <xdr:col>26</xdr:col>
      <xdr:colOff>235649</xdr:colOff>
      <xdr:row>20</xdr:row>
      <xdr:rowOff>0</xdr:rowOff>
    </xdr:to>
    <xdr:sp macro="" textlink="">
      <xdr:nvSpPr>
        <xdr:cNvPr id="50" name="大かっこ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/>
      </xdr:nvSpPr>
      <xdr:spPr>
        <a:xfrm>
          <a:off x="5410199" y="7496175"/>
          <a:ext cx="151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22</xdr:row>
      <xdr:rowOff>0</xdr:rowOff>
    </xdr:from>
    <xdr:to>
      <xdr:col>9</xdr:col>
      <xdr:colOff>256350</xdr:colOff>
      <xdr:row>24</xdr:row>
      <xdr:rowOff>6600</xdr:rowOff>
    </xdr:to>
    <xdr:sp macro="" textlink="">
      <xdr:nvSpPr>
        <xdr:cNvPr id="51" name="大かっこ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/>
      </xdr:nvSpPr>
      <xdr:spPr>
        <a:xfrm>
          <a:off x="2066925" y="7019925"/>
          <a:ext cx="504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18</xdr:row>
      <xdr:rowOff>0</xdr:rowOff>
    </xdr:from>
    <xdr:to>
      <xdr:col>9</xdr:col>
      <xdr:colOff>256350</xdr:colOff>
      <xdr:row>20</xdr:row>
      <xdr:rowOff>6600</xdr:rowOff>
    </xdr:to>
    <xdr:sp macro="" textlink="">
      <xdr:nvSpPr>
        <xdr:cNvPr id="52" name="大かっこ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/>
      </xdr:nvSpPr>
      <xdr:spPr>
        <a:xfrm>
          <a:off x="2066925" y="5981700"/>
          <a:ext cx="504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22</xdr:row>
      <xdr:rowOff>0</xdr:rowOff>
    </xdr:from>
    <xdr:to>
      <xdr:col>26</xdr:col>
      <xdr:colOff>235649</xdr:colOff>
      <xdr:row>24</xdr:row>
      <xdr:rowOff>0</xdr:rowOff>
    </xdr:to>
    <xdr:sp macro="" textlink="">
      <xdr:nvSpPr>
        <xdr:cNvPr id="53" name="大かっこ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/>
      </xdr:nvSpPr>
      <xdr:spPr>
        <a:xfrm>
          <a:off x="5410199" y="5981700"/>
          <a:ext cx="151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46</xdr:row>
      <xdr:rowOff>0</xdr:rowOff>
    </xdr:from>
    <xdr:to>
      <xdr:col>11</xdr:col>
      <xdr:colOff>257174</xdr:colOff>
      <xdr:row>48</xdr:row>
      <xdr:rowOff>6600</xdr:rowOff>
    </xdr:to>
    <xdr:sp macro="" textlink="">
      <xdr:nvSpPr>
        <xdr:cNvPr id="54" name="大かっこ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/>
      </xdr:nvSpPr>
      <xdr:spPr>
        <a:xfrm>
          <a:off x="676274" y="1190625"/>
          <a:ext cx="240982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46</xdr:row>
      <xdr:rowOff>0</xdr:rowOff>
    </xdr:from>
    <xdr:to>
      <xdr:col>20</xdr:col>
      <xdr:colOff>232725</xdr:colOff>
      <xdr:row>48</xdr:row>
      <xdr:rowOff>6600</xdr:rowOff>
    </xdr:to>
    <xdr:sp macro="" textlink="">
      <xdr:nvSpPr>
        <xdr:cNvPr id="55" name="大かっこ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/>
      </xdr:nvSpPr>
      <xdr:spPr>
        <a:xfrm>
          <a:off x="3324225" y="11906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238125</xdr:colOff>
      <xdr:row>46</xdr:row>
      <xdr:rowOff>0</xdr:rowOff>
    </xdr:from>
    <xdr:to>
      <xdr:col>26</xdr:col>
      <xdr:colOff>238125</xdr:colOff>
      <xdr:row>48</xdr:row>
      <xdr:rowOff>6600</xdr:rowOff>
    </xdr:to>
    <xdr:sp macro="" textlink="">
      <xdr:nvSpPr>
        <xdr:cNvPr id="56" name="大かっこ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/>
      </xdr:nvSpPr>
      <xdr:spPr>
        <a:xfrm>
          <a:off x="5638800" y="1190625"/>
          <a:ext cx="128587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63</xdr:row>
      <xdr:rowOff>0</xdr:rowOff>
    </xdr:from>
    <xdr:to>
      <xdr:col>6</xdr:col>
      <xdr:colOff>256650</xdr:colOff>
      <xdr:row>65</xdr:row>
      <xdr:rowOff>6600</xdr:rowOff>
    </xdr:to>
    <xdr:sp macro="" textlink="">
      <xdr:nvSpPr>
        <xdr:cNvPr id="57" name="大かっこ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/>
      </xdr:nvSpPr>
      <xdr:spPr>
        <a:xfrm>
          <a:off x="647700" y="6276975"/>
          <a:ext cx="115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63</xdr:row>
      <xdr:rowOff>0</xdr:rowOff>
    </xdr:from>
    <xdr:to>
      <xdr:col>20</xdr:col>
      <xdr:colOff>1425</xdr:colOff>
      <xdr:row>65</xdr:row>
      <xdr:rowOff>6600</xdr:rowOff>
    </xdr:to>
    <xdr:sp macro="" textlink="">
      <xdr:nvSpPr>
        <xdr:cNvPr id="58" name="大かっこ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/>
      </xdr:nvSpPr>
      <xdr:spPr>
        <a:xfrm>
          <a:off x="4114800" y="6276975"/>
          <a:ext cx="1030125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63</xdr:row>
      <xdr:rowOff>0</xdr:rowOff>
    </xdr:from>
    <xdr:to>
      <xdr:col>26</xdr:col>
      <xdr:colOff>235649</xdr:colOff>
      <xdr:row>65</xdr:row>
      <xdr:rowOff>6600</xdr:rowOff>
    </xdr:to>
    <xdr:sp macro="" textlink="">
      <xdr:nvSpPr>
        <xdr:cNvPr id="59" name="大かっこ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/>
      </xdr:nvSpPr>
      <xdr:spPr>
        <a:xfrm>
          <a:off x="5410199" y="6276975"/>
          <a:ext cx="151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51</xdr:row>
      <xdr:rowOff>0</xdr:rowOff>
    </xdr:from>
    <xdr:to>
      <xdr:col>11</xdr:col>
      <xdr:colOff>257174</xdr:colOff>
      <xdr:row>53</xdr:row>
      <xdr:rowOff>0</xdr:rowOff>
    </xdr:to>
    <xdr:sp macro="" textlink="">
      <xdr:nvSpPr>
        <xdr:cNvPr id="63" name="大かっこ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/>
      </xdr:nvSpPr>
      <xdr:spPr>
        <a:xfrm>
          <a:off x="676274" y="2381250"/>
          <a:ext cx="2409825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51</xdr:row>
      <xdr:rowOff>0</xdr:rowOff>
    </xdr:from>
    <xdr:to>
      <xdr:col>20</xdr:col>
      <xdr:colOff>232725</xdr:colOff>
      <xdr:row>53</xdr:row>
      <xdr:rowOff>0</xdr:rowOff>
    </xdr:to>
    <xdr:sp macro="" textlink="">
      <xdr:nvSpPr>
        <xdr:cNvPr id="64" name="大かっこ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/>
      </xdr:nvSpPr>
      <xdr:spPr>
        <a:xfrm>
          <a:off x="3324225" y="2381250"/>
          <a:ext cx="2052000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54</xdr:row>
      <xdr:rowOff>0</xdr:rowOff>
    </xdr:from>
    <xdr:to>
      <xdr:col>11</xdr:col>
      <xdr:colOff>257174</xdr:colOff>
      <xdr:row>56</xdr:row>
      <xdr:rowOff>6600</xdr:rowOff>
    </xdr:to>
    <xdr:sp macro="" textlink="">
      <xdr:nvSpPr>
        <xdr:cNvPr id="65" name="大かっこ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/>
      </xdr:nvSpPr>
      <xdr:spPr>
        <a:xfrm>
          <a:off x="676274" y="3095625"/>
          <a:ext cx="240982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54</xdr:row>
      <xdr:rowOff>0</xdr:rowOff>
    </xdr:from>
    <xdr:to>
      <xdr:col>20</xdr:col>
      <xdr:colOff>232725</xdr:colOff>
      <xdr:row>56</xdr:row>
      <xdr:rowOff>6600</xdr:rowOff>
    </xdr:to>
    <xdr:sp macro="" textlink="">
      <xdr:nvSpPr>
        <xdr:cNvPr id="66" name="大かっこ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/>
      </xdr:nvSpPr>
      <xdr:spPr>
        <a:xfrm>
          <a:off x="3324225" y="30956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54</xdr:row>
      <xdr:rowOff>0</xdr:rowOff>
    </xdr:from>
    <xdr:to>
      <xdr:col>20</xdr:col>
      <xdr:colOff>232725</xdr:colOff>
      <xdr:row>56</xdr:row>
      <xdr:rowOff>6600</xdr:rowOff>
    </xdr:to>
    <xdr:sp macro="" textlink="">
      <xdr:nvSpPr>
        <xdr:cNvPr id="67" name="大かっこ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/>
      </xdr:nvSpPr>
      <xdr:spPr>
        <a:xfrm>
          <a:off x="3324225" y="30956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59</xdr:row>
      <xdr:rowOff>0</xdr:rowOff>
    </xdr:from>
    <xdr:to>
      <xdr:col>6</xdr:col>
      <xdr:colOff>256650</xdr:colOff>
      <xdr:row>61</xdr:row>
      <xdr:rowOff>0</xdr:rowOff>
    </xdr:to>
    <xdr:sp macro="" textlink="">
      <xdr:nvSpPr>
        <xdr:cNvPr id="68" name="大かっこ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/>
      </xdr:nvSpPr>
      <xdr:spPr>
        <a:xfrm>
          <a:off x="647700" y="5238750"/>
          <a:ext cx="115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59</xdr:row>
      <xdr:rowOff>0</xdr:rowOff>
    </xdr:from>
    <xdr:to>
      <xdr:col>26</xdr:col>
      <xdr:colOff>235649</xdr:colOff>
      <xdr:row>61</xdr:row>
      <xdr:rowOff>0</xdr:rowOff>
    </xdr:to>
    <xdr:sp macro="" textlink="">
      <xdr:nvSpPr>
        <xdr:cNvPr id="69" name="大かっこ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/>
      </xdr:nvSpPr>
      <xdr:spPr>
        <a:xfrm>
          <a:off x="5410199" y="5238750"/>
          <a:ext cx="151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9</xdr:col>
      <xdr:colOff>256350</xdr:colOff>
      <xdr:row>65</xdr:row>
      <xdr:rowOff>6600</xdr:rowOff>
    </xdr:to>
    <xdr:sp macro="" textlink="">
      <xdr:nvSpPr>
        <xdr:cNvPr id="70" name="大かっこ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/>
      </xdr:nvSpPr>
      <xdr:spPr>
        <a:xfrm>
          <a:off x="2066925" y="6276975"/>
          <a:ext cx="504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9</xdr:col>
      <xdr:colOff>256350</xdr:colOff>
      <xdr:row>61</xdr:row>
      <xdr:rowOff>6600</xdr:rowOff>
    </xdr:to>
    <xdr:sp macro="" textlink="">
      <xdr:nvSpPr>
        <xdr:cNvPr id="71" name="大かっこ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/>
      </xdr:nvSpPr>
      <xdr:spPr>
        <a:xfrm>
          <a:off x="2066925" y="5238750"/>
          <a:ext cx="504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63</xdr:row>
      <xdr:rowOff>0</xdr:rowOff>
    </xdr:from>
    <xdr:to>
      <xdr:col>26</xdr:col>
      <xdr:colOff>235649</xdr:colOff>
      <xdr:row>65</xdr:row>
      <xdr:rowOff>0</xdr:rowOff>
    </xdr:to>
    <xdr:sp macro="" textlink="">
      <xdr:nvSpPr>
        <xdr:cNvPr id="72" name="大かっこ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/>
      </xdr:nvSpPr>
      <xdr:spPr>
        <a:xfrm>
          <a:off x="5410199" y="6276975"/>
          <a:ext cx="151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9</xdr:col>
      <xdr:colOff>256350</xdr:colOff>
      <xdr:row>61</xdr:row>
      <xdr:rowOff>6600</xdr:rowOff>
    </xdr:to>
    <xdr:sp macro="" textlink="">
      <xdr:nvSpPr>
        <xdr:cNvPr id="73" name="大かっこ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/>
      </xdr:nvSpPr>
      <xdr:spPr>
        <a:xfrm>
          <a:off x="2066925" y="5238750"/>
          <a:ext cx="504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9</xdr:col>
      <xdr:colOff>256350</xdr:colOff>
      <xdr:row>61</xdr:row>
      <xdr:rowOff>6600</xdr:rowOff>
    </xdr:to>
    <xdr:sp macro="" textlink="">
      <xdr:nvSpPr>
        <xdr:cNvPr id="74" name="大かっこ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/>
      </xdr:nvSpPr>
      <xdr:spPr>
        <a:xfrm>
          <a:off x="2066925" y="5238750"/>
          <a:ext cx="504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244497</xdr:colOff>
      <xdr:row>67</xdr:row>
      <xdr:rowOff>50774</xdr:rowOff>
    </xdr:from>
    <xdr:to>
      <xdr:col>13</xdr:col>
      <xdr:colOff>18147</xdr:colOff>
      <xdr:row>68</xdr:row>
      <xdr:rowOff>208649</xdr:rowOff>
    </xdr:to>
    <xdr:sp macro="" textlink="">
      <xdr:nvSpPr>
        <xdr:cNvPr id="78" name="右矢印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/>
        </xdr:cNvSpPr>
      </xdr:nvSpPr>
      <xdr:spPr>
        <a:xfrm rot="5400000">
          <a:off x="3019422" y="6886574"/>
          <a:ext cx="396000" cy="288000"/>
        </a:xfrm>
        <a:prstGeom prst="rightArrow">
          <a:avLst/>
        </a:prstGeom>
        <a:solidFill>
          <a:schemeClr val="bg1">
            <a:lumMod val="7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5</xdr:row>
      <xdr:rowOff>0</xdr:rowOff>
    </xdr:from>
    <xdr:to>
      <xdr:col>11</xdr:col>
      <xdr:colOff>257174</xdr:colOff>
      <xdr:row>7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76274" y="1190625"/>
          <a:ext cx="240982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5</xdr:row>
      <xdr:rowOff>0</xdr:rowOff>
    </xdr:from>
    <xdr:to>
      <xdr:col>20</xdr:col>
      <xdr:colOff>232725</xdr:colOff>
      <xdr:row>7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324225" y="1190625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238125</xdr:colOff>
      <xdr:row>5</xdr:row>
      <xdr:rowOff>0</xdr:rowOff>
    </xdr:from>
    <xdr:to>
      <xdr:col>26</xdr:col>
      <xdr:colOff>238125</xdr:colOff>
      <xdr:row>7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638800" y="1190625"/>
          <a:ext cx="128587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13</xdr:row>
      <xdr:rowOff>0</xdr:rowOff>
    </xdr:from>
    <xdr:to>
      <xdr:col>6</xdr:col>
      <xdr:colOff>256650</xdr:colOff>
      <xdr:row>15</xdr:row>
      <xdr:rowOff>6600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47700" y="4762500"/>
          <a:ext cx="115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13</xdr:row>
      <xdr:rowOff>0</xdr:rowOff>
    </xdr:from>
    <xdr:to>
      <xdr:col>26</xdr:col>
      <xdr:colOff>235649</xdr:colOff>
      <xdr:row>15</xdr:row>
      <xdr:rowOff>6600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410199" y="4762500"/>
          <a:ext cx="151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9</xdr:row>
      <xdr:rowOff>0</xdr:rowOff>
    </xdr:from>
    <xdr:to>
      <xdr:col>11</xdr:col>
      <xdr:colOff>257174</xdr:colOff>
      <xdr:row>11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676274" y="2381250"/>
          <a:ext cx="2409825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9</xdr:row>
      <xdr:rowOff>0</xdr:rowOff>
    </xdr:from>
    <xdr:to>
      <xdr:col>20</xdr:col>
      <xdr:colOff>232725</xdr:colOff>
      <xdr:row>11</xdr:row>
      <xdr:rowOff>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324225" y="2381250"/>
          <a:ext cx="2052000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247650</xdr:colOff>
      <xdr:row>13</xdr:row>
      <xdr:rowOff>0</xdr:rowOff>
    </xdr:from>
    <xdr:to>
      <xdr:col>11</xdr:col>
      <xdr:colOff>10950</xdr:colOff>
      <xdr:row>15</xdr:row>
      <xdr:rowOff>6600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2047875" y="4762500"/>
          <a:ext cx="792000" cy="72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13</xdr:row>
      <xdr:rowOff>0</xdr:rowOff>
    </xdr:from>
    <xdr:to>
      <xdr:col>26</xdr:col>
      <xdr:colOff>235649</xdr:colOff>
      <xdr:row>15</xdr:row>
      <xdr:rowOff>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5410199" y="4762500"/>
          <a:ext cx="151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22</xdr:row>
      <xdr:rowOff>0</xdr:rowOff>
    </xdr:from>
    <xdr:to>
      <xdr:col>11</xdr:col>
      <xdr:colOff>257174</xdr:colOff>
      <xdr:row>24</xdr:row>
      <xdr:rowOff>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676274" y="11544300"/>
          <a:ext cx="240982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22</xdr:row>
      <xdr:rowOff>0</xdr:rowOff>
    </xdr:from>
    <xdr:to>
      <xdr:col>20</xdr:col>
      <xdr:colOff>232725</xdr:colOff>
      <xdr:row>24</xdr:row>
      <xdr:rowOff>0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324225" y="11544300"/>
          <a:ext cx="2052000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238125</xdr:colOff>
      <xdr:row>22</xdr:row>
      <xdr:rowOff>0</xdr:rowOff>
    </xdr:from>
    <xdr:to>
      <xdr:col>26</xdr:col>
      <xdr:colOff>238125</xdr:colOff>
      <xdr:row>24</xdr:row>
      <xdr:rowOff>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5638800" y="11544300"/>
          <a:ext cx="1285875" cy="48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30</xdr:row>
      <xdr:rowOff>0</xdr:rowOff>
    </xdr:from>
    <xdr:to>
      <xdr:col>6</xdr:col>
      <xdr:colOff>256650</xdr:colOff>
      <xdr:row>32</xdr:row>
      <xdr:rowOff>0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647700" y="15116175"/>
          <a:ext cx="115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30</xdr:row>
      <xdr:rowOff>0</xdr:rowOff>
    </xdr:from>
    <xdr:to>
      <xdr:col>26</xdr:col>
      <xdr:colOff>235649</xdr:colOff>
      <xdr:row>32</xdr:row>
      <xdr:rowOff>0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410199" y="15116175"/>
          <a:ext cx="151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26</xdr:row>
      <xdr:rowOff>0</xdr:rowOff>
    </xdr:from>
    <xdr:to>
      <xdr:col>11</xdr:col>
      <xdr:colOff>257174</xdr:colOff>
      <xdr:row>28</xdr:row>
      <xdr:rowOff>0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676274" y="12734925"/>
          <a:ext cx="2409825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26</xdr:row>
      <xdr:rowOff>0</xdr:rowOff>
    </xdr:from>
    <xdr:to>
      <xdr:col>20</xdr:col>
      <xdr:colOff>232725</xdr:colOff>
      <xdr:row>28</xdr:row>
      <xdr:rowOff>0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324225" y="12734925"/>
          <a:ext cx="2052000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247650</xdr:colOff>
      <xdr:row>30</xdr:row>
      <xdr:rowOff>0</xdr:rowOff>
    </xdr:from>
    <xdr:to>
      <xdr:col>11</xdr:col>
      <xdr:colOff>10950</xdr:colOff>
      <xdr:row>32</xdr:row>
      <xdr:rowOff>0</xdr:rowOff>
    </xdr:to>
    <xdr:sp macro="" textlink="">
      <xdr:nvSpPr>
        <xdr:cNvPr id="31" name="大かっこ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2047875" y="15116175"/>
          <a:ext cx="79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30</xdr:row>
      <xdr:rowOff>0</xdr:rowOff>
    </xdr:from>
    <xdr:to>
      <xdr:col>26</xdr:col>
      <xdr:colOff>235649</xdr:colOff>
      <xdr:row>32</xdr:row>
      <xdr:rowOff>0</xdr:rowOff>
    </xdr:to>
    <xdr:sp macro="" textlink="">
      <xdr:nvSpPr>
        <xdr:cNvPr id="32" name="大かっこ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410199" y="15116175"/>
          <a:ext cx="1512000" cy="7143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152400</xdr:colOff>
      <xdr:row>15</xdr:row>
      <xdr:rowOff>1</xdr:rowOff>
    </xdr:from>
    <xdr:to>
      <xdr:col>24</xdr:col>
      <xdr:colOff>97353</xdr:colOff>
      <xdr:row>16</xdr:row>
      <xdr:rowOff>8921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>
          <a:spLocks noChangeAspect="1"/>
        </xdr:cNvSpPr>
      </xdr:nvSpPr>
      <xdr:spPr>
        <a:xfrm rot="5400000">
          <a:off x="6044966" y="3622910"/>
          <a:ext cx="247045" cy="202128"/>
        </a:xfrm>
        <a:prstGeom prst="rightArrow">
          <a:avLst/>
        </a:prstGeom>
        <a:solidFill>
          <a:schemeClr val="bg1">
            <a:lumMod val="7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142875</xdr:colOff>
      <xdr:row>32</xdr:row>
      <xdr:rowOff>2</xdr:rowOff>
    </xdr:from>
    <xdr:to>
      <xdr:col>24</xdr:col>
      <xdr:colOff>87828</xdr:colOff>
      <xdr:row>33</xdr:row>
      <xdr:rowOff>8922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>
          <a:spLocks noChangeAspect="1"/>
        </xdr:cNvSpPr>
      </xdr:nvSpPr>
      <xdr:spPr>
        <a:xfrm rot="5400000">
          <a:off x="6035441" y="7671036"/>
          <a:ext cx="247045" cy="202128"/>
        </a:xfrm>
        <a:prstGeom prst="rightArrow">
          <a:avLst/>
        </a:prstGeom>
        <a:solidFill>
          <a:schemeClr val="bg1">
            <a:lumMod val="7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AF42"/>
  <sheetViews>
    <sheetView tabSelected="1" view="pageBreakPreview" zoomScale="80" zoomScaleNormal="100" zoomScaleSheetLayoutView="80" workbookViewId="0"/>
  </sheetViews>
  <sheetFormatPr defaultRowHeight="13.2" x14ac:dyDescent="0.2"/>
  <cols>
    <col min="1" max="27" width="3.09765625" style="5" customWidth="1"/>
    <col min="28" max="256" width="9" style="5"/>
    <col min="257" max="282" width="3.3984375" style="5" customWidth="1"/>
    <col min="283" max="512" width="9" style="5"/>
    <col min="513" max="538" width="3.3984375" style="5" customWidth="1"/>
    <col min="539" max="768" width="9" style="5"/>
    <col min="769" max="794" width="3.3984375" style="5" customWidth="1"/>
    <col min="795" max="1024" width="9" style="5"/>
    <col min="1025" max="1050" width="3.3984375" style="5" customWidth="1"/>
    <col min="1051" max="1280" width="9" style="5"/>
    <col min="1281" max="1306" width="3.3984375" style="5" customWidth="1"/>
    <col min="1307" max="1536" width="9" style="5"/>
    <col min="1537" max="1562" width="3.3984375" style="5" customWidth="1"/>
    <col min="1563" max="1792" width="9" style="5"/>
    <col min="1793" max="1818" width="3.3984375" style="5" customWidth="1"/>
    <col min="1819" max="2048" width="9" style="5"/>
    <col min="2049" max="2074" width="3.3984375" style="5" customWidth="1"/>
    <col min="2075" max="2304" width="9" style="5"/>
    <col min="2305" max="2330" width="3.3984375" style="5" customWidth="1"/>
    <col min="2331" max="2560" width="9" style="5"/>
    <col min="2561" max="2586" width="3.3984375" style="5" customWidth="1"/>
    <col min="2587" max="2816" width="9" style="5"/>
    <col min="2817" max="2842" width="3.3984375" style="5" customWidth="1"/>
    <col min="2843" max="3072" width="9" style="5"/>
    <col min="3073" max="3098" width="3.3984375" style="5" customWidth="1"/>
    <col min="3099" max="3328" width="9" style="5"/>
    <col min="3329" max="3354" width="3.3984375" style="5" customWidth="1"/>
    <col min="3355" max="3584" width="9" style="5"/>
    <col min="3585" max="3610" width="3.3984375" style="5" customWidth="1"/>
    <col min="3611" max="3840" width="9" style="5"/>
    <col min="3841" max="3866" width="3.3984375" style="5" customWidth="1"/>
    <col min="3867" max="4096" width="9" style="5"/>
    <col min="4097" max="4122" width="3.3984375" style="5" customWidth="1"/>
    <col min="4123" max="4352" width="9" style="5"/>
    <col min="4353" max="4378" width="3.3984375" style="5" customWidth="1"/>
    <col min="4379" max="4608" width="9" style="5"/>
    <col min="4609" max="4634" width="3.3984375" style="5" customWidth="1"/>
    <col min="4635" max="4864" width="9" style="5"/>
    <col min="4865" max="4890" width="3.3984375" style="5" customWidth="1"/>
    <col min="4891" max="5120" width="9" style="5"/>
    <col min="5121" max="5146" width="3.3984375" style="5" customWidth="1"/>
    <col min="5147" max="5376" width="9" style="5"/>
    <col min="5377" max="5402" width="3.3984375" style="5" customWidth="1"/>
    <col min="5403" max="5632" width="9" style="5"/>
    <col min="5633" max="5658" width="3.3984375" style="5" customWidth="1"/>
    <col min="5659" max="5888" width="9" style="5"/>
    <col min="5889" max="5914" width="3.3984375" style="5" customWidth="1"/>
    <col min="5915" max="6144" width="9" style="5"/>
    <col min="6145" max="6170" width="3.3984375" style="5" customWidth="1"/>
    <col min="6171" max="6400" width="9" style="5"/>
    <col min="6401" max="6426" width="3.3984375" style="5" customWidth="1"/>
    <col min="6427" max="6656" width="9" style="5"/>
    <col min="6657" max="6682" width="3.3984375" style="5" customWidth="1"/>
    <col min="6683" max="6912" width="9" style="5"/>
    <col min="6913" max="6938" width="3.3984375" style="5" customWidth="1"/>
    <col min="6939" max="7168" width="9" style="5"/>
    <col min="7169" max="7194" width="3.3984375" style="5" customWidth="1"/>
    <col min="7195" max="7424" width="9" style="5"/>
    <col min="7425" max="7450" width="3.3984375" style="5" customWidth="1"/>
    <col min="7451" max="7680" width="9" style="5"/>
    <col min="7681" max="7706" width="3.3984375" style="5" customWidth="1"/>
    <col min="7707" max="7936" width="9" style="5"/>
    <col min="7937" max="7962" width="3.3984375" style="5" customWidth="1"/>
    <col min="7963" max="8192" width="9" style="5"/>
    <col min="8193" max="8218" width="3.3984375" style="5" customWidth="1"/>
    <col min="8219" max="8448" width="9" style="5"/>
    <col min="8449" max="8474" width="3.3984375" style="5" customWidth="1"/>
    <col min="8475" max="8704" width="9" style="5"/>
    <col min="8705" max="8730" width="3.3984375" style="5" customWidth="1"/>
    <col min="8731" max="8960" width="9" style="5"/>
    <col min="8961" max="8986" width="3.3984375" style="5" customWidth="1"/>
    <col min="8987" max="9216" width="9" style="5"/>
    <col min="9217" max="9242" width="3.3984375" style="5" customWidth="1"/>
    <col min="9243" max="9472" width="9" style="5"/>
    <col min="9473" max="9498" width="3.3984375" style="5" customWidth="1"/>
    <col min="9499" max="9728" width="9" style="5"/>
    <col min="9729" max="9754" width="3.3984375" style="5" customWidth="1"/>
    <col min="9755" max="9984" width="9" style="5"/>
    <col min="9985" max="10010" width="3.3984375" style="5" customWidth="1"/>
    <col min="10011" max="10240" width="9" style="5"/>
    <col min="10241" max="10266" width="3.3984375" style="5" customWidth="1"/>
    <col min="10267" max="10496" width="9" style="5"/>
    <col min="10497" max="10522" width="3.3984375" style="5" customWidth="1"/>
    <col min="10523" max="10752" width="9" style="5"/>
    <col min="10753" max="10778" width="3.3984375" style="5" customWidth="1"/>
    <col min="10779" max="11008" width="9" style="5"/>
    <col min="11009" max="11034" width="3.3984375" style="5" customWidth="1"/>
    <col min="11035" max="11264" width="9" style="5"/>
    <col min="11265" max="11290" width="3.3984375" style="5" customWidth="1"/>
    <col min="11291" max="11520" width="9" style="5"/>
    <col min="11521" max="11546" width="3.3984375" style="5" customWidth="1"/>
    <col min="11547" max="11776" width="9" style="5"/>
    <col min="11777" max="11802" width="3.3984375" style="5" customWidth="1"/>
    <col min="11803" max="12032" width="9" style="5"/>
    <col min="12033" max="12058" width="3.3984375" style="5" customWidth="1"/>
    <col min="12059" max="12288" width="9" style="5"/>
    <col min="12289" max="12314" width="3.3984375" style="5" customWidth="1"/>
    <col min="12315" max="12544" width="9" style="5"/>
    <col min="12545" max="12570" width="3.3984375" style="5" customWidth="1"/>
    <col min="12571" max="12800" width="9" style="5"/>
    <col min="12801" max="12826" width="3.3984375" style="5" customWidth="1"/>
    <col min="12827" max="13056" width="9" style="5"/>
    <col min="13057" max="13082" width="3.3984375" style="5" customWidth="1"/>
    <col min="13083" max="13312" width="9" style="5"/>
    <col min="13313" max="13338" width="3.3984375" style="5" customWidth="1"/>
    <col min="13339" max="13568" width="9" style="5"/>
    <col min="13569" max="13594" width="3.3984375" style="5" customWidth="1"/>
    <col min="13595" max="13824" width="9" style="5"/>
    <col min="13825" max="13850" width="3.3984375" style="5" customWidth="1"/>
    <col min="13851" max="14080" width="9" style="5"/>
    <col min="14081" max="14106" width="3.3984375" style="5" customWidth="1"/>
    <col min="14107" max="14336" width="9" style="5"/>
    <col min="14337" max="14362" width="3.3984375" style="5" customWidth="1"/>
    <col min="14363" max="14592" width="9" style="5"/>
    <col min="14593" max="14618" width="3.3984375" style="5" customWidth="1"/>
    <col min="14619" max="14848" width="9" style="5"/>
    <col min="14849" max="14874" width="3.3984375" style="5" customWidth="1"/>
    <col min="14875" max="15104" width="9" style="5"/>
    <col min="15105" max="15130" width="3.3984375" style="5" customWidth="1"/>
    <col min="15131" max="15360" width="9" style="5"/>
    <col min="15361" max="15386" width="3.3984375" style="5" customWidth="1"/>
    <col min="15387" max="15616" width="9" style="5"/>
    <col min="15617" max="15642" width="3.3984375" style="5" customWidth="1"/>
    <col min="15643" max="15872" width="9" style="5"/>
    <col min="15873" max="15898" width="3.3984375" style="5" customWidth="1"/>
    <col min="15899" max="16128" width="9" style="5"/>
    <col min="16129" max="16154" width="3.3984375" style="5" customWidth="1"/>
    <col min="16155" max="16384" width="9" style="5"/>
  </cols>
  <sheetData>
    <row r="2" spans="1:32" ht="19.5" customHeight="1" x14ac:dyDescent="0.2">
      <c r="A2" s="134" t="s">
        <v>212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32" ht="19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21" t="s">
        <v>29</v>
      </c>
      <c r="R3" s="133"/>
      <c r="S3" s="133"/>
      <c r="T3" s="7" t="s">
        <v>26</v>
      </c>
      <c r="U3" s="133"/>
      <c r="V3" s="133"/>
      <c r="W3" s="7" t="s">
        <v>25</v>
      </c>
      <c r="X3" s="133"/>
      <c r="Y3" s="133"/>
      <c r="Z3" s="7" t="s">
        <v>24</v>
      </c>
    </row>
    <row r="4" spans="1:32" ht="19.5" customHeight="1" x14ac:dyDescent="0.2">
      <c r="A4" s="134" t="s">
        <v>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spans="1:32" ht="19.5" customHeight="1" x14ac:dyDescent="0.2">
      <c r="A5" s="134" t="s">
        <v>6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</row>
    <row r="6" spans="1:32" ht="19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135" t="s">
        <v>7</v>
      </c>
      <c r="M6" s="135"/>
      <c r="N6" s="135"/>
      <c r="O6" s="135"/>
      <c r="P6" s="135"/>
      <c r="Q6" s="135"/>
      <c r="R6" s="8"/>
      <c r="S6" s="8"/>
      <c r="T6" s="8"/>
      <c r="U6" s="136"/>
      <c r="V6" s="136"/>
      <c r="W6" s="136"/>
      <c r="X6" s="136"/>
      <c r="Y6" s="136"/>
      <c r="Z6" s="136"/>
    </row>
    <row r="7" spans="1:32" ht="19.5" customHeigh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129" t="s">
        <v>8</v>
      </c>
      <c r="M7" s="129"/>
      <c r="N7" s="129"/>
      <c r="O7" s="129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9"/>
    </row>
    <row r="8" spans="1:32" ht="19.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129" t="s">
        <v>9</v>
      </c>
      <c r="M8" s="129"/>
      <c r="N8" s="129"/>
      <c r="O8" s="129"/>
      <c r="P8" s="131" t="str">
        <f>IF(※作業用※!C2="","",※作業用※!C2)</f>
        <v>（自動入力）</v>
      </c>
      <c r="Q8" s="131"/>
      <c r="R8" s="131"/>
      <c r="S8" s="131"/>
      <c r="T8" s="131"/>
      <c r="U8" s="131"/>
      <c r="V8" s="131"/>
      <c r="W8" s="131"/>
      <c r="X8" s="131"/>
      <c r="Y8" s="131"/>
      <c r="Z8" s="9"/>
    </row>
    <row r="9" spans="1:32" ht="19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29" t="s">
        <v>10</v>
      </c>
      <c r="M9" s="129"/>
      <c r="N9" s="129"/>
      <c r="O9" s="129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9" t="s">
        <v>11</v>
      </c>
      <c r="AA9" s="5" t="s">
        <v>55</v>
      </c>
    </row>
    <row r="10" spans="1:32" ht="19.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6"/>
    </row>
    <row r="11" spans="1:32" ht="19.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6"/>
    </row>
    <row r="12" spans="1:32" ht="19.5" customHeight="1" x14ac:dyDescent="0.2">
      <c r="A12" s="128" t="s">
        <v>56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1:32" ht="19.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6"/>
    </row>
    <row r="14" spans="1:32" ht="9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6"/>
    </row>
    <row r="15" spans="1:32" ht="19.5" customHeight="1" x14ac:dyDescent="0.2">
      <c r="A15" s="7"/>
      <c r="B15" s="139" t="s">
        <v>215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40" t="s">
        <v>208</v>
      </c>
      <c r="AB15" s="140"/>
      <c r="AC15" s="140"/>
      <c r="AD15" s="140"/>
      <c r="AE15" s="140"/>
      <c r="AF15" s="140"/>
    </row>
    <row r="16" spans="1:32" ht="19.5" customHeight="1" x14ac:dyDescent="0.2">
      <c r="A16" s="20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0"/>
      <c r="AB16" s="140"/>
      <c r="AC16" s="140"/>
      <c r="AD16" s="140"/>
      <c r="AE16" s="140"/>
      <c r="AF16" s="140"/>
    </row>
    <row r="17" spans="1:27" ht="19.5" customHeight="1" x14ac:dyDescent="0.2">
      <c r="A17" s="20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spans="1:27" ht="19.5" customHeight="1" x14ac:dyDescent="0.2">
      <c r="A18" s="20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</row>
    <row r="19" spans="1:27" ht="19.5" customHeight="1" x14ac:dyDescent="0.2">
      <c r="A19" s="20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</row>
    <row r="20" spans="1:27" ht="19.5" customHeight="1" x14ac:dyDescent="0.2">
      <c r="A20" s="11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</row>
    <row r="21" spans="1:27" ht="19.5" customHeight="1" x14ac:dyDescent="0.2">
      <c r="A21" s="128" t="s">
        <v>12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7" ht="19.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6"/>
    </row>
    <row r="23" spans="1:27" ht="19.5" customHeight="1" x14ac:dyDescent="0.2">
      <c r="A23" s="146" t="s">
        <v>13</v>
      </c>
      <c r="B23" s="146"/>
      <c r="C23" s="146"/>
      <c r="D23" s="146"/>
      <c r="E23" s="146"/>
      <c r="F23" s="146"/>
      <c r="G23" s="146"/>
      <c r="H23" s="11"/>
      <c r="I23" s="138" t="str">
        <f>IF(P8="","（自動入力）",P8)</f>
        <v>（自動入力）</v>
      </c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20"/>
      <c r="Y23" s="7"/>
      <c r="Z23" s="7"/>
    </row>
    <row r="24" spans="1:27" ht="19.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6"/>
    </row>
    <row r="25" spans="1:27" ht="19.5" customHeight="1" x14ac:dyDescent="0.2">
      <c r="A25" s="146" t="s">
        <v>14</v>
      </c>
      <c r="B25" s="146"/>
      <c r="C25" s="146"/>
      <c r="D25" s="146"/>
      <c r="E25" s="146"/>
      <c r="F25" s="146"/>
      <c r="G25" s="146"/>
      <c r="H25" s="20"/>
      <c r="I25" s="13" t="s">
        <v>15</v>
      </c>
      <c r="J25" s="147">
        <f>IF(※作業用※!C3=0,※作業用※!C6,※作業用※!E6)</f>
        <v>0</v>
      </c>
      <c r="K25" s="147"/>
      <c r="L25" s="147"/>
      <c r="M25" s="147"/>
      <c r="N25" s="147"/>
      <c r="O25" s="147"/>
      <c r="P25" s="13" t="s">
        <v>16</v>
      </c>
      <c r="Q25" s="40"/>
      <c r="R25" s="7"/>
      <c r="S25" s="7"/>
      <c r="T25" s="7"/>
      <c r="U25" s="7"/>
      <c r="V25" s="7"/>
      <c r="W25" s="7"/>
      <c r="X25" s="7"/>
      <c r="Y25" s="7"/>
      <c r="Z25" s="7"/>
    </row>
    <row r="26" spans="1:27" ht="19.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4"/>
      <c r="K26" s="14"/>
      <c r="L26" s="14"/>
      <c r="M26" s="14"/>
      <c r="N26" s="14"/>
      <c r="O26" s="14"/>
      <c r="P26" s="11"/>
      <c r="Q26" s="11"/>
      <c r="R26" s="11"/>
      <c r="S26" s="11"/>
      <c r="T26" s="11"/>
      <c r="U26" s="11"/>
      <c r="V26" s="11"/>
      <c r="W26" s="11"/>
      <c r="X26" s="7"/>
      <c r="Y26" s="7"/>
      <c r="Z26" s="7"/>
      <c r="AA26" s="7"/>
    </row>
    <row r="27" spans="1:27" ht="19.5" customHeight="1" x14ac:dyDescent="0.2">
      <c r="A27" s="146" t="s">
        <v>17</v>
      </c>
      <c r="B27" s="146"/>
      <c r="C27" s="146"/>
      <c r="D27" s="146"/>
      <c r="E27" s="146"/>
      <c r="F27" s="146"/>
      <c r="G27" s="146"/>
      <c r="H27" s="20"/>
      <c r="I27" s="13" t="s">
        <v>15</v>
      </c>
      <c r="J27" s="147">
        <f>IF(※作業用※!C3=0,※作業用※!C11,IF(※作業用※!C3="一括比例配分方式",※作業用※!C12,IF(※作業用※!C3="個別対応方式",※作業用※!C13,IF(※作業用※!C3="課税売上割合95％以上",※作業用※!C14,""))))</f>
        <v>0</v>
      </c>
      <c r="K27" s="147"/>
      <c r="L27" s="147"/>
      <c r="M27" s="147"/>
      <c r="N27" s="147"/>
      <c r="O27" s="147"/>
      <c r="P27" s="13" t="s">
        <v>16</v>
      </c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7" ht="19.5" customHeight="1" x14ac:dyDescent="0.2">
      <c r="A28" s="15"/>
      <c r="B28" s="15"/>
      <c r="C28" s="15"/>
      <c r="D28" s="15"/>
      <c r="E28" s="15"/>
      <c r="F28" s="15"/>
      <c r="G28" s="15"/>
      <c r="H28" s="9"/>
      <c r="I28" s="16"/>
      <c r="J28" s="16"/>
      <c r="K28" s="16"/>
      <c r="L28" s="16"/>
      <c r="M28" s="16"/>
      <c r="N28" s="16"/>
      <c r="O28" s="9"/>
      <c r="P28" s="17"/>
      <c r="Q28" s="17"/>
      <c r="R28" s="17"/>
      <c r="S28" s="17"/>
      <c r="T28" s="17"/>
      <c r="U28" s="17"/>
      <c r="V28" s="17"/>
      <c r="W28" s="7"/>
      <c r="X28" s="7"/>
      <c r="Y28" s="7"/>
      <c r="Z28" s="7"/>
    </row>
    <row r="29" spans="1:27" ht="19.5" customHeight="1" x14ac:dyDescent="0.2">
      <c r="A29" s="134" t="s">
        <v>18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</row>
    <row r="30" spans="1:27" ht="19.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7" ht="19.5" customHeight="1" x14ac:dyDescent="0.2">
      <c r="A31" s="134" t="s">
        <v>19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</row>
    <row r="32" spans="1:27" ht="13.8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6"/>
    </row>
    <row r="33" spans="1:26" ht="19.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6"/>
    </row>
    <row r="34" spans="1:26" ht="19.2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6"/>
    </row>
    <row r="35" spans="1:26" ht="19.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28" t="s">
        <v>20</v>
      </c>
      <c r="L36" s="128"/>
      <c r="M36" s="128"/>
      <c r="N36" s="128"/>
      <c r="O36" s="136" t="s">
        <v>21</v>
      </c>
      <c r="P36" s="136"/>
      <c r="Q36" s="136"/>
      <c r="R36" s="137"/>
      <c r="S36" s="137"/>
      <c r="T36" s="137"/>
      <c r="U36" s="137"/>
      <c r="V36" s="137"/>
      <c r="W36" s="137"/>
      <c r="X36" s="137"/>
      <c r="Y36" s="137"/>
      <c r="Z36" s="137"/>
    </row>
    <row r="37" spans="1:26" ht="19.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9"/>
      <c r="L37" s="19"/>
      <c r="M37" s="19"/>
      <c r="N37" s="19"/>
      <c r="O37" s="128" t="s">
        <v>22</v>
      </c>
      <c r="P37" s="128"/>
      <c r="Q37" s="128"/>
      <c r="R37" s="8"/>
      <c r="S37" s="8"/>
      <c r="T37" s="8"/>
      <c r="U37" s="8"/>
      <c r="V37" s="8"/>
      <c r="W37" s="8"/>
      <c r="X37" s="8"/>
      <c r="Y37" s="8"/>
      <c r="Z37" s="8"/>
    </row>
    <row r="38" spans="1:26" ht="19.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44" t="s">
        <v>27</v>
      </c>
      <c r="P38" s="144"/>
      <c r="Q38" s="144"/>
      <c r="R38" s="141"/>
      <c r="S38" s="141"/>
      <c r="T38" s="141"/>
      <c r="U38" s="141"/>
      <c r="V38" s="141"/>
      <c r="W38" s="141"/>
      <c r="X38" s="141"/>
      <c r="Y38" s="141"/>
      <c r="Z38" s="141"/>
    </row>
    <row r="39" spans="1:26" ht="19.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45" t="s">
        <v>28</v>
      </c>
      <c r="P39" s="145"/>
      <c r="Q39" s="145"/>
      <c r="R39" s="142"/>
      <c r="S39" s="142"/>
      <c r="T39" s="142"/>
      <c r="U39" s="142"/>
      <c r="V39" s="142"/>
      <c r="W39" s="142"/>
      <c r="X39" s="142"/>
      <c r="Y39" s="142"/>
      <c r="Z39" s="142"/>
    </row>
    <row r="40" spans="1:26" ht="19.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45" t="s">
        <v>23</v>
      </c>
      <c r="P40" s="145"/>
      <c r="Q40" s="145"/>
      <c r="R40" s="143"/>
      <c r="S40" s="143"/>
      <c r="T40" s="143"/>
      <c r="U40" s="143"/>
      <c r="V40" s="143"/>
      <c r="W40" s="143"/>
      <c r="X40" s="143"/>
      <c r="Y40" s="143"/>
      <c r="Z40" s="143"/>
    </row>
    <row r="41" spans="1:2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</sheetData>
  <mergeCells count="36">
    <mergeCell ref="AA15:AF16"/>
    <mergeCell ref="R38:Z38"/>
    <mergeCell ref="R39:Z39"/>
    <mergeCell ref="R40:Z40"/>
    <mergeCell ref="O38:Q38"/>
    <mergeCell ref="O39:Q39"/>
    <mergeCell ref="O40:Q40"/>
    <mergeCell ref="O37:Q37"/>
    <mergeCell ref="A21:Z21"/>
    <mergeCell ref="A23:G23"/>
    <mergeCell ref="A25:G25"/>
    <mergeCell ref="J25:O25"/>
    <mergeCell ref="A27:G27"/>
    <mergeCell ref="J27:O27"/>
    <mergeCell ref="A29:Z29"/>
    <mergeCell ref="A31:Z31"/>
    <mergeCell ref="K36:N36"/>
    <mergeCell ref="O36:Q36"/>
    <mergeCell ref="R36:Z36"/>
    <mergeCell ref="I23:W23"/>
    <mergeCell ref="B15:Z20"/>
    <mergeCell ref="R3:S3"/>
    <mergeCell ref="A2:Z2"/>
    <mergeCell ref="A4:Z4"/>
    <mergeCell ref="A5:Z5"/>
    <mergeCell ref="L6:Q6"/>
    <mergeCell ref="U6:Z6"/>
    <mergeCell ref="U3:V3"/>
    <mergeCell ref="X3:Y3"/>
    <mergeCell ref="A12:Z12"/>
    <mergeCell ref="L7:O7"/>
    <mergeCell ref="P7:Y7"/>
    <mergeCell ref="L8:O8"/>
    <mergeCell ref="P8:Y8"/>
    <mergeCell ref="L9:O9"/>
    <mergeCell ref="P9:Y9"/>
  </mergeCells>
  <phoneticPr fontId="2"/>
  <printOptions horizontalCentered="1" verticalCentered="1"/>
  <pageMargins left="0.51181102362204722" right="0.51181102362204722" top="0.35433070866141736" bottom="0.55118110236220474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T45"/>
  <sheetViews>
    <sheetView view="pageBreakPreview" zoomScaleNormal="100" zoomScaleSheetLayoutView="100" workbookViewId="0"/>
  </sheetViews>
  <sheetFormatPr defaultColWidth="8.69921875" defaultRowHeight="18" x14ac:dyDescent="0.45"/>
  <cols>
    <col min="1" max="19" width="4.69921875" style="3" customWidth="1"/>
    <col min="20" max="20" width="8.69921875" style="3" hidden="1" customWidth="1"/>
    <col min="21" max="16384" width="8.69921875" style="3"/>
  </cols>
  <sheetData>
    <row r="1" spans="1:18" ht="26.4" x14ac:dyDescent="0.45">
      <c r="A1" s="47" t="s">
        <v>50</v>
      </c>
      <c r="B1" s="2"/>
      <c r="C1" s="2"/>
      <c r="D1" s="2"/>
      <c r="E1" s="2"/>
      <c r="F1" s="2"/>
    </row>
    <row r="2" spans="1:18" x14ac:dyDescent="0.45">
      <c r="A2" s="125" t="s">
        <v>211</v>
      </c>
    </row>
    <row r="3" spans="1:18" x14ac:dyDescent="0.45">
      <c r="A3" s="3" t="s">
        <v>68</v>
      </c>
    </row>
    <row r="4" spans="1:18" x14ac:dyDescent="0.45">
      <c r="A4" s="23"/>
      <c r="B4" s="151"/>
      <c r="C4" s="151"/>
      <c r="D4" s="151"/>
      <c r="E4" s="151"/>
      <c r="F4" s="151"/>
    </row>
    <row r="6" spans="1:18" x14ac:dyDescent="0.45">
      <c r="A6" s="3" t="s">
        <v>69</v>
      </c>
      <c r="N6" s="22"/>
      <c r="O6" s="22"/>
    </row>
    <row r="7" spans="1:18" ht="21" customHeight="1" x14ac:dyDescent="0.45">
      <c r="A7" s="55"/>
      <c r="B7" s="59" t="s">
        <v>216</v>
      </c>
      <c r="C7" s="55"/>
      <c r="D7" s="55"/>
      <c r="E7" s="55"/>
      <c r="F7" s="56"/>
      <c r="G7" s="56"/>
      <c r="H7" s="56"/>
      <c r="J7" s="155">
        <f>D9+H9+L9</f>
        <v>0</v>
      </c>
      <c r="K7" s="155"/>
      <c r="L7" s="155"/>
      <c r="M7" s="58" t="s">
        <v>58</v>
      </c>
      <c r="N7" s="56"/>
      <c r="O7" s="56"/>
      <c r="P7" s="56"/>
      <c r="Q7" s="57"/>
      <c r="R7" s="57"/>
    </row>
    <row r="8" spans="1:18" s="60" customFormat="1" x14ac:dyDescent="0.45">
      <c r="A8" s="55"/>
      <c r="B8" s="58"/>
      <c r="C8" s="55" t="s">
        <v>78</v>
      </c>
      <c r="D8" s="58" t="s">
        <v>209</v>
      </c>
      <c r="E8" s="55"/>
      <c r="F8" s="56"/>
      <c r="G8" s="56"/>
      <c r="H8" s="58" t="s">
        <v>213</v>
      </c>
      <c r="I8" s="58"/>
      <c r="J8" s="58"/>
      <c r="K8" s="58"/>
      <c r="L8" s="58" t="s">
        <v>214</v>
      </c>
      <c r="M8" s="56"/>
      <c r="N8" s="56"/>
      <c r="O8" s="56"/>
      <c r="P8" s="58"/>
      <c r="Q8" s="57"/>
      <c r="R8" s="57"/>
    </row>
    <row r="9" spans="1:18" x14ac:dyDescent="0.45">
      <c r="A9" s="55"/>
      <c r="B9" s="58"/>
      <c r="D9" s="154"/>
      <c r="E9" s="154"/>
      <c r="F9" s="58" t="s">
        <v>77</v>
      </c>
      <c r="G9" s="58"/>
      <c r="H9" s="154"/>
      <c r="I9" s="154"/>
      <c r="J9" s="58" t="s">
        <v>77</v>
      </c>
      <c r="K9" s="58"/>
      <c r="L9" s="154"/>
      <c r="M9" s="154"/>
      <c r="N9" s="58" t="s">
        <v>58</v>
      </c>
    </row>
    <row r="11" spans="1:18" x14ac:dyDescent="0.45">
      <c r="A11" s="3" t="s">
        <v>137</v>
      </c>
    </row>
    <row r="12" spans="1:18" ht="18.600000000000001" thickBot="1" x14ac:dyDescent="0.5">
      <c r="B12" s="153">
        <v>0</v>
      </c>
      <c r="C12" s="153"/>
      <c r="D12" s="153"/>
      <c r="E12" s="153"/>
      <c r="F12" s="153"/>
      <c r="G12" s="3" t="s">
        <v>1</v>
      </c>
    </row>
    <row r="13" spans="1:18" ht="18.600000000000001" thickTop="1" x14ac:dyDescent="0.45"/>
    <row r="14" spans="1:18" x14ac:dyDescent="0.45">
      <c r="A14" s="3" t="s">
        <v>138</v>
      </c>
    </row>
    <row r="15" spans="1:18" x14ac:dyDescent="0.45">
      <c r="B15" s="152"/>
      <c r="C15" s="152"/>
      <c r="D15" s="113" t="s">
        <v>183</v>
      </c>
      <c r="E15" s="3" t="s">
        <v>184</v>
      </c>
    </row>
    <row r="16" spans="1:18" ht="9.75" customHeight="1" x14ac:dyDescent="0.45"/>
    <row r="17" spans="1:20" ht="9.75" customHeight="1" x14ac:dyDescent="0.45">
      <c r="A17" s="28"/>
      <c r="B17" s="29"/>
      <c r="C17" s="29"/>
      <c r="D17" s="29"/>
      <c r="E17" s="29"/>
      <c r="F17" s="2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</row>
    <row r="18" spans="1:20" x14ac:dyDescent="0.45">
      <c r="A18" s="32" t="s">
        <v>36</v>
      </c>
      <c r="B18" s="33" t="s">
        <v>45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4"/>
      <c r="T18" s="3" t="s">
        <v>36</v>
      </c>
    </row>
    <row r="19" spans="1:20" x14ac:dyDescent="0.45">
      <c r="A19" s="32"/>
      <c r="B19" s="156" t="s">
        <v>54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7"/>
      <c r="T19" s="3" t="s">
        <v>37</v>
      </c>
    </row>
    <row r="20" spans="1:20" x14ac:dyDescent="0.45">
      <c r="A20" s="32"/>
      <c r="B20" s="124" t="s">
        <v>210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  <c r="T20" s="3" t="s">
        <v>38</v>
      </c>
    </row>
    <row r="21" spans="1:20" x14ac:dyDescent="0.45">
      <c r="A21" s="32"/>
      <c r="B21" s="150" t="s">
        <v>52</v>
      </c>
      <c r="C21" s="150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9"/>
      <c r="T21" s="3" t="s">
        <v>39</v>
      </c>
    </row>
    <row r="22" spans="1:20" x14ac:dyDescent="0.4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  <c r="T22" s="3" t="s">
        <v>40</v>
      </c>
    </row>
    <row r="23" spans="1:20" x14ac:dyDescent="0.45">
      <c r="A23" s="32" t="s">
        <v>37</v>
      </c>
      <c r="B23" s="33" t="s">
        <v>43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4"/>
      <c r="T23" s="3" t="s">
        <v>41</v>
      </c>
    </row>
    <row r="24" spans="1:20" x14ac:dyDescent="0.4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4"/>
    </row>
    <row r="25" spans="1:20" x14ac:dyDescent="0.45">
      <c r="A25" s="32" t="s">
        <v>38</v>
      </c>
      <c r="B25" s="33" t="s">
        <v>140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1:20" x14ac:dyDescent="0.45">
      <c r="A26" s="32"/>
      <c r="B26" s="33" t="s">
        <v>141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4"/>
    </row>
    <row r="27" spans="1:20" x14ac:dyDescent="0.45">
      <c r="A27" s="35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4"/>
    </row>
    <row r="28" spans="1:20" x14ac:dyDescent="0.45">
      <c r="A28" s="32" t="s">
        <v>39</v>
      </c>
      <c r="B28" s="33" t="s">
        <v>44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4"/>
    </row>
    <row r="29" spans="1:20" x14ac:dyDescent="0.4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4"/>
    </row>
    <row r="30" spans="1:20" x14ac:dyDescent="0.45">
      <c r="A30" s="32" t="s">
        <v>40</v>
      </c>
      <c r="B30" s="33" t="s">
        <v>42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4"/>
    </row>
    <row r="31" spans="1:20" x14ac:dyDescent="0.45">
      <c r="A31" s="35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  <row r="32" spans="1:20" x14ac:dyDescent="0.45">
      <c r="A32" s="32" t="s">
        <v>41</v>
      </c>
      <c r="B32" s="33" t="s">
        <v>46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4"/>
    </row>
    <row r="33" spans="1:19" ht="9.75" customHeight="1" x14ac:dyDescent="0.45">
      <c r="A33" s="36"/>
      <c r="B33" s="37"/>
      <c r="C33" s="37"/>
      <c r="D33" s="37"/>
      <c r="E33" s="37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</row>
    <row r="34" spans="1:19" ht="9.75" customHeight="1" x14ac:dyDescent="0.45"/>
    <row r="36" spans="1:19" x14ac:dyDescent="0.45">
      <c r="A36" s="3" t="s">
        <v>139</v>
      </c>
    </row>
    <row r="37" spans="1:19" x14ac:dyDescent="0.45">
      <c r="A37" s="26" t="s">
        <v>35</v>
      </c>
      <c r="B37" s="27" t="s">
        <v>34</v>
      </c>
      <c r="C37" s="27"/>
      <c r="D37" s="27"/>
      <c r="E37" s="27"/>
      <c r="F37" s="27"/>
    </row>
    <row r="38" spans="1:19" x14ac:dyDescent="0.45">
      <c r="A38" s="22" t="s">
        <v>30</v>
      </c>
      <c r="B38" s="3" t="s">
        <v>51</v>
      </c>
    </row>
    <row r="39" spans="1:19" x14ac:dyDescent="0.45">
      <c r="A39" s="22" t="s">
        <v>30</v>
      </c>
      <c r="B39" s="3" t="s">
        <v>31</v>
      </c>
    </row>
    <row r="40" spans="1:19" x14ac:dyDescent="0.45">
      <c r="A40" s="22" t="s">
        <v>30</v>
      </c>
      <c r="B40" s="3" t="s">
        <v>48</v>
      </c>
    </row>
    <row r="41" spans="1:19" x14ac:dyDescent="0.45">
      <c r="A41" s="22"/>
      <c r="B41" s="3" t="s">
        <v>49</v>
      </c>
    </row>
    <row r="42" spans="1:19" x14ac:dyDescent="0.45">
      <c r="A42" s="22" t="s">
        <v>30</v>
      </c>
      <c r="B42" s="3" t="s">
        <v>33</v>
      </c>
    </row>
    <row r="43" spans="1:19" x14ac:dyDescent="0.45">
      <c r="A43" s="22"/>
      <c r="B43" s="3" t="s">
        <v>47</v>
      </c>
    </row>
    <row r="45" spans="1:19" x14ac:dyDescent="0.45">
      <c r="A45" s="22"/>
    </row>
  </sheetData>
  <mergeCells count="10">
    <mergeCell ref="D21:S21"/>
    <mergeCell ref="B21:C21"/>
    <mergeCell ref="B4:F4"/>
    <mergeCell ref="B15:C15"/>
    <mergeCell ref="B12:F12"/>
    <mergeCell ref="D9:E9"/>
    <mergeCell ref="H9:I9"/>
    <mergeCell ref="J7:L7"/>
    <mergeCell ref="L9:M9"/>
    <mergeCell ref="B19:S19"/>
  </mergeCells>
  <phoneticPr fontId="2"/>
  <dataValidations count="1">
    <dataValidation type="list" allowBlank="1" showInputMessage="1" showErrorMessage="1" sqref="B15:C15" xr:uid="{00000000-0002-0000-0200-000000000000}">
      <formula1>$T$18:$T$23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&amp;L積算内訳書【0円】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5050"/>
    <pageSetUpPr fitToPage="1"/>
  </sheetPr>
  <dimension ref="A1:R46"/>
  <sheetViews>
    <sheetView view="pageBreakPreview" zoomScaleNormal="100" zoomScaleSheetLayoutView="100" workbookViewId="0"/>
  </sheetViews>
  <sheetFormatPr defaultColWidth="8.69921875" defaultRowHeight="18" x14ac:dyDescent="0.45"/>
  <cols>
    <col min="1" max="1" width="3.3984375" style="3" customWidth="1"/>
    <col min="2" max="15" width="6" style="3" customWidth="1"/>
    <col min="16" max="16" width="3.3984375" style="3" customWidth="1"/>
    <col min="17" max="18" width="0" style="3" hidden="1" customWidth="1"/>
    <col min="19" max="16384" width="8.69921875" style="3"/>
  </cols>
  <sheetData>
    <row r="1" spans="1:18" ht="26.4" x14ac:dyDescent="0.45">
      <c r="A1" s="47" t="s">
        <v>70</v>
      </c>
      <c r="C1" s="2"/>
      <c r="D1" s="2"/>
      <c r="E1" s="2"/>
    </row>
    <row r="2" spans="1:18" x14ac:dyDescent="0.45">
      <c r="A2" s="126" t="s">
        <v>211</v>
      </c>
    </row>
    <row r="3" spans="1:18" ht="21" customHeight="1" x14ac:dyDescent="0.45">
      <c r="A3" s="3" t="s">
        <v>68</v>
      </c>
      <c r="D3" s="151"/>
      <c r="E3" s="151"/>
      <c r="F3" s="151"/>
      <c r="G3" s="151"/>
      <c r="H3" s="151"/>
      <c r="I3" s="3" t="s">
        <v>148</v>
      </c>
      <c r="K3" s="158"/>
      <c r="L3" s="158"/>
      <c r="M3" s="158"/>
      <c r="N3" s="158"/>
      <c r="O3" s="3" t="s">
        <v>204</v>
      </c>
      <c r="Q3" s="3" t="s">
        <v>149</v>
      </c>
      <c r="R3" s="3" t="s">
        <v>152</v>
      </c>
    </row>
    <row r="4" spans="1:18" x14ac:dyDescent="0.45">
      <c r="J4" s="101" t="str">
        <f>IF(K3="","","⇒")</f>
        <v/>
      </c>
      <c r="K4" s="102" t="str">
        <f>IFERROR(VLOOKUP(K3,Q3:R5,2,FALSE),"")</f>
        <v/>
      </c>
      <c r="Q4" s="3" t="s">
        <v>151</v>
      </c>
      <c r="R4" s="3" t="s">
        <v>153</v>
      </c>
    </row>
    <row r="5" spans="1:18" x14ac:dyDescent="0.45">
      <c r="A5" s="3" t="s">
        <v>159</v>
      </c>
      <c r="N5" s="22"/>
      <c r="O5" s="22"/>
      <c r="Q5" s="3" t="s">
        <v>150</v>
      </c>
      <c r="R5" s="3" t="s">
        <v>154</v>
      </c>
    </row>
    <row r="6" spans="1:18" ht="21" customHeight="1" x14ac:dyDescent="0.45">
      <c r="A6" s="55"/>
      <c r="B6" s="59" t="s">
        <v>216</v>
      </c>
      <c r="C6" s="55"/>
      <c r="D6" s="55"/>
      <c r="E6" s="55"/>
      <c r="F6" s="56"/>
      <c r="H6" s="155">
        <f>D8+G8+J8</f>
        <v>0</v>
      </c>
      <c r="I6" s="155"/>
      <c r="J6" s="58" t="s">
        <v>76</v>
      </c>
      <c r="K6" s="56"/>
      <c r="L6" s="56"/>
      <c r="M6" s="56"/>
      <c r="N6" s="57"/>
      <c r="O6" s="57"/>
    </row>
    <row r="7" spans="1:18" s="60" customFormat="1" x14ac:dyDescent="0.45">
      <c r="A7" s="55"/>
      <c r="B7" s="58"/>
      <c r="C7" s="55" t="s">
        <v>78</v>
      </c>
      <c r="D7" s="58" t="s">
        <v>209</v>
      </c>
      <c r="E7" s="55"/>
      <c r="F7" s="56"/>
      <c r="G7" s="58" t="s">
        <v>213</v>
      </c>
      <c r="H7" s="58"/>
      <c r="I7" s="58"/>
      <c r="J7" s="58" t="s">
        <v>214</v>
      </c>
      <c r="K7" s="56"/>
      <c r="L7" s="56"/>
      <c r="M7" s="58"/>
      <c r="N7" s="57"/>
      <c r="O7" s="57"/>
    </row>
    <row r="8" spans="1:18" x14ac:dyDescent="0.45">
      <c r="A8" s="55"/>
      <c r="B8" s="58"/>
      <c r="D8" s="154"/>
      <c r="E8" s="154"/>
      <c r="F8" s="58" t="s">
        <v>77</v>
      </c>
      <c r="G8" s="154"/>
      <c r="H8" s="154"/>
      <c r="I8" s="58" t="s">
        <v>77</v>
      </c>
      <c r="J8" s="154"/>
      <c r="K8" s="154"/>
      <c r="L8" s="58" t="s">
        <v>58</v>
      </c>
      <c r="O8" s="58"/>
    </row>
    <row r="11" spans="1:18" x14ac:dyDescent="0.45">
      <c r="A11" s="3" t="s">
        <v>160</v>
      </c>
    </row>
    <row r="12" spans="1:18" x14ac:dyDescent="0.45">
      <c r="A12" s="3" t="s">
        <v>109</v>
      </c>
    </row>
    <row r="13" spans="1:18" s="43" customFormat="1" ht="6.75" customHeight="1" x14ac:dyDescent="0.45">
      <c r="B13" s="44"/>
      <c r="D13" s="45"/>
      <c r="E13" s="45"/>
      <c r="F13" s="45"/>
      <c r="G13" s="45"/>
      <c r="H13" s="45"/>
      <c r="I13" s="46"/>
      <c r="J13" s="45"/>
      <c r="K13" s="45"/>
      <c r="L13" s="45"/>
      <c r="M13" s="45"/>
      <c r="N13" s="45"/>
    </row>
    <row r="14" spans="1:18" s="89" customFormat="1" ht="22.2" x14ac:dyDescent="0.45">
      <c r="B14" s="90" t="s">
        <v>112</v>
      </c>
      <c r="C14" s="91" t="s">
        <v>80</v>
      </c>
      <c r="D14" s="92"/>
      <c r="E14" s="93" t="s">
        <v>26</v>
      </c>
      <c r="F14" s="94"/>
      <c r="G14" s="93" t="s">
        <v>25</v>
      </c>
      <c r="H14" s="94"/>
      <c r="I14" s="95" t="s">
        <v>132</v>
      </c>
      <c r="J14" s="93"/>
      <c r="K14" s="94"/>
      <c r="L14" s="96" t="s">
        <v>26</v>
      </c>
      <c r="M14" s="94"/>
      <c r="N14" s="96" t="s">
        <v>25</v>
      </c>
      <c r="O14" s="94"/>
      <c r="P14" s="96" t="s">
        <v>24</v>
      </c>
    </row>
    <row r="15" spans="1:18" s="43" customFormat="1" ht="6.75" customHeight="1" x14ac:dyDescent="0.45">
      <c r="B15" s="44"/>
      <c r="D15" s="45"/>
      <c r="E15" s="45"/>
      <c r="F15" s="45"/>
      <c r="G15" s="45"/>
      <c r="H15" s="45"/>
      <c r="I15" s="46"/>
      <c r="J15" s="45"/>
      <c r="K15" s="45"/>
      <c r="L15" s="45"/>
      <c r="M15" s="45"/>
      <c r="N15" s="45"/>
    </row>
    <row r="16" spans="1:18" ht="21" customHeight="1" x14ac:dyDescent="0.45">
      <c r="A16" s="45"/>
      <c r="B16" s="167" t="s">
        <v>79</v>
      </c>
      <c r="C16" s="167"/>
      <c r="D16" s="167"/>
      <c r="E16" s="167"/>
      <c r="F16" s="167"/>
      <c r="G16" s="167"/>
      <c r="H16" s="167"/>
      <c r="I16" s="167" t="s">
        <v>82</v>
      </c>
      <c r="J16" s="168"/>
      <c r="K16" s="168"/>
      <c r="L16" s="168"/>
      <c r="M16" s="168"/>
      <c r="N16" s="168"/>
      <c r="O16" s="168"/>
      <c r="P16" s="168"/>
    </row>
    <row r="17" spans="1:16" ht="24" customHeight="1" x14ac:dyDescent="0.45">
      <c r="A17" s="45"/>
      <c r="B17" s="230" t="s">
        <v>81</v>
      </c>
      <c r="C17" s="230"/>
      <c r="D17" s="230"/>
      <c r="E17" s="230"/>
      <c r="F17" s="230"/>
      <c r="G17" s="230"/>
      <c r="H17" s="230"/>
      <c r="I17" s="164" t="s">
        <v>83</v>
      </c>
      <c r="J17" s="164"/>
      <c r="K17" s="164"/>
      <c r="L17" s="164"/>
      <c r="M17" s="164"/>
      <c r="N17" s="164"/>
      <c r="O17" s="164"/>
      <c r="P17" s="164"/>
    </row>
    <row r="18" spans="1:16" ht="18.75" customHeight="1" x14ac:dyDescent="0.45">
      <c r="A18" s="45"/>
      <c r="B18" s="63"/>
      <c r="C18" s="63"/>
      <c r="D18" s="63"/>
      <c r="E18" s="63"/>
      <c r="F18" s="63"/>
      <c r="G18" s="63"/>
      <c r="H18" s="63"/>
      <c r="I18" s="64"/>
      <c r="J18" s="64"/>
      <c r="K18" s="64"/>
      <c r="L18" s="64"/>
      <c r="M18" s="64"/>
      <c r="N18" s="64"/>
      <c r="O18" s="64"/>
      <c r="P18" s="64"/>
    </row>
    <row r="19" spans="1:16" ht="21" customHeight="1" x14ac:dyDescent="0.45">
      <c r="A19" s="45"/>
      <c r="B19" s="61"/>
      <c r="C19" s="61"/>
      <c r="D19" s="165"/>
      <c r="E19" s="165"/>
      <c r="F19" s="165"/>
      <c r="G19" s="33" t="s">
        <v>58</v>
      </c>
      <c r="H19" s="62"/>
      <c r="I19" s="66"/>
      <c r="J19" s="62"/>
      <c r="K19" s="165"/>
      <c r="L19" s="165"/>
      <c r="M19" s="165"/>
      <c r="N19" s="33" t="s">
        <v>58</v>
      </c>
      <c r="O19" s="33"/>
    </row>
    <row r="20" spans="1:16" s="43" customFormat="1" ht="6.75" customHeight="1" x14ac:dyDescent="0.45">
      <c r="B20" s="44"/>
      <c r="D20" s="45"/>
      <c r="E20" s="45"/>
      <c r="F20" s="45"/>
      <c r="G20" s="45"/>
      <c r="H20" s="45"/>
      <c r="I20" s="46"/>
      <c r="J20" s="45"/>
      <c r="K20" s="45"/>
      <c r="L20" s="45"/>
      <c r="M20" s="45"/>
      <c r="N20" s="45"/>
    </row>
    <row r="21" spans="1:16" ht="21" customHeight="1" x14ac:dyDescent="0.45">
      <c r="A21" s="45"/>
      <c r="B21" s="24"/>
      <c r="D21" s="25" t="s">
        <v>84</v>
      </c>
      <c r="E21" s="24"/>
      <c r="F21" s="24"/>
      <c r="G21" s="24"/>
      <c r="H21" s="166" t="str">
        <f>IFERROR(D19/K19,"0")</f>
        <v>0</v>
      </c>
      <c r="I21" s="166"/>
      <c r="J21" s="65" t="s">
        <v>85</v>
      </c>
      <c r="K21" s="33"/>
      <c r="L21" s="52"/>
      <c r="M21" s="52"/>
      <c r="N21" s="52"/>
      <c r="O21" s="52"/>
    </row>
    <row r="22" spans="1:16" s="43" customFormat="1" x14ac:dyDescent="0.45">
      <c r="B22" s="44"/>
      <c r="D22" s="45"/>
      <c r="E22" s="45"/>
      <c r="F22" s="45"/>
      <c r="G22" s="45"/>
      <c r="H22" s="45"/>
      <c r="I22" s="46"/>
      <c r="J22" s="45"/>
      <c r="K22" s="45"/>
      <c r="L22" s="45"/>
      <c r="M22" s="45"/>
      <c r="N22" s="45"/>
    </row>
    <row r="23" spans="1:16" ht="22.2" x14ac:dyDescent="0.45">
      <c r="B23" s="161" t="s">
        <v>185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</row>
    <row r="24" spans="1:16" s="43" customFormat="1" ht="6.75" customHeight="1" x14ac:dyDescent="0.45">
      <c r="B24" s="44"/>
      <c r="D24" s="45"/>
      <c r="E24" s="45"/>
      <c r="F24" s="45"/>
      <c r="G24" s="45"/>
      <c r="H24" s="45"/>
      <c r="I24" s="46"/>
      <c r="J24" s="45"/>
      <c r="K24" s="45"/>
      <c r="L24" s="45"/>
      <c r="M24" s="45"/>
      <c r="N24" s="45"/>
    </row>
    <row r="25" spans="1:16" s="89" customFormat="1" ht="22.2" x14ac:dyDescent="0.45">
      <c r="B25" s="90" t="s">
        <v>113</v>
      </c>
      <c r="C25" s="91" t="s">
        <v>80</v>
      </c>
      <c r="D25" s="97" t="str">
        <f>IF(F14=4,"",IF(D14="","",D14+1))</f>
        <v/>
      </c>
      <c r="E25" s="93" t="s">
        <v>26</v>
      </c>
      <c r="F25" s="93" t="str">
        <f>IF(F14=4,"",IF(F14="","",F14))</f>
        <v/>
      </c>
      <c r="G25" s="93" t="s">
        <v>25</v>
      </c>
      <c r="H25" s="93" t="str">
        <f>IF(F14=4,"",IF(H14="","",H14))</f>
        <v/>
      </c>
      <c r="I25" s="95" t="s">
        <v>132</v>
      </c>
      <c r="J25" s="93"/>
      <c r="K25" s="97" t="str">
        <f>IF(F14=4,"",IF(K14="","",K14+1))</f>
        <v/>
      </c>
      <c r="L25" s="93" t="s">
        <v>26</v>
      </c>
      <c r="M25" s="93" t="str">
        <f>IF(F14=4,"",IF(M14="","",M14))</f>
        <v/>
      </c>
      <c r="N25" s="93" t="s">
        <v>25</v>
      </c>
      <c r="O25" s="93" t="str">
        <f>IF(F14=4,"",IF(O14="","",O14))</f>
        <v/>
      </c>
      <c r="P25" s="98" t="s">
        <v>24</v>
      </c>
    </row>
    <row r="26" spans="1:16" s="43" customFormat="1" ht="6.75" customHeight="1" x14ac:dyDescent="0.45">
      <c r="B26" s="44"/>
      <c r="D26" s="45"/>
      <c r="E26" s="45"/>
      <c r="F26" s="45"/>
      <c r="G26" s="45"/>
      <c r="H26" s="45"/>
      <c r="I26" s="46"/>
      <c r="J26" s="45"/>
      <c r="K26" s="45"/>
      <c r="L26" s="45"/>
      <c r="M26" s="45"/>
      <c r="N26" s="45"/>
    </row>
    <row r="27" spans="1:16" ht="21" customHeight="1" x14ac:dyDescent="0.45">
      <c r="A27" s="45"/>
      <c r="B27" s="167" t="s">
        <v>86</v>
      </c>
      <c r="C27" s="167"/>
      <c r="D27" s="167"/>
      <c r="E27" s="167"/>
      <c r="F27" s="167"/>
      <c r="G27" s="167"/>
      <c r="H27" s="167"/>
      <c r="I27" s="167" t="s">
        <v>87</v>
      </c>
      <c r="J27" s="168"/>
      <c r="K27" s="168"/>
      <c r="L27" s="168"/>
      <c r="M27" s="168"/>
      <c r="N27" s="168"/>
      <c r="O27" s="168"/>
      <c r="P27" s="168"/>
    </row>
    <row r="28" spans="1:16" ht="24" customHeight="1" x14ac:dyDescent="0.45">
      <c r="A28" s="45"/>
      <c r="B28" s="230" t="s">
        <v>81</v>
      </c>
      <c r="C28" s="230"/>
      <c r="D28" s="230"/>
      <c r="E28" s="230"/>
      <c r="F28" s="230"/>
      <c r="G28" s="230"/>
      <c r="H28" s="230"/>
      <c r="I28" s="164" t="s">
        <v>83</v>
      </c>
      <c r="J28" s="164"/>
      <c r="K28" s="164"/>
      <c r="L28" s="164"/>
      <c r="M28" s="164"/>
      <c r="N28" s="164"/>
      <c r="O28" s="164"/>
      <c r="P28" s="164"/>
    </row>
    <row r="29" spans="1:16" ht="18.75" customHeight="1" x14ac:dyDescent="0.45">
      <c r="A29" s="45"/>
      <c r="B29" s="63"/>
      <c r="C29" s="63"/>
      <c r="D29" s="63"/>
      <c r="E29" s="63"/>
      <c r="F29" s="63"/>
      <c r="G29" s="63"/>
      <c r="H29" s="63"/>
      <c r="I29" s="64"/>
      <c r="J29" s="64"/>
      <c r="K29" s="64"/>
      <c r="L29" s="64"/>
      <c r="M29" s="64"/>
      <c r="N29" s="64"/>
      <c r="O29" s="64"/>
      <c r="P29" s="64"/>
    </row>
    <row r="30" spans="1:16" ht="21" customHeight="1" x14ac:dyDescent="0.45">
      <c r="A30" s="45"/>
      <c r="B30" s="61"/>
      <c r="C30" s="61"/>
      <c r="D30" s="165"/>
      <c r="E30" s="165"/>
      <c r="F30" s="165"/>
      <c r="G30" s="33" t="s">
        <v>58</v>
      </c>
      <c r="H30" s="62"/>
      <c r="I30" s="66"/>
      <c r="J30" s="62"/>
      <c r="K30" s="165"/>
      <c r="L30" s="165"/>
      <c r="M30" s="165"/>
      <c r="N30" s="33" t="s">
        <v>58</v>
      </c>
      <c r="O30" s="33"/>
    </row>
    <row r="31" spans="1:16" s="43" customFormat="1" ht="6.75" customHeight="1" x14ac:dyDescent="0.45">
      <c r="B31" s="44"/>
      <c r="D31" s="45"/>
      <c r="E31" s="45"/>
      <c r="F31" s="45"/>
      <c r="G31" s="45"/>
      <c r="H31" s="45"/>
      <c r="I31" s="46"/>
      <c r="J31" s="45"/>
      <c r="K31" s="45"/>
      <c r="L31" s="45"/>
      <c r="M31" s="45"/>
      <c r="N31" s="45"/>
    </row>
    <row r="32" spans="1:16" ht="21" customHeight="1" x14ac:dyDescent="0.45">
      <c r="A32" s="45"/>
      <c r="B32" s="24"/>
      <c r="D32" s="25" t="s">
        <v>88</v>
      </c>
      <c r="E32" s="24"/>
      <c r="F32" s="24"/>
      <c r="G32" s="24"/>
      <c r="H32" s="166" t="str">
        <f>IFERROR(D30/K30,"0")</f>
        <v>0</v>
      </c>
      <c r="I32" s="166"/>
      <c r="J32" s="65" t="s">
        <v>89</v>
      </c>
      <c r="K32" s="33"/>
      <c r="L32" s="52"/>
      <c r="M32" s="52"/>
      <c r="N32" s="52"/>
      <c r="O32" s="52"/>
    </row>
    <row r="33" spans="1:15" x14ac:dyDescent="0.45"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5" ht="18.600000000000001" thickBot="1" x14ac:dyDescent="0.5">
      <c r="A34" s="3" t="s">
        <v>110</v>
      </c>
    </row>
    <row r="35" spans="1:15" x14ac:dyDescent="0.45">
      <c r="A35" s="204" t="s">
        <v>2</v>
      </c>
      <c r="B35" s="205"/>
      <c r="C35" s="205"/>
      <c r="D35" s="205"/>
      <c r="E35" s="206"/>
      <c r="F35" s="185" t="s">
        <v>66</v>
      </c>
      <c r="G35" s="186"/>
      <c r="H35" s="186"/>
      <c r="I35" s="186"/>
      <c r="J35" s="186"/>
      <c r="K35" s="187"/>
      <c r="L35" s="224" t="s">
        <v>3</v>
      </c>
      <c r="M35" s="206"/>
      <c r="N35" s="204" t="s">
        <v>93</v>
      </c>
      <c r="O35" s="206"/>
    </row>
    <row r="36" spans="1:15" ht="36" customHeight="1" thickBot="1" x14ac:dyDescent="0.5">
      <c r="A36" s="207"/>
      <c r="B36" s="208"/>
      <c r="C36" s="208"/>
      <c r="D36" s="208"/>
      <c r="E36" s="209"/>
      <c r="F36" s="188" t="s">
        <v>90</v>
      </c>
      <c r="G36" s="189"/>
      <c r="H36" s="190" t="s">
        <v>91</v>
      </c>
      <c r="I36" s="189"/>
      <c r="J36" s="191" t="s">
        <v>92</v>
      </c>
      <c r="K36" s="192"/>
      <c r="L36" s="225"/>
      <c r="M36" s="209"/>
      <c r="N36" s="226"/>
      <c r="O36" s="227"/>
    </row>
    <row r="37" spans="1:15" ht="21" customHeight="1" x14ac:dyDescent="0.45">
      <c r="A37" s="200" t="s">
        <v>67</v>
      </c>
      <c r="B37" s="218" t="s">
        <v>114</v>
      </c>
      <c r="C37" s="213"/>
      <c r="D37" s="220" t="s">
        <v>73</v>
      </c>
      <c r="E37" s="221"/>
      <c r="F37" s="171"/>
      <c r="G37" s="172"/>
      <c r="H37" s="183"/>
      <c r="I37" s="172"/>
      <c r="J37" s="197"/>
      <c r="K37" s="198"/>
      <c r="L37" s="179"/>
      <c r="M37" s="180"/>
      <c r="N37" s="228">
        <f>F37+H37+J37+L37</f>
        <v>0</v>
      </c>
      <c r="O37" s="229"/>
    </row>
    <row r="38" spans="1:15" ht="21" customHeight="1" thickBot="1" x14ac:dyDescent="0.5">
      <c r="A38" s="200"/>
      <c r="B38" s="214"/>
      <c r="C38" s="215"/>
      <c r="D38" s="210"/>
      <c r="E38" s="211"/>
      <c r="F38" s="176"/>
      <c r="G38" s="175"/>
      <c r="H38" s="173"/>
      <c r="I38" s="175"/>
      <c r="J38" s="223"/>
      <c r="K38" s="174"/>
      <c r="L38" s="177"/>
      <c r="M38" s="178"/>
      <c r="N38" s="159"/>
      <c r="O38" s="160"/>
    </row>
    <row r="39" spans="1:15" ht="21" customHeight="1" thickBot="1" x14ac:dyDescent="0.5">
      <c r="A39" s="200"/>
      <c r="B39" s="216"/>
      <c r="C39" s="217"/>
      <c r="D39" s="219" t="s">
        <v>74</v>
      </c>
      <c r="E39" s="203"/>
      <c r="F39" s="193">
        <f>SUM(F37:G38)</f>
        <v>0</v>
      </c>
      <c r="G39" s="194"/>
      <c r="H39" s="195">
        <f>SUM(H37:I38)</f>
        <v>0</v>
      </c>
      <c r="I39" s="194"/>
      <c r="J39" s="199">
        <f>SUM(J37:K38)</f>
        <v>0</v>
      </c>
      <c r="K39" s="196"/>
      <c r="L39" s="181">
        <f>SUM(L37:M38)</f>
        <v>0</v>
      </c>
      <c r="M39" s="182"/>
      <c r="N39" s="169">
        <f>SUM(N37:O38)</f>
        <v>0</v>
      </c>
      <c r="O39" s="170"/>
    </row>
    <row r="40" spans="1:15" ht="21" customHeight="1" x14ac:dyDescent="0.45">
      <c r="A40" s="200"/>
      <c r="B40" s="212" t="s">
        <v>115</v>
      </c>
      <c r="C40" s="213"/>
      <c r="D40" s="222" t="s">
        <v>73</v>
      </c>
      <c r="E40" s="221"/>
      <c r="F40" s="171"/>
      <c r="G40" s="172"/>
      <c r="H40" s="183"/>
      <c r="I40" s="172"/>
      <c r="J40" s="183"/>
      <c r="K40" s="198"/>
      <c r="L40" s="179"/>
      <c r="M40" s="180"/>
      <c r="N40" s="162">
        <f>F40+H40+J40+L40</f>
        <v>0</v>
      </c>
      <c r="O40" s="163"/>
    </row>
    <row r="41" spans="1:15" ht="21" customHeight="1" thickBot="1" x14ac:dyDescent="0.5">
      <c r="A41" s="200"/>
      <c r="B41" s="214"/>
      <c r="C41" s="215"/>
      <c r="D41" s="210"/>
      <c r="E41" s="211"/>
      <c r="F41" s="176"/>
      <c r="G41" s="175"/>
      <c r="H41" s="173"/>
      <c r="I41" s="175"/>
      <c r="J41" s="173"/>
      <c r="K41" s="174"/>
      <c r="L41" s="177"/>
      <c r="M41" s="178"/>
      <c r="N41" s="159"/>
      <c r="O41" s="160"/>
    </row>
    <row r="42" spans="1:15" ht="21" customHeight="1" thickBot="1" x14ac:dyDescent="0.5">
      <c r="A42" s="201"/>
      <c r="B42" s="216"/>
      <c r="C42" s="217"/>
      <c r="D42" s="202" t="s">
        <v>4</v>
      </c>
      <c r="E42" s="203"/>
      <c r="F42" s="193">
        <f>SUM(F40:G41)</f>
        <v>0</v>
      </c>
      <c r="G42" s="194"/>
      <c r="H42" s="195">
        <f>SUM(H40:I41)</f>
        <v>0</v>
      </c>
      <c r="I42" s="194"/>
      <c r="J42" s="195">
        <f>SUM(J40:K41)</f>
        <v>0</v>
      </c>
      <c r="K42" s="196"/>
      <c r="L42" s="181">
        <f>SUM(L40:M41)</f>
        <v>0</v>
      </c>
      <c r="M42" s="182"/>
      <c r="N42" s="169">
        <f>SUM(N40:O41)</f>
        <v>0</v>
      </c>
      <c r="O42" s="170"/>
    </row>
    <row r="43" spans="1:15" s="43" customFormat="1" ht="6.75" customHeight="1" x14ac:dyDescent="0.45">
      <c r="B43" s="44"/>
      <c r="D43" s="45"/>
      <c r="E43" s="45"/>
      <c r="F43" s="45"/>
      <c r="G43" s="45"/>
      <c r="H43" s="45"/>
      <c r="I43" s="46"/>
      <c r="J43" s="45"/>
      <c r="K43" s="45"/>
      <c r="L43" s="45"/>
      <c r="M43" s="45"/>
      <c r="N43" s="121"/>
      <c r="O43" s="123"/>
    </row>
    <row r="44" spans="1:15" s="43" customFormat="1" ht="6.75" customHeight="1" x14ac:dyDescent="0.45">
      <c r="B44" s="44"/>
      <c r="D44" s="45"/>
      <c r="E44" s="45"/>
      <c r="F44" s="45"/>
      <c r="G44" s="45"/>
      <c r="H44" s="45"/>
      <c r="I44" s="46"/>
      <c r="J44" s="45"/>
      <c r="K44" s="45"/>
      <c r="L44" s="45"/>
      <c r="M44" s="45"/>
      <c r="N44" s="122"/>
      <c r="O44" s="123"/>
    </row>
    <row r="45" spans="1:15" ht="21" customHeight="1" x14ac:dyDescent="0.45">
      <c r="B45" s="3" t="s">
        <v>186</v>
      </c>
      <c r="H45" s="184" t="str">
        <f>IF(H6=N39+N42,"一致","不一致")</f>
        <v>一致</v>
      </c>
      <c r="I45" s="184"/>
      <c r="J45" s="3" t="s">
        <v>75</v>
      </c>
    </row>
    <row r="46" spans="1:15" ht="18.75" customHeight="1" x14ac:dyDescent="0.45"/>
  </sheetData>
  <mergeCells count="68">
    <mergeCell ref="J8:K8"/>
    <mergeCell ref="H6:I6"/>
    <mergeCell ref="N38:O38"/>
    <mergeCell ref="J38:K38"/>
    <mergeCell ref="L38:M38"/>
    <mergeCell ref="L35:M36"/>
    <mergeCell ref="N35:O36"/>
    <mergeCell ref="N37:O37"/>
    <mergeCell ref="B16:H16"/>
    <mergeCell ref="I16:P16"/>
    <mergeCell ref="B17:H17"/>
    <mergeCell ref="I17:P17"/>
    <mergeCell ref="B28:H28"/>
    <mergeCell ref="A37:A42"/>
    <mergeCell ref="D42:E42"/>
    <mergeCell ref="A35:E36"/>
    <mergeCell ref="D41:E41"/>
    <mergeCell ref="B40:C42"/>
    <mergeCell ref="B37:C39"/>
    <mergeCell ref="D39:E39"/>
    <mergeCell ref="D37:E37"/>
    <mergeCell ref="D38:E38"/>
    <mergeCell ref="D40:E40"/>
    <mergeCell ref="H45:I45"/>
    <mergeCell ref="F35:K35"/>
    <mergeCell ref="F36:G36"/>
    <mergeCell ref="H36:I36"/>
    <mergeCell ref="J36:K36"/>
    <mergeCell ref="F42:G42"/>
    <mergeCell ref="J42:K42"/>
    <mergeCell ref="J37:K37"/>
    <mergeCell ref="J40:K40"/>
    <mergeCell ref="H42:I42"/>
    <mergeCell ref="F38:G38"/>
    <mergeCell ref="H38:I38"/>
    <mergeCell ref="F39:G39"/>
    <mergeCell ref="H39:I39"/>
    <mergeCell ref="J39:K39"/>
    <mergeCell ref="N42:O42"/>
    <mergeCell ref="F37:G37"/>
    <mergeCell ref="J41:K41"/>
    <mergeCell ref="H41:I41"/>
    <mergeCell ref="F41:G41"/>
    <mergeCell ref="L41:M41"/>
    <mergeCell ref="L37:M37"/>
    <mergeCell ref="L40:M40"/>
    <mergeCell ref="L42:M42"/>
    <mergeCell ref="F40:G40"/>
    <mergeCell ref="H37:I37"/>
    <mergeCell ref="H40:I40"/>
    <mergeCell ref="N39:O39"/>
    <mergeCell ref="L39:M39"/>
    <mergeCell ref="D3:H3"/>
    <mergeCell ref="K3:N3"/>
    <mergeCell ref="N41:O41"/>
    <mergeCell ref="B23:O23"/>
    <mergeCell ref="N40:O40"/>
    <mergeCell ref="I28:P28"/>
    <mergeCell ref="D30:F30"/>
    <mergeCell ref="D8:E8"/>
    <mergeCell ref="D19:F19"/>
    <mergeCell ref="K19:M19"/>
    <mergeCell ref="H21:I21"/>
    <mergeCell ref="H32:I32"/>
    <mergeCell ref="K30:M30"/>
    <mergeCell ref="B27:H27"/>
    <mergeCell ref="I27:P27"/>
    <mergeCell ref="G8:H8"/>
  </mergeCells>
  <phoneticPr fontId="2"/>
  <dataValidations count="1">
    <dataValidation type="list" allowBlank="1" showInputMessage="1" showErrorMessage="1" promptTitle="（選択してください）" sqref="K3:N3" xr:uid="{00000000-0002-0000-0300-000000000000}">
      <formula1>計算方法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&amp;L積算内訳書①【一括・個別・95％】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5050"/>
    <pageSetUpPr fitToPage="1"/>
  </sheetPr>
  <dimension ref="A1:AJ51"/>
  <sheetViews>
    <sheetView view="pageBreakPreview" zoomScaleNormal="100" zoomScaleSheetLayoutView="100" workbookViewId="0"/>
  </sheetViews>
  <sheetFormatPr defaultColWidth="9" defaultRowHeight="18" x14ac:dyDescent="0.45"/>
  <cols>
    <col min="1" max="3" width="3.3984375" style="49" customWidth="1"/>
    <col min="4" max="4" width="3.59765625" style="49" customWidth="1"/>
    <col min="5" max="7" width="3.3984375" style="49" customWidth="1"/>
    <col min="8" max="8" width="3.09765625" style="49" customWidth="1"/>
    <col min="9" max="10" width="3.3984375" style="49" customWidth="1"/>
    <col min="11" max="11" width="3.3984375" style="49" bestFit="1" customWidth="1"/>
    <col min="12" max="15" width="3.3984375" style="49" customWidth="1"/>
    <col min="16" max="16" width="3.3984375" style="49" bestFit="1" customWidth="1"/>
    <col min="17" max="20" width="3.3984375" style="49" customWidth="1"/>
    <col min="21" max="21" width="3.3984375" style="49" bestFit="1" customWidth="1"/>
    <col min="22" max="24" width="3.3984375" style="51" customWidth="1"/>
    <col min="25" max="27" width="3.3984375" style="49" customWidth="1"/>
    <col min="28" max="29" width="10.59765625" style="49" customWidth="1"/>
    <col min="30" max="16384" width="9" style="49"/>
  </cols>
  <sheetData>
    <row r="1" spans="1:32" ht="25.5" customHeight="1" x14ac:dyDescent="0.45">
      <c r="A1" s="48" t="s">
        <v>133</v>
      </c>
      <c r="B1" s="48"/>
      <c r="R1" s="54" t="s">
        <v>108</v>
      </c>
      <c r="S1" s="246" t="str">
        <f>IF(報告書【PCR】!P8="","（自動入力）",報告書【PCR】!P8)</f>
        <v>（自動入力）</v>
      </c>
      <c r="T1" s="246"/>
      <c r="U1" s="246"/>
      <c r="V1" s="246"/>
      <c r="W1" s="246"/>
      <c r="X1" s="246"/>
      <c r="Y1" s="246"/>
      <c r="Z1" s="246"/>
      <c r="AA1" s="246"/>
    </row>
    <row r="2" spans="1:32" x14ac:dyDescent="0.45">
      <c r="A2" s="127" t="s">
        <v>211</v>
      </c>
      <c r="V2" s="49"/>
      <c r="W2" s="54"/>
      <c r="X2" s="54"/>
    </row>
    <row r="3" spans="1:32" x14ac:dyDescent="0.45">
      <c r="A3" s="71" t="s">
        <v>71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5"/>
      <c r="X3" s="75"/>
      <c r="Y3" s="71"/>
      <c r="Z3" s="71"/>
      <c r="AA3" s="71"/>
    </row>
    <row r="4" spans="1:32" s="68" customFormat="1" ht="22.2" x14ac:dyDescent="0.45">
      <c r="A4" s="1"/>
      <c r="B4" s="86" t="s">
        <v>127</v>
      </c>
      <c r="C4" s="1"/>
      <c r="D4" s="1"/>
      <c r="E4" s="1"/>
      <c r="F4" s="1"/>
      <c r="G4" s="1"/>
      <c r="H4" s="1"/>
      <c r="I4" s="100">
        <f>'【一括・個別・95％】①'!D14</f>
        <v>0</v>
      </c>
      <c r="J4" s="86" t="s">
        <v>26</v>
      </c>
      <c r="K4" s="100">
        <f>'【一括・個別・95％】①'!F14</f>
        <v>0</v>
      </c>
      <c r="L4" s="86" t="s">
        <v>25</v>
      </c>
      <c r="M4" s="100">
        <f>'【一括・個別・95％】①'!H14</f>
        <v>0</v>
      </c>
      <c r="N4" s="86" t="s">
        <v>72</v>
      </c>
      <c r="O4" s="86"/>
      <c r="P4" s="86"/>
      <c r="Q4" s="86"/>
      <c r="R4" s="86"/>
      <c r="S4" s="100">
        <f>'【一括・個別・95％】①'!K14</f>
        <v>0</v>
      </c>
      <c r="T4" s="86" t="s">
        <v>26</v>
      </c>
      <c r="U4" s="100">
        <f>'【一括・個別・95％】①'!M14</f>
        <v>0</v>
      </c>
      <c r="V4" s="87" t="s">
        <v>25</v>
      </c>
      <c r="W4" s="100">
        <f>'【一括・個別・95％】①'!O14</f>
        <v>0</v>
      </c>
      <c r="X4" s="86" t="s">
        <v>24</v>
      </c>
      <c r="Z4" s="67"/>
      <c r="AA4" s="1"/>
    </row>
    <row r="5" spans="1:32" x14ac:dyDescent="0.45">
      <c r="B5" s="70" t="s">
        <v>104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69"/>
      <c r="X5" s="69"/>
      <c r="Y5" s="70"/>
      <c r="Z5" s="70"/>
      <c r="AA5" s="70"/>
    </row>
    <row r="6" spans="1:32" x14ac:dyDescent="0.45">
      <c r="D6" s="71" t="s">
        <v>95</v>
      </c>
      <c r="E6" s="71"/>
      <c r="F6" s="71"/>
      <c r="G6" s="71"/>
      <c r="H6" s="71"/>
      <c r="I6" s="71"/>
      <c r="J6" s="71"/>
      <c r="K6" s="80"/>
      <c r="M6" s="243" t="s">
        <v>94</v>
      </c>
      <c r="N6" s="71" t="s">
        <v>96</v>
      </c>
      <c r="O6" s="71"/>
      <c r="P6" s="71"/>
      <c r="Q6" s="71"/>
      <c r="R6" s="71"/>
      <c r="S6" s="71"/>
      <c r="T6" s="71"/>
      <c r="U6" s="71"/>
      <c r="V6" s="243" t="s">
        <v>0</v>
      </c>
      <c r="W6" s="71" t="s">
        <v>97</v>
      </c>
      <c r="X6" s="71"/>
      <c r="Y6" s="71"/>
      <c r="Z6" s="71"/>
      <c r="AA6" s="71"/>
    </row>
    <row r="7" spans="1:32" s="50" customFormat="1" x14ac:dyDescent="0.45">
      <c r="B7" s="72"/>
      <c r="C7" s="72"/>
      <c r="D7" s="242">
        <f>'【一括・個別・95％】①'!D19</f>
        <v>0</v>
      </c>
      <c r="E7" s="242"/>
      <c r="F7" s="242"/>
      <c r="G7" s="242"/>
      <c r="H7" s="242"/>
      <c r="I7" s="242"/>
      <c r="J7" s="242"/>
      <c r="K7" s="242"/>
      <c r="L7" s="242"/>
      <c r="M7" s="243"/>
      <c r="N7" s="242">
        <f>'【一括・個別・95％】①'!K19</f>
        <v>0</v>
      </c>
      <c r="O7" s="242"/>
      <c r="P7" s="242"/>
      <c r="Q7" s="242"/>
      <c r="R7" s="242"/>
      <c r="S7" s="242"/>
      <c r="T7" s="242"/>
      <c r="U7" s="242"/>
      <c r="V7" s="243"/>
      <c r="W7" s="233" t="str">
        <f>'【一括・個別・95％】①'!H21</f>
        <v>0</v>
      </c>
      <c r="X7" s="233"/>
      <c r="Y7" s="233"/>
      <c r="Z7" s="233"/>
      <c r="AA7" s="233"/>
    </row>
    <row r="8" spans="1:32" s="50" customFormat="1" ht="10.5" customHeight="1" x14ac:dyDescent="0.45">
      <c r="B8" s="72"/>
      <c r="C8" s="72"/>
      <c r="D8" s="72"/>
      <c r="E8" s="72"/>
      <c r="F8" s="72"/>
      <c r="G8" s="72"/>
      <c r="H8" s="72"/>
      <c r="I8" s="72"/>
      <c r="J8" s="72"/>
      <c r="M8" s="81"/>
      <c r="N8" s="72"/>
      <c r="O8" s="72"/>
      <c r="P8" s="72"/>
      <c r="Q8" s="72"/>
      <c r="R8" s="72"/>
      <c r="S8" s="72"/>
      <c r="T8" s="72"/>
      <c r="V8" s="81"/>
      <c r="W8" s="73"/>
      <c r="X8" s="73"/>
      <c r="Y8" s="73"/>
      <c r="Z8" s="73"/>
      <c r="AA8" s="77"/>
    </row>
    <row r="9" spans="1:32" x14ac:dyDescent="0.45">
      <c r="B9" s="71" t="s">
        <v>206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80"/>
      <c r="W9" s="80"/>
      <c r="X9" s="80"/>
      <c r="Y9" s="71"/>
      <c r="Z9" s="71"/>
      <c r="AA9" s="71"/>
      <c r="AB9" s="50"/>
      <c r="AC9" s="50"/>
      <c r="AD9" s="50"/>
      <c r="AE9" s="50"/>
      <c r="AF9" s="50"/>
    </row>
    <row r="10" spans="1:32" x14ac:dyDescent="0.45">
      <c r="D10" s="71" t="s">
        <v>182</v>
      </c>
      <c r="E10" s="71"/>
      <c r="F10" s="71"/>
      <c r="G10" s="71"/>
      <c r="H10" s="71"/>
      <c r="I10" s="71"/>
      <c r="J10" s="71"/>
      <c r="K10" s="80"/>
      <c r="M10" s="243" t="s">
        <v>94</v>
      </c>
      <c r="N10" s="238" t="s">
        <v>118</v>
      </c>
      <c r="O10" s="238"/>
      <c r="P10" s="238"/>
      <c r="Q10" s="238"/>
      <c r="R10" s="238"/>
      <c r="S10" s="238"/>
      <c r="T10" s="238"/>
      <c r="U10" s="238"/>
      <c r="V10" s="243" t="s">
        <v>0</v>
      </c>
      <c r="W10" s="232" t="str">
        <f>IFERROR(D11/N11,"0")</f>
        <v>0</v>
      </c>
      <c r="X10" s="232"/>
      <c r="Y10" s="232"/>
      <c r="Z10" s="237" t="s">
        <v>119</v>
      </c>
      <c r="AA10" s="237"/>
    </row>
    <row r="11" spans="1:32" s="50" customFormat="1" x14ac:dyDescent="0.45">
      <c r="B11" s="72"/>
      <c r="C11" s="72"/>
      <c r="D11" s="242">
        <f>'【一括・個別・95％】①'!F39+'【一括・個別・95％】①'!H39+'【一括・個別・95％】①'!J39</f>
        <v>0</v>
      </c>
      <c r="E11" s="242"/>
      <c r="F11" s="242"/>
      <c r="G11" s="242"/>
      <c r="H11" s="242"/>
      <c r="I11" s="242"/>
      <c r="J11" s="242"/>
      <c r="K11" s="242"/>
      <c r="L11" s="242"/>
      <c r="M11" s="243"/>
      <c r="N11" s="242">
        <f>'【一括・個別・95％】①'!N39</f>
        <v>0</v>
      </c>
      <c r="O11" s="242"/>
      <c r="P11" s="242"/>
      <c r="Q11" s="242"/>
      <c r="R11" s="242"/>
      <c r="S11" s="242"/>
      <c r="T11" s="242"/>
      <c r="U11" s="242"/>
      <c r="V11" s="243"/>
      <c r="W11" s="232"/>
      <c r="X11" s="232"/>
      <c r="Y11" s="232"/>
      <c r="Z11" s="237"/>
      <c r="AA11" s="237"/>
    </row>
    <row r="12" spans="1:32" s="50" customFormat="1" ht="10.5" customHeight="1" x14ac:dyDescent="0.45">
      <c r="B12" s="72"/>
      <c r="C12" s="72"/>
      <c r="D12" s="72"/>
      <c r="E12" s="72"/>
      <c r="F12" s="72"/>
      <c r="G12" s="72"/>
      <c r="H12" s="72"/>
      <c r="I12" s="72"/>
      <c r="J12" s="72"/>
      <c r="M12" s="81"/>
      <c r="N12" s="72"/>
      <c r="O12" s="72"/>
      <c r="P12" s="72"/>
      <c r="Q12" s="72"/>
      <c r="R12" s="72"/>
      <c r="S12" s="72"/>
      <c r="T12" s="72"/>
      <c r="V12" s="81"/>
      <c r="W12" s="73"/>
      <c r="X12" s="73"/>
      <c r="Y12" s="73"/>
      <c r="Z12" s="73"/>
      <c r="AA12" s="77"/>
    </row>
    <row r="13" spans="1:32" x14ac:dyDescent="0.45">
      <c r="B13" s="71" t="s">
        <v>187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80"/>
      <c r="W13" s="80"/>
      <c r="X13" s="80"/>
      <c r="Y13" s="71"/>
      <c r="Z13" s="71"/>
      <c r="AA13" s="71"/>
    </row>
    <row r="14" spans="1:32" ht="37.5" customHeight="1" x14ac:dyDescent="0.45">
      <c r="C14" s="85"/>
      <c r="D14" s="235" t="s">
        <v>192</v>
      </c>
      <c r="E14" s="235"/>
      <c r="F14" s="235"/>
      <c r="G14" s="235"/>
      <c r="H14" s="236" t="s">
        <v>105</v>
      </c>
      <c r="I14" s="237" t="s">
        <v>119</v>
      </c>
      <c r="J14" s="237"/>
      <c r="K14" s="236" t="s">
        <v>105</v>
      </c>
      <c r="L14" s="238" t="s">
        <v>123</v>
      </c>
      <c r="M14" s="238"/>
      <c r="N14" s="238"/>
      <c r="O14" s="238"/>
      <c r="P14" s="236" t="s">
        <v>105</v>
      </c>
      <c r="Q14" s="235" t="s">
        <v>124</v>
      </c>
      <c r="R14" s="235"/>
      <c r="S14" s="235"/>
      <c r="T14" s="235"/>
      <c r="U14" s="239" t="s">
        <v>98</v>
      </c>
      <c r="V14" s="244" t="s">
        <v>135</v>
      </c>
      <c r="W14" s="244"/>
      <c r="X14" s="244"/>
      <c r="Y14" s="244"/>
      <c r="Z14" s="244"/>
      <c r="AA14" s="244"/>
    </row>
    <row r="15" spans="1:32" ht="18.75" customHeight="1" x14ac:dyDescent="0.45">
      <c r="B15" s="71"/>
      <c r="D15" s="231">
        <f>N11</f>
        <v>0</v>
      </c>
      <c r="E15" s="231"/>
      <c r="F15" s="231"/>
      <c r="G15" s="231"/>
      <c r="H15" s="236"/>
      <c r="I15" s="232" t="str">
        <f>W10</f>
        <v>0</v>
      </c>
      <c r="J15" s="232"/>
      <c r="K15" s="236"/>
      <c r="L15" s="238"/>
      <c r="M15" s="238"/>
      <c r="N15" s="238"/>
      <c r="O15" s="238"/>
      <c r="P15" s="236"/>
      <c r="Q15" s="233" t="str">
        <f>W7</f>
        <v>0</v>
      </c>
      <c r="R15" s="233"/>
      <c r="S15" s="233"/>
      <c r="T15" s="233"/>
      <c r="U15" s="239"/>
      <c r="V15" s="234">
        <f>IFERROR(D15*I15*10/110*Q15,0)</f>
        <v>0</v>
      </c>
      <c r="W15" s="234"/>
      <c r="X15" s="234"/>
      <c r="Y15" s="234"/>
      <c r="Z15" s="234"/>
      <c r="AA15" s="234"/>
    </row>
    <row r="17" spans="1:36" s="71" customFormat="1" ht="21" customHeight="1" x14ac:dyDescent="0.45">
      <c r="F17" s="1"/>
      <c r="G17" s="84"/>
      <c r="H17" s="78"/>
      <c r="N17" s="99"/>
      <c r="O17" s="99"/>
      <c r="P17" s="99"/>
      <c r="Q17" s="99"/>
      <c r="R17" s="99"/>
      <c r="S17" s="99"/>
      <c r="T17" s="99"/>
      <c r="U17" s="114" t="s">
        <v>188</v>
      </c>
      <c r="V17" s="240"/>
      <c r="W17" s="240"/>
      <c r="X17" s="240"/>
      <c r="Y17" s="240"/>
      <c r="Z17" s="240"/>
      <c r="AA17" s="78" t="s">
        <v>58</v>
      </c>
      <c r="AC17" s="79"/>
      <c r="AD17" s="73"/>
      <c r="AJ17" s="73"/>
    </row>
    <row r="19" spans="1:36" ht="21" customHeight="1" x14ac:dyDescent="0.45">
      <c r="A19" s="241" t="s">
        <v>128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</row>
    <row r="20" spans="1:36" ht="6.75" customHeight="1" x14ac:dyDescent="0.45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36" s="68" customFormat="1" ht="22.2" x14ac:dyDescent="0.45">
      <c r="A21" s="1"/>
      <c r="B21" s="86" t="s">
        <v>129</v>
      </c>
      <c r="C21" s="86"/>
      <c r="D21" s="86"/>
      <c r="E21" s="86"/>
      <c r="F21" s="86"/>
      <c r="G21" s="86"/>
      <c r="H21" s="86"/>
      <c r="I21" s="100" t="str">
        <f>'【一括・個別・95％】①'!D25</f>
        <v/>
      </c>
      <c r="J21" s="86" t="s">
        <v>26</v>
      </c>
      <c r="K21" s="100" t="str">
        <f>'【一括・個別・95％】①'!F25</f>
        <v/>
      </c>
      <c r="L21" s="86" t="s">
        <v>25</v>
      </c>
      <c r="M21" s="100" t="str">
        <f>'【一括・個別・95％】①'!H25</f>
        <v/>
      </c>
      <c r="N21" s="86" t="s">
        <v>72</v>
      </c>
      <c r="O21" s="86"/>
      <c r="P21" s="86"/>
      <c r="Q21" s="86"/>
      <c r="R21" s="86"/>
      <c r="S21" s="100" t="str">
        <f>'【一括・個別・95％】①'!K25</f>
        <v/>
      </c>
      <c r="T21" s="86" t="s">
        <v>26</v>
      </c>
      <c r="U21" s="100" t="str">
        <f>'【一括・個別・95％】①'!M25</f>
        <v/>
      </c>
      <c r="V21" s="87" t="s">
        <v>25</v>
      </c>
      <c r="W21" s="100" t="str">
        <f>'【一括・個別・95％】①'!O25</f>
        <v/>
      </c>
      <c r="X21" s="86" t="s">
        <v>24</v>
      </c>
      <c r="Z21" s="87"/>
      <c r="AA21" s="86"/>
      <c r="AB21" s="86"/>
    </row>
    <row r="22" spans="1:36" x14ac:dyDescent="0.45">
      <c r="B22" s="70" t="s">
        <v>104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69"/>
      <c r="X22" s="69"/>
      <c r="Y22" s="70"/>
      <c r="Z22" s="70"/>
      <c r="AA22" s="70"/>
    </row>
    <row r="23" spans="1:36" x14ac:dyDescent="0.45">
      <c r="D23" s="71" t="s">
        <v>99</v>
      </c>
      <c r="E23" s="71"/>
      <c r="F23" s="71"/>
      <c r="G23" s="71"/>
      <c r="H23" s="71"/>
      <c r="I23" s="71"/>
      <c r="J23" s="71"/>
      <c r="K23" s="80"/>
      <c r="M23" s="243" t="s">
        <v>94</v>
      </c>
      <c r="N23" s="71" t="s">
        <v>100</v>
      </c>
      <c r="O23" s="71"/>
      <c r="P23" s="71"/>
      <c r="Q23" s="71"/>
      <c r="R23" s="71"/>
      <c r="S23" s="71"/>
      <c r="T23" s="71"/>
      <c r="U23" s="71"/>
      <c r="V23" s="243" t="s">
        <v>0</v>
      </c>
      <c r="W23" s="71" t="s">
        <v>101</v>
      </c>
      <c r="X23" s="71"/>
      <c r="Y23" s="71"/>
      <c r="Z23" s="71"/>
      <c r="AA23" s="71"/>
    </row>
    <row r="24" spans="1:36" s="50" customFormat="1" x14ac:dyDescent="0.45">
      <c r="B24" s="72"/>
      <c r="C24" s="72"/>
      <c r="D24" s="242">
        <f>'【一括・個別・95％】①'!D30</f>
        <v>0</v>
      </c>
      <c r="E24" s="242"/>
      <c r="F24" s="242"/>
      <c r="G24" s="242"/>
      <c r="H24" s="242"/>
      <c r="I24" s="242"/>
      <c r="J24" s="242"/>
      <c r="K24" s="242"/>
      <c r="L24" s="242"/>
      <c r="M24" s="243"/>
      <c r="N24" s="242">
        <f>'【一括・個別・95％】①'!K30</f>
        <v>0</v>
      </c>
      <c r="O24" s="242"/>
      <c r="P24" s="242"/>
      <c r="Q24" s="242"/>
      <c r="R24" s="242"/>
      <c r="S24" s="242"/>
      <c r="T24" s="242"/>
      <c r="U24" s="242"/>
      <c r="V24" s="243"/>
      <c r="W24" s="233" t="str">
        <f>'【一括・個別・95％】①'!H32</f>
        <v>0</v>
      </c>
      <c r="X24" s="233"/>
      <c r="Y24" s="233"/>
      <c r="Z24" s="233"/>
      <c r="AA24" s="233"/>
    </row>
    <row r="25" spans="1:36" s="50" customFormat="1" ht="10.5" customHeight="1" x14ac:dyDescent="0.45">
      <c r="B25" s="72"/>
      <c r="C25" s="72"/>
      <c r="D25" s="72"/>
      <c r="E25" s="72"/>
      <c r="F25" s="72"/>
      <c r="G25" s="72"/>
      <c r="H25" s="72"/>
      <c r="I25" s="72"/>
      <c r="J25" s="72"/>
      <c r="M25" s="81"/>
      <c r="N25" s="72"/>
      <c r="O25" s="72"/>
      <c r="P25" s="72"/>
      <c r="Q25" s="72"/>
      <c r="R25" s="72"/>
      <c r="S25" s="72"/>
      <c r="T25" s="72"/>
      <c r="V25" s="81"/>
      <c r="W25" s="73"/>
      <c r="X25" s="73"/>
      <c r="Y25" s="73"/>
      <c r="Z25" s="73"/>
      <c r="AA25" s="77"/>
    </row>
    <row r="26" spans="1:36" x14ac:dyDescent="0.45">
      <c r="B26" s="71" t="s">
        <v>116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80"/>
      <c r="W26" s="80"/>
      <c r="X26" s="80"/>
      <c r="Y26" s="71"/>
      <c r="Z26" s="71"/>
      <c r="AA26" s="71"/>
      <c r="AB26" s="50"/>
      <c r="AC26" s="50"/>
      <c r="AD26" s="50"/>
      <c r="AE26" s="50"/>
      <c r="AF26" s="50"/>
    </row>
    <row r="27" spans="1:36" x14ac:dyDescent="0.45">
      <c r="D27" s="71" t="s">
        <v>182</v>
      </c>
      <c r="E27" s="71"/>
      <c r="F27" s="71"/>
      <c r="G27" s="71"/>
      <c r="H27" s="71"/>
      <c r="I27" s="71"/>
      <c r="J27" s="71"/>
      <c r="K27" s="80"/>
      <c r="M27" s="243" t="s">
        <v>94</v>
      </c>
      <c r="N27" s="238" t="s">
        <v>118</v>
      </c>
      <c r="O27" s="238"/>
      <c r="P27" s="238"/>
      <c r="Q27" s="238"/>
      <c r="R27" s="238"/>
      <c r="S27" s="238"/>
      <c r="T27" s="238"/>
      <c r="U27" s="238"/>
      <c r="V27" s="243" t="s">
        <v>0</v>
      </c>
      <c r="W27" s="232" t="str">
        <f>IFERROR(D28/N28,"0")</f>
        <v>0</v>
      </c>
      <c r="X27" s="232"/>
      <c r="Y27" s="232"/>
      <c r="Z27" s="237" t="s">
        <v>122</v>
      </c>
      <c r="AA27" s="237"/>
    </row>
    <row r="28" spans="1:36" s="50" customFormat="1" x14ac:dyDescent="0.45">
      <c r="B28" s="72"/>
      <c r="C28" s="72"/>
      <c r="D28" s="242">
        <f>'【一括・個別・95％】①'!F42+'【一括・個別・95％】①'!H42+'【一括・個別・95％】①'!J42</f>
        <v>0</v>
      </c>
      <c r="E28" s="242"/>
      <c r="F28" s="242"/>
      <c r="G28" s="242"/>
      <c r="H28" s="242"/>
      <c r="I28" s="242"/>
      <c r="J28" s="242"/>
      <c r="K28" s="242"/>
      <c r="L28" s="242"/>
      <c r="M28" s="243"/>
      <c r="N28" s="242">
        <f>'【一括・個別・95％】①'!N42</f>
        <v>0</v>
      </c>
      <c r="O28" s="242"/>
      <c r="P28" s="242"/>
      <c r="Q28" s="242"/>
      <c r="R28" s="242"/>
      <c r="S28" s="242"/>
      <c r="T28" s="242"/>
      <c r="U28" s="242"/>
      <c r="V28" s="243"/>
      <c r="W28" s="232"/>
      <c r="X28" s="232"/>
      <c r="Y28" s="232"/>
      <c r="Z28" s="237"/>
      <c r="AA28" s="237"/>
    </row>
    <row r="29" spans="1:36" s="50" customFormat="1" ht="10.5" customHeight="1" x14ac:dyDescent="0.45">
      <c r="B29" s="72"/>
      <c r="C29" s="72"/>
      <c r="D29" s="72"/>
      <c r="E29" s="72"/>
      <c r="F29" s="72"/>
      <c r="G29" s="72"/>
      <c r="H29" s="72"/>
      <c r="I29" s="72"/>
      <c r="J29" s="72"/>
      <c r="M29" s="81"/>
      <c r="N29" s="72"/>
      <c r="O29" s="72"/>
      <c r="P29" s="72"/>
      <c r="Q29" s="72"/>
      <c r="R29" s="72"/>
      <c r="S29" s="72"/>
      <c r="T29" s="72"/>
      <c r="V29" s="81"/>
      <c r="W29" s="73"/>
      <c r="X29" s="73"/>
      <c r="Y29" s="73"/>
      <c r="Z29" s="73"/>
      <c r="AA29" s="77"/>
    </row>
    <row r="30" spans="1:36" x14ac:dyDescent="0.45">
      <c r="B30" s="71" t="s">
        <v>187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80"/>
      <c r="W30" s="80"/>
      <c r="X30" s="80"/>
      <c r="Y30" s="71"/>
      <c r="Z30" s="71"/>
      <c r="AA30" s="71"/>
    </row>
    <row r="31" spans="1:36" ht="37.5" customHeight="1" x14ac:dyDescent="0.45">
      <c r="C31" s="85"/>
      <c r="D31" s="235" t="s">
        <v>193</v>
      </c>
      <c r="E31" s="235"/>
      <c r="F31" s="235"/>
      <c r="G31" s="235"/>
      <c r="H31" s="236" t="s">
        <v>105</v>
      </c>
      <c r="I31" s="237" t="s">
        <v>122</v>
      </c>
      <c r="J31" s="237"/>
      <c r="K31" s="236" t="s">
        <v>105</v>
      </c>
      <c r="L31" s="238" t="s">
        <v>123</v>
      </c>
      <c r="M31" s="238"/>
      <c r="N31" s="238"/>
      <c r="O31" s="238"/>
      <c r="P31" s="236" t="s">
        <v>105</v>
      </c>
      <c r="Q31" s="235" t="s">
        <v>134</v>
      </c>
      <c r="R31" s="235"/>
      <c r="S31" s="235"/>
      <c r="T31" s="235"/>
      <c r="U31" s="239" t="s">
        <v>98</v>
      </c>
      <c r="V31" s="244" t="s">
        <v>135</v>
      </c>
      <c r="W31" s="244"/>
      <c r="X31" s="244"/>
      <c r="Y31" s="244"/>
      <c r="Z31" s="244"/>
      <c r="AA31" s="244"/>
    </row>
    <row r="32" spans="1:36" ht="18.75" customHeight="1" x14ac:dyDescent="0.45">
      <c r="B32" s="71"/>
      <c r="D32" s="231">
        <f>N28</f>
        <v>0</v>
      </c>
      <c r="E32" s="231"/>
      <c r="F32" s="231"/>
      <c r="G32" s="231"/>
      <c r="H32" s="236"/>
      <c r="I32" s="232" t="str">
        <f>W27</f>
        <v>0</v>
      </c>
      <c r="J32" s="232"/>
      <c r="K32" s="236"/>
      <c r="L32" s="238"/>
      <c r="M32" s="238"/>
      <c r="N32" s="238"/>
      <c r="O32" s="238"/>
      <c r="P32" s="236"/>
      <c r="Q32" s="233" t="str">
        <f>W24</f>
        <v>0</v>
      </c>
      <c r="R32" s="233"/>
      <c r="S32" s="233"/>
      <c r="T32" s="233"/>
      <c r="U32" s="239"/>
      <c r="V32" s="234">
        <f>IFERROR(D32*I32*10/110*Q32,0)</f>
        <v>0</v>
      </c>
      <c r="W32" s="234"/>
      <c r="X32" s="234"/>
      <c r="Y32" s="234"/>
      <c r="Z32" s="234"/>
      <c r="AA32" s="234"/>
    </row>
    <row r="34" spans="1:36" s="71" customFormat="1" ht="21" customHeight="1" x14ac:dyDescent="0.45">
      <c r="F34" s="1"/>
      <c r="G34" s="84"/>
      <c r="H34" s="78"/>
      <c r="N34" s="99"/>
      <c r="O34" s="99"/>
      <c r="P34" s="99"/>
      <c r="Q34" s="99"/>
      <c r="R34" s="99"/>
      <c r="S34" s="99"/>
      <c r="T34" s="99"/>
      <c r="U34" s="114" t="s">
        <v>188</v>
      </c>
      <c r="V34" s="240"/>
      <c r="W34" s="240"/>
      <c r="X34" s="240"/>
      <c r="Y34" s="240"/>
      <c r="Z34" s="240"/>
      <c r="AA34" s="78" t="s">
        <v>58</v>
      </c>
      <c r="AC34" s="79"/>
      <c r="AD34" s="73"/>
      <c r="AJ34" s="73"/>
    </row>
    <row r="36" spans="1:36" s="71" customFormat="1" ht="21" customHeight="1" x14ac:dyDescent="0.45">
      <c r="B36" s="86" t="s">
        <v>203</v>
      </c>
      <c r="L36" s="117"/>
      <c r="M36" s="245">
        <f>V17+V34</f>
        <v>0</v>
      </c>
      <c r="N36" s="245"/>
      <c r="O36" s="245"/>
      <c r="P36" s="245"/>
      <c r="Q36" s="245"/>
      <c r="R36" s="88" t="s">
        <v>58</v>
      </c>
      <c r="W36" s="75"/>
      <c r="X36" s="75"/>
    </row>
    <row r="37" spans="1:36" ht="6.75" customHeight="1" x14ac:dyDescent="0.45"/>
    <row r="38" spans="1:36" s="71" customFormat="1" x14ac:dyDescent="0.45">
      <c r="Q38" s="78"/>
      <c r="S38" s="78"/>
      <c r="V38" s="80"/>
      <c r="W38" s="80"/>
      <c r="X38" s="80"/>
    </row>
    <row r="39" spans="1:36" s="3" customFormat="1" x14ac:dyDescent="0.45">
      <c r="A39" s="3" t="s">
        <v>102</v>
      </c>
      <c r="Q39" s="4"/>
      <c r="S39" s="4"/>
      <c r="T39" s="4"/>
      <c r="U39" s="4"/>
      <c r="V39" s="4"/>
      <c r="W39" s="4"/>
      <c r="X39" s="4"/>
      <c r="Y39" s="4"/>
      <c r="Z39" s="4"/>
      <c r="AA39" s="4"/>
    </row>
    <row r="40" spans="1:36" s="3" customFormat="1" x14ac:dyDescent="0.45">
      <c r="A40" s="26" t="s">
        <v>35</v>
      </c>
      <c r="B40" s="27" t="s">
        <v>34</v>
      </c>
      <c r="C40" s="27"/>
      <c r="D40" s="27"/>
      <c r="E40" s="27"/>
    </row>
    <row r="41" spans="1:36" s="3" customFormat="1" x14ac:dyDescent="0.45">
      <c r="A41" s="22" t="s">
        <v>30</v>
      </c>
      <c r="B41" s="3" t="s">
        <v>31</v>
      </c>
    </row>
    <row r="42" spans="1:36" s="3" customFormat="1" x14ac:dyDescent="0.45">
      <c r="A42" s="22" t="s">
        <v>30</v>
      </c>
      <c r="B42" s="3" t="s">
        <v>32</v>
      </c>
    </row>
    <row r="43" spans="1:36" s="3" customFormat="1" x14ac:dyDescent="0.45">
      <c r="A43" s="22" t="s">
        <v>30</v>
      </c>
      <c r="B43" s="3" t="s">
        <v>33</v>
      </c>
    </row>
    <row r="44" spans="1:36" ht="20.100000000000001" customHeight="1" x14ac:dyDescent="0.45"/>
    <row r="45" spans="1:36" ht="20.100000000000001" customHeight="1" x14ac:dyDescent="0.45"/>
    <row r="46" spans="1:36" ht="20.100000000000001" customHeight="1" x14ac:dyDescent="0.45"/>
    <row r="47" spans="1:36" ht="20.100000000000001" customHeight="1" x14ac:dyDescent="0.45"/>
    <row r="48" spans="1:36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</sheetData>
  <mergeCells count="55">
    <mergeCell ref="D11:L11"/>
    <mergeCell ref="N11:U11"/>
    <mergeCell ref="S1:AA1"/>
    <mergeCell ref="M6:M7"/>
    <mergeCell ref="V6:V7"/>
    <mergeCell ref="D7:L7"/>
    <mergeCell ref="N7:U7"/>
    <mergeCell ref="W7:AA7"/>
    <mergeCell ref="M10:M11"/>
    <mergeCell ref="N10:U10"/>
    <mergeCell ref="V10:V11"/>
    <mergeCell ref="W10:Y11"/>
    <mergeCell ref="Z10:AA11"/>
    <mergeCell ref="M36:Q36"/>
    <mergeCell ref="I14:J14"/>
    <mergeCell ref="K14:K15"/>
    <mergeCell ref="L14:O15"/>
    <mergeCell ref="P14:P15"/>
    <mergeCell ref="Q14:T14"/>
    <mergeCell ref="V34:Z34"/>
    <mergeCell ref="U31:U32"/>
    <mergeCell ref="W24:AA24"/>
    <mergeCell ref="M27:M28"/>
    <mergeCell ref="W27:Y28"/>
    <mergeCell ref="Z27:AA28"/>
    <mergeCell ref="Q31:T31"/>
    <mergeCell ref="V31:AA31"/>
    <mergeCell ref="V23:V24"/>
    <mergeCell ref="N24:U24"/>
    <mergeCell ref="U14:U15"/>
    <mergeCell ref="V17:Z17"/>
    <mergeCell ref="A19:AA19"/>
    <mergeCell ref="D28:L28"/>
    <mergeCell ref="N28:U28"/>
    <mergeCell ref="D24:L24"/>
    <mergeCell ref="N27:U27"/>
    <mergeCell ref="V27:V28"/>
    <mergeCell ref="V14:AA14"/>
    <mergeCell ref="D15:G15"/>
    <mergeCell ref="I15:J15"/>
    <mergeCell ref="Q15:T15"/>
    <mergeCell ref="V15:AA15"/>
    <mergeCell ref="D14:G14"/>
    <mergeCell ref="H14:H15"/>
    <mergeCell ref="M23:M24"/>
    <mergeCell ref="D32:G32"/>
    <mergeCell ref="I32:J32"/>
    <mergeCell ref="Q32:T32"/>
    <mergeCell ref="V32:AA32"/>
    <mergeCell ref="D31:G31"/>
    <mergeCell ref="H31:H32"/>
    <mergeCell ref="I31:J31"/>
    <mergeCell ref="K31:K32"/>
    <mergeCell ref="L31:O32"/>
    <mergeCell ref="P31:P32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&amp;L積算内訳書②【一括】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5050"/>
    <pageSetUpPr fitToPage="1"/>
  </sheetPr>
  <dimension ref="A1:AF78"/>
  <sheetViews>
    <sheetView view="pageBreakPreview" zoomScaleNormal="100" zoomScaleSheetLayoutView="100" workbookViewId="0"/>
  </sheetViews>
  <sheetFormatPr defaultColWidth="9" defaultRowHeight="18" x14ac:dyDescent="0.45"/>
  <cols>
    <col min="1" max="3" width="3.3984375" style="49" customWidth="1"/>
    <col min="4" max="4" width="3.59765625" style="49" customWidth="1"/>
    <col min="5" max="7" width="3.3984375" style="49" customWidth="1"/>
    <col min="8" max="8" width="3.09765625" style="49" customWidth="1"/>
    <col min="9" max="15" width="3.3984375" style="49" customWidth="1"/>
    <col min="16" max="16" width="3.3984375" style="49" bestFit="1" customWidth="1"/>
    <col min="17" max="20" width="3.3984375" style="49" customWidth="1"/>
    <col min="21" max="21" width="3.3984375" style="49" bestFit="1" customWidth="1"/>
    <col min="22" max="24" width="3.3984375" style="51" customWidth="1"/>
    <col min="25" max="27" width="3.3984375" style="49" customWidth="1"/>
    <col min="28" max="28" width="12.69921875" style="49" bestFit="1" customWidth="1"/>
    <col min="29" max="29" width="10.59765625" style="49" customWidth="1"/>
    <col min="30" max="16384" width="9" style="49"/>
  </cols>
  <sheetData>
    <row r="1" spans="1:32" ht="25.5" customHeight="1" x14ac:dyDescent="0.45">
      <c r="A1" s="48" t="s">
        <v>103</v>
      </c>
      <c r="B1" s="48"/>
      <c r="R1" s="54" t="s">
        <v>108</v>
      </c>
      <c r="S1" s="246" t="str">
        <f>IF(報告書【PCR】!P8="","（自動入力）",報告書【PCR】!P8)</f>
        <v>（自動入力）</v>
      </c>
      <c r="T1" s="246"/>
      <c r="U1" s="246"/>
      <c r="V1" s="246"/>
      <c r="W1" s="246"/>
      <c r="X1" s="246"/>
      <c r="Y1" s="246"/>
      <c r="Z1" s="246"/>
      <c r="AA1" s="246"/>
    </row>
    <row r="2" spans="1:32" ht="6.75" customHeight="1" x14ac:dyDescent="0.45">
      <c r="V2" s="49"/>
      <c r="W2" s="54"/>
      <c r="X2" s="54"/>
    </row>
    <row r="3" spans="1:32" x14ac:dyDescent="0.45">
      <c r="A3" s="71" t="s">
        <v>71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5"/>
      <c r="X3" s="75"/>
      <c r="Y3" s="71"/>
      <c r="Z3" s="71"/>
      <c r="AA3" s="71"/>
    </row>
    <row r="4" spans="1:32" s="68" customFormat="1" ht="22.2" x14ac:dyDescent="0.45">
      <c r="A4" s="1"/>
      <c r="B4" s="86" t="s">
        <v>127</v>
      </c>
      <c r="C4" s="1"/>
      <c r="D4" s="1"/>
      <c r="E4" s="1"/>
      <c r="F4" s="1"/>
      <c r="G4" s="1"/>
      <c r="H4" s="1"/>
      <c r="I4" s="100">
        <f>'【一括・個別・95％】①'!D14</f>
        <v>0</v>
      </c>
      <c r="J4" s="86" t="s">
        <v>26</v>
      </c>
      <c r="K4" s="100">
        <f>'【一括・個別・95％】①'!F14</f>
        <v>0</v>
      </c>
      <c r="L4" s="86" t="s">
        <v>25</v>
      </c>
      <c r="M4" s="100">
        <f>'【一括・個別・95％】①'!H14</f>
        <v>0</v>
      </c>
      <c r="N4" s="86" t="s">
        <v>72</v>
      </c>
      <c r="O4" s="86"/>
      <c r="P4" s="86"/>
      <c r="Q4" s="86"/>
      <c r="R4" s="86"/>
      <c r="S4" s="100">
        <f>'【一括・個別・95％】①'!K14</f>
        <v>0</v>
      </c>
      <c r="T4" s="86" t="s">
        <v>26</v>
      </c>
      <c r="U4" s="100">
        <f>'【一括・個別・95％】①'!M14</f>
        <v>0</v>
      </c>
      <c r="V4" s="87" t="s">
        <v>25</v>
      </c>
      <c r="W4" s="100">
        <f>'【一括・個別・95％】①'!O14</f>
        <v>0</v>
      </c>
      <c r="X4" s="86" t="s">
        <v>24</v>
      </c>
      <c r="Z4" s="67"/>
      <c r="AA4" s="1"/>
      <c r="AB4" s="86"/>
    </row>
    <row r="5" spans="1:32" x14ac:dyDescent="0.45">
      <c r="B5" s="70" t="s">
        <v>104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69"/>
      <c r="X5" s="69"/>
      <c r="Y5" s="70"/>
      <c r="Z5" s="70"/>
      <c r="AA5" s="70"/>
    </row>
    <row r="6" spans="1:32" x14ac:dyDescent="0.45">
      <c r="D6" s="71" t="s">
        <v>95</v>
      </c>
      <c r="E6" s="71"/>
      <c r="F6" s="71"/>
      <c r="G6" s="71"/>
      <c r="H6" s="71"/>
      <c r="I6" s="71"/>
      <c r="J6" s="71"/>
      <c r="K6" s="74"/>
      <c r="M6" s="243" t="s">
        <v>94</v>
      </c>
      <c r="N6" s="71" t="s">
        <v>96</v>
      </c>
      <c r="O6" s="71"/>
      <c r="P6" s="71"/>
      <c r="Q6" s="71"/>
      <c r="R6" s="71"/>
      <c r="S6" s="71"/>
      <c r="T6" s="71"/>
      <c r="U6" s="71"/>
      <c r="V6" s="243" t="s">
        <v>0</v>
      </c>
      <c r="W6" s="71" t="s">
        <v>97</v>
      </c>
      <c r="X6" s="71"/>
      <c r="Y6" s="71"/>
      <c r="Z6" s="71"/>
      <c r="AA6" s="71"/>
    </row>
    <row r="7" spans="1:32" s="50" customFormat="1" x14ac:dyDescent="0.45">
      <c r="B7" s="72"/>
      <c r="C7" s="72"/>
      <c r="D7" s="242">
        <f>'【一括・個別・95％】①'!D19</f>
        <v>0</v>
      </c>
      <c r="E7" s="242"/>
      <c r="F7" s="242"/>
      <c r="G7" s="242"/>
      <c r="H7" s="242"/>
      <c r="I7" s="242"/>
      <c r="J7" s="242"/>
      <c r="K7" s="242"/>
      <c r="L7" s="242"/>
      <c r="M7" s="243"/>
      <c r="N7" s="242">
        <f>'【一括・個別・95％】①'!K19</f>
        <v>0</v>
      </c>
      <c r="O7" s="242"/>
      <c r="P7" s="242"/>
      <c r="Q7" s="242"/>
      <c r="R7" s="242"/>
      <c r="S7" s="242"/>
      <c r="T7" s="242"/>
      <c r="U7" s="242"/>
      <c r="V7" s="243"/>
      <c r="W7" s="233" t="str">
        <f>'【一括・個別・95％】①'!H21</f>
        <v>0</v>
      </c>
      <c r="X7" s="233"/>
      <c r="Y7" s="233"/>
      <c r="Z7" s="233"/>
      <c r="AA7" s="233"/>
    </row>
    <row r="8" spans="1:32" s="50" customFormat="1" x14ac:dyDescent="0.45">
      <c r="B8" s="72"/>
      <c r="C8" s="72"/>
      <c r="D8" s="72"/>
      <c r="E8" s="72"/>
      <c r="F8" s="72"/>
      <c r="G8" s="72"/>
      <c r="H8" s="72"/>
      <c r="I8" s="72"/>
      <c r="J8" s="72"/>
      <c r="M8" s="76"/>
      <c r="N8" s="72"/>
      <c r="O8" s="72"/>
      <c r="P8" s="72"/>
      <c r="Q8" s="72"/>
      <c r="R8" s="72"/>
      <c r="S8" s="72"/>
      <c r="T8" s="72"/>
      <c r="V8" s="76"/>
      <c r="W8" s="73"/>
      <c r="X8" s="73"/>
      <c r="Y8" s="73"/>
      <c r="Z8" s="73"/>
      <c r="AA8" s="77"/>
    </row>
    <row r="9" spans="1:32" x14ac:dyDescent="0.45">
      <c r="B9" s="71" t="s">
        <v>206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80"/>
      <c r="W9" s="80"/>
      <c r="X9" s="80"/>
      <c r="Y9" s="71"/>
      <c r="Z9" s="71"/>
      <c r="AA9" s="71"/>
      <c r="AB9" s="50"/>
      <c r="AC9" s="50"/>
      <c r="AD9" s="50"/>
      <c r="AE9" s="50"/>
      <c r="AF9" s="50"/>
    </row>
    <row r="10" spans="1:32" x14ac:dyDescent="0.45">
      <c r="B10" s="71"/>
      <c r="C10" s="71" t="s">
        <v>106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80"/>
      <c r="W10" s="80"/>
      <c r="X10" s="80"/>
      <c r="Y10" s="71"/>
      <c r="Z10" s="71"/>
      <c r="AA10" s="71"/>
    </row>
    <row r="11" spans="1:32" x14ac:dyDescent="0.45">
      <c r="D11" s="71" t="s">
        <v>117</v>
      </c>
      <c r="E11" s="71"/>
      <c r="F11" s="71"/>
      <c r="G11" s="71"/>
      <c r="H11" s="71"/>
      <c r="I11" s="71"/>
      <c r="J11" s="71"/>
      <c r="K11" s="80"/>
      <c r="M11" s="243" t="s">
        <v>94</v>
      </c>
      <c r="N11" s="238" t="s">
        <v>118</v>
      </c>
      <c r="O11" s="238"/>
      <c r="P11" s="238"/>
      <c r="Q11" s="238"/>
      <c r="R11" s="238"/>
      <c r="S11" s="238"/>
      <c r="T11" s="238"/>
      <c r="U11" s="238"/>
      <c r="V11" s="243" t="s">
        <v>0</v>
      </c>
      <c r="W11" s="232" t="str">
        <f>IFERROR(D12/N12,"0")</f>
        <v>0</v>
      </c>
      <c r="X11" s="232"/>
      <c r="Y11" s="232"/>
      <c r="Z11" s="237" t="s">
        <v>119</v>
      </c>
      <c r="AA11" s="237"/>
    </row>
    <row r="12" spans="1:32" s="50" customFormat="1" x14ac:dyDescent="0.45">
      <c r="B12" s="72"/>
      <c r="C12" s="72"/>
      <c r="D12" s="242">
        <f>'【一括・個別・95％】①'!F39</f>
        <v>0</v>
      </c>
      <c r="E12" s="242"/>
      <c r="F12" s="242"/>
      <c r="G12" s="242"/>
      <c r="H12" s="242"/>
      <c r="I12" s="242"/>
      <c r="J12" s="242"/>
      <c r="K12" s="242"/>
      <c r="L12" s="242"/>
      <c r="M12" s="243"/>
      <c r="N12" s="242">
        <f>'【一括・個別・95％】①'!N39</f>
        <v>0</v>
      </c>
      <c r="O12" s="242"/>
      <c r="P12" s="242"/>
      <c r="Q12" s="242"/>
      <c r="R12" s="242"/>
      <c r="S12" s="242"/>
      <c r="T12" s="242"/>
      <c r="U12" s="242"/>
      <c r="V12" s="243"/>
      <c r="W12" s="232"/>
      <c r="X12" s="232"/>
      <c r="Y12" s="232"/>
      <c r="Z12" s="237"/>
      <c r="AA12" s="237"/>
    </row>
    <row r="13" spans="1:32" x14ac:dyDescent="0.45">
      <c r="B13" s="71"/>
      <c r="C13" s="71" t="s">
        <v>107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80"/>
      <c r="W13" s="110"/>
      <c r="X13" s="110"/>
      <c r="Y13" s="116"/>
      <c r="Z13" s="71"/>
      <c r="AA13" s="71"/>
    </row>
    <row r="14" spans="1:32" x14ac:dyDescent="0.45">
      <c r="D14" s="71" t="s">
        <v>120</v>
      </c>
      <c r="E14" s="71"/>
      <c r="F14" s="71"/>
      <c r="G14" s="71"/>
      <c r="H14" s="71"/>
      <c r="I14" s="71"/>
      <c r="J14" s="71"/>
      <c r="K14" s="80"/>
      <c r="M14" s="243" t="s">
        <v>94</v>
      </c>
      <c r="N14" s="238" t="s">
        <v>118</v>
      </c>
      <c r="O14" s="238"/>
      <c r="P14" s="238"/>
      <c r="Q14" s="238"/>
      <c r="R14" s="238"/>
      <c r="S14" s="238"/>
      <c r="T14" s="238"/>
      <c r="U14" s="238"/>
      <c r="V14" s="243" t="s">
        <v>0</v>
      </c>
      <c r="W14" s="232" t="str">
        <f>IFERROR(D15/N15,"0")</f>
        <v>0</v>
      </c>
      <c r="X14" s="232"/>
      <c r="Y14" s="232"/>
      <c r="Z14" s="237" t="s">
        <v>121</v>
      </c>
      <c r="AA14" s="237"/>
    </row>
    <row r="15" spans="1:32" s="50" customFormat="1" x14ac:dyDescent="0.45">
      <c r="B15" s="72"/>
      <c r="C15" s="72"/>
      <c r="D15" s="242">
        <f>'【一括・個別・95％】①'!J39</f>
        <v>0</v>
      </c>
      <c r="E15" s="242"/>
      <c r="F15" s="242"/>
      <c r="G15" s="242"/>
      <c r="H15" s="242"/>
      <c r="I15" s="242"/>
      <c r="J15" s="242"/>
      <c r="K15" s="242"/>
      <c r="L15" s="242"/>
      <c r="M15" s="243"/>
      <c r="N15" s="242">
        <f>'【一括・個別・95％】①'!N39</f>
        <v>0</v>
      </c>
      <c r="O15" s="242"/>
      <c r="P15" s="242"/>
      <c r="Q15" s="242"/>
      <c r="R15" s="242"/>
      <c r="S15" s="242"/>
      <c r="T15" s="242"/>
      <c r="U15" s="242"/>
      <c r="V15" s="243"/>
      <c r="W15" s="232"/>
      <c r="X15" s="232"/>
      <c r="Y15" s="232"/>
      <c r="Z15" s="237"/>
      <c r="AA15" s="237"/>
    </row>
    <row r="16" spans="1:32" s="50" customFormat="1" x14ac:dyDescent="0.45">
      <c r="B16" s="72"/>
      <c r="C16" s="72"/>
      <c r="D16" s="72"/>
      <c r="E16" s="72"/>
      <c r="F16" s="72"/>
      <c r="G16" s="72"/>
      <c r="H16" s="72"/>
      <c r="I16" s="72"/>
      <c r="J16" s="72"/>
      <c r="M16" s="81"/>
      <c r="N16" s="72"/>
      <c r="O16" s="72"/>
      <c r="P16" s="72"/>
      <c r="Q16" s="72"/>
      <c r="R16" s="72"/>
      <c r="S16" s="72"/>
      <c r="T16" s="72"/>
      <c r="V16" s="81"/>
      <c r="W16" s="73"/>
      <c r="X16" s="73"/>
      <c r="Y16" s="73"/>
      <c r="Z16" s="73"/>
      <c r="AA16" s="77"/>
    </row>
    <row r="17" spans="1:27" x14ac:dyDescent="0.45">
      <c r="B17" s="71" t="s">
        <v>187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4"/>
      <c r="W17" s="74"/>
      <c r="X17" s="74"/>
      <c r="Y17" s="71"/>
      <c r="Z17" s="71"/>
      <c r="AA17" s="71"/>
    </row>
    <row r="18" spans="1:27" x14ac:dyDescent="0.45">
      <c r="B18" s="71"/>
      <c r="C18" s="71" t="s">
        <v>106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4"/>
      <c r="W18" s="74"/>
      <c r="X18" s="74"/>
      <c r="Y18" s="71"/>
      <c r="Z18" s="71"/>
      <c r="AA18" s="71"/>
    </row>
    <row r="19" spans="1:27" ht="37.5" customHeight="1" x14ac:dyDescent="0.45">
      <c r="C19" s="85"/>
      <c r="D19" s="235" t="s">
        <v>191</v>
      </c>
      <c r="E19" s="235"/>
      <c r="F19" s="235"/>
      <c r="G19" s="235"/>
      <c r="H19" s="236" t="s">
        <v>105</v>
      </c>
      <c r="I19" s="237" t="s">
        <v>125</v>
      </c>
      <c r="J19" s="237"/>
      <c r="K19" s="236" t="s">
        <v>105</v>
      </c>
      <c r="L19" s="236"/>
      <c r="M19" s="238" t="s">
        <v>123</v>
      </c>
      <c r="N19" s="238"/>
      <c r="O19" s="238"/>
      <c r="P19" s="238"/>
      <c r="Q19" s="238"/>
      <c r="R19" s="238"/>
      <c r="S19" s="238"/>
      <c r="T19" s="239" t="s">
        <v>98</v>
      </c>
      <c r="U19" s="239"/>
      <c r="V19" s="244" t="s">
        <v>195</v>
      </c>
      <c r="W19" s="244"/>
      <c r="X19" s="244"/>
      <c r="Y19" s="244"/>
      <c r="Z19" s="244"/>
      <c r="AA19" s="244"/>
    </row>
    <row r="20" spans="1:27" ht="18.75" customHeight="1" x14ac:dyDescent="0.45">
      <c r="B20" s="71"/>
      <c r="D20" s="231">
        <f>N15</f>
        <v>0</v>
      </c>
      <c r="E20" s="231"/>
      <c r="F20" s="231"/>
      <c r="G20" s="231"/>
      <c r="H20" s="236"/>
      <c r="I20" s="232" t="str">
        <f>W11</f>
        <v>0</v>
      </c>
      <c r="J20" s="232"/>
      <c r="K20" s="236"/>
      <c r="L20" s="236"/>
      <c r="M20" s="238"/>
      <c r="N20" s="238"/>
      <c r="O20" s="238"/>
      <c r="P20" s="238"/>
      <c r="Q20" s="238"/>
      <c r="R20" s="238"/>
      <c r="S20" s="238"/>
      <c r="T20" s="239"/>
      <c r="U20" s="239"/>
      <c r="V20" s="234">
        <f>IFERROR(D20*I20*10/110,0)</f>
        <v>0</v>
      </c>
      <c r="W20" s="234"/>
      <c r="X20" s="234"/>
      <c r="Y20" s="234"/>
      <c r="Z20" s="234"/>
      <c r="AA20" s="234"/>
    </row>
    <row r="21" spans="1:27" ht="6.75" customHeight="1" x14ac:dyDescent="0.45"/>
    <row r="22" spans="1:27" x14ac:dyDescent="0.45">
      <c r="B22" s="71"/>
      <c r="C22" s="71" t="s">
        <v>107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4"/>
      <c r="W22" s="74"/>
      <c r="X22" s="74"/>
      <c r="Y22" s="71"/>
      <c r="Z22" s="71"/>
      <c r="AA22" s="71"/>
    </row>
    <row r="23" spans="1:27" ht="37.5" customHeight="1" x14ac:dyDescent="0.45">
      <c r="C23" s="85"/>
      <c r="D23" s="235" t="s">
        <v>194</v>
      </c>
      <c r="E23" s="235"/>
      <c r="F23" s="235"/>
      <c r="G23" s="235"/>
      <c r="H23" s="236" t="s">
        <v>105</v>
      </c>
      <c r="I23" s="237" t="s">
        <v>111</v>
      </c>
      <c r="J23" s="237"/>
      <c r="K23" s="236" t="s">
        <v>105</v>
      </c>
      <c r="L23" s="238" t="s">
        <v>123</v>
      </c>
      <c r="M23" s="238"/>
      <c r="N23" s="238"/>
      <c r="O23" s="238"/>
      <c r="P23" s="236" t="s">
        <v>105</v>
      </c>
      <c r="Q23" s="235" t="s">
        <v>124</v>
      </c>
      <c r="R23" s="235"/>
      <c r="S23" s="235"/>
      <c r="T23" s="235"/>
      <c r="U23" s="239" t="s">
        <v>98</v>
      </c>
      <c r="V23" s="244" t="s">
        <v>126</v>
      </c>
      <c r="W23" s="244"/>
      <c r="X23" s="244"/>
      <c r="Y23" s="244"/>
      <c r="Z23" s="244"/>
      <c r="AA23" s="244"/>
    </row>
    <row r="24" spans="1:27" ht="18.75" customHeight="1" x14ac:dyDescent="0.45">
      <c r="B24" s="71"/>
      <c r="D24" s="231">
        <f>N15</f>
        <v>0</v>
      </c>
      <c r="E24" s="231"/>
      <c r="F24" s="231"/>
      <c r="G24" s="231"/>
      <c r="H24" s="236"/>
      <c r="I24" s="232" t="str">
        <f>W14</f>
        <v>0</v>
      </c>
      <c r="J24" s="232"/>
      <c r="K24" s="236"/>
      <c r="L24" s="238"/>
      <c r="M24" s="238"/>
      <c r="N24" s="238"/>
      <c r="O24" s="238"/>
      <c r="P24" s="236"/>
      <c r="Q24" s="233" t="str">
        <f>W7</f>
        <v>0</v>
      </c>
      <c r="R24" s="233"/>
      <c r="S24" s="233"/>
      <c r="T24" s="233"/>
      <c r="U24" s="239"/>
      <c r="V24" s="234">
        <f>IFERROR(D24*I24*10/110*Q24,0)</f>
        <v>0</v>
      </c>
      <c r="W24" s="234"/>
      <c r="X24" s="234"/>
      <c r="Y24" s="234"/>
      <c r="Z24" s="234"/>
      <c r="AA24" s="234"/>
    </row>
    <row r="26" spans="1:27" s="71" customFormat="1" ht="21" customHeight="1" x14ac:dyDescent="0.45">
      <c r="C26" s="78" t="s">
        <v>196</v>
      </c>
      <c r="D26" s="84"/>
      <c r="J26" s="247">
        <f>V20+V24</f>
        <v>0</v>
      </c>
      <c r="K26" s="247"/>
      <c r="L26" s="247"/>
      <c r="M26" s="247"/>
      <c r="N26" s="247"/>
      <c r="O26" s="78" t="s">
        <v>58</v>
      </c>
      <c r="Q26" s="79"/>
      <c r="R26" s="79"/>
      <c r="S26" s="79"/>
      <c r="T26" s="79"/>
      <c r="U26" s="79"/>
      <c r="V26" s="73"/>
    </row>
    <row r="28" spans="1:27" x14ac:dyDescent="0.45">
      <c r="V28" s="111"/>
      <c r="W28" s="111"/>
      <c r="X28" s="111"/>
    </row>
    <row r="29" spans="1:27" x14ac:dyDescent="0.45">
      <c r="Q29" s="115" t="s">
        <v>190</v>
      </c>
      <c r="R29" s="240"/>
      <c r="S29" s="240"/>
      <c r="T29" s="240"/>
      <c r="U29" s="240"/>
      <c r="V29" s="240"/>
      <c r="W29" s="68" t="s">
        <v>189</v>
      </c>
      <c r="X29" s="49"/>
    </row>
    <row r="30" spans="1:27" x14ac:dyDescent="0.45">
      <c r="V30" s="111"/>
      <c r="W30" s="111"/>
      <c r="X30" s="111"/>
    </row>
    <row r="31" spans="1:27" ht="21" customHeight="1" x14ac:dyDescent="0.45">
      <c r="A31" s="241" t="s">
        <v>205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</row>
    <row r="32" spans="1:27" s="71" customFormat="1" x14ac:dyDescent="0.45">
      <c r="S32" s="78"/>
      <c r="T32" s="78"/>
      <c r="U32" s="78"/>
      <c r="V32" s="78"/>
      <c r="W32" s="78"/>
      <c r="X32" s="78"/>
      <c r="Y32" s="78"/>
      <c r="Z32" s="78"/>
      <c r="AA32" s="78"/>
    </row>
    <row r="33" spans="1:28" s="71" customFormat="1" ht="21" customHeight="1" x14ac:dyDescent="0.45">
      <c r="B33" s="86" t="s">
        <v>203</v>
      </c>
      <c r="L33" s="117"/>
      <c r="M33" s="245">
        <f>R29+R70</f>
        <v>0</v>
      </c>
      <c r="N33" s="245"/>
      <c r="O33" s="245"/>
      <c r="P33" s="245"/>
      <c r="Q33" s="245"/>
      <c r="R33" s="88" t="s">
        <v>58</v>
      </c>
      <c r="W33" s="75"/>
      <c r="X33" s="75"/>
    </row>
    <row r="34" spans="1:28" ht="6.75" customHeight="1" x14ac:dyDescent="0.45"/>
    <row r="35" spans="1:28" s="71" customFormat="1" x14ac:dyDescent="0.45"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8" s="71" customFormat="1" x14ac:dyDescent="0.45"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8" s="3" customFormat="1" x14ac:dyDescent="0.45">
      <c r="A37" s="3" t="s">
        <v>102</v>
      </c>
      <c r="Z37" s="4"/>
      <c r="AA37" s="4"/>
    </row>
    <row r="38" spans="1:28" s="3" customFormat="1" x14ac:dyDescent="0.45">
      <c r="A38" s="26" t="s">
        <v>35</v>
      </c>
      <c r="B38" s="27" t="s">
        <v>34</v>
      </c>
      <c r="C38" s="27"/>
      <c r="D38" s="27"/>
      <c r="E38" s="27"/>
    </row>
    <row r="39" spans="1:28" s="3" customFormat="1" x14ac:dyDescent="0.45">
      <c r="A39" s="22" t="s">
        <v>30</v>
      </c>
      <c r="B39" s="3" t="s">
        <v>31</v>
      </c>
    </row>
    <row r="40" spans="1:28" s="3" customFormat="1" x14ac:dyDescent="0.45">
      <c r="A40" s="22" t="s">
        <v>30</v>
      </c>
      <c r="B40" s="3" t="s">
        <v>32</v>
      </c>
    </row>
    <row r="41" spans="1:28" s="3" customFormat="1" x14ac:dyDescent="0.45">
      <c r="A41" s="22" t="s">
        <v>30</v>
      </c>
      <c r="B41" s="3" t="s">
        <v>33</v>
      </c>
    </row>
    <row r="42" spans="1:28" s="3" customFormat="1" x14ac:dyDescent="0.45">
      <c r="A42" s="22"/>
    </row>
    <row r="43" spans="1:28" ht="21" customHeight="1" x14ac:dyDescent="0.45">
      <c r="A43" s="241" t="s">
        <v>128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</row>
    <row r="44" spans="1:28" ht="6.75" customHeight="1" x14ac:dyDescent="0.45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</row>
    <row r="45" spans="1:28" s="68" customFormat="1" ht="22.2" x14ac:dyDescent="0.45">
      <c r="A45" s="1"/>
      <c r="B45" s="86" t="s">
        <v>129</v>
      </c>
      <c r="C45" s="86"/>
      <c r="D45" s="86"/>
      <c r="E45" s="86"/>
      <c r="F45" s="86"/>
      <c r="G45" s="86"/>
      <c r="H45" s="86"/>
      <c r="I45" s="100" t="str">
        <f>'【一括・個別・95％】①'!D25</f>
        <v/>
      </c>
      <c r="J45" s="86" t="s">
        <v>26</v>
      </c>
      <c r="K45" s="100" t="str">
        <f>'【一括・個別・95％】①'!F25</f>
        <v/>
      </c>
      <c r="L45" s="86" t="s">
        <v>25</v>
      </c>
      <c r="M45" s="100" t="str">
        <f>'【一括・個別・95％】①'!H25</f>
        <v/>
      </c>
      <c r="N45" s="86" t="s">
        <v>72</v>
      </c>
      <c r="O45" s="86"/>
      <c r="P45" s="86"/>
      <c r="Q45" s="86"/>
      <c r="R45" s="86"/>
      <c r="S45" s="100" t="str">
        <f>'【一括・個別・95％】①'!K25</f>
        <v/>
      </c>
      <c r="T45" s="86" t="s">
        <v>26</v>
      </c>
      <c r="U45" s="100" t="str">
        <f>'【一括・個別・95％】①'!M25</f>
        <v/>
      </c>
      <c r="V45" s="87" t="s">
        <v>25</v>
      </c>
      <c r="W45" s="100" t="str">
        <f>'【一括・個別・95％】①'!O25</f>
        <v/>
      </c>
      <c r="X45" s="86" t="s">
        <v>24</v>
      </c>
      <c r="Y45" s="86"/>
      <c r="Z45" s="87"/>
      <c r="AA45" s="86"/>
      <c r="AB45" s="86"/>
    </row>
    <row r="46" spans="1:28" x14ac:dyDescent="0.45">
      <c r="B46" s="70" t="s">
        <v>104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69"/>
      <c r="X46" s="69"/>
      <c r="Y46" s="70"/>
      <c r="Z46" s="70"/>
      <c r="AA46" s="70"/>
    </row>
    <row r="47" spans="1:28" x14ac:dyDescent="0.45">
      <c r="D47" s="71" t="s">
        <v>99</v>
      </c>
      <c r="E47" s="71"/>
      <c r="F47" s="71"/>
      <c r="G47" s="71"/>
      <c r="H47" s="71"/>
      <c r="I47" s="71"/>
      <c r="J47" s="71"/>
      <c r="K47" s="80"/>
      <c r="M47" s="243" t="s">
        <v>94</v>
      </c>
      <c r="N47" s="71" t="s">
        <v>100</v>
      </c>
      <c r="O47" s="71"/>
      <c r="P47" s="71"/>
      <c r="Q47" s="71"/>
      <c r="R47" s="71"/>
      <c r="S47" s="71"/>
      <c r="T47" s="71"/>
      <c r="U47" s="71"/>
      <c r="V47" s="243" t="s">
        <v>0</v>
      </c>
      <c r="W47" s="71" t="s">
        <v>101</v>
      </c>
      <c r="X47" s="71"/>
      <c r="Y47" s="71"/>
      <c r="Z47" s="71"/>
      <c r="AA47" s="71"/>
    </row>
    <row r="48" spans="1:28" s="50" customFormat="1" x14ac:dyDescent="0.45">
      <c r="B48" s="72"/>
      <c r="C48" s="72"/>
      <c r="D48" s="242">
        <f>'【一括・個別・95％】①'!D30</f>
        <v>0</v>
      </c>
      <c r="E48" s="242"/>
      <c r="F48" s="242"/>
      <c r="G48" s="242"/>
      <c r="H48" s="242"/>
      <c r="I48" s="242"/>
      <c r="J48" s="242"/>
      <c r="K48" s="242"/>
      <c r="L48" s="242"/>
      <c r="M48" s="243"/>
      <c r="N48" s="242">
        <f>'【一括・個別・95％】①'!K30</f>
        <v>0</v>
      </c>
      <c r="O48" s="242"/>
      <c r="P48" s="242"/>
      <c r="Q48" s="242"/>
      <c r="R48" s="242"/>
      <c r="S48" s="242"/>
      <c r="T48" s="242"/>
      <c r="U48" s="242"/>
      <c r="V48" s="243"/>
      <c r="W48" s="233" t="str">
        <f>'【一括・個別・95％】①'!H32</f>
        <v>0</v>
      </c>
      <c r="X48" s="233"/>
      <c r="Y48" s="233"/>
      <c r="Z48" s="233"/>
      <c r="AA48" s="233"/>
    </row>
    <row r="49" spans="2:32" s="50" customFormat="1" x14ac:dyDescent="0.45">
      <c r="B49" s="72"/>
      <c r="C49" s="72"/>
      <c r="D49" s="72"/>
      <c r="E49" s="72"/>
      <c r="F49" s="72"/>
      <c r="G49" s="72"/>
      <c r="H49" s="72"/>
      <c r="I49" s="72"/>
      <c r="J49" s="72"/>
      <c r="M49" s="81"/>
      <c r="N49" s="72"/>
      <c r="O49" s="72"/>
      <c r="P49" s="72"/>
      <c r="Q49" s="72"/>
      <c r="R49" s="72"/>
      <c r="S49" s="72"/>
      <c r="T49" s="72"/>
      <c r="V49" s="81"/>
      <c r="W49" s="73"/>
      <c r="X49" s="73"/>
      <c r="Y49" s="73"/>
      <c r="Z49" s="73"/>
      <c r="AA49" s="77"/>
    </row>
    <row r="50" spans="2:32" x14ac:dyDescent="0.45">
      <c r="B50" s="71" t="s">
        <v>116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80"/>
      <c r="W50" s="80"/>
      <c r="X50" s="80"/>
      <c r="Y50" s="71"/>
      <c r="Z50" s="71"/>
      <c r="AA50" s="71"/>
      <c r="AB50" s="50"/>
      <c r="AC50" s="50"/>
      <c r="AD50" s="50"/>
      <c r="AE50" s="50"/>
      <c r="AF50" s="50"/>
    </row>
    <row r="51" spans="2:32" x14ac:dyDescent="0.45">
      <c r="B51" s="71"/>
      <c r="C51" s="71" t="s">
        <v>106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80"/>
      <c r="W51" s="80"/>
      <c r="X51" s="80"/>
      <c r="Y51" s="71"/>
      <c r="Z51" s="71"/>
      <c r="AA51" s="71"/>
    </row>
    <row r="52" spans="2:32" x14ac:dyDescent="0.45">
      <c r="D52" s="71" t="s">
        <v>117</v>
      </c>
      <c r="E52" s="71"/>
      <c r="F52" s="71"/>
      <c r="G52" s="71"/>
      <c r="H52" s="71"/>
      <c r="I52" s="71"/>
      <c r="J52" s="71"/>
      <c r="K52" s="80"/>
      <c r="M52" s="243" t="s">
        <v>94</v>
      </c>
      <c r="N52" s="238" t="s">
        <v>118</v>
      </c>
      <c r="O52" s="238"/>
      <c r="P52" s="238"/>
      <c r="Q52" s="238"/>
      <c r="R52" s="238"/>
      <c r="S52" s="238"/>
      <c r="T52" s="238"/>
      <c r="U52" s="238"/>
      <c r="V52" s="243" t="s">
        <v>0</v>
      </c>
      <c r="W52" s="232" t="str">
        <f>IFERROR(D53/N53,"0")</f>
        <v>0</v>
      </c>
      <c r="X52" s="232"/>
      <c r="Y52" s="232"/>
      <c r="Z52" s="237" t="s">
        <v>197</v>
      </c>
      <c r="AA52" s="237"/>
    </row>
    <row r="53" spans="2:32" s="50" customFormat="1" x14ac:dyDescent="0.45">
      <c r="B53" s="72"/>
      <c r="C53" s="72"/>
      <c r="D53" s="242">
        <f>'【一括・個別・95％】①'!F42</f>
        <v>0</v>
      </c>
      <c r="E53" s="242"/>
      <c r="F53" s="242"/>
      <c r="G53" s="242"/>
      <c r="H53" s="242"/>
      <c r="I53" s="242"/>
      <c r="J53" s="242"/>
      <c r="K53" s="242"/>
      <c r="L53" s="242"/>
      <c r="M53" s="243"/>
      <c r="N53" s="242">
        <f>'【一括・個別・95％】①'!N42</f>
        <v>0</v>
      </c>
      <c r="O53" s="242"/>
      <c r="P53" s="242"/>
      <c r="Q53" s="242"/>
      <c r="R53" s="242"/>
      <c r="S53" s="242"/>
      <c r="T53" s="242"/>
      <c r="U53" s="242"/>
      <c r="V53" s="243"/>
      <c r="W53" s="232"/>
      <c r="X53" s="232"/>
      <c r="Y53" s="232"/>
      <c r="Z53" s="237"/>
      <c r="AA53" s="237"/>
    </row>
    <row r="54" spans="2:32" x14ac:dyDescent="0.45">
      <c r="B54" s="71"/>
      <c r="C54" s="71" t="s">
        <v>107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80"/>
      <c r="W54" s="112"/>
      <c r="X54" s="112"/>
      <c r="Y54" s="116"/>
      <c r="Z54" s="71"/>
      <c r="AA54" s="71"/>
    </row>
    <row r="55" spans="2:32" x14ac:dyDescent="0.45">
      <c r="D55" s="71" t="s">
        <v>120</v>
      </c>
      <c r="E55" s="71"/>
      <c r="F55" s="71"/>
      <c r="G55" s="71"/>
      <c r="H55" s="71"/>
      <c r="I55" s="71"/>
      <c r="J55" s="71"/>
      <c r="K55" s="80"/>
      <c r="M55" s="243" t="s">
        <v>94</v>
      </c>
      <c r="N55" s="238" t="s">
        <v>118</v>
      </c>
      <c r="O55" s="238"/>
      <c r="P55" s="238"/>
      <c r="Q55" s="238"/>
      <c r="R55" s="238"/>
      <c r="S55" s="238"/>
      <c r="T55" s="238"/>
      <c r="U55" s="238"/>
      <c r="V55" s="243" t="s">
        <v>0</v>
      </c>
      <c r="W55" s="232" t="str">
        <f>IFERROR(D56/N56,"0")</f>
        <v>0</v>
      </c>
      <c r="X55" s="232"/>
      <c r="Y55" s="232"/>
      <c r="Z55" s="237" t="s">
        <v>130</v>
      </c>
      <c r="AA55" s="237"/>
    </row>
    <row r="56" spans="2:32" s="50" customFormat="1" x14ac:dyDescent="0.45">
      <c r="B56" s="72"/>
      <c r="C56" s="72"/>
      <c r="D56" s="242">
        <f>'【一括・個別・95％】①'!J42</f>
        <v>0</v>
      </c>
      <c r="E56" s="242"/>
      <c r="F56" s="242"/>
      <c r="G56" s="242"/>
      <c r="H56" s="242"/>
      <c r="I56" s="242"/>
      <c r="J56" s="242"/>
      <c r="K56" s="242"/>
      <c r="L56" s="242"/>
      <c r="M56" s="243"/>
      <c r="N56" s="242">
        <f>'【一括・個別・95％】①'!N42</f>
        <v>0</v>
      </c>
      <c r="O56" s="242"/>
      <c r="P56" s="242"/>
      <c r="Q56" s="242"/>
      <c r="R56" s="242"/>
      <c r="S56" s="242"/>
      <c r="T56" s="242"/>
      <c r="U56" s="242"/>
      <c r="V56" s="243"/>
      <c r="W56" s="232"/>
      <c r="X56" s="232"/>
      <c r="Y56" s="232"/>
      <c r="Z56" s="237"/>
      <c r="AA56" s="237"/>
    </row>
    <row r="57" spans="2:32" s="50" customFormat="1" x14ac:dyDescent="0.45">
      <c r="B57" s="72"/>
      <c r="C57" s="72"/>
      <c r="D57" s="72"/>
      <c r="E57" s="72"/>
      <c r="F57" s="72"/>
      <c r="G57" s="72"/>
      <c r="H57" s="72"/>
      <c r="I57" s="72"/>
      <c r="J57" s="72"/>
      <c r="M57" s="81"/>
      <c r="N57" s="72"/>
      <c r="O57" s="72"/>
      <c r="P57" s="72"/>
      <c r="Q57" s="72"/>
      <c r="R57" s="72"/>
      <c r="S57" s="72"/>
      <c r="T57" s="72"/>
      <c r="V57" s="81"/>
      <c r="W57" s="73"/>
      <c r="X57" s="73"/>
      <c r="Y57" s="73"/>
      <c r="Z57" s="73"/>
      <c r="AA57" s="77"/>
    </row>
    <row r="58" spans="2:32" x14ac:dyDescent="0.45">
      <c r="B58" s="71" t="s">
        <v>187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80"/>
      <c r="W58" s="80"/>
      <c r="X58" s="80"/>
      <c r="Y58" s="71"/>
      <c r="Z58" s="71"/>
      <c r="AA58" s="71"/>
    </row>
    <row r="59" spans="2:32" x14ac:dyDescent="0.45">
      <c r="B59" s="71"/>
      <c r="C59" s="71" t="s">
        <v>106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80"/>
      <c r="W59" s="80"/>
      <c r="X59" s="80"/>
      <c r="Y59" s="71"/>
      <c r="Z59" s="71"/>
      <c r="AA59" s="71"/>
    </row>
    <row r="60" spans="2:32" ht="37.5" customHeight="1" x14ac:dyDescent="0.45">
      <c r="C60" s="85"/>
      <c r="D60" s="235" t="s">
        <v>193</v>
      </c>
      <c r="E60" s="235"/>
      <c r="F60" s="235"/>
      <c r="G60" s="235"/>
      <c r="H60" s="236" t="s">
        <v>105</v>
      </c>
      <c r="I60" s="237" t="s">
        <v>198</v>
      </c>
      <c r="J60" s="237"/>
      <c r="K60" s="236" t="s">
        <v>105</v>
      </c>
      <c r="L60" s="236"/>
      <c r="M60" s="238" t="s">
        <v>123</v>
      </c>
      <c r="N60" s="238"/>
      <c r="O60" s="238"/>
      <c r="P60" s="238"/>
      <c r="Q60" s="238"/>
      <c r="R60" s="238"/>
      <c r="S60" s="238"/>
      <c r="T60" s="239" t="s">
        <v>98</v>
      </c>
      <c r="U60" s="239"/>
      <c r="V60" s="244" t="s">
        <v>200</v>
      </c>
      <c r="W60" s="244"/>
      <c r="X60" s="244"/>
      <c r="Y60" s="244"/>
      <c r="Z60" s="244"/>
      <c r="AA60" s="244"/>
    </row>
    <row r="61" spans="2:32" ht="18.75" customHeight="1" x14ac:dyDescent="0.45">
      <c r="B61" s="71"/>
      <c r="D61" s="231">
        <f>N53</f>
        <v>0</v>
      </c>
      <c r="E61" s="231"/>
      <c r="F61" s="231"/>
      <c r="G61" s="231"/>
      <c r="H61" s="236"/>
      <c r="I61" s="232" t="str">
        <f>W52</f>
        <v>0</v>
      </c>
      <c r="J61" s="232"/>
      <c r="K61" s="236"/>
      <c r="L61" s="236"/>
      <c r="M61" s="238"/>
      <c r="N61" s="238"/>
      <c r="O61" s="238"/>
      <c r="P61" s="238"/>
      <c r="Q61" s="238"/>
      <c r="R61" s="238"/>
      <c r="S61" s="238"/>
      <c r="T61" s="239"/>
      <c r="U61" s="239"/>
      <c r="V61" s="234">
        <f>IFERROR(D61*I61*10/110,0)</f>
        <v>0</v>
      </c>
      <c r="W61" s="234"/>
      <c r="X61" s="234"/>
      <c r="Y61" s="234"/>
      <c r="Z61" s="234"/>
      <c r="AA61" s="234"/>
    </row>
    <row r="62" spans="2:32" ht="6.75" customHeight="1" x14ac:dyDescent="0.45"/>
    <row r="63" spans="2:32" x14ac:dyDescent="0.45">
      <c r="B63" s="71"/>
      <c r="C63" s="71" t="s">
        <v>107</v>
      </c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80"/>
      <c r="W63" s="80"/>
      <c r="X63" s="80"/>
      <c r="Y63" s="71"/>
      <c r="Z63" s="71"/>
      <c r="AA63" s="71"/>
    </row>
    <row r="64" spans="2:32" ht="37.5" customHeight="1" x14ac:dyDescent="0.45">
      <c r="C64" s="85"/>
      <c r="D64" s="235" t="s">
        <v>193</v>
      </c>
      <c r="E64" s="235"/>
      <c r="F64" s="235"/>
      <c r="G64" s="235"/>
      <c r="H64" s="236" t="s">
        <v>105</v>
      </c>
      <c r="I64" s="237" t="s">
        <v>199</v>
      </c>
      <c r="J64" s="237"/>
      <c r="K64" s="236" t="s">
        <v>105</v>
      </c>
      <c r="L64" s="238" t="s">
        <v>123</v>
      </c>
      <c r="M64" s="238"/>
      <c r="N64" s="238"/>
      <c r="O64" s="238"/>
      <c r="P64" s="236" t="s">
        <v>105</v>
      </c>
      <c r="Q64" s="235" t="s">
        <v>131</v>
      </c>
      <c r="R64" s="235"/>
      <c r="S64" s="235"/>
      <c r="T64" s="235"/>
      <c r="U64" s="239" t="s">
        <v>98</v>
      </c>
      <c r="V64" s="244" t="s">
        <v>201</v>
      </c>
      <c r="W64" s="244"/>
      <c r="X64" s="244"/>
      <c r="Y64" s="244"/>
      <c r="Z64" s="244"/>
      <c r="AA64" s="244"/>
    </row>
    <row r="65" spans="2:27" ht="18.75" customHeight="1" x14ac:dyDescent="0.45">
      <c r="B65" s="71"/>
      <c r="D65" s="231">
        <f>N56</f>
        <v>0</v>
      </c>
      <c r="E65" s="231"/>
      <c r="F65" s="231"/>
      <c r="G65" s="231"/>
      <c r="H65" s="236"/>
      <c r="I65" s="232" t="str">
        <f>W55</f>
        <v>0</v>
      </c>
      <c r="J65" s="232"/>
      <c r="K65" s="236"/>
      <c r="L65" s="238"/>
      <c r="M65" s="238"/>
      <c r="N65" s="238"/>
      <c r="O65" s="238"/>
      <c r="P65" s="236"/>
      <c r="Q65" s="233" t="str">
        <f>W48</f>
        <v>0</v>
      </c>
      <c r="R65" s="233"/>
      <c r="S65" s="233"/>
      <c r="T65" s="233"/>
      <c r="U65" s="239"/>
      <c r="V65" s="234">
        <f>IFERROR(D65*I65*10/110*Q65,0)</f>
        <v>0</v>
      </c>
      <c r="W65" s="234"/>
      <c r="X65" s="234"/>
      <c r="Y65" s="234"/>
      <c r="Z65" s="234"/>
      <c r="AA65" s="234"/>
    </row>
    <row r="67" spans="2:27" s="71" customFormat="1" ht="21" customHeight="1" x14ac:dyDescent="0.45">
      <c r="C67" s="78" t="s">
        <v>202</v>
      </c>
      <c r="D67" s="84"/>
      <c r="J67" s="247">
        <f>V61+V65</f>
        <v>0</v>
      </c>
      <c r="K67" s="247"/>
      <c r="L67" s="247"/>
      <c r="M67" s="247"/>
      <c r="N67" s="247"/>
      <c r="O67" s="78" t="s">
        <v>58</v>
      </c>
      <c r="Q67" s="79"/>
      <c r="R67" s="79"/>
      <c r="S67" s="79"/>
      <c r="T67" s="79"/>
      <c r="U67" s="79"/>
      <c r="V67" s="73"/>
    </row>
    <row r="68" spans="2:27" x14ac:dyDescent="0.45">
      <c r="V68" s="111"/>
      <c r="W68" s="111"/>
      <c r="X68" s="111"/>
    </row>
    <row r="69" spans="2:27" x14ac:dyDescent="0.45">
      <c r="V69" s="111"/>
      <c r="W69" s="111"/>
      <c r="X69" s="111"/>
    </row>
    <row r="70" spans="2:27" x14ac:dyDescent="0.45">
      <c r="Q70" s="115" t="s">
        <v>190</v>
      </c>
      <c r="R70" s="240"/>
      <c r="S70" s="240"/>
      <c r="T70" s="240"/>
      <c r="U70" s="240"/>
      <c r="V70" s="240"/>
      <c r="W70" s="68" t="s">
        <v>189</v>
      </c>
      <c r="X70" s="49"/>
    </row>
    <row r="71" spans="2:27" ht="20.100000000000001" customHeight="1" x14ac:dyDescent="0.45"/>
    <row r="72" spans="2:27" ht="20.100000000000001" customHeight="1" x14ac:dyDescent="0.45"/>
    <row r="73" spans="2:27" ht="20.100000000000001" customHeight="1" x14ac:dyDescent="0.45"/>
    <row r="74" spans="2:27" ht="20.100000000000001" customHeight="1" x14ac:dyDescent="0.45"/>
    <row r="75" spans="2:27" ht="20.100000000000001" customHeight="1" x14ac:dyDescent="0.45"/>
    <row r="76" spans="2:27" ht="20.100000000000001" customHeight="1" x14ac:dyDescent="0.45"/>
    <row r="77" spans="2:27" ht="20.100000000000001" customHeight="1" x14ac:dyDescent="0.45"/>
    <row r="78" spans="2:27" ht="20.100000000000001" customHeight="1" x14ac:dyDescent="0.45"/>
  </sheetData>
  <mergeCells count="92">
    <mergeCell ref="J26:N26"/>
    <mergeCell ref="R29:V29"/>
    <mergeCell ref="J67:N67"/>
    <mergeCell ref="R70:V70"/>
    <mergeCell ref="M33:Q33"/>
    <mergeCell ref="U64:U65"/>
    <mergeCell ref="A31:AA31"/>
    <mergeCell ref="Z55:AA56"/>
    <mergeCell ref="D56:L56"/>
    <mergeCell ref="N56:U56"/>
    <mergeCell ref="W55:Y56"/>
    <mergeCell ref="M55:M56"/>
    <mergeCell ref="N55:U55"/>
    <mergeCell ref="V55:V56"/>
    <mergeCell ref="P64:P65"/>
    <mergeCell ref="Q64:T64"/>
    <mergeCell ref="Z52:AA53"/>
    <mergeCell ref="A43:AA43"/>
    <mergeCell ref="M47:M48"/>
    <mergeCell ref="V47:V48"/>
    <mergeCell ref="D48:L48"/>
    <mergeCell ref="N48:U48"/>
    <mergeCell ref="W48:AA48"/>
    <mergeCell ref="D53:L53"/>
    <mergeCell ref="W52:Y53"/>
    <mergeCell ref="N53:U53"/>
    <mergeCell ref="M52:M53"/>
    <mergeCell ref="N52:U52"/>
    <mergeCell ref="V52:V53"/>
    <mergeCell ref="S1:AA1"/>
    <mergeCell ref="T19:U20"/>
    <mergeCell ref="M6:M7"/>
    <mergeCell ref="V6:V7"/>
    <mergeCell ref="V19:AA19"/>
    <mergeCell ref="V20:AA20"/>
    <mergeCell ref="V14:V15"/>
    <mergeCell ref="W14:Y15"/>
    <mergeCell ref="Z14:AA15"/>
    <mergeCell ref="W7:AA7"/>
    <mergeCell ref="V24:AA24"/>
    <mergeCell ref="V23:AA23"/>
    <mergeCell ref="N14:U14"/>
    <mergeCell ref="U23:U24"/>
    <mergeCell ref="V11:V12"/>
    <mergeCell ref="N12:U12"/>
    <mergeCell ref="N11:U11"/>
    <mergeCell ref="W11:Y12"/>
    <mergeCell ref="Z11:AA12"/>
    <mergeCell ref="H19:H20"/>
    <mergeCell ref="I19:J19"/>
    <mergeCell ref="D7:L7"/>
    <mergeCell ref="M19:S20"/>
    <mergeCell ref="N7:U7"/>
    <mergeCell ref="M11:M12"/>
    <mergeCell ref="D12:L12"/>
    <mergeCell ref="M14:M15"/>
    <mergeCell ref="D15:L15"/>
    <mergeCell ref="N15:U15"/>
    <mergeCell ref="D20:G20"/>
    <mergeCell ref="I20:J20"/>
    <mergeCell ref="K19:L20"/>
    <mergeCell ref="D19:G19"/>
    <mergeCell ref="K23:K24"/>
    <mergeCell ref="P23:P24"/>
    <mergeCell ref="Q23:T23"/>
    <mergeCell ref="Q24:T24"/>
    <mergeCell ref="D23:G23"/>
    <mergeCell ref="D24:G24"/>
    <mergeCell ref="H23:H24"/>
    <mergeCell ref="I23:J23"/>
    <mergeCell ref="I24:J24"/>
    <mergeCell ref="L23:O24"/>
    <mergeCell ref="V64:AA64"/>
    <mergeCell ref="D65:G65"/>
    <mergeCell ref="I65:J65"/>
    <mergeCell ref="Q65:T65"/>
    <mergeCell ref="V65:AA65"/>
    <mergeCell ref="D64:G64"/>
    <mergeCell ref="H64:H65"/>
    <mergeCell ref="I64:J64"/>
    <mergeCell ref="K64:K65"/>
    <mergeCell ref="L64:O65"/>
    <mergeCell ref="D61:G61"/>
    <mergeCell ref="I61:J61"/>
    <mergeCell ref="V61:AA61"/>
    <mergeCell ref="D60:G60"/>
    <mergeCell ref="H60:H61"/>
    <mergeCell ref="I60:J60"/>
    <mergeCell ref="K60:L61"/>
    <mergeCell ref="M60:S61"/>
    <mergeCell ref="T60:U61"/>
    <mergeCell ref="V60:AA60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&amp;L積算内訳書②【個別】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5050"/>
    <pageSetUpPr fitToPage="1"/>
  </sheetPr>
  <dimension ref="A1:AJ51"/>
  <sheetViews>
    <sheetView view="pageBreakPreview" zoomScaleNormal="100" zoomScaleSheetLayoutView="100" workbookViewId="0"/>
  </sheetViews>
  <sheetFormatPr defaultColWidth="9" defaultRowHeight="18" x14ac:dyDescent="0.45"/>
  <cols>
    <col min="1" max="3" width="3.3984375" style="49" customWidth="1"/>
    <col min="4" max="4" width="3.59765625" style="49" customWidth="1"/>
    <col min="5" max="7" width="3.3984375" style="49" customWidth="1"/>
    <col min="8" max="8" width="3.09765625" style="49" customWidth="1"/>
    <col min="9" max="10" width="3.3984375" style="49" customWidth="1"/>
    <col min="11" max="11" width="3.3984375" style="49" bestFit="1" customWidth="1"/>
    <col min="12" max="15" width="3.3984375" style="49" customWidth="1"/>
    <col min="16" max="16" width="3.3984375" style="49" bestFit="1" customWidth="1"/>
    <col min="17" max="20" width="3.3984375" style="49" customWidth="1"/>
    <col min="21" max="21" width="3.3984375" style="49" bestFit="1" customWidth="1"/>
    <col min="22" max="24" width="3.3984375" style="51" customWidth="1"/>
    <col min="25" max="27" width="3.3984375" style="49" customWidth="1"/>
    <col min="28" max="29" width="10.59765625" style="49" customWidth="1"/>
    <col min="30" max="16384" width="9" style="49"/>
  </cols>
  <sheetData>
    <row r="1" spans="1:32" ht="25.5" customHeight="1" x14ac:dyDescent="0.45">
      <c r="A1" s="48" t="s">
        <v>136</v>
      </c>
      <c r="B1" s="48"/>
      <c r="R1" s="54" t="s">
        <v>108</v>
      </c>
      <c r="S1" s="246" t="str">
        <f>IF(報告書【PCR】!P8="","（自動入力）",報告書【PCR】!P8)</f>
        <v>（自動入力）</v>
      </c>
      <c r="T1" s="246"/>
      <c r="U1" s="246"/>
      <c r="V1" s="246"/>
      <c r="W1" s="246"/>
      <c r="X1" s="246"/>
      <c r="Y1" s="246"/>
      <c r="Z1" s="246"/>
      <c r="AA1" s="246"/>
    </row>
    <row r="2" spans="1:32" ht="6.75" customHeight="1" x14ac:dyDescent="0.45">
      <c r="V2" s="49"/>
      <c r="W2" s="54"/>
      <c r="X2" s="54"/>
    </row>
    <row r="3" spans="1:32" x14ac:dyDescent="0.45">
      <c r="A3" s="71" t="s">
        <v>71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5"/>
      <c r="X3" s="75"/>
      <c r="Y3" s="71"/>
      <c r="Z3" s="71"/>
      <c r="AA3" s="71"/>
    </row>
    <row r="4" spans="1:32" s="68" customFormat="1" ht="22.2" x14ac:dyDescent="0.45">
      <c r="A4" s="1"/>
      <c r="B4" s="86" t="s">
        <v>127</v>
      </c>
      <c r="C4" s="1"/>
      <c r="D4" s="1"/>
      <c r="E4" s="1"/>
      <c r="F4" s="1"/>
      <c r="G4" s="1"/>
      <c r="H4" s="1"/>
      <c r="I4" s="100">
        <f>'【一括・個別・95％】①'!D14</f>
        <v>0</v>
      </c>
      <c r="J4" s="86" t="s">
        <v>26</v>
      </c>
      <c r="K4" s="100">
        <f>'【一括・個別・95％】①'!F14</f>
        <v>0</v>
      </c>
      <c r="L4" s="86" t="s">
        <v>25</v>
      </c>
      <c r="M4" s="100">
        <f>'【一括・個別・95％】①'!H14</f>
        <v>0</v>
      </c>
      <c r="N4" s="86" t="s">
        <v>72</v>
      </c>
      <c r="O4" s="86"/>
      <c r="P4" s="86"/>
      <c r="Q4" s="86"/>
      <c r="R4" s="86"/>
      <c r="S4" s="100">
        <f>'【一括・個別・95％】①'!K14</f>
        <v>0</v>
      </c>
      <c r="T4" s="86" t="s">
        <v>26</v>
      </c>
      <c r="U4" s="100">
        <f>'【一括・個別・95％】①'!M14</f>
        <v>0</v>
      </c>
      <c r="V4" s="87" t="s">
        <v>25</v>
      </c>
      <c r="W4" s="100">
        <f>'【一括・個別・95％】①'!O14</f>
        <v>0</v>
      </c>
      <c r="X4" s="86" t="s">
        <v>24</v>
      </c>
      <c r="Z4" s="67"/>
      <c r="AA4" s="1"/>
    </row>
    <row r="5" spans="1:32" x14ac:dyDescent="0.45">
      <c r="B5" s="70" t="s">
        <v>104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69"/>
      <c r="X5" s="69"/>
      <c r="Y5" s="70"/>
      <c r="Z5" s="70"/>
      <c r="AA5" s="70"/>
    </row>
    <row r="6" spans="1:32" x14ac:dyDescent="0.45">
      <c r="D6" s="71" t="s">
        <v>95</v>
      </c>
      <c r="E6" s="71"/>
      <c r="F6" s="71"/>
      <c r="G6" s="71"/>
      <c r="H6" s="71"/>
      <c r="I6" s="71"/>
      <c r="J6" s="71"/>
      <c r="K6" s="83"/>
      <c r="M6" s="243" t="s">
        <v>94</v>
      </c>
      <c r="N6" s="71" t="s">
        <v>96</v>
      </c>
      <c r="O6" s="71"/>
      <c r="P6" s="71"/>
      <c r="Q6" s="71"/>
      <c r="R6" s="71"/>
      <c r="S6" s="71"/>
      <c r="T6" s="71"/>
      <c r="U6" s="71"/>
      <c r="V6" s="243" t="s">
        <v>0</v>
      </c>
      <c r="W6" s="71" t="s">
        <v>97</v>
      </c>
      <c r="X6" s="71"/>
      <c r="Y6" s="71"/>
      <c r="Z6" s="71"/>
      <c r="AA6" s="71"/>
    </row>
    <row r="7" spans="1:32" s="50" customFormat="1" x14ac:dyDescent="0.45">
      <c r="B7" s="72"/>
      <c r="C7" s="72"/>
      <c r="D7" s="242">
        <f>'【一括・個別・95％】①'!D19</f>
        <v>0</v>
      </c>
      <c r="E7" s="242"/>
      <c r="F7" s="242"/>
      <c r="G7" s="242"/>
      <c r="H7" s="242"/>
      <c r="I7" s="242"/>
      <c r="J7" s="242"/>
      <c r="K7" s="242"/>
      <c r="L7" s="242"/>
      <c r="M7" s="243"/>
      <c r="N7" s="242">
        <f>'【一括・個別・95％】①'!K19</f>
        <v>0</v>
      </c>
      <c r="O7" s="242"/>
      <c r="P7" s="242"/>
      <c r="Q7" s="242"/>
      <c r="R7" s="242"/>
      <c r="S7" s="242"/>
      <c r="T7" s="242"/>
      <c r="U7" s="242"/>
      <c r="V7" s="243"/>
      <c r="W7" s="233" t="str">
        <f>'【一括・個別・95％】①'!H21</f>
        <v>0</v>
      </c>
      <c r="X7" s="233"/>
      <c r="Y7" s="233"/>
      <c r="Z7" s="233"/>
      <c r="AA7" s="233"/>
    </row>
    <row r="8" spans="1:32" s="50" customFormat="1" ht="10.5" customHeight="1" x14ac:dyDescent="0.45">
      <c r="B8" s="72"/>
      <c r="C8" s="72"/>
      <c r="D8" s="72"/>
      <c r="E8" s="72"/>
      <c r="F8" s="72"/>
      <c r="G8" s="72"/>
      <c r="H8" s="72"/>
      <c r="I8" s="72"/>
      <c r="J8" s="72"/>
      <c r="M8" s="82"/>
      <c r="N8" s="72"/>
      <c r="O8" s="72"/>
      <c r="P8" s="72"/>
      <c r="Q8" s="72"/>
      <c r="R8" s="72"/>
      <c r="S8" s="72"/>
      <c r="T8" s="72"/>
      <c r="V8" s="82"/>
      <c r="W8" s="73"/>
      <c r="X8" s="73"/>
      <c r="Y8" s="73"/>
      <c r="Z8" s="73"/>
      <c r="AA8" s="77"/>
    </row>
    <row r="9" spans="1:32" x14ac:dyDescent="0.45">
      <c r="B9" s="71" t="s">
        <v>207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83"/>
      <c r="W9" s="83"/>
      <c r="X9" s="83"/>
      <c r="Y9" s="71"/>
      <c r="Z9" s="71"/>
      <c r="AA9" s="71"/>
      <c r="AB9" s="50"/>
      <c r="AC9" s="50"/>
      <c r="AD9" s="50"/>
      <c r="AE9" s="50"/>
      <c r="AF9" s="50"/>
    </row>
    <row r="10" spans="1:32" x14ac:dyDescent="0.45">
      <c r="D10" s="71" t="s">
        <v>117</v>
      </c>
      <c r="E10" s="71"/>
      <c r="F10" s="71"/>
      <c r="G10" s="71"/>
      <c r="H10" s="71"/>
      <c r="I10" s="71"/>
      <c r="J10" s="71"/>
      <c r="K10" s="83"/>
      <c r="M10" s="243" t="s">
        <v>94</v>
      </c>
      <c r="N10" s="238" t="s">
        <v>118</v>
      </c>
      <c r="O10" s="238"/>
      <c r="P10" s="238"/>
      <c r="Q10" s="238"/>
      <c r="R10" s="238"/>
      <c r="S10" s="238"/>
      <c r="T10" s="238"/>
      <c r="U10" s="238"/>
      <c r="V10" s="243" t="s">
        <v>0</v>
      </c>
      <c r="W10" s="232" t="str">
        <f>IFERROR(D11/N11,"0")</f>
        <v>0</v>
      </c>
      <c r="X10" s="232"/>
      <c r="Y10" s="232"/>
      <c r="Z10" s="237" t="s">
        <v>119</v>
      </c>
      <c r="AA10" s="237"/>
    </row>
    <row r="11" spans="1:32" s="50" customFormat="1" x14ac:dyDescent="0.45">
      <c r="B11" s="72"/>
      <c r="C11" s="72"/>
      <c r="D11" s="242">
        <f>'【一括・個別・95％】①'!F39</f>
        <v>0</v>
      </c>
      <c r="E11" s="242"/>
      <c r="F11" s="242"/>
      <c r="G11" s="242"/>
      <c r="H11" s="242"/>
      <c r="I11" s="242"/>
      <c r="J11" s="242"/>
      <c r="K11" s="242"/>
      <c r="L11" s="242"/>
      <c r="M11" s="243"/>
      <c r="N11" s="242">
        <f>'【一括・個別・95％】①'!N39</f>
        <v>0</v>
      </c>
      <c r="O11" s="242"/>
      <c r="P11" s="242"/>
      <c r="Q11" s="242"/>
      <c r="R11" s="242"/>
      <c r="S11" s="242"/>
      <c r="T11" s="242"/>
      <c r="U11" s="242"/>
      <c r="V11" s="243"/>
      <c r="W11" s="232"/>
      <c r="X11" s="232"/>
      <c r="Y11" s="232"/>
      <c r="Z11" s="237"/>
      <c r="AA11" s="237"/>
    </row>
    <row r="12" spans="1:32" s="50" customFormat="1" ht="10.5" customHeight="1" x14ac:dyDescent="0.45">
      <c r="B12" s="72"/>
      <c r="C12" s="72"/>
      <c r="D12" s="72"/>
      <c r="E12" s="72"/>
      <c r="F12" s="72"/>
      <c r="G12" s="72"/>
      <c r="H12" s="72"/>
      <c r="I12" s="72"/>
      <c r="J12" s="72"/>
      <c r="M12" s="82"/>
      <c r="N12" s="72"/>
      <c r="O12" s="72"/>
      <c r="P12" s="72"/>
      <c r="Q12" s="72"/>
      <c r="R12" s="72"/>
      <c r="S12" s="72"/>
      <c r="T12" s="72"/>
      <c r="V12" s="82"/>
      <c r="W12" s="73"/>
      <c r="X12" s="73"/>
      <c r="Y12" s="73"/>
      <c r="Z12" s="73"/>
      <c r="AA12" s="77"/>
    </row>
    <row r="13" spans="1:32" x14ac:dyDescent="0.45">
      <c r="B13" s="71" t="s">
        <v>187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83"/>
      <c r="W13" s="83"/>
      <c r="X13" s="83"/>
      <c r="Y13" s="71"/>
      <c r="Z13" s="71"/>
      <c r="AA13" s="71"/>
    </row>
    <row r="14" spans="1:32" ht="37.5" customHeight="1" x14ac:dyDescent="0.45">
      <c r="C14" s="85"/>
      <c r="D14" s="235" t="s">
        <v>192</v>
      </c>
      <c r="E14" s="235"/>
      <c r="F14" s="235"/>
      <c r="G14" s="235"/>
      <c r="H14" s="236" t="s">
        <v>105</v>
      </c>
      <c r="I14" s="237" t="s">
        <v>119</v>
      </c>
      <c r="J14" s="237"/>
      <c r="K14" s="237"/>
      <c r="L14" s="236" t="s">
        <v>105</v>
      </c>
      <c r="M14" s="236"/>
      <c r="N14" s="238" t="s">
        <v>53</v>
      </c>
      <c r="O14" s="238"/>
      <c r="P14" s="238"/>
      <c r="Q14" s="238"/>
      <c r="R14" s="238"/>
      <c r="S14" s="238"/>
      <c r="T14" s="239" t="s">
        <v>98</v>
      </c>
      <c r="U14" s="239"/>
      <c r="V14" s="244" t="s">
        <v>135</v>
      </c>
      <c r="W14" s="244"/>
      <c r="X14" s="244"/>
      <c r="Y14" s="244"/>
      <c r="Z14" s="244"/>
      <c r="AA14" s="244"/>
    </row>
    <row r="15" spans="1:32" ht="18.75" customHeight="1" x14ac:dyDescent="0.45">
      <c r="B15" s="71"/>
      <c r="D15" s="231">
        <f>N11</f>
        <v>0</v>
      </c>
      <c r="E15" s="231"/>
      <c r="F15" s="231"/>
      <c r="G15" s="231"/>
      <c r="H15" s="236"/>
      <c r="I15" s="232" t="str">
        <f>W10</f>
        <v>0</v>
      </c>
      <c r="J15" s="232"/>
      <c r="K15" s="232"/>
      <c r="L15" s="236"/>
      <c r="M15" s="236"/>
      <c r="N15" s="238"/>
      <c r="O15" s="238"/>
      <c r="P15" s="238"/>
      <c r="Q15" s="238"/>
      <c r="R15" s="238"/>
      <c r="S15" s="238"/>
      <c r="T15" s="239"/>
      <c r="U15" s="239"/>
      <c r="V15" s="234">
        <f>IFERROR(D15*I15*10/110,0)</f>
        <v>0</v>
      </c>
      <c r="W15" s="234"/>
      <c r="X15" s="234"/>
      <c r="Y15" s="234"/>
      <c r="Z15" s="234"/>
      <c r="AA15" s="234"/>
    </row>
    <row r="17" spans="1:36" s="71" customFormat="1" ht="21" customHeight="1" x14ac:dyDescent="0.45">
      <c r="F17" s="1"/>
      <c r="G17" s="84"/>
      <c r="H17" s="78"/>
      <c r="N17" s="99"/>
      <c r="O17" s="99"/>
      <c r="P17" s="99"/>
      <c r="Q17" s="99"/>
      <c r="R17" s="99"/>
      <c r="S17" s="99"/>
      <c r="T17" s="99"/>
      <c r="U17" s="114" t="s">
        <v>188</v>
      </c>
      <c r="V17" s="240"/>
      <c r="W17" s="240"/>
      <c r="X17" s="240"/>
      <c r="Y17" s="240"/>
      <c r="Z17" s="240"/>
      <c r="AA17" s="78" t="s">
        <v>58</v>
      </c>
      <c r="AC17" s="79"/>
      <c r="AD17" s="73"/>
      <c r="AJ17" s="73"/>
    </row>
    <row r="19" spans="1:36" ht="21" customHeight="1" x14ac:dyDescent="0.45">
      <c r="A19" s="241" t="s">
        <v>128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</row>
    <row r="20" spans="1:36" ht="6.75" customHeight="1" x14ac:dyDescent="0.45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36" s="68" customFormat="1" ht="22.2" x14ac:dyDescent="0.45">
      <c r="A21" s="1"/>
      <c r="B21" s="86" t="s">
        <v>129</v>
      </c>
      <c r="C21" s="86"/>
      <c r="D21" s="86"/>
      <c r="E21" s="86"/>
      <c r="F21" s="86"/>
      <c r="G21" s="86"/>
      <c r="H21" s="86"/>
      <c r="I21" s="100" t="str">
        <f>'【一括・個別・95％】①'!D25</f>
        <v/>
      </c>
      <c r="J21" s="86" t="s">
        <v>26</v>
      </c>
      <c r="K21" s="100" t="str">
        <f>'【一括・個別・95％】①'!F25</f>
        <v/>
      </c>
      <c r="L21" s="86" t="s">
        <v>25</v>
      </c>
      <c r="M21" s="100" t="str">
        <f>'【一括・個別・95％】①'!H25</f>
        <v/>
      </c>
      <c r="N21" s="86" t="s">
        <v>72</v>
      </c>
      <c r="O21" s="86"/>
      <c r="P21" s="86"/>
      <c r="Q21" s="86"/>
      <c r="R21" s="86"/>
      <c r="S21" s="100" t="str">
        <f>'【一括・個別・95％】①'!K25</f>
        <v/>
      </c>
      <c r="T21" s="86" t="s">
        <v>26</v>
      </c>
      <c r="U21" s="100" t="str">
        <f>'【一括・個別・95％】①'!M25</f>
        <v/>
      </c>
      <c r="V21" s="87" t="s">
        <v>25</v>
      </c>
      <c r="W21" s="100" t="str">
        <f>'【一括・個別・95％】①'!O25</f>
        <v/>
      </c>
      <c r="X21" s="86" t="s">
        <v>24</v>
      </c>
      <c r="Y21" s="86"/>
      <c r="Z21" s="87"/>
      <c r="AA21" s="86"/>
      <c r="AB21" s="86"/>
    </row>
    <row r="22" spans="1:36" x14ac:dyDescent="0.45">
      <c r="B22" s="70" t="s">
        <v>104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69"/>
      <c r="X22" s="69"/>
      <c r="Y22" s="70"/>
      <c r="Z22" s="70"/>
      <c r="AA22" s="70"/>
    </row>
    <row r="23" spans="1:36" x14ac:dyDescent="0.45">
      <c r="D23" s="71" t="s">
        <v>99</v>
      </c>
      <c r="E23" s="71"/>
      <c r="F23" s="71"/>
      <c r="G23" s="71"/>
      <c r="H23" s="71"/>
      <c r="I23" s="71"/>
      <c r="J23" s="71"/>
      <c r="K23" s="83"/>
      <c r="M23" s="243" t="s">
        <v>94</v>
      </c>
      <c r="N23" s="71" t="s">
        <v>100</v>
      </c>
      <c r="O23" s="71"/>
      <c r="P23" s="71"/>
      <c r="Q23" s="71"/>
      <c r="R23" s="71"/>
      <c r="S23" s="71"/>
      <c r="T23" s="71"/>
      <c r="U23" s="71"/>
      <c r="V23" s="243" t="s">
        <v>0</v>
      </c>
      <c r="W23" s="71" t="s">
        <v>101</v>
      </c>
      <c r="X23" s="71"/>
      <c r="Y23" s="71"/>
      <c r="Z23" s="71"/>
      <c r="AA23" s="71"/>
    </row>
    <row r="24" spans="1:36" s="50" customFormat="1" x14ac:dyDescent="0.45">
      <c r="B24" s="72"/>
      <c r="C24" s="72"/>
      <c r="D24" s="242">
        <f>'【一括・個別・95％】①'!D30</f>
        <v>0</v>
      </c>
      <c r="E24" s="242"/>
      <c r="F24" s="242"/>
      <c r="G24" s="242"/>
      <c r="H24" s="242"/>
      <c r="I24" s="242"/>
      <c r="J24" s="242"/>
      <c r="K24" s="242"/>
      <c r="L24" s="242"/>
      <c r="M24" s="243"/>
      <c r="N24" s="242">
        <f>'【一括・個別・95％】①'!K30</f>
        <v>0</v>
      </c>
      <c r="O24" s="242"/>
      <c r="P24" s="242"/>
      <c r="Q24" s="242"/>
      <c r="R24" s="242"/>
      <c r="S24" s="242"/>
      <c r="T24" s="242"/>
      <c r="U24" s="242"/>
      <c r="V24" s="243"/>
      <c r="W24" s="233" t="str">
        <f>'【一括・個別・95％】①'!H32</f>
        <v>0</v>
      </c>
      <c r="X24" s="233"/>
      <c r="Y24" s="233"/>
      <c r="Z24" s="233"/>
      <c r="AA24" s="233"/>
    </row>
    <row r="25" spans="1:36" s="50" customFormat="1" ht="10.5" customHeight="1" x14ac:dyDescent="0.45">
      <c r="B25" s="72"/>
      <c r="C25" s="72"/>
      <c r="D25" s="72"/>
      <c r="E25" s="72"/>
      <c r="F25" s="72"/>
      <c r="G25" s="72"/>
      <c r="H25" s="72"/>
      <c r="I25" s="72"/>
      <c r="J25" s="72"/>
      <c r="M25" s="82"/>
      <c r="N25" s="72"/>
      <c r="O25" s="72"/>
      <c r="P25" s="72"/>
      <c r="Q25" s="72"/>
      <c r="R25" s="72"/>
      <c r="S25" s="72"/>
      <c r="T25" s="72"/>
      <c r="V25" s="82"/>
      <c r="W25" s="73"/>
      <c r="X25" s="73"/>
      <c r="Y25" s="73"/>
      <c r="Z25" s="73"/>
      <c r="AA25" s="77"/>
    </row>
    <row r="26" spans="1:36" x14ac:dyDescent="0.45">
      <c r="B26" s="71" t="s">
        <v>116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83"/>
      <c r="W26" s="83"/>
      <c r="X26" s="83"/>
      <c r="Y26" s="71"/>
      <c r="Z26" s="71"/>
      <c r="AA26" s="71"/>
      <c r="AB26" s="50"/>
      <c r="AC26" s="50"/>
      <c r="AD26" s="50"/>
      <c r="AE26" s="50"/>
      <c r="AF26" s="50"/>
    </row>
    <row r="27" spans="1:36" x14ac:dyDescent="0.45">
      <c r="D27" s="71" t="s">
        <v>117</v>
      </c>
      <c r="E27" s="71"/>
      <c r="F27" s="71"/>
      <c r="G27" s="71"/>
      <c r="H27" s="71"/>
      <c r="I27" s="71"/>
      <c r="J27" s="71"/>
      <c r="K27" s="83"/>
      <c r="M27" s="243" t="s">
        <v>94</v>
      </c>
      <c r="N27" s="238" t="s">
        <v>118</v>
      </c>
      <c r="O27" s="238"/>
      <c r="P27" s="238"/>
      <c r="Q27" s="238"/>
      <c r="R27" s="238"/>
      <c r="S27" s="238"/>
      <c r="T27" s="238"/>
      <c r="U27" s="238"/>
      <c r="V27" s="243" t="s">
        <v>0</v>
      </c>
      <c r="W27" s="232" t="str">
        <f>IFERROR(D28/N28,"0")</f>
        <v>0</v>
      </c>
      <c r="X27" s="232"/>
      <c r="Y27" s="232"/>
      <c r="Z27" s="237" t="s">
        <v>122</v>
      </c>
      <c r="AA27" s="237"/>
    </row>
    <row r="28" spans="1:36" s="50" customFormat="1" x14ac:dyDescent="0.45">
      <c r="B28" s="72"/>
      <c r="C28" s="72"/>
      <c r="D28" s="242">
        <f>'【一括・個別・95％】①'!F42</f>
        <v>0</v>
      </c>
      <c r="E28" s="242"/>
      <c r="F28" s="242"/>
      <c r="G28" s="242"/>
      <c r="H28" s="242"/>
      <c r="I28" s="242"/>
      <c r="J28" s="242"/>
      <c r="K28" s="242"/>
      <c r="L28" s="242"/>
      <c r="M28" s="243"/>
      <c r="N28" s="242">
        <f>'【一括・個別・95％】①'!N42</f>
        <v>0</v>
      </c>
      <c r="O28" s="242"/>
      <c r="P28" s="242"/>
      <c r="Q28" s="242"/>
      <c r="R28" s="242"/>
      <c r="S28" s="242"/>
      <c r="T28" s="242"/>
      <c r="U28" s="242"/>
      <c r="V28" s="243"/>
      <c r="W28" s="232"/>
      <c r="X28" s="232"/>
      <c r="Y28" s="232"/>
      <c r="Z28" s="237"/>
      <c r="AA28" s="237"/>
    </row>
    <row r="29" spans="1:36" s="50" customFormat="1" ht="10.5" customHeight="1" x14ac:dyDescent="0.45">
      <c r="B29" s="72"/>
      <c r="C29" s="72"/>
      <c r="D29" s="72"/>
      <c r="E29" s="72"/>
      <c r="F29" s="72"/>
      <c r="G29" s="72"/>
      <c r="H29" s="72"/>
      <c r="I29" s="72"/>
      <c r="J29" s="72"/>
      <c r="M29" s="82"/>
      <c r="N29" s="72"/>
      <c r="O29" s="72"/>
      <c r="P29" s="72"/>
      <c r="Q29" s="72"/>
      <c r="R29" s="72"/>
      <c r="S29" s="72"/>
      <c r="T29" s="72"/>
      <c r="V29" s="82"/>
      <c r="W29" s="73"/>
      <c r="X29" s="73"/>
      <c r="Y29" s="73"/>
      <c r="Z29" s="73"/>
      <c r="AA29" s="77"/>
    </row>
    <row r="30" spans="1:36" x14ac:dyDescent="0.45">
      <c r="B30" s="71" t="s">
        <v>187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83"/>
      <c r="W30" s="83"/>
      <c r="X30" s="83"/>
      <c r="Y30" s="71"/>
      <c r="Z30" s="71"/>
      <c r="AA30" s="71"/>
    </row>
    <row r="31" spans="1:36" ht="37.5" customHeight="1" x14ac:dyDescent="0.45">
      <c r="C31" s="85"/>
      <c r="D31" s="235" t="s">
        <v>193</v>
      </c>
      <c r="E31" s="235"/>
      <c r="F31" s="235"/>
      <c r="G31" s="235"/>
      <c r="H31" s="236" t="s">
        <v>105</v>
      </c>
      <c r="I31" s="237" t="s">
        <v>122</v>
      </c>
      <c r="J31" s="237"/>
      <c r="K31" s="237"/>
      <c r="L31" s="236" t="s">
        <v>105</v>
      </c>
      <c r="M31" s="236"/>
      <c r="N31" s="238" t="s">
        <v>53</v>
      </c>
      <c r="O31" s="238"/>
      <c r="P31" s="238"/>
      <c r="Q31" s="238"/>
      <c r="R31" s="238"/>
      <c r="S31" s="238"/>
      <c r="T31" s="239" t="s">
        <v>98</v>
      </c>
      <c r="U31" s="239"/>
      <c r="V31" s="244" t="s">
        <v>135</v>
      </c>
      <c r="W31" s="244"/>
      <c r="X31" s="244"/>
      <c r="Y31" s="244"/>
      <c r="Z31" s="244"/>
      <c r="AA31" s="244"/>
    </row>
    <row r="32" spans="1:36" ht="18.75" customHeight="1" x14ac:dyDescent="0.45">
      <c r="B32" s="71"/>
      <c r="D32" s="231">
        <f>N28</f>
        <v>0</v>
      </c>
      <c r="E32" s="231"/>
      <c r="F32" s="231"/>
      <c r="G32" s="231"/>
      <c r="H32" s="236"/>
      <c r="I32" s="232" t="str">
        <f>W27</f>
        <v>0</v>
      </c>
      <c r="J32" s="232"/>
      <c r="K32" s="232"/>
      <c r="L32" s="236"/>
      <c r="M32" s="236"/>
      <c r="N32" s="238"/>
      <c r="O32" s="238"/>
      <c r="P32" s="238"/>
      <c r="Q32" s="238"/>
      <c r="R32" s="238"/>
      <c r="S32" s="238"/>
      <c r="T32" s="239"/>
      <c r="U32" s="239"/>
      <c r="V32" s="234">
        <f>IFERROR(D32*I32*10/110,0)</f>
        <v>0</v>
      </c>
      <c r="W32" s="234"/>
      <c r="X32" s="234"/>
      <c r="Y32" s="234"/>
      <c r="Z32" s="234"/>
      <c r="AA32" s="234"/>
    </row>
    <row r="34" spans="1:36" s="71" customFormat="1" ht="21" customHeight="1" x14ac:dyDescent="0.45">
      <c r="F34" s="1"/>
      <c r="G34" s="84"/>
      <c r="H34" s="78"/>
      <c r="N34" s="99"/>
      <c r="O34" s="99"/>
      <c r="P34" s="99"/>
      <c r="Q34" s="99"/>
      <c r="R34" s="99"/>
      <c r="S34" s="99"/>
      <c r="T34" s="99"/>
      <c r="U34" s="114" t="s">
        <v>188</v>
      </c>
      <c r="V34" s="240"/>
      <c r="W34" s="240"/>
      <c r="X34" s="240"/>
      <c r="Y34" s="240"/>
      <c r="Z34" s="240"/>
      <c r="AA34" s="78" t="s">
        <v>58</v>
      </c>
      <c r="AC34" s="79"/>
      <c r="AD34" s="73"/>
      <c r="AJ34" s="73"/>
    </row>
    <row r="35" spans="1:36" s="71" customFormat="1" x14ac:dyDescent="0.45">
      <c r="S35" s="78"/>
      <c r="T35" s="78"/>
      <c r="U35" s="78"/>
      <c r="V35" s="78"/>
      <c r="W35" s="78"/>
      <c r="X35" s="78"/>
      <c r="Y35" s="78"/>
      <c r="Z35" s="78"/>
      <c r="AA35" s="78"/>
    </row>
    <row r="36" spans="1:36" s="71" customFormat="1" ht="21" customHeight="1" x14ac:dyDescent="0.45">
      <c r="B36" s="86" t="s">
        <v>203</v>
      </c>
      <c r="L36" s="117"/>
      <c r="M36" s="245">
        <f>V17+V34</f>
        <v>0</v>
      </c>
      <c r="N36" s="245"/>
      <c r="O36" s="245"/>
      <c r="P36" s="245"/>
      <c r="Q36" s="245"/>
      <c r="R36" s="88" t="s">
        <v>58</v>
      </c>
      <c r="W36" s="75"/>
      <c r="X36" s="75"/>
    </row>
    <row r="37" spans="1:36" ht="6.75" customHeight="1" x14ac:dyDescent="0.45"/>
    <row r="38" spans="1:36" s="71" customFormat="1" x14ac:dyDescent="0.45"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36" s="71" customFormat="1" x14ac:dyDescent="0.45"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36" s="3" customFormat="1" x14ac:dyDescent="0.45">
      <c r="A40" s="3" t="s">
        <v>102</v>
      </c>
    </row>
    <row r="41" spans="1:36" s="3" customFormat="1" x14ac:dyDescent="0.45">
      <c r="A41" s="26" t="s">
        <v>35</v>
      </c>
      <c r="B41" s="27" t="s">
        <v>34</v>
      </c>
      <c r="C41" s="27"/>
      <c r="D41" s="27"/>
      <c r="E41" s="27"/>
    </row>
    <row r="42" spans="1:36" s="3" customFormat="1" x14ac:dyDescent="0.45">
      <c r="A42" s="22" t="s">
        <v>30</v>
      </c>
      <c r="B42" s="3" t="s">
        <v>31</v>
      </c>
    </row>
    <row r="43" spans="1:36" s="3" customFormat="1" x14ac:dyDescent="0.45">
      <c r="A43" s="22" t="s">
        <v>30</v>
      </c>
      <c r="B43" s="3" t="s">
        <v>32</v>
      </c>
    </row>
    <row r="44" spans="1:36" s="3" customFormat="1" x14ac:dyDescent="0.45">
      <c r="A44" s="22" t="s">
        <v>30</v>
      </c>
      <c r="B44" s="3" t="s">
        <v>33</v>
      </c>
    </row>
    <row r="45" spans="1:36" ht="20.100000000000001" customHeight="1" x14ac:dyDescent="0.45"/>
    <row r="46" spans="1:36" ht="20.100000000000001" customHeight="1" x14ac:dyDescent="0.45"/>
    <row r="47" spans="1:36" ht="20.100000000000001" customHeight="1" x14ac:dyDescent="0.45"/>
    <row r="48" spans="1:36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</sheetData>
  <mergeCells count="49">
    <mergeCell ref="V27:V28"/>
    <mergeCell ref="W27:Y28"/>
    <mergeCell ref="Z27:AA28"/>
    <mergeCell ref="D28:L28"/>
    <mergeCell ref="N28:U28"/>
    <mergeCell ref="A19:AA19"/>
    <mergeCell ref="M23:M24"/>
    <mergeCell ref="V23:V24"/>
    <mergeCell ref="D24:L24"/>
    <mergeCell ref="N24:U24"/>
    <mergeCell ref="W24:AA24"/>
    <mergeCell ref="H31:H32"/>
    <mergeCell ref="I32:K32"/>
    <mergeCell ref="L31:M32"/>
    <mergeCell ref="V14:AA14"/>
    <mergeCell ref="D15:G15"/>
    <mergeCell ref="V15:AA15"/>
    <mergeCell ref="V17:Z17"/>
    <mergeCell ref="I14:K14"/>
    <mergeCell ref="I15:K15"/>
    <mergeCell ref="L14:M15"/>
    <mergeCell ref="N14:S15"/>
    <mergeCell ref="T14:U15"/>
    <mergeCell ref="V32:AA32"/>
    <mergeCell ref="I31:K31"/>
    <mergeCell ref="M27:M28"/>
    <mergeCell ref="N27:U27"/>
    <mergeCell ref="M36:Q36"/>
    <mergeCell ref="V10:V11"/>
    <mergeCell ref="W10:Y11"/>
    <mergeCell ref="Z10:AA11"/>
    <mergeCell ref="D11:L11"/>
    <mergeCell ref="N11:U11"/>
    <mergeCell ref="M10:M11"/>
    <mergeCell ref="N10:U10"/>
    <mergeCell ref="D14:G14"/>
    <mergeCell ref="H14:H15"/>
    <mergeCell ref="N31:S32"/>
    <mergeCell ref="V31:AA31"/>
    <mergeCell ref="D32:G32"/>
    <mergeCell ref="V34:Z34"/>
    <mergeCell ref="T31:U32"/>
    <mergeCell ref="D31:G31"/>
    <mergeCell ref="S1:AA1"/>
    <mergeCell ref="M6:M7"/>
    <mergeCell ref="V6:V7"/>
    <mergeCell ref="D7:L7"/>
    <mergeCell ref="N7:U7"/>
    <mergeCell ref="W7:AA7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&amp;L積算内訳書②【95％】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U27"/>
  <sheetViews>
    <sheetView workbookViewId="0">
      <selection activeCell="B24" sqref="B24"/>
    </sheetView>
  </sheetViews>
  <sheetFormatPr defaultRowHeight="18" x14ac:dyDescent="0.45"/>
  <cols>
    <col min="1" max="1" width="4.3984375" customWidth="1"/>
    <col min="2" max="2" width="13" bestFit="1" customWidth="1"/>
    <col min="4" max="4" width="9" customWidth="1"/>
    <col min="6" max="6" width="9" customWidth="1"/>
    <col min="11" max="13" width="9" customWidth="1"/>
    <col min="17" max="17" width="10.5" bestFit="1" customWidth="1"/>
    <col min="18" max="18" width="11.59765625" bestFit="1" customWidth="1"/>
  </cols>
  <sheetData>
    <row r="2" spans="1:12" x14ac:dyDescent="0.45">
      <c r="A2" t="s">
        <v>59</v>
      </c>
      <c r="C2" t="str">
        <f>IF(積算内訳書【0円】!B4="",IF('【一括・個別・95％】①'!D3="","（自動入力）",'【一括・個別・95％】①'!D3),積算内訳書【0円】!B4)</f>
        <v>（自動入力）</v>
      </c>
    </row>
    <row r="3" spans="1:12" x14ac:dyDescent="0.45">
      <c r="A3" t="s">
        <v>155</v>
      </c>
      <c r="C3">
        <f>'【一括・個別・95％】①'!K3</f>
        <v>0</v>
      </c>
    </row>
    <row r="4" spans="1:12" x14ac:dyDescent="0.45">
      <c r="A4" t="s">
        <v>60</v>
      </c>
    </row>
    <row r="5" spans="1:12" x14ac:dyDescent="0.45">
      <c r="B5" s="42"/>
      <c r="C5" s="249" t="s">
        <v>63</v>
      </c>
      <c r="D5" s="249"/>
      <c r="E5" s="249" t="s">
        <v>158</v>
      </c>
      <c r="F5" s="249"/>
    </row>
    <row r="6" spans="1:12" x14ac:dyDescent="0.45">
      <c r="B6" s="41" t="s">
        <v>61</v>
      </c>
      <c r="C6" s="248">
        <f>積算内訳書【0円】!J7</f>
        <v>0</v>
      </c>
      <c r="D6" s="248"/>
      <c r="E6" s="248">
        <f>'【一括・個別・95％】①'!H6</f>
        <v>0</v>
      </c>
      <c r="F6" s="248"/>
    </row>
    <row r="7" spans="1:12" x14ac:dyDescent="0.45">
      <c r="B7" s="41" t="s">
        <v>57</v>
      </c>
      <c r="C7" s="248">
        <f>SUM(C6:C6)</f>
        <v>0</v>
      </c>
      <c r="D7" s="248"/>
      <c r="E7" s="248">
        <f>SUM(E6:E6)</f>
        <v>0</v>
      </c>
      <c r="F7" s="248"/>
    </row>
    <row r="8" spans="1:12" x14ac:dyDescent="0.45">
      <c r="B8" s="120"/>
      <c r="C8" s="107"/>
      <c r="D8" s="107"/>
      <c r="E8" s="107"/>
      <c r="F8" s="107"/>
    </row>
    <row r="9" spans="1:12" x14ac:dyDescent="0.45">
      <c r="A9" t="s">
        <v>62</v>
      </c>
    </row>
    <row r="10" spans="1:12" x14ac:dyDescent="0.45">
      <c r="B10" s="103"/>
      <c r="C10" s="249" t="s">
        <v>61</v>
      </c>
      <c r="D10" s="249"/>
      <c r="E10" s="249" t="s">
        <v>161</v>
      </c>
      <c r="F10" s="249"/>
      <c r="G10" s="249" t="s">
        <v>156</v>
      </c>
      <c r="H10" s="249"/>
      <c r="I10" s="249" t="s">
        <v>157</v>
      </c>
      <c r="J10" s="249"/>
      <c r="K10" s="249" t="s">
        <v>57</v>
      </c>
      <c r="L10" s="249"/>
    </row>
    <row r="11" spans="1:12" x14ac:dyDescent="0.45">
      <c r="B11" s="41" t="s">
        <v>63</v>
      </c>
      <c r="C11" s="248">
        <v>0</v>
      </c>
      <c r="D11" s="248"/>
      <c r="E11" s="250">
        <f>SUM(C11:D11)</f>
        <v>0</v>
      </c>
      <c r="F11" s="250"/>
      <c r="G11" s="248">
        <v>0</v>
      </c>
      <c r="H11" s="248"/>
      <c r="I11" s="251">
        <v>0</v>
      </c>
      <c r="J11" s="251"/>
      <c r="K11" s="250">
        <f>SUM(G11:J11)</f>
        <v>0</v>
      </c>
      <c r="L11" s="250"/>
    </row>
    <row r="12" spans="1:12" x14ac:dyDescent="0.45">
      <c r="B12" s="41" t="s">
        <v>64</v>
      </c>
      <c r="C12" s="248">
        <f>【一括】②!M36</f>
        <v>0</v>
      </c>
      <c r="D12" s="248"/>
      <c r="E12" s="250">
        <f>SUM(C12:D12)</f>
        <v>0</v>
      </c>
      <c r="F12" s="250"/>
      <c r="G12" s="248">
        <f>【一括】②!V17</f>
        <v>0</v>
      </c>
      <c r="H12" s="248"/>
      <c r="I12" s="248">
        <f>【一括】②!V34</f>
        <v>0</v>
      </c>
      <c r="J12" s="248"/>
      <c r="K12" s="250">
        <f>SUM(G12:J12)</f>
        <v>0</v>
      </c>
      <c r="L12" s="250"/>
    </row>
    <row r="13" spans="1:12" x14ac:dyDescent="0.45">
      <c r="B13" s="41" t="s">
        <v>65</v>
      </c>
      <c r="C13" s="248">
        <f>【個別】②!M33</f>
        <v>0</v>
      </c>
      <c r="D13" s="248"/>
      <c r="E13" s="250">
        <f>SUM(C13:D13)</f>
        <v>0</v>
      </c>
      <c r="F13" s="250"/>
      <c r="G13" s="248">
        <f>【個別】②!R29</f>
        <v>0</v>
      </c>
      <c r="H13" s="248"/>
      <c r="I13" s="248">
        <f>【個別】②!R70</f>
        <v>0</v>
      </c>
      <c r="J13" s="248"/>
      <c r="K13" s="250">
        <f>SUM(G13:J13)</f>
        <v>0</v>
      </c>
      <c r="L13" s="250"/>
    </row>
    <row r="14" spans="1:12" x14ac:dyDescent="0.45">
      <c r="B14" s="105" t="s">
        <v>162</v>
      </c>
      <c r="C14" s="248">
        <f>'【95％】②'!M36</f>
        <v>0</v>
      </c>
      <c r="D14" s="248"/>
      <c r="E14" s="250">
        <f>SUM(C14:D14)</f>
        <v>0</v>
      </c>
      <c r="F14" s="250"/>
      <c r="G14" s="248">
        <f>'【95％】②'!V17</f>
        <v>0</v>
      </c>
      <c r="H14" s="248"/>
      <c r="I14" s="248">
        <f>'【95％】②'!V34</f>
        <v>0</v>
      </c>
      <c r="J14" s="248"/>
      <c r="K14" s="250">
        <f>SUM(G14:J14)</f>
        <v>0</v>
      </c>
      <c r="L14" s="250"/>
    </row>
    <row r="15" spans="1:12" x14ac:dyDescent="0.45">
      <c r="B15" s="106"/>
      <c r="C15" s="107"/>
      <c r="D15" s="107"/>
      <c r="E15" s="107"/>
      <c r="F15" s="107"/>
      <c r="G15" s="108"/>
      <c r="H15" s="108"/>
    </row>
    <row r="16" spans="1:12" x14ac:dyDescent="0.45">
      <c r="A16" t="s">
        <v>166</v>
      </c>
      <c r="B16" s="106"/>
      <c r="C16" s="107"/>
      <c r="D16" s="107"/>
      <c r="E16" s="107"/>
      <c r="F16" s="107"/>
      <c r="G16" s="108"/>
      <c r="H16" s="108"/>
    </row>
    <row r="17" spans="1:21" x14ac:dyDescent="0.45">
      <c r="B17" s="258"/>
      <c r="C17" s="259"/>
      <c r="D17" s="260"/>
      <c r="E17" s="249" t="s">
        <v>156</v>
      </c>
      <c r="F17" s="249"/>
      <c r="G17" s="249" t="s">
        <v>157</v>
      </c>
      <c r="H17" s="249"/>
      <c r="I17" s="249" t="s">
        <v>161</v>
      </c>
      <c r="J17" s="249"/>
    </row>
    <row r="18" spans="1:21" x14ac:dyDescent="0.45">
      <c r="A18" t="s">
        <v>174</v>
      </c>
      <c r="B18" s="257" t="s">
        <v>164</v>
      </c>
      <c r="C18" s="257"/>
      <c r="D18" s="257"/>
      <c r="E18" s="261" t="str">
        <f>'【一括・個別・95％】①'!H21</f>
        <v>0</v>
      </c>
      <c r="F18" s="261"/>
      <c r="G18" s="261" t="str">
        <f>'【一括・個別・95％】①'!H32</f>
        <v>0</v>
      </c>
      <c r="H18" s="261"/>
      <c r="I18" s="256"/>
      <c r="J18" s="256"/>
    </row>
    <row r="19" spans="1:21" x14ac:dyDescent="0.45">
      <c r="A19" t="s">
        <v>175</v>
      </c>
      <c r="B19" s="255" t="s">
        <v>163</v>
      </c>
      <c r="C19" s="255"/>
      <c r="D19" s="255"/>
      <c r="E19" s="248">
        <f>'【一括・個別・95％】①'!D19</f>
        <v>0</v>
      </c>
      <c r="F19" s="248"/>
      <c r="G19" s="248">
        <f>'【一括・個別・95％】①'!D30</f>
        <v>0</v>
      </c>
      <c r="H19" s="248"/>
      <c r="I19" s="256"/>
      <c r="J19" s="256"/>
    </row>
    <row r="20" spans="1:21" x14ac:dyDescent="0.45">
      <c r="A20" t="s">
        <v>176</v>
      </c>
      <c r="B20" s="255" t="s">
        <v>165</v>
      </c>
      <c r="C20" s="255"/>
      <c r="D20" s="255"/>
      <c r="E20" s="248">
        <f>'【一括・個別・95％】①'!K19</f>
        <v>0</v>
      </c>
      <c r="F20" s="248"/>
      <c r="G20" s="248">
        <f>'【一括・個別・95％】①'!K30</f>
        <v>0</v>
      </c>
      <c r="H20" s="248"/>
      <c r="I20" s="256"/>
      <c r="J20" s="256"/>
    </row>
    <row r="21" spans="1:21" x14ac:dyDescent="0.45">
      <c r="A21" t="s">
        <v>171</v>
      </c>
      <c r="B21" s="255" t="s">
        <v>167</v>
      </c>
      <c r="C21" s="255"/>
      <c r="D21" s="255"/>
      <c r="E21" s="248">
        <f>'【一括・個別・95％】①'!F39</f>
        <v>0</v>
      </c>
      <c r="F21" s="248"/>
      <c r="G21" s="248">
        <f>'【一括・個別・95％】①'!F42</f>
        <v>0</v>
      </c>
      <c r="H21" s="248"/>
      <c r="I21" s="248">
        <f>SUM(E21:H21)</f>
        <v>0</v>
      </c>
      <c r="J21" s="248"/>
    </row>
    <row r="22" spans="1:21" x14ac:dyDescent="0.45">
      <c r="A22" t="s">
        <v>172</v>
      </c>
      <c r="B22" s="255" t="s">
        <v>168</v>
      </c>
      <c r="C22" s="255"/>
      <c r="D22" s="255"/>
      <c r="E22" s="248">
        <f>'【一括・個別・95％】①'!J39</f>
        <v>0</v>
      </c>
      <c r="F22" s="248"/>
      <c r="G22" s="248">
        <f>'【一括・個別・95％】①'!J42</f>
        <v>0</v>
      </c>
      <c r="H22" s="248"/>
      <c r="I22" s="248">
        <f t="shared" ref="I22:I23" si="0">SUM(E22:H22)</f>
        <v>0</v>
      </c>
      <c r="J22" s="248"/>
    </row>
    <row r="23" spans="1:21" x14ac:dyDescent="0.45">
      <c r="A23" t="s">
        <v>173</v>
      </c>
      <c r="B23" s="252" t="s">
        <v>169</v>
      </c>
      <c r="C23" s="253"/>
      <c r="D23" s="254"/>
      <c r="E23" s="248">
        <f>'【一括・個別・95％】①'!N39</f>
        <v>0</v>
      </c>
      <c r="F23" s="248"/>
      <c r="G23" s="248">
        <f>'【一括・個別・95％】①'!N42</f>
        <v>0</v>
      </c>
      <c r="H23" s="248"/>
      <c r="I23" s="248">
        <f t="shared" si="0"/>
        <v>0</v>
      </c>
      <c r="J23" s="248"/>
    </row>
    <row r="24" spans="1:21" x14ac:dyDescent="0.45">
      <c r="B24" s="109"/>
    </row>
    <row r="25" spans="1:21" x14ac:dyDescent="0.45">
      <c r="D25" t="s">
        <v>144</v>
      </c>
      <c r="E25" t="s">
        <v>145</v>
      </c>
      <c r="G25" t="s">
        <v>145</v>
      </c>
      <c r="J25" t="s">
        <v>180</v>
      </c>
      <c r="P25" t="s">
        <v>181</v>
      </c>
    </row>
    <row r="26" spans="1:21" x14ac:dyDescent="0.45">
      <c r="A26" t="s">
        <v>142</v>
      </c>
      <c r="B26" t="s">
        <v>143</v>
      </c>
      <c r="C26" t="s">
        <v>146</v>
      </c>
      <c r="D26" t="s">
        <v>147</v>
      </c>
      <c r="E26" t="s">
        <v>147</v>
      </c>
      <c r="F26" t="s">
        <v>61</v>
      </c>
      <c r="G26" t="s">
        <v>57</v>
      </c>
      <c r="H26" t="s">
        <v>112</v>
      </c>
      <c r="I26" t="s">
        <v>113</v>
      </c>
      <c r="J26" t="s">
        <v>170</v>
      </c>
      <c r="K26" t="s">
        <v>177</v>
      </c>
      <c r="L26" t="s">
        <v>178</v>
      </c>
      <c r="M26" t="s">
        <v>179</v>
      </c>
      <c r="N26" t="s">
        <v>176</v>
      </c>
      <c r="O26" t="s">
        <v>174</v>
      </c>
      <c r="P26" t="s">
        <v>170</v>
      </c>
      <c r="Q26" t="s">
        <v>177</v>
      </c>
      <c r="R26" t="s">
        <v>178</v>
      </c>
      <c r="S26" t="s">
        <v>179</v>
      </c>
      <c r="T26" t="s">
        <v>176</v>
      </c>
      <c r="U26" t="s">
        <v>174</v>
      </c>
    </row>
    <row r="27" spans="1:21" s="104" customFormat="1" x14ac:dyDescent="0.45">
      <c r="B27" s="104" t="str">
        <f>IF(報告書【PCR】!P8="","",報告書【PCR】!P8)</f>
        <v>（自動入力）</v>
      </c>
      <c r="C27" s="104" t="str">
        <f>IF(C3="一括比例配分方式","一括",IF(C3="個別対応方式","個別",IF(C3="課税売上割合95％以上","95％","0円")))</f>
        <v>0円</v>
      </c>
      <c r="D27" s="118">
        <f>IF(C27="0円",C7,E7)</f>
        <v>0</v>
      </c>
      <c r="E27" s="118">
        <f>VLOOKUP(C27,B10:F14,4,FALSE)</f>
        <v>0</v>
      </c>
      <c r="F27" s="118">
        <f>VLOOKUP(C27,B10:F14,2,FALSE)</f>
        <v>0</v>
      </c>
      <c r="G27" s="118">
        <f>VLOOKUP(C27,B10:L14,10,FALSE)</f>
        <v>0</v>
      </c>
      <c r="H27" s="118">
        <f>VLOOKUP(C27,B10:L14,6,FALSE)</f>
        <v>0</v>
      </c>
      <c r="I27" s="118">
        <f>VLOOKUP(C27,B10:L14,8,FALSE)</f>
        <v>0</v>
      </c>
      <c r="J27" s="118">
        <f>E21</f>
        <v>0</v>
      </c>
      <c r="K27" s="118">
        <f>E22</f>
        <v>0</v>
      </c>
      <c r="L27" s="118">
        <f>E23</f>
        <v>0</v>
      </c>
      <c r="M27" s="118">
        <f>E19</f>
        <v>0</v>
      </c>
      <c r="N27" s="118">
        <f>E20</f>
        <v>0</v>
      </c>
      <c r="O27" s="119" t="str">
        <f>E18</f>
        <v>0</v>
      </c>
      <c r="P27" s="118">
        <f>G21</f>
        <v>0</v>
      </c>
      <c r="Q27" s="118">
        <f>G22</f>
        <v>0</v>
      </c>
      <c r="R27" s="118">
        <f>G23</f>
        <v>0</v>
      </c>
      <c r="S27" s="118">
        <f>G19</f>
        <v>0</v>
      </c>
      <c r="T27" s="118">
        <f>G20</f>
        <v>0</v>
      </c>
      <c r="U27" s="119" t="str">
        <f>G18</f>
        <v>0</v>
      </c>
    </row>
  </sheetData>
  <mergeCells count="59">
    <mergeCell ref="C5:D5"/>
    <mergeCell ref="C6:D6"/>
    <mergeCell ref="C7:D7"/>
    <mergeCell ref="E5:F5"/>
    <mergeCell ref="E6:F6"/>
    <mergeCell ref="E7:F7"/>
    <mergeCell ref="C10:D10"/>
    <mergeCell ref="C11:D11"/>
    <mergeCell ref="C12:D12"/>
    <mergeCell ref="C13:D13"/>
    <mergeCell ref="C14:D14"/>
    <mergeCell ref="E10:F10"/>
    <mergeCell ref="E11:F11"/>
    <mergeCell ref="E12:F12"/>
    <mergeCell ref="E13:F13"/>
    <mergeCell ref="E14:F14"/>
    <mergeCell ref="E17:F17"/>
    <mergeCell ref="G17:H17"/>
    <mergeCell ref="I17:J17"/>
    <mergeCell ref="B18:D18"/>
    <mergeCell ref="B19:D19"/>
    <mergeCell ref="I18:J18"/>
    <mergeCell ref="I19:J19"/>
    <mergeCell ref="B17:D17"/>
    <mergeCell ref="E18:F18"/>
    <mergeCell ref="E19:F19"/>
    <mergeCell ref="G18:H18"/>
    <mergeCell ref="G19:H19"/>
    <mergeCell ref="I23:J23"/>
    <mergeCell ref="B23:D23"/>
    <mergeCell ref="E23:F23"/>
    <mergeCell ref="G23:H23"/>
    <mergeCell ref="B20:D20"/>
    <mergeCell ref="B21:D21"/>
    <mergeCell ref="B22:D22"/>
    <mergeCell ref="E20:F20"/>
    <mergeCell ref="E21:F21"/>
    <mergeCell ref="E22:F22"/>
    <mergeCell ref="G20:H20"/>
    <mergeCell ref="G21:H21"/>
    <mergeCell ref="G22:H22"/>
    <mergeCell ref="I20:J20"/>
    <mergeCell ref="I21:J21"/>
    <mergeCell ref="I22:J22"/>
    <mergeCell ref="G13:H13"/>
    <mergeCell ref="I13:J13"/>
    <mergeCell ref="G14:H14"/>
    <mergeCell ref="I14:J14"/>
    <mergeCell ref="K10:L10"/>
    <mergeCell ref="K11:L11"/>
    <mergeCell ref="K12:L12"/>
    <mergeCell ref="K13:L13"/>
    <mergeCell ref="K14:L14"/>
    <mergeCell ref="G10:H10"/>
    <mergeCell ref="I10:J10"/>
    <mergeCell ref="G11:H11"/>
    <mergeCell ref="I11:J11"/>
    <mergeCell ref="G12:H12"/>
    <mergeCell ref="I12:J12"/>
  </mergeCells>
  <phoneticPr fontId="2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報告書【PCR】</vt:lpstr>
      <vt:lpstr>積算内訳書【0円】</vt:lpstr>
      <vt:lpstr>【一括・個別・95％】①</vt:lpstr>
      <vt:lpstr>【一括】②</vt:lpstr>
      <vt:lpstr>【個別】②</vt:lpstr>
      <vt:lpstr>【95％】②</vt:lpstr>
      <vt:lpstr>※作業用※</vt:lpstr>
      <vt:lpstr>'【95％】②'!Print_Area</vt:lpstr>
      <vt:lpstr>【一括】②!Print_Area</vt:lpstr>
      <vt:lpstr>'【一括・個別・95％】①'!Print_Area</vt:lpstr>
      <vt:lpstr>【個別】②!Print_Area</vt:lpstr>
      <vt:lpstr>積算内訳書【0円】!Print_Area</vt:lpstr>
      <vt:lpstr>報告書【PCR】!Print_Area</vt:lpstr>
      <vt:lpstr>計算方法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2025-08-01T04:27:00Z</dcterms:modified>
</cp:coreProperties>
</file>