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6786707\Desktop\"/>
    </mc:Choice>
  </mc:AlternateContent>
  <bookViews>
    <workbookView xWindow="0" yWindow="0" windowWidth="20460" windowHeight="5610"/>
  </bookViews>
  <sheets>
    <sheet name="交付申請書" sheetId="19" r:id="rId1"/>
    <sheet name="【参考】積算内訳等 " sheetId="17" r:id="rId2"/>
    <sheet name="変更申請書" sheetId="20" r:id="rId3"/>
    <sheet name="実績報告書" sheetId="21" r:id="rId4"/>
    <sheet name="【参考様式】補助対象経費計算書 " sheetId="23" r:id="rId5"/>
    <sheet name="補助対象経費計算書 (2)" sheetId="18" state="hidden" r:id="rId6"/>
    <sheet name="請求書兼口振依頼書" sheetId="22" r:id="rId7"/>
    <sheet name="税額報告書" sheetId="13" r:id="rId8"/>
    <sheet name="【参考】同意書兼確認書" sheetId="16" r:id="rId9"/>
  </sheets>
  <definedNames>
    <definedName name="_Hlk48051963" localSheetId="0">交付申請書!#REF!</definedName>
    <definedName name="_Hlk48051963" localSheetId="3">実績報告書!#REF!</definedName>
    <definedName name="_Hlk48051963" localSheetId="6">請求書兼口振依頼書!#REF!</definedName>
    <definedName name="_Hlk48051963" localSheetId="7">税額報告書!#REF!</definedName>
    <definedName name="_Hlk48051963" localSheetId="2">変更申請書!#REF!</definedName>
    <definedName name="_Hlk48052077" localSheetId="0">交付申請書!#REF!</definedName>
    <definedName name="_Hlk48052077" localSheetId="3">実績報告書!#REF!</definedName>
    <definedName name="_Hlk48052077" localSheetId="6">請求書兼口振依頼書!#REF!</definedName>
    <definedName name="_Hlk48052077" localSheetId="7">税額報告書!#REF!</definedName>
    <definedName name="_Hlk48052077" localSheetId="2">変更申請書!#REF!</definedName>
    <definedName name="_xlnm.Print_Area" localSheetId="1">'【参考】積算内訳等 '!$A$1:$S$122</definedName>
    <definedName name="_xlnm.Print_Area" localSheetId="8">【参考】同意書兼確認書!$A$1:$N$31</definedName>
    <definedName name="_xlnm.Print_Area" localSheetId="4">'【参考様式】補助対象経費計算書 '!$A$1:$J$39</definedName>
    <definedName name="_xlnm.Print_Area" localSheetId="0">交付申請書!$A$1:$Z$41</definedName>
    <definedName name="_xlnm.Print_Area" localSheetId="3">実績報告書!$A$1:$Z$40</definedName>
    <definedName name="_xlnm.Print_Area" localSheetId="6">請求書兼口振依頼書!$A$1:$Z$43</definedName>
    <definedName name="_xlnm.Print_Area" localSheetId="7">税額報告書!$A$1:$Z$40</definedName>
    <definedName name="_xlnm.Print_Area" localSheetId="2">変更申請書!$A$1:$Z$42</definedName>
    <definedName name="_xlnm.Print_Area" localSheetId="5">'補助対象経費計算書 (2)'!$A$1:$J$62</definedName>
  </definedNames>
  <calcPr calcId="191029"/>
</workbook>
</file>

<file path=xl/calcChain.xml><?xml version="1.0" encoding="utf-8"?>
<calcChain xmlns="http://schemas.openxmlformats.org/spreadsheetml/2006/main">
  <c r="S186" i="23" l="1"/>
  <c r="K77" i="23" s="1"/>
  <c r="T186" i="23"/>
  <c r="S183" i="23"/>
  <c r="T183" i="23"/>
  <c r="S180" i="23"/>
  <c r="T180" i="23"/>
  <c r="S177" i="23"/>
  <c r="K65" i="23" s="1"/>
  <c r="T177" i="23"/>
  <c r="L65" i="23" s="1"/>
  <c r="S174" i="23"/>
  <c r="K61" i="23" s="1"/>
  <c r="T174" i="23"/>
  <c r="L61" i="23" s="1"/>
  <c r="S171" i="23"/>
  <c r="K57" i="23" s="1"/>
  <c r="T171" i="23"/>
  <c r="L57" i="23" s="1"/>
  <c r="N186" i="23"/>
  <c r="O186" i="23"/>
  <c r="G77" i="23" s="1"/>
  <c r="P186" i="23"/>
  <c r="Q186" i="23"/>
  <c r="N183" i="23"/>
  <c r="F73" i="23" s="1"/>
  <c r="O183" i="23"/>
  <c r="G73" i="23" s="1"/>
  <c r="P183" i="23"/>
  <c r="Q183" i="23"/>
  <c r="N180" i="23"/>
  <c r="O180" i="23"/>
  <c r="G69" i="23" s="1"/>
  <c r="P180" i="23"/>
  <c r="H69" i="23" s="1"/>
  <c r="Q180" i="23"/>
  <c r="I69" i="23" s="1"/>
  <c r="N177" i="23"/>
  <c r="F65" i="23" s="1"/>
  <c r="O177" i="23"/>
  <c r="G65" i="23" s="1"/>
  <c r="P177" i="23"/>
  <c r="H65" i="23" s="1"/>
  <c r="Q177" i="23"/>
  <c r="I65" i="23" s="1"/>
  <c r="N174" i="23"/>
  <c r="F61" i="23" s="1"/>
  <c r="O174" i="23"/>
  <c r="G61" i="23" s="1"/>
  <c r="P174" i="23"/>
  <c r="H61" i="23" s="1"/>
  <c r="Q174" i="23"/>
  <c r="I61" i="23" s="1"/>
  <c r="N171" i="23"/>
  <c r="F57" i="23" s="1"/>
  <c r="O171" i="23"/>
  <c r="G57" i="23" s="1"/>
  <c r="P171" i="23"/>
  <c r="H57" i="23" s="1"/>
  <c r="Q171" i="23"/>
  <c r="I57" i="23" s="1"/>
  <c r="S175" i="23"/>
  <c r="L77" i="23"/>
  <c r="H77" i="23"/>
  <c r="I77" i="23"/>
  <c r="F77" i="23"/>
  <c r="L73" i="23"/>
  <c r="K73" i="23"/>
  <c r="H73" i="23"/>
  <c r="I73" i="23"/>
  <c r="L69" i="23"/>
  <c r="K69" i="23"/>
  <c r="F69" i="23"/>
  <c r="M77" i="23"/>
  <c r="M73" i="23"/>
  <c r="M69" i="23"/>
  <c r="M65" i="23"/>
  <c r="M61" i="23"/>
  <c r="M57" i="23"/>
  <c r="J77" i="23"/>
  <c r="J73" i="23"/>
  <c r="J69" i="23"/>
  <c r="J65" i="23"/>
  <c r="J61" i="23"/>
  <c r="J57" i="23"/>
  <c r="M99" i="23"/>
  <c r="M97" i="23"/>
  <c r="M95" i="23"/>
  <c r="M93" i="23"/>
  <c r="M91" i="23"/>
  <c r="M89" i="23"/>
  <c r="M87" i="23"/>
  <c r="M85" i="23"/>
  <c r="M83" i="23"/>
  <c r="M81" i="23"/>
  <c r="M79" i="23"/>
  <c r="M76" i="23"/>
  <c r="M75" i="23"/>
  <c r="M72" i="23"/>
  <c r="M71" i="23"/>
  <c r="M68" i="23"/>
  <c r="M67" i="23"/>
  <c r="M64" i="23"/>
  <c r="M63" i="23"/>
  <c r="M60" i="23"/>
  <c r="M59" i="23"/>
  <c r="M56" i="23"/>
  <c r="M55" i="23"/>
  <c r="M53" i="23"/>
  <c r="M52" i="23"/>
  <c r="M51" i="23"/>
  <c r="M49" i="23"/>
  <c r="M48" i="23"/>
  <c r="M47" i="23"/>
  <c r="J99" i="23"/>
  <c r="J97" i="23"/>
  <c r="J95" i="23"/>
  <c r="J93" i="23"/>
  <c r="J91" i="23"/>
  <c r="J89" i="23"/>
  <c r="J87" i="23"/>
  <c r="J85" i="23"/>
  <c r="J83" i="23"/>
  <c r="J81" i="23"/>
  <c r="J79" i="23"/>
  <c r="J76" i="23"/>
  <c r="J75" i="23"/>
  <c r="J72" i="23"/>
  <c r="J71" i="23"/>
  <c r="J68" i="23"/>
  <c r="J67" i="23"/>
  <c r="J64" i="23"/>
  <c r="J63" i="23"/>
  <c r="J60" i="23"/>
  <c r="J59" i="23"/>
  <c r="J56" i="23"/>
  <c r="J55" i="23"/>
  <c r="J53" i="23"/>
  <c r="J52" i="23"/>
  <c r="J51" i="23"/>
  <c r="J49" i="23"/>
  <c r="J48" i="23"/>
  <c r="J47" i="23"/>
  <c r="Q158" i="23" l="1"/>
  <c r="D35" i="17" l="1"/>
  <c r="D77" i="17"/>
  <c r="L28" i="17" l="1"/>
  <c r="H28" i="17"/>
  <c r="S109" i="17" l="1"/>
  <c r="P159" i="23"/>
  <c r="Q159" i="23"/>
  <c r="P160" i="23"/>
  <c r="Q160" i="23"/>
  <c r="P161" i="23"/>
  <c r="Q161" i="23"/>
  <c r="P162" i="23"/>
  <c r="Q162" i="23"/>
  <c r="P163" i="23"/>
  <c r="Q163" i="23"/>
  <c r="P164" i="23"/>
  <c r="Q164" i="23"/>
  <c r="P165" i="23"/>
  <c r="Q165" i="23"/>
  <c r="P166" i="23"/>
  <c r="P167" i="23"/>
  <c r="Q167" i="23"/>
  <c r="P168" i="23"/>
  <c r="Q168" i="23"/>
  <c r="P169" i="23"/>
  <c r="Q169" i="23"/>
  <c r="P170" i="23"/>
  <c r="Q170" i="23"/>
  <c r="P172" i="23"/>
  <c r="Q172" i="23"/>
  <c r="P173" i="23"/>
  <c r="Q173" i="23"/>
  <c r="P175" i="23"/>
  <c r="Q175" i="23"/>
  <c r="P176" i="23"/>
  <c r="Q176" i="23"/>
  <c r="P178" i="23"/>
  <c r="Q178" i="23"/>
  <c r="P179" i="23"/>
  <c r="Q179" i="23"/>
  <c r="P181" i="23"/>
  <c r="Q181" i="23"/>
  <c r="P182" i="23"/>
  <c r="Q182" i="23"/>
  <c r="P184" i="23"/>
  <c r="Q184" i="23"/>
  <c r="P185" i="23"/>
  <c r="Q185" i="23"/>
  <c r="P187" i="23"/>
  <c r="Q187" i="23"/>
  <c r="P188" i="23"/>
  <c r="Q188" i="23"/>
  <c r="P189" i="23"/>
  <c r="Q189" i="23"/>
  <c r="P190" i="23"/>
  <c r="Q190" i="23"/>
  <c r="P191" i="23"/>
  <c r="Q191" i="23"/>
  <c r="P192" i="23"/>
  <c r="Q192" i="23"/>
  <c r="P193" i="23"/>
  <c r="Q193" i="23"/>
  <c r="P194" i="23"/>
  <c r="Q194" i="23"/>
  <c r="P195" i="23"/>
  <c r="Q195" i="23"/>
  <c r="P196" i="23"/>
  <c r="Q196" i="23"/>
  <c r="P197" i="23"/>
  <c r="Q197" i="23"/>
  <c r="P198" i="23"/>
  <c r="Q198" i="23"/>
  <c r="P158" i="23"/>
  <c r="N158" i="23"/>
  <c r="N193" i="23" l="1"/>
  <c r="H101" i="23"/>
  <c r="I101" i="23"/>
  <c r="S193" i="23"/>
  <c r="K101" i="23" s="1"/>
  <c r="N194" i="23"/>
  <c r="H103" i="23"/>
  <c r="I103" i="23"/>
  <c r="S194" i="23"/>
  <c r="K103" i="23" s="1"/>
  <c r="N195" i="23"/>
  <c r="H105" i="23"/>
  <c r="I105" i="23"/>
  <c r="S195" i="23"/>
  <c r="K105" i="23" s="1"/>
  <c r="N196" i="23"/>
  <c r="H107" i="23"/>
  <c r="I107" i="23"/>
  <c r="S196" i="23"/>
  <c r="K107" i="23" s="1"/>
  <c r="N197" i="23"/>
  <c r="H109" i="23"/>
  <c r="I109" i="23"/>
  <c r="S197" i="23"/>
  <c r="K109" i="23" s="1"/>
  <c r="N198" i="23"/>
  <c r="H111" i="23"/>
  <c r="I111" i="23"/>
  <c r="S198" i="23"/>
  <c r="K111" i="23" s="1"/>
  <c r="S159" i="23"/>
  <c r="S160" i="23"/>
  <c r="S161" i="23"/>
  <c r="S162" i="23"/>
  <c r="S163" i="23"/>
  <c r="S164" i="23"/>
  <c r="S165" i="23"/>
  <c r="S166" i="23"/>
  <c r="S167" i="23"/>
  <c r="S168" i="23"/>
  <c r="S169" i="23"/>
  <c r="S170" i="23"/>
  <c r="T170" i="23"/>
  <c r="S172" i="23"/>
  <c r="S173" i="23"/>
  <c r="T173" i="23"/>
  <c r="S176" i="23"/>
  <c r="T176" i="23"/>
  <c r="S178" i="23"/>
  <c r="S179" i="23"/>
  <c r="T179" i="23"/>
  <c r="S181" i="23"/>
  <c r="S182" i="23"/>
  <c r="T182" i="23"/>
  <c r="S184" i="23"/>
  <c r="S185" i="23"/>
  <c r="T185" i="23"/>
  <c r="S187" i="23"/>
  <c r="S188" i="23"/>
  <c r="T188" i="23"/>
  <c r="S189" i="23"/>
  <c r="S190" i="23"/>
  <c r="S191" i="23"/>
  <c r="T191" i="23"/>
  <c r="S192" i="23"/>
  <c r="T192" i="23"/>
  <c r="S158" i="23"/>
  <c r="I53" i="23"/>
  <c r="H53" i="23"/>
  <c r="I52" i="23"/>
  <c r="H52" i="23"/>
  <c r="I51" i="23"/>
  <c r="H51" i="23"/>
  <c r="I49" i="23"/>
  <c r="H49" i="23"/>
  <c r="I48" i="23"/>
  <c r="H48" i="23"/>
  <c r="I47" i="23"/>
  <c r="H47" i="23"/>
  <c r="I76" i="23"/>
  <c r="H76" i="23"/>
  <c r="I75" i="23"/>
  <c r="H75" i="23"/>
  <c r="H78" i="23" s="1"/>
  <c r="I72" i="23"/>
  <c r="H72" i="23"/>
  <c r="I71" i="23"/>
  <c r="H71" i="23"/>
  <c r="H74" i="23" s="1"/>
  <c r="I68" i="23"/>
  <c r="H68" i="23"/>
  <c r="I67" i="23"/>
  <c r="H67" i="23"/>
  <c r="I64" i="23"/>
  <c r="H64" i="23"/>
  <c r="I63" i="23"/>
  <c r="H63" i="23"/>
  <c r="H66" i="23" s="1"/>
  <c r="I60" i="23"/>
  <c r="H60" i="23"/>
  <c r="I59" i="23"/>
  <c r="H59" i="23"/>
  <c r="H62" i="23" s="1"/>
  <c r="I56" i="23"/>
  <c r="H56" i="23"/>
  <c r="I55" i="23"/>
  <c r="H55" i="23"/>
  <c r="H58" i="23" s="1"/>
  <c r="I99" i="23"/>
  <c r="H99" i="23"/>
  <c r="I97" i="23"/>
  <c r="H97" i="23"/>
  <c r="H98" i="23" s="1"/>
  <c r="H95" i="23"/>
  <c r="I93" i="23"/>
  <c r="H93" i="23"/>
  <c r="I91" i="23"/>
  <c r="H91" i="23"/>
  <c r="H89" i="23"/>
  <c r="I87" i="23"/>
  <c r="H87" i="23"/>
  <c r="I83" i="23"/>
  <c r="H83" i="23"/>
  <c r="I85" i="23"/>
  <c r="H85" i="23"/>
  <c r="H81" i="23"/>
  <c r="H79" i="23"/>
  <c r="N161" i="23"/>
  <c r="L8" i="23"/>
  <c r="L9" i="23"/>
  <c r="L10" i="23"/>
  <c r="L11" i="23"/>
  <c r="L12" i="23"/>
  <c r="L13" i="23"/>
  <c r="L14" i="23"/>
  <c r="L15" i="23"/>
  <c r="L16" i="23"/>
  <c r="L17" i="23"/>
  <c r="L18" i="23"/>
  <c r="L19" i="23"/>
  <c r="L20" i="23"/>
  <c r="L21" i="23"/>
  <c r="L22" i="23"/>
  <c r="L23" i="23"/>
  <c r="L24" i="23"/>
  <c r="L25" i="23"/>
  <c r="L26" i="23"/>
  <c r="L27" i="23"/>
  <c r="L28" i="23"/>
  <c r="L29" i="23"/>
  <c r="L30" i="23"/>
  <c r="L31" i="23"/>
  <c r="L32" i="23"/>
  <c r="L33" i="23"/>
  <c r="L34" i="23"/>
  <c r="L35" i="23"/>
  <c r="L36" i="23"/>
  <c r="L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7" i="23"/>
  <c r="I66" i="23" l="1"/>
  <c r="I74" i="23"/>
  <c r="I62" i="23"/>
  <c r="I70" i="23"/>
  <c r="I78" i="23"/>
  <c r="H70" i="23"/>
  <c r="S199" i="23"/>
  <c r="I81" i="23"/>
  <c r="P199" i="23"/>
  <c r="I89" i="23"/>
  <c r="F111" i="23"/>
  <c r="F109" i="23"/>
  <c r="F107" i="23"/>
  <c r="F105" i="23"/>
  <c r="F103" i="23"/>
  <c r="F101" i="23"/>
  <c r="K53" i="23"/>
  <c r="O192" i="23"/>
  <c r="N192" i="23"/>
  <c r="K52" i="23"/>
  <c r="O191" i="23"/>
  <c r="N191" i="23"/>
  <c r="K51" i="23"/>
  <c r="N190" i="23"/>
  <c r="K49" i="23"/>
  <c r="O189" i="23"/>
  <c r="N189" i="23"/>
  <c r="L48" i="23"/>
  <c r="K48" i="23"/>
  <c r="O188" i="23"/>
  <c r="N188" i="23"/>
  <c r="K47" i="23"/>
  <c r="N187" i="23"/>
  <c r="O185" i="23"/>
  <c r="N185" i="23"/>
  <c r="K75" i="23"/>
  <c r="N184" i="23"/>
  <c r="O182" i="23"/>
  <c r="N182" i="23"/>
  <c r="K71" i="23"/>
  <c r="N181" i="23"/>
  <c r="O179" i="23"/>
  <c r="G68" i="23" s="1"/>
  <c r="N179" i="23"/>
  <c r="K67" i="23"/>
  <c r="N178" i="23"/>
  <c r="N176" i="23"/>
  <c r="K63" i="23"/>
  <c r="N175" i="23"/>
  <c r="O173" i="23"/>
  <c r="N173" i="23"/>
  <c r="K59" i="23"/>
  <c r="N172" i="23"/>
  <c r="O170" i="23"/>
  <c r="N170" i="23"/>
  <c r="K55" i="23"/>
  <c r="N169" i="23"/>
  <c r="K99" i="23"/>
  <c r="K100" i="23" s="1"/>
  <c r="N168" i="23"/>
  <c r="N167" i="23"/>
  <c r="K95" i="23"/>
  <c r="K96" i="23" s="1"/>
  <c r="N166" i="23"/>
  <c r="K93" i="23"/>
  <c r="K94" i="23" s="1"/>
  <c r="N165" i="23"/>
  <c r="K91" i="23"/>
  <c r="K92" i="23" s="1"/>
  <c r="N164" i="23"/>
  <c r="K89" i="23"/>
  <c r="K90" i="23" s="1"/>
  <c r="N163" i="23"/>
  <c r="K87" i="23"/>
  <c r="K88" i="23" s="1"/>
  <c r="N162" i="23"/>
  <c r="K85" i="23"/>
  <c r="K86" i="23" s="1"/>
  <c r="N160" i="23"/>
  <c r="K81" i="23"/>
  <c r="K82" i="23" s="1"/>
  <c r="N159" i="23"/>
  <c r="K79" i="23"/>
  <c r="K80" i="23" s="1"/>
  <c r="K97" i="23"/>
  <c r="K98" i="23" s="1"/>
  <c r="K83" i="23"/>
  <c r="K84" i="23" s="1"/>
  <c r="L53" i="23"/>
  <c r="L52" i="23"/>
  <c r="G37" i="23"/>
  <c r="E37" i="23"/>
  <c r="K36" i="23"/>
  <c r="I36" i="23"/>
  <c r="O176" i="23" s="1"/>
  <c r="K35" i="23"/>
  <c r="I35" i="23"/>
  <c r="I79" i="23" s="1"/>
  <c r="K34" i="23"/>
  <c r="I34" i="23"/>
  <c r="K33" i="23"/>
  <c r="I33" i="23"/>
  <c r="K32" i="23"/>
  <c r="I32" i="23"/>
  <c r="Q166" i="23" s="1"/>
  <c r="I95" i="23" s="1"/>
  <c r="K31" i="23"/>
  <c r="I31" i="23"/>
  <c r="O193" i="23" s="1"/>
  <c r="K30" i="23"/>
  <c r="I30" i="23"/>
  <c r="K29" i="23"/>
  <c r="I29" i="23"/>
  <c r="K28" i="23"/>
  <c r="I28" i="23"/>
  <c r="T195" i="23" s="1"/>
  <c r="L105" i="23" s="1"/>
  <c r="K27" i="23"/>
  <c r="I27" i="23"/>
  <c r="K26" i="23"/>
  <c r="I26" i="23"/>
  <c r="T193" i="23" s="1"/>
  <c r="L101" i="23" s="1"/>
  <c r="K25" i="23"/>
  <c r="I25" i="23"/>
  <c r="K24" i="23"/>
  <c r="I24" i="23"/>
  <c r="K23" i="23"/>
  <c r="I23" i="23"/>
  <c r="K22" i="23"/>
  <c r="I22" i="23"/>
  <c r="K21" i="23"/>
  <c r="I21" i="23"/>
  <c r="K20" i="23"/>
  <c r="I20" i="23"/>
  <c r="K19" i="23"/>
  <c r="I19" i="23"/>
  <c r="K18" i="23"/>
  <c r="I18" i="23"/>
  <c r="K17" i="23"/>
  <c r="I17" i="23"/>
  <c r="K16" i="23"/>
  <c r="I16" i="23"/>
  <c r="T159" i="23" s="1"/>
  <c r="L81" i="23" s="1"/>
  <c r="L82" i="23" s="1"/>
  <c r="K15" i="23"/>
  <c r="I15" i="23"/>
  <c r="K14" i="23"/>
  <c r="I14" i="23"/>
  <c r="K13" i="23"/>
  <c r="I13" i="23"/>
  <c r="K12" i="23"/>
  <c r="I12" i="23"/>
  <c r="K11" i="23"/>
  <c r="I11" i="23"/>
  <c r="K10" i="23"/>
  <c r="I10" i="23"/>
  <c r="K9" i="23"/>
  <c r="I9" i="23"/>
  <c r="K8" i="23"/>
  <c r="I8" i="23"/>
  <c r="K7" i="23"/>
  <c r="I7" i="23"/>
  <c r="T189" i="23" s="1"/>
  <c r="AD159" i="23" s="1"/>
  <c r="AG159" i="23" l="1"/>
  <c r="L49" i="23"/>
  <c r="O190" i="23"/>
  <c r="T190" i="23"/>
  <c r="L51" i="23" s="1"/>
  <c r="L54" i="23" s="1"/>
  <c r="O169" i="23"/>
  <c r="G55" i="23" s="1"/>
  <c r="T169" i="23"/>
  <c r="L55" i="23" s="1"/>
  <c r="O172" i="23"/>
  <c r="T172" i="23"/>
  <c r="O175" i="23"/>
  <c r="T175" i="23"/>
  <c r="O178" i="23"/>
  <c r="T178" i="23"/>
  <c r="O181" i="23"/>
  <c r="T181" i="23"/>
  <c r="O184" i="23"/>
  <c r="T184" i="23"/>
  <c r="O158" i="23"/>
  <c r="T158" i="23"/>
  <c r="L79" i="23" s="1"/>
  <c r="L80" i="23" s="1"/>
  <c r="O194" i="23"/>
  <c r="G103" i="23" s="1"/>
  <c r="G104" i="23" s="1"/>
  <c r="T194" i="23"/>
  <c r="L103" i="23" s="1"/>
  <c r="L104" i="23" s="1"/>
  <c r="O160" i="23"/>
  <c r="G85" i="23" s="1"/>
  <c r="G86" i="23" s="1"/>
  <c r="T160" i="23"/>
  <c r="L85" i="23" s="1"/>
  <c r="L86" i="23" s="1"/>
  <c r="O161" i="23"/>
  <c r="G83" i="23" s="1"/>
  <c r="G84" i="23" s="1"/>
  <c r="T161" i="23"/>
  <c r="L83" i="23" s="1"/>
  <c r="L84" i="23" s="1"/>
  <c r="O162" i="23"/>
  <c r="G87" i="23" s="1"/>
  <c r="G88" i="23" s="1"/>
  <c r="T162" i="23"/>
  <c r="L87" i="23" s="1"/>
  <c r="L88" i="23" s="1"/>
  <c r="O163" i="23"/>
  <c r="G89" i="23" s="1"/>
  <c r="T163" i="23"/>
  <c r="L89" i="23" s="1"/>
  <c r="L90" i="23" s="1"/>
  <c r="O164" i="23"/>
  <c r="G91" i="23" s="1"/>
  <c r="G92" i="23" s="1"/>
  <c r="T164" i="23"/>
  <c r="L91" i="23" s="1"/>
  <c r="L92" i="23" s="1"/>
  <c r="O195" i="23"/>
  <c r="G105" i="23" s="1"/>
  <c r="G106" i="23" s="1"/>
  <c r="T165" i="23"/>
  <c r="L93" i="23" s="1"/>
  <c r="L94" i="23" s="1"/>
  <c r="O166" i="23"/>
  <c r="G95" i="23" s="1"/>
  <c r="G96" i="23" s="1"/>
  <c r="T166" i="23"/>
  <c r="L95" i="23" s="1"/>
  <c r="L96" i="23" s="1"/>
  <c r="O167" i="23"/>
  <c r="G97" i="23" s="1"/>
  <c r="G98" i="23" s="1"/>
  <c r="T167" i="23"/>
  <c r="L97" i="23" s="1"/>
  <c r="L98" i="23" s="1"/>
  <c r="O168" i="23"/>
  <c r="G99" i="23" s="1"/>
  <c r="G100" i="23" s="1"/>
  <c r="T168" i="23"/>
  <c r="L99" i="23" s="1"/>
  <c r="L100" i="23" s="1"/>
  <c r="O196" i="23"/>
  <c r="G107" i="23" s="1"/>
  <c r="G108" i="23" s="1"/>
  <c r="T196" i="23"/>
  <c r="L107" i="23" s="1"/>
  <c r="L108" i="23" s="1"/>
  <c r="O197" i="23"/>
  <c r="G109" i="23" s="1"/>
  <c r="G110" i="23" s="1"/>
  <c r="T197" i="23"/>
  <c r="L109" i="23" s="1"/>
  <c r="L110" i="23" s="1"/>
  <c r="O198" i="23"/>
  <c r="G111" i="23" s="1"/>
  <c r="G112" i="23" s="1"/>
  <c r="T198" i="23"/>
  <c r="L111" i="23" s="1"/>
  <c r="L112" i="23" s="1"/>
  <c r="O159" i="23"/>
  <c r="G81" i="23" s="1"/>
  <c r="G82" i="23" s="1"/>
  <c r="T187" i="23"/>
  <c r="G51" i="23"/>
  <c r="G76" i="23"/>
  <c r="G52" i="23"/>
  <c r="G101" i="23"/>
  <c r="G102" i="23" s="1"/>
  <c r="O165" i="23"/>
  <c r="G93" i="23" s="1"/>
  <c r="G94" i="23" s="1"/>
  <c r="O187" i="23"/>
  <c r="N199" i="23"/>
  <c r="P200" i="23" s="1"/>
  <c r="AC159" i="23"/>
  <c r="Q199" i="23"/>
  <c r="AB159" i="23"/>
  <c r="G48" i="23"/>
  <c r="G53" i="23"/>
  <c r="G75" i="23"/>
  <c r="F97" i="23"/>
  <c r="F98" i="23" s="1"/>
  <c r="I54" i="23"/>
  <c r="I106" i="23"/>
  <c r="I102" i="23"/>
  <c r="L56" i="23"/>
  <c r="L102" i="23"/>
  <c r="I104" i="23"/>
  <c r="L60" i="23"/>
  <c r="K64" i="23"/>
  <c r="K66" i="23" s="1"/>
  <c r="K106" i="23"/>
  <c r="F108" i="23"/>
  <c r="H108" i="23"/>
  <c r="K68" i="23"/>
  <c r="K70" i="23" s="1"/>
  <c r="K108" i="23"/>
  <c r="F110" i="23"/>
  <c r="H110" i="23"/>
  <c r="K72" i="23"/>
  <c r="K74" i="23" s="1"/>
  <c r="K110" i="23"/>
  <c r="F112" i="23"/>
  <c r="H112" i="23"/>
  <c r="K76" i="23"/>
  <c r="K78" i="23" s="1"/>
  <c r="K112" i="23"/>
  <c r="F102" i="23"/>
  <c r="H102" i="23"/>
  <c r="K56" i="23"/>
  <c r="K58" i="23" s="1"/>
  <c r="K102" i="23"/>
  <c r="F104" i="23"/>
  <c r="H104" i="23"/>
  <c r="K60" i="23"/>
  <c r="K62" i="23" s="1"/>
  <c r="K104" i="23"/>
  <c r="F106" i="23"/>
  <c r="H106" i="23"/>
  <c r="L64" i="23"/>
  <c r="L106" i="23"/>
  <c r="I108" i="23"/>
  <c r="L68" i="23"/>
  <c r="I110" i="23"/>
  <c r="L72" i="23"/>
  <c r="I112" i="23"/>
  <c r="L76" i="23"/>
  <c r="I82" i="23"/>
  <c r="G79" i="23"/>
  <c r="G80" i="23" s="1"/>
  <c r="I80" i="23"/>
  <c r="I88" i="23"/>
  <c r="I92" i="23"/>
  <c r="I96" i="23"/>
  <c r="I98" i="23"/>
  <c r="G56" i="23"/>
  <c r="G60" i="23"/>
  <c r="F71" i="23"/>
  <c r="F72" i="23"/>
  <c r="F75" i="23"/>
  <c r="F76" i="23"/>
  <c r="F47" i="23"/>
  <c r="F48" i="23"/>
  <c r="F49" i="23"/>
  <c r="F51" i="23"/>
  <c r="F52" i="23"/>
  <c r="F53" i="23"/>
  <c r="G64" i="23"/>
  <c r="I86" i="23"/>
  <c r="I84" i="23"/>
  <c r="I90" i="23"/>
  <c r="I94" i="23"/>
  <c r="I100" i="23"/>
  <c r="F67" i="23"/>
  <c r="F68" i="23"/>
  <c r="F79" i="23"/>
  <c r="F80" i="23" s="1"/>
  <c r="H80" i="23"/>
  <c r="F81" i="23"/>
  <c r="F82" i="23" s="1"/>
  <c r="H82" i="23"/>
  <c r="F85" i="23"/>
  <c r="F86" i="23" s="1"/>
  <c r="H86" i="23"/>
  <c r="F83" i="23"/>
  <c r="F84" i="23" s="1"/>
  <c r="H84" i="23"/>
  <c r="F87" i="23"/>
  <c r="F88" i="23" s="1"/>
  <c r="H88" i="23"/>
  <c r="F89" i="23"/>
  <c r="H90" i="23"/>
  <c r="F91" i="23"/>
  <c r="F92" i="23" s="1"/>
  <c r="H92" i="23"/>
  <c r="F93" i="23"/>
  <c r="F94" i="23" s="1"/>
  <c r="H94" i="23"/>
  <c r="F95" i="23"/>
  <c r="F96" i="23" s="1"/>
  <c r="H96" i="23"/>
  <c r="F99" i="23"/>
  <c r="F100" i="23" s="1"/>
  <c r="H100" i="23"/>
  <c r="F55" i="23"/>
  <c r="F56" i="23"/>
  <c r="F59" i="23"/>
  <c r="F60" i="23"/>
  <c r="F63" i="23"/>
  <c r="F64" i="23"/>
  <c r="G72" i="23"/>
  <c r="G49" i="23"/>
  <c r="K54" i="23"/>
  <c r="I37" i="23"/>
  <c r="K50" i="23"/>
  <c r="L58" i="23" l="1"/>
  <c r="F66" i="23"/>
  <c r="F58" i="23"/>
  <c r="F70" i="23"/>
  <c r="F78" i="23"/>
  <c r="F74" i="23"/>
  <c r="G47" i="23"/>
  <c r="G78" i="23"/>
  <c r="L75" i="23"/>
  <c r="L78" i="23" s="1"/>
  <c r="G71" i="23"/>
  <c r="G74" i="23" s="1"/>
  <c r="L71" i="23"/>
  <c r="G67" i="23"/>
  <c r="L67" i="23"/>
  <c r="F62" i="23"/>
  <c r="G63" i="23"/>
  <c r="G66" i="23" s="1"/>
  <c r="L63" i="23"/>
  <c r="L66" i="23" s="1"/>
  <c r="G59" i="23"/>
  <c r="G58" i="23"/>
  <c r="L59" i="23"/>
  <c r="G54" i="23"/>
  <c r="O199" i="23"/>
  <c r="C50" i="23"/>
  <c r="AF159" i="23"/>
  <c r="C47" i="23"/>
  <c r="AH159" i="23"/>
  <c r="L47" i="23"/>
  <c r="L50" i="23" s="1"/>
  <c r="T199" i="23"/>
  <c r="AE159" i="23"/>
  <c r="K113" i="23"/>
  <c r="G90" i="23"/>
  <c r="F90" i="23"/>
  <c r="I58" i="23"/>
  <c r="F54" i="23"/>
  <c r="F50" i="23"/>
  <c r="G50" i="23"/>
  <c r="H54" i="23"/>
  <c r="H50" i="23"/>
  <c r="I50" i="23"/>
  <c r="C51" i="23" l="1"/>
  <c r="L74" i="23"/>
  <c r="L70" i="23"/>
  <c r="G70" i="23"/>
  <c r="G62" i="23"/>
  <c r="AI159" i="23"/>
  <c r="L62" i="23"/>
  <c r="Q200" i="23"/>
  <c r="C48" i="23"/>
  <c r="F113" i="23"/>
  <c r="I113" i="23"/>
  <c r="H113" i="23"/>
  <c r="C42" i="23"/>
  <c r="E43" i="23" s="1"/>
  <c r="AI164" i="23"/>
  <c r="S37" i="17"/>
  <c r="D80" i="17"/>
  <c r="G113" i="23" l="1"/>
  <c r="L113" i="23"/>
  <c r="C43" i="23"/>
  <c r="H43" i="23" s="1"/>
  <c r="L56" i="17"/>
  <c r="L57" i="17"/>
  <c r="L46" i="17"/>
  <c r="L47" i="17"/>
  <c r="L36" i="17"/>
  <c r="L37" i="17"/>
  <c r="L118" i="17"/>
  <c r="L119" i="17"/>
  <c r="L108" i="17"/>
  <c r="L109" i="17"/>
  <c r="L98" i="17"/>
  <c r="L99" i="17"/>
  <c r="L88" i="17"/>
  <c r="L89" i="17"/>
  <c r="L78" i="17"/>
  <c r="L79" i="17"/>
  <c r="L77" i="17"/>
  <c r="I114" i="23" l="1"/>
  <c r="F43" i="23"/>
  <c r="L80" i="17"/>
  <c r="P123" i="18" l="1"/>
  <c r="O123" i="18"/>
  <c r="N123" i="18"/>
  <c r="Q122" i="18"/>
  <c r="P122" i="18"/>
  <c r="W116" i="18" s="1"/>
  <c r="N122" i="18"/>
  <c r="Q121" i="18"/>
  <c r="P121" i="18"/>
  <c r="H60" i="18" s="1"/>
  <c r="O121" i="18"/>
  <c r="N121" i="18"/>
  <c r="F60" i="18" s="1"/>
  <c r="Q120" i="18"/>
  <c r="P120" i="18"/>
  <c r="N120" i="18"/>
  <c r="U116" i="18" s="1"/>
  <c r="P119" i="18"/>
  <c r="H49" i="18" s="1"/>
  <c r="H50" i="18" s="1"/>
  <c r="O119" i="18"/>
  <c r="N119" i="18"/>
  <c r="F49" i="18" s="1"/>
  <c r="F50" i="18" s="1"/>
  <c r="P118" i="18"/>
  <c r="H57" i="18" s="1"/>
  <c r="O118" i="18"/>
  <c r="V112" i="18" s="1"/>
  <c r="N118" i="18"/>
  <c r="F57" i="18" s="1"/>
  <c r="V117" i="18"/>
  <c r="U117" i="18"/>
  <c r="Q117" i="18"/>
  <c r="P117" i="18"/>
  <c r="H56" i="18" s="1"/>
  <c r="H58" i="18" s="1"/>
  <c r="N117" i="18"/>
  <c r="F56" i="18" s="1"/>
  <c r="F58" i="18" s="1"/>
  <c r="X116" i="18"/>
  <c r="Q116" i="18"/>
  <c r="X109" i="18" s="1"/>
  <c r="X110" i="18" s="1"/>
  <c r="P116" i="18"/>
  <c r="N116" i="18"/>
  <c r="P115" i="18"/>
  <c r="O115" i="18"/>
  <c r="N115" i="18"/>
  <c r="V114" i="18"/>
  <c r="V115" i="18" s="1"/>
  <c r="U114" i="18"/>
  <c r="U115" i="18" s="1"/>
  <c r="Q114" i="18"/>
  <c r="P114" i="18"/>
  <c r="N114" i="18"/>
  <c r="P113" i="18"/>
  <c r="N113" i="18"/>
  <c r="W112" i="18"/>
  <c r="U112" i="18"/>
  <c r="Q112" i="18"/>
  <c r="P112" i="18"/>
  <c r="N112" i="18"/>
  <c r="X111" i="18"/>
  <c r="U111" i="18"/>
  <c r="U113" i="18" s="1"/>
  <c r="P111" i="18"/>
  <c r="O111" i="18"/>
  <c r="N111" i="18"/>
  <c r="Q110" i="18"/>
  <c r="P110" i="18"/>
  <c r="N110" i="18"/>
  <c r="P109" i="18"/>
  <c r="O109" i="18"/>
  <c r="N109" i="18"/>
  <c r="Q108" i="18"/>
  <c r="P108" i="18"/>
  <c r="N108" i="18"/>
  <c r="P107" i="18"/>
  <c r="O107" i="18"/>
  <c r="N107" i="18"/>
  <c r="Q106" i="18"/>
  <c r="P106" i="18"/>
  <c r="N106" i="18"/>
  <c r="Q105" i="18"/>
  <c r="P105" i="18"/>
  <c r="O105" i="18"/>
  <c r="N105" i="18"/>
  <c r="Q104" i="18"/>
  <c r="P104" i="18"/>
  <c r="N104" i="18"/>
  <c r="G60" i="18"/>
  <c r="I59" i="18"/>
  <c r="I56" i="18"/>
  <c r="G49" i="18"/>
  <c r="G50" i="18" s="1"/>
  <c r="F47" i="18"/>
  <c r="G37" i="18"/>
  <c r="E37" i="18"/>
  <c r="H36" i="18"/>
  <c r="I36" i="18" s="1"/>
  <c r="Q123" i="18" s="1"/>
  <c r="H35" i="18"/>
  <c r="I35" i="18" s="1"/>
  <c r="O122" i="18" s="1"/>
  <c r="H34" i="18"/>
  <c r="I34" i="18" s="1"/>
  <c r="H33" i="18"/>
  <c r="I33" i="18" s="1"/>
  <c r="O120" i="18" s="1"/>
  <c r="H32" i="18"/>
  <c r="I32" i="18" s="1"/>
  <c r="Q119" i="18" s="1"/>
  <c r="H31" i="18"/>
  <c r="I31" i="18" s="1"/>
  <c r="O117" i="18" s="1"/>
  <c r="H30" i="18"/>
  <c r="I30" i="18" s="1"/>
  <c r="Q118" i="18" s="1"/>
  <c r="H29" i="18"/>
  <c r="I29" i="18" s="1"/>
  <c r="H28" i="18"/>
  <c r="I28" i="18" s="1"/>
  <c r="H27" i="18"/>
  <c r="I27" i="18" s="1"/>
  <c r="H26" i="18"/>
  <c r="I26" i="18" s="1"/>
  <c r="O113" i="18" s="1"/>
  <c r="G52" i="18" s="1"/>
  <c r="H25" i="18"/>
  <c r="I25" i="18" s="1"/>
  <c r="H24" i="18"/>
  <c r="I24" i="18" s="1"/>
  <c r="H23" i="18"/>
  <c r="I23" i="18" s="1"/>
  <c r="H22" i="18"/>
  <c r="I22" i="18" s="1"/>
  <c r="H21" i="18"/>
  <c r="I21" i="18" s="1"/>
  <c r="H20" i="18"/>
  <c r="I20" i="18" s="1"/>
  <c r="H19" i="18"/>
  <c r="I19" i="18" s="1"/>
  <c r="H18" i="18"/>
  <c r="I18" i="18" s="1"/>
  <c r="Q115" i="18" s="1"/>
  <c r="H17" i="18"/>
  <c r="I17" i="18" s="1"/>
  <c r="O114" i="18" s="1"/>
  <c r="H16" i="18"/>
  <c r="I16" i="18" s="1"/>
  <c r="Q113" i="18" s="1"/>
  <c r="H15" i="18"/>
  <c r="I15" i="18" s="1"/>
  <c r="O112" i="18" s="1"/>
  <c r="H14" i="18"/>
  <c r="I14" i="18" s="1"/>
  <c r="Q111" i="18" s="1"/>
  <c r="H13" i="18"/>
  <c r="I13" i="18" s="1"/>
  <c r="H12" i="18"/>
  <c r="I12" i="18" s="1"/>
  <c r="H11" i="18"/>
  <c r="I11" i="18" s="1"/>
  <c r="H10" i="18"/>
  <c r="I10" i="18" s="1"/>
  <c r="Q107" i="18" s="1"/>
  <c r="H9" i="18"/>
  <c r="I9" i="18" s="1"/>
  <c r="O106" i="18" s="1"/>
  <c r="H8" i="18"/>
  <c r="I8" i="18" s="1"/>
  <c r="H7" i="18"/>
  <c r="I7" i="18" s="1"/>
  <c r="O110" i="18" l="1"/>
  <c r="G51" i="18" s="1"/>
  <c r="G57" i="18"/>
  <c r="H47" i="18"/>
  <c r="U104" i="18"/>
  <c r="U105" i="18" s="1"/>
  <c r="W117" i="18"/>
  <c r="W118" i="18" s="1"/>
  <c r="H59" i="18"/>
  <c r="H61" i="18" s="1"/>
  <c r="F59" i="18"/>
  <c r="F61" i="18" s="1"/>
  <c r="W114" i="18"/>
  <c r="W115" i="18" s="1"/>
  <c r="X106" i="18"/>
  <c r="I54" i="18"/>
  <c r="I55" i="18" s="1"/>
  <c r="W111" i="18"/>
  <c r="W113" i="18" s="1"/>
  <c r="O108" i="18"/>
  <c r="V106" i="18" s="1"/>
  <c r="W104" i="18"/>
  <c r="W105" i="18" s="1"/>
  <c r="O116" i="18"/>
  <c r="V109" i="18" s="1"/>
  <c r="V110" i="18" s="1"/>
  <c r="Q109" i="18"/>
  <c r="Z105" i="18" s="1"/>
  <c r="I51" i="18"/>
  <c r="U118" i="18"/>
  <c r="X112" i="18"/>
  <c r="I57" i="18"/>
  <c r="I58" i="18" s="1"/>
  <c r="X114" i="18"/>
  <c r="X115" i="18" s="1"/>
  <c r="I49" i="18"/>
  <c r="I50" i="18" s="1"/>
  <c r="X117" i="18"/>
  <c r="I60" i="18"/>
  <c r="I61" i="18" s="1"/>
  <c r="V107" i="18"/>
  <c r="I37" i="18"/>
  <c r="O104" i="18"/>
  <c r="V111" i="18"/>
  <c r="V113" i="18" s="1"/>
  <c r="G56" i="18"/>
  <c r="G58" i="18" s="1"/>
  <c r="V116" i="18"/>
  <c r="V118" i="18" s="1"/>
  <c r="G59" i="18"/>
  <c r="G61" i="18" s="1"/>
  <c r="F48" i="18"/>
  <c r="H48" i="18"/>
  <c r="AC105" i="18"/>
  <c r="I47" i="18"/>
  <c r="X104" i="18"/>
  <c r="U106" i="18"/>
  <c r="F51" i="18"/>
  <c r="N124" i="18"/>
  <c r="X113" i="18"/>
  <c r="U109" i="18"/>
  <c r="U110" i="18" s="1"/>
  <c r="F54" i="18"/>
  <c r="F55" i="18" s="1"/>
  <c r="W106" i="18"/>
  <c r="H51" i="18"/>
  <c r="H53" i="18" s="1"/>
  <c r="P124" i="18"/>
  <c r="U107" i="18"/>
  <c r="F52" i="18"/>
  <c r="W107" i="18"/>
  <c r="H52" i="18"/>
  <c r="W109" i="18"/>
  <c r="W110" i="18" s="1"/>
  <c r="H54" i="18"/>
  <c r="H55" i="18" s="1"/>
  <c r="X118" i="18"/>
  <c r="S99" i="17"/>
  <c r="S79" i="17"/>
  <c r="S57" i="17"/>
  <c r="S47" i="17"/>
  <c r="G120" i="17"/>
  <c r="S119" i="17"/>
  <c r="D117" i="17"/>
  <c r="G110" i="17"/>
  <c r="D107" i="17"/>
  <c r="G100" i="17"/>
  <c r="D97" i="17"/>
  <c r="G90" i="17"/>
  <c r="S89" i="17"/>
  <c r="D87" i="17"/>
  <c r="G80" i="17"/>
  <c r="G58" i="17"/>
  <c r="D55" i="17"/>
  <c r="L55" i="17" s="1"/>
  <c r="G48" i="17"/>
  <c r="D45" i="17"/>
  <c r="L35" i="17"/>
  <c r="M69" i="17"/>
  <c r="Q68" i="17"/>
  <c r="M68" i="17"/>
  <c r="D68" i="17"/>
  <c r="C67" i="17"/>
  <c r="C66" i="17"/>
  <c r="G38" i="17"/>
  <c r="G54" i="18" l="1"/>
  <c r="G55" i="18" s="1"/>
  <c r="G28" i="17"/>
  <c r="Y105" i="18"/>
  <c r="AA105" i="18" s="1"/>
  <c r="X107" i="18"/>
  <c r="X108" i="18" s="1"/>
  <c r="D90" i="17"/>
  <c r="S91" i="17" s="1"/>
  <c r="L87" i="17"/>
  <c r="L90" i="17" s="1"/>
  <c r="L107" i="17"/>
  <c r="L110" i="17" s="1"/>
  <c r="D110" i="17"/>
  <c r="S111" i="17" s="1"/>
  <c r="Q124" i="18"/>
  <c r="I52" i="18"/>
  <c r="I53" i="18" s="1"/>
  <c r="D120" i="17"/>
  <c r="S121" i="17" s="1"/>
  <c r="L117" i="17"/>
  <c r="L120" i="17" s="1"/>
  <c r="D48" i="17"/>
  <c r="L45" i="17"/>
  <c r="L48" i="17" s="1"/>
  <c r="D100" i="17"/>
  <c r="S101" i="17" s="1"/>
  <c r="L97" i="17"/>
  <c r="L100" i="17" s="1"/>
  <c r="P125" i="18"/>
  <c r="V108" i="18"/>
  <c r="W108" i="18"/>
  <c r="W119" i="18" s="1"/>
  <c r="F53" i="18"/>
  <c r="F62" i="18" s="1"/>
  <c r="X105" i="18"/>
  <c r="X119" i="18" s="1"/>
  <c r="C47" i="18"/>
  <c r="G53" i="18"/>
  <c r="C51" i="18" s="1"/>
  <c r="U108" i="18"/>
  <c r="U119" i="18" s="1"/>
  <c r="W120" i="18" s="1"/>
  <c r="I48" i="18"/>
  <c r="H62" i="18"/>
  <c r="O124" i="18"/>
  <c r="Q125" i="18" s="1"/>
  <c r="G47" i="18"/>
  <c r="V104" i="18"/>
  <c r="AB105" i="18"/>
  <c r="AD105" i="18" s="1"/>
  <c r="AD109" i="18" s="1"/>
  <c r="S49" i="17"/>
  <c r="D58" i="17"/>
  <c r="S59" i="17" s="1"/>
  <c r="S81" i="17"/>
  <c r="L58" i="17"/>
  <c r="L38" i="17"/>
  <c r="D38" i="17"/>
  <c r="I62" i="18" l="1"/>
  <c r="V105" i="18"/>
  <c r="V119" i="18" s="1"/>
  <c r="X120" i="18" s="1"/>
  <c r="C50" i="18"/>
  <c r="C42" i="18" s="1"/>
  <c r="E43" i="18" s="1"/>
  <c r="G48" i="18"/>
  <c r="G62" i="18" s="1"/>
  <c r="C48" i="18"/>
  <c r="C43" i="18" s="1"/>
  <c r="C28" i="17"/>
  <c r="S39" i="17"/>
  <c r="D28" i="17"/>
  <c r="H43" i="18" l="1"/>
  <c r="F43" i="18"/>
</calcChain>
</file>

<file path=xl/comments1.xml><?xml version="1.0" encoding="utf-8"?>
<comments xmlns="http://schemas.openxmlformats.org/spreadsheetml/2006/main">
  <authors>
    <author>Administrator</author>
    <author>笠原 加える</author>
  </authors>
  <commentList>
    <comment ref="N32" authorId="0" shapeId="0">
      <text>
        <r>
          <rPr>
            <sz val="9"/>
            <color rgb="FF000000"/>
            <rFont val="MS P ゴシック"/>
            <charset val="128"/>
          </rPr>
          <t>東京都等から指定を受けた事業所番号</t>
        </r>
        <r>
          <rPr>
            <sz val="9"/>
            <color rgb="FF000000"/>
            <rFont val="MS P ゴシック"/>
            <charset val="128"/>
          </rPr>
          <t>※</t>
        </r>
        <r>
          <rPr>
            <sz val="9"/>
            <color rgb="FF000000"/>
            <rFont val="MS P ゴシック"/>
            <charset val="128"/>
          </rPr>
          <t>１０桁</t>
        </r>
      </text>
    </comment>
    <comment ref="C33" authorId="0" shapeId="0">
      <text>
        <r>
          <rPr>
            <sz val="9"/>
            <color rgb="FF000000"/>
            <rFont val="MS P ゴシック"/>
            <charset val="128"/>
          </rPr>
          <t>事業所が行う事業種別全てを記載ください。</t>
        </r>
      </text>
    </comment>
    <comment ref="N35" authorId="1" shapeId="0">
      <text>
        <r>
          <rPr>
            <b/>
            <sz val="10"/>
            <color rgb="FF000000"/>
            <rFont val="Yu Gothic UI"/>
            <family val="3"/>
            <charset val="128"/>
          </rPr>
          <t>対象種別を選択ください。</t>
        </r>
        <r>
          <rPr>
            <b/>
            <sz val="10"/>
            <color rgb="FF000000"/>
            <rFont val="Yu Gothic UI"/>
            <family val="3"/>
            <charset val="128"/>
          </rPr>
          <t xml:space="preserve">
</t>
        </r>
        <r>
          <rPr>
            <b/>
            <sz val="10"/>
            <color rgb="FF000000"/>
            <rFont val="Yu Gothic UI"/>
            <family val="3"/>
            <charset val="128"/>
          </rPr>
          <t>職員</t>
        </r>
        <r>
          <rPr>
            <b/>
            <sz val="10"/>
            <color rgb="FF000000"/>
            <rFont val="Yu Gothic UI"/>
            <family val="3"/>
            <charset val="128"/>
          </rPr>
          <t>→</t>
        </r>
        <r>
          <rPr>
            <b/>
            <sz val="10"/>
            <color rgb="FF000000"/>
            <rFont val="Yu Gothic UI"/>
            <family val="3"/>
            <charset val="128"/>
          </rPr>
          <t>職</t>
        </r>
        <r>
          <rPr>
            <b/>
            <sz val="10"/>
            <color rgb="FF000000"/>
            <rFont val="Yu Gothic UI"/>
            <family val="3"/>
            <charset val="128"/>
          </rPr>
          <t xml:space="preserve">
</t>
        </r>
        <r>
          <rPr>
            <b/>
            <sz val="10"/>
            <color rgb="FF000000"/>
            <rFont val="Yu Gothic UI"/>
            <family val="3"/>
            <charset val="128"/>
          </rPr>
          <t>利用者（新規）</t>
        </r>
        <r>
          <rPr>
            <b/>
            <sz val="10"/>
            <color rgb="FF000000"/>
            <rFont val="Yu Gothic UI"/>
            <family val="3"/>
            <charset val="128"/>
          </rPr>
          <t>→</t>
        </r>
        <r>
          <rPr>
            <b/>
            <sz val="10"/>
            <color rgb="FF000000"/>
            <rFont val="Yu Gothic UI"/>
            <family val="3"/>
            <charset val="128"/>
          </rPr>
          <t>新</t>
        </r>
        <r>
          <rPr>
            <b/>
            <sz val="10"/>
            <color rgb="FF000000"/>
            <rFont val="Yu Gothic UI"/>
            <family val="3"/>
            <charset val="128"/>
          </rPr>
          <t xml:space="preserve">
</t>
        </r>
        <r>
          <rPr>
            <b/>
            <sz val="10"/>
            <color rgb="FF000000"/>
            <rFont val="Yu Gothic UI"/>
            <family val="3"/>
            <charset val="128"/>
          </rPr>
          <t>利用者（利用中）</t>
        </r>
        <r>
          <rPr>
            <b/>
            <sz val="10"/>
            <color rgb="FF000000"/>
            <rFont val="Yu Gothic UI"/>
            <family val="3"/>
            <charset val="128"/>
          </rPr>
          <t>→</t>
        </r>
        <r>
          <rPr>
            <b/>
            <sz val="10"/>
            <color rgb="FF000000"/>
            <rFont val="Yu Gothic UI"/>
            <family val="3"/>
            <charset val="128"/>
          </rPr>
          <t>中</t>
        </r>
        <r>
          <rPr>
            <b/>
            <sz val="10"/>
            <color rgb="FF000000"/>
            <rFont val="Yu Gothic UI"/>
            <family val="3"/>
            <charset val="128"/>
          </rPr>
          <t xml:space="preserve">
</t>
        </r>
      </text>
    </comment>
    <comment ref="Q35" authorId="1" shapeId="0">
      <text>
        <r>
          <rPr>
            <b/>
            <sz val="9"/>
            <color rgb="FF000000"/>
            <rFont val="ＭＳ 明朝"/>
            <family val="1"/>
            <charset val="128"/>
          </rPr>
          <t>対象種別を選択ください。</t>
        </r>
        <r>
          <rPr>
            <sz val="9"/>
            <color rgb="FF000000"/>
            <rFont val="ＭＳ 明朝"/>
            <family val="1"/>
            <charset val="128"/>
          </rPr>
          <t xml:space="preserve">
</t>
        </r>
        <r>
          <rPr>
            <b/>
            <sz val="9"/>
            <color rgb="FF000000"/>
            <rFont val="ＭＳ 明朝"/>
            <family val="1"/>
            <charset val="128"/>
          </rPr>
          <t>職員</t>
        </r>
        <r>
          <rPr>
            <b/>
            <sz val="9"/>
            <color rgb="FF000000"/>
            <rFont val="ＭＳ 明朝"/>
            <family val="1"/>
            <charset val="128"/>
          </rPr>
          <t>→</t>
        </r>
        <r>
          <rPr>
            <b/>
            <sz val="9"/>
            <color rgb="FF000000"/>
            <rFont val="ＭＳ 明朝"/>
            <family val="1"/>
            <charset val="128"/>
          </rPr>
          <t>職</t>
        </r>
        <r>
          <rPr>
            <sz val="9"/>
            <color rgb="FF000000"/>
            <rFont val="ＭＳ 明朝"/>
            <family val="1"/>
            <charset val="128"/>
          </rPr>
          <t xml:space="preserve">
</t>
        </r>
        <r>
          <rPr>
            <b/>
            <sz val="9"/>
            <color rgb="FF000000"/>
            <rFont val="ＭＳ 明朝"/>
            <family val="1"/>
            <charset val="128"/>
          </rPr>
          <t>利用者（新規）</t>
        </r>
        <r>
          <rPr>
            <b/>
            <sz val="9"/>
            <color rgb="FF000000"/>
            <rFont val="ＭＳ 明朝"/>
            <family val="1"/>
            <charset val="128"/>
          </rPr>
          <t>→</t>
        </r>
        <r>
          <rPr>
            <b/>
            <sz val="9"/>
            <color rgb="FF000000"/>
            <rFont val="ＭＳ 明朝"/>
            <family val="1"/>
            <charset val="128"/>
          </rPr>
          <t>新</t>
        </r>
        <r>
          <rPr>
            <sz val="9"/>
            <color rgb="FF000000"/>
            <rFont val="ＭＳ 明朝"/>
            <family val="1"/>
            <charset val="128"/>
          </rPr>
          <t xml:space="preserve">
</t>
        </r>
        <r>
          <rPr>
            <b/>
            <sz val="9"/>
            <color rgb="FF000000"/>
            <rFont val="ＭＳ 明朝"/>
            <family val="1"/>
            <charset val="128"/>
          </rPr>
          <t>利用者（利用中）</t>
        </r>
        <r>
          <rPr>
            <b/>
            <sz val="9"/>
            <color rgb="FF000000"/>
            <rFont val="ＭＳ 明朝"/>
            <family val="1"/>
            <charset val="128"/>
          </rPr>
          <t>→</t>
        </r>
        <r>
          <rPr>
            <b/>
            <sz val="9"/>
            <color rgb="FF000000"/>
            <rFont val="ＭＳ 明朝"/>
            <family val="1"/>
            <charset val="128"/>
          </rPr>
          <t>中</t>
        </r>
        <r>
          <rPr>
            <sz val="9"/>
            <color rgb="FF000000"/>
            <rFont val="ＭＳ 明朝"/>
            <family val="1"/>
            <charset val="128"/>
          </rPr>
          <t xml:space="preserve">
</t>
        </r>
      </text>
    </comment>
    <comment ref="N42" authorId="0" shapeId="0">
      <text>
        <r>
          <rPr>
            <sz val="9"/>
            <color rgb="FF000000"/>
            <rFont val="MS P ゴシック"/>
            <charset val="128"/>
          </rPr>
          <t>東京都等から指定を受けた事業所番号</t>
        </r>
        <r>
          <rPr>
            <sz val="9"/>
            <color rgb="FF000000"/>
            <rFont val="MS P ゴシック"/>
            <charset val="128"/>
          </rPr>
          <t>※</t>
        </r>
        <r>
          <rPr>
            <sz val="9"/>
            <color rgb="FF000000"/>
            <rFont val="MS P ゴシック"/>
            <charset val="128"/>
          </rPr>
          <t>１０桁</t>
        </r>
      </text>
    </comment>
    <comment ref="C43" authorId="0" shapeId="0">
      <text>
        <r>
          <rPr>
            <sz val="9"/>
            <color rgb="FF000000"/>
            <rFont val="MS P ゴシック"/>
            <charset val="128"/>
          </rPr>
          <t>事業所が行う事業種別全てを記載ください。</t>
        </r>
      </text>
    </comment>
    <comment ref="N45" authorId="1" shapeId="0">
      <text>
        <r>
          <rPr>
            <b/>
            <sz val="10"/>
            <color rgb="FF000000"/>
            <rFont val="Yu Gothic UI"/>
            <family val="3"/>
            <charset val="128"/>
          </rPr>
          <t>対象種別を選択ください。</t>
        </r>
        <r>
          <rPr>
            <b/>
            <sz val="10"/>
            <color rgb="FF000000"/>
            <rFont val="Yu Gothic UI"/>
            <family val="3"/>
            <charset val="128"/>
          </rPr>
          <t xml:space="preserve">
</t>
        </r>
        <r>
          <rPr>
            <b/>
            <sz val="10"/>
            <color rgb="FF000000"/>
            <rFont val="Yu Gothic UI"/>
            <family val="3"/>
            <charset val="128"/>
          </rPr>
          <t>職員</t>
        </r>
        <r>
          <rPr>
            <b/>
            <sz val="10"/>
            <color rgb="FF000000"/>
            <rFont val="Yu Gothic UI"/>
            <family val="3"/>
            <charset val="128"/>
          </rPr>
          <t>→</t>
        </r>
        <r>
          <rPr>
            <b/>
            <sz val="10"/>
            <color rgb="FF000000"/>
            <rFont val="Yu Gothic UI"/>
            <family val="3"/>
            <charset val="128"/>
          </rPr>
          <t>職</t>
        </r>
        <r>
          <rPr>
            <b/>
            <sz val="10"/>
            <color rgb="FF000000"/>
            <rFont val="Yu Gothic UI"/>
            <family val="3"/>
            <charset val="128"/>
          </rPr>
          <t xml:space="preserve">
</t>
        </r>
        <r>
          <rPr>
            <b/>
            <sz val="10"/>
            <color rgb="FF000000"/>
            <rFont val="Yu Gothic UI"/>
            <family val="3"/>
            <charset val="128"/>
          </rPr>
          <t>利用者（新規）</t>
        </r>
        <r>
          <rPr>
            <b/>
            <sz val="10"/>
            <color rgb="FF000000"/>
            <rFont val="Yu Gothic UI"/>
            <family val="3"/>
            <charset val="128"/>
          </rPr>
          <t>→</t>
        </r>
        <r>
          <rPr>
            <b/>
            <sz val="10"/>
            <color rgb="FF000000"/>
            <rFont val="Yu Gothic UI"/>
            <family val="3"/>
            <charset val="128"/>
          </rPr>
          <t>新</t>
        </r>
        <r>
          <rPr>
            <b/>
            <sz val="10"/>
            <color rgb="FF000000"/>
            <rFont val="Yu Gothic UI"/>
            <family val="3"/>
            <charset val="128"/>
          </rPr>
          <t xml:space="preserve">
</t>
        </r>
        <r>
          <rPr>
            <b/>
            <sz val="10"/>
            <color rgb="FF000000"/>
            <rFont val="Yu Gothic UI"/>
            <family val="3"/>
            <charset val="128"/>
          </rPr>
          <t>利用者（利用中）</t>
        </r>
        <r>
          <rPr>
            <b/>
            <sz val="10"/>
            <color rgb="FF000000"/>
            <rFont val="Yu Gothic UI"/>
            <family val="3"/>
            <charset val="128"/>
          </rPr>
          <t>→</t>
        </r>
        <r>
          <rPr>
            <b/>
            <sz val="10"/>
            <color rgb="FF000000"/>
            <rFont val="Yu Gothic UI"/>
            <family val="3"/>
            <charset val="128"/>
          </rPr>
          <t>中</t>
        </r>
        <r>
          <rPr>
            <b/>
            <sz val="10"/>
            <color rgb="FF000000"/>
            <rFont val="Yu Gothic UI"/>
            <family val="3"/>
            <charset val="128"/>
          </rPr>
          <t xml:space="preserve">
</t>
        </r>
      </text>
    </comment>
    <comment ref="Q45" authorId="1" shapeId="0">
      <text>
        <r>
          <rPr>
            <b/>
            <sz val="9"/>
            <color rgb="FF000000"/>
            <rFont val="ＭＳ 明朝"/>
            <family val="1"/>
            <charset val="128"/>
          </rPr>
          <t>対象種別を選択ください。</t>
        </r>
        <r>
          <rPr>
            <sz val="9"/>
            <color rgb="FF000000"/>
            <rFont val="ＭＳ 明朝"/>
            <family val="1"/>
            <charset val="128"/>
          </rPr>
          <t xml:space="preserve">
</t>
        </r>
        <r>
          <rPr>
            <b/>
            <sz val="9"/>
            <color rgb="FF000000"/>
            <rFont val="ＭＳ 明朝"/>
            <family val="1"/>
            <charset val="128"/>
          </rPr>
          <t>職員</t>
        </r>
        <r>
          <rPr>
            <b/>
            <sz val="9"/>
            <color rgb="FF000000"/>
            <rFont val="ＭＳ 明朝"/>
            <family val="1"/>
            <charset val="128"/>
          </rPr>
          <t>→</t>
        </r>
        <r>
          <rPr>
            <b/>
            <sz val="9"/>
            <color rgb="FF000000"/>
            <rFont val="ＭＳ 明朝"/>
            <family val="1"/>
            <charset val="128"/>
          </rPr>
          <t>職</t>
        </r>
        <r>
          <rPr>
            <sz val="9"/>
            <color rgb="FF000000"/>
            <rFont val="ＭＳ 明朝"/>
            <family val="1"/>
            <charset val="128"/>
          </rPr>
          <t xml:space="preserve">
</t>
        </r>
        <r>
          <rPr>
            <b/>
            <sz val="9"/>
            <color rgb="FF000000"/>
            <rFont val="ＭＳ 明朝"/>
            <family val="1"/>
            <charset val="128"/>
          </rPr>
          <t>利用者（新規）</t>
        </r>
        <r>
          <rPr>
            <b/>
            <sz val="9"/>
            <color rgb="FF000000"/>
            <rFont val="ＭＳ 明朝"/>
            <family val="1"/>
            <charset val="128"/>
          </rPr>
          <t>→</t>
        </r>
        <r>
          <rPr>
            <b/>
            <sz val="9"/>
            <color rgb="FF000000"/>
            <rFont val="ＭＳ 明朝"/>
            <family val="1"/>
            <charset val="128"/>
          </rPr>
          <t>新</t>
        </r>
        <r>
          <rPr>
            <sz val="9"/>
            <color rgb="FF000000"/>
            <rFont val="ＭＳ 明朝"/>
            <family val="1"/>
            <charset val="128"/>
          </rPr>
          <t xml:space="preserve">
</t>
        </r>
        <r>
          <rPr>
            <b/>
            <sz val="9"/>
            <color rgb="FF000000"/>
            <rFont val="ＭＳ 明朝"/>
            <family val="1"/>
            <charset val="128"/>
          </rPr>
          <t>利用者（利用中）</t>
        </r>
        <r>
          <rPr>
            <b/>
            <sz val="9"/>
            <color rgb="FF000000"/>
            <rFont val="ＭＳ 明朝"/>
            <family val="1"/>
            <charset val="128"/>
          </rPr>
          <t>→</t>
        </r>
        <r>
          <rPr>
            <b/>
            <sz val="9"/>
            <color rgb="FF000000"/>
            <rFont val="ＭＳ 明朝"/>
            <family val="1"/>
            <charset val="128"/>
          </rPr>
          <t>中</t>
        </r>
        <r>
          <rPr>
            <sz val="9"/>
            <color rgb="FF000000"/>
            <rFont val="ＭＳ 明朝"/>
            <family val="1"/>
            <charset val="128"/>
          </rPr>
          <t xml:space="preserve">
</t>
        </r>
      </text>
    </comment>
    <comment ref="N52" authorId="0" shapeId="0">
      <text>
        <r>
          <rPr>
            <sz val="9"/>
            <color rgb="FF000000"/>
            <rFont val="MS P ゴシック"/>
            <charset val="128"/>
          </rPr>
          <t>東京都等から指定を受けた事業所番号</t>
        </r>
        <r>
          <rPr>
            <sz val="9"/>
            <color rgb="FF000000"/>
            <rFont val="MS P ゴシック"/>
            <charset val="128"/>
          </rPr>
          <t>※</t>
        </r>
        <r>
          <rPr>
            <sz val="9"/>
            <color rgb="FF000000"/>
            <rFont val="MS P ゴシック"/>
            <charset val="128"/>
          </rPr>
          <t>１０桁</t>
        </r>
      </text>
    </comment>
    <comment ref="C53" authorId="0" shapeId="0">
      <text>
        <r>
          <rPr>
            <sz val="9"/>
            <color rgb="FF000000"/>
            <rFont val="MS P ゴシック"/>
            <charset val="128"/>
          </rPr>
          <t>事業所が行う事業種別全てを記載ください。</t>
        </r>
      </text>
    </comment>
    <comment ref="N55" authorId="1" shapeId="0">
      <text>
        <r>
          <rPr>
            <b/>
            <sz val="10"/>
            <color rgb="FF000000"/>
            <rFont val="Yu Gothic UI"/>
            <family val="3"/>
            <charset val="128"/>
          </rPr>
          <t>対象種別を選択ください。</t>
        </r>
        <r>
          <rPr>
            <b/>
            <sz val="10"/>
            <color rgb="FF000000"/>
            <rFont val="Yu Gothic UI"/>
            <family val="3"/>
            <charset val="128"/>
          </rPr>
          <t xml:space="preserve">
</t>
        </r>
        <r>
          <rPr>
            <b/>
            <sz val="10"/>
            <color rgb="FF000000"/>
            <rFont val="Yu Gothic UI"/>
            <family val="3"/>
            <charset val="128"/>
          </rPr>
          <t>職員</t>
        </r>
        <r>
          <rPr>
            <b/>
            <sz val="10"/>
            <color rgb="FF000000"/>
            <rFont val="Yu Gothic UI"/>
            <family val="3"/>
            <charset val="128"/>
          </rPr>
          <t>→</t>
        </r>
        <r>
          <rPr>
            <b/>
            <sz val="10"/>
            <color rgb="FF000000"/>
            <rFont val="Yu Gothic UI"/>
            <family val="3"/>
            <charset val="128"/>
          </rPr>
          <t>職</t>
        </r>
        <r>
          <rPr>
            <b/>
            <sz val="10"/>
            <color rgb="FF000000"/>
            <rFont val="Yu Gothic UI"/>
            <family val="3"/>
            <charset val="128"/>
          </rPr>
          <t xml:space="preserve">
</t>
        </r>
        <r>
          <rPr>
            <b/>
            <sz val="10"/>
            <color rgb="FF000000"/>
            <rFont val="Yu Gothic UI"/>
            <family val="3"/>
            <charset val="128"/>
          </rPr>
          <t>利用者（新規）</t>
        </r>
        <r>
          <rPr>
            <b/>
            <sz val="10"/>
            <color rgb="FF000000"/>
            <rFont val="Yu Gothic UI"/>
            <family val="3"/>
            <charset val="128"/>
          </rPr>
          <t>→</t>
        </r>
        <r>
          <rPr>
            <b/>
            <sz val="10"/>
            <color rgb="FF000000"/>
            <rFont val="Yu Gothic UI"/>
            <family val="3"/>
            <charset val="128"/>
          </rPr>
          <t>新</t>
        </r>
        <r>
          <rPr>
            <b/>
            <sz val="10"/>
            <color rgb="FF000000"/>
            <rFont val="Yu Gothic UI"/>
            <family val="3"/>
            <charset val="128"/>
          </rPr>
          <t xml:space="preserve">
</t>
        </r>
        <r>
          <rPr>
            <b/>
            <sz val="10"/>
            <color rgb="FF000000"/>
            <rFont val="Yu Gothic UI"/>
            <family val="3"/>
            <charset val="128"/>
          </rPr>
          <t>利用者（利用中）</t>
        </r>
        <r>
          <rPr>
            <b/>
            <sz val="10"/>
            <color rgb="FF000000"/>
            <rFont val="Yu Gothic UI"/>
            <family val="3"/>
            <charset val="128"/>
          </rPr>
          <t>→</t>
        </r>
        <r>
          <rPr>
            <b/>
            <sz val="10"/>
            <color rgb="FF000000"/>
            <rFont val="Yu Gothic UI"/>
            <family val="3"/>
            <charset val="128"/>
          </rPr>
          <t>中</t>
        </r>
        <r>
          <rPr>
            <b/>
            <sz val="10"/>
            <color rgb="FF000000"/>
            <rFont val="Yu Gothic UI"/>
            <family val="3"/>
            <charset val="128"/>
          </rPr>
          <t xml:space="preserve">
</t>
        </r>
      </text>
    </comment>
    <comment ref="Q55" authorId="1" shapeId="0">
      <text>
        <r>
          <rPr>
            <b/>
            <sz val="9"/>
            <color rgb="FF000000"/>
            <rFont val="ＭＳ 明朝"/>
            <family val="1"/>
            <charset val="128"/>
          </rPr>
          <t>対象種別を選択ください。</t>
        </r>
        <r>
          <rPr>
            <sz val="9"/>
            <color rgb="FF000000"/>
            <rFont val="ＭＳ 明朝"/>
            <family val="1"/>
            <charset val="128"/>
          </rPr>
          <t xml:space="preserve">
</t>
        </r>
        <r>
          <rPr>
            <b/>
            <sz val="9"/>
            <color rgb="FF000000"/>
            <rFont val="ＭＳ 明朝"/>
            <family val="1"/>
            <charset val="128"/>
          </rPr>
          <t>職員</t>
        </r>
        <r>
          <rPr>
            <b/>
            <sz val="9"/>
            <color rgb="FF000000"/>
            <rFont val="ＭＳ 明朝"/>
            <family val="1"/>
            <charset val="128"/>
          </rPr>
          <t>→</t>
        </r>
        <r>
          <rPr>
            <b/>
            <sz val="9"/>
            <color rgb="FF000000"/>
            <rFont val="ＭＳ 明朝"/>
            <family val="1"/>
            <charset val="128"/>
          </rPr>
          <t>職</t>
        </r>
        <r>
          <rPr>
            <sz val="9"/>
            <color rgb="FF000000"/>
            <rFont val="ＭＳ 明朝"/>
            <family val="1"/>
            <charset val="128"/>
          </rPr>
          <t xml:space="preserve">
</t>
        </r>
        <r>
          <rPr>
            <b/>
            <sz val="9"/>
            <color rgb="FF000000"/>
            <rFont val="ＭＳ 明朝"/>
            <family val="1"/>
            <charset val="128"/>
          </rPr>
          <t>利用者（新規）</t>
        </r>
        <r>
          <rPr>
            <b/>
            <sz val="9"/>
            <color rgb="FF000000"/>
            <rFont val="ＭＳ 明朝"/>
            <family val="1"/>
            <charset val="128"/>
          </rPr>
          <t>→</t>
        </r>
        <r>
          <rPr>
            <b/>
            <sz val="9"/>
            <color rgb="FF000000"/>
            <rFont val="ＭＳ 明朝"/>
            <family val="1"/>
            <charset val="128"/>
          </rPr>
          <t>新</t>
        </r>
        <r>
          <rPr>
            <sz val="9"/>
            <color rgb="FF000000"/>
            <rFont val="ＭＳ 明朝"/>
            <family val="1"/>
            <charset val="128"/>
          </rPr>
          <t xml:space="preserve">
</t>
        </r>
        <r>
          <rPr>
            <b/>
            <sz val="9"/>
            <color rgb="FF000000"/>
            <rFont val="ＭＳ 明朝"/>
            <family val="1"/>
            <charset val="128"/>
          </rPr>
          <t>利用者（利用中）</t>
        </r>
        <r>
          <rPr>
            <b/>
            <sz val="9"/>
            <color rgb="FF000000"/>
            <rFont val="ＭＳ 明朝"/>
            <family val="1"/>
            <charset val="128"/>
          </rPr>
          <t>→</t>
        </r>
        <r>
          <rPr>
            <b/>
            <sz val="9"/>
            <color rgb="FF000000"/>
            <rFont val="ＭＳ 明朝"/>
            <family val="1"/>
            <charset val="128"/>
          </rPr>
          <t>中</t>
        </r>
        <r>
          <rPr>
            <sz val="9"/>
            <color rgb="FF000000"/>
            <rFont val="ＭＳ 明朝"/>
            <family val="1"/>
            <charset val="128"/>
          </rPr>
          <t xml:space="preserve">
</t>
        </r>
      </text>
    </comment>
    <comment ref="N74" authorId="0" shapeId="0">
      <text>
        <r>
          <rPr>
            <sz val="9"/>
            <color rgb="FF000000"/>
            <rFont val="MS P ゴシック"/>
            <charset val="128"/>
          </rPr>
          <t>東京都等から指定を受けた事業所番号</t>
        </r>
        <r>
          <rPr>
            <sz val="9"/>
            <color rgb="FF000000"/>
            <rFont val="MS P ゴシック"/>
            <charset val="128"/>
          </rPr>
          <t>※</t>
        </r>
        <r>
          <rPr>
            <sz val="9"/>
            <color rgb="FF000000"/>
            <rFont val="MS P ゴシック"/>
            <charset val="128"/>
          </rPr>
          <t>１０桁</t>
        </r>
      </text>
    </comment>
    <comment ref="C75" authorId="0" shapeId="0">
      <text>
        <r>
          <rPr>
            <sz val="9"/>
            <color rgb="FF000000"/>
            <rFont val="MS P ゴシック"/>
            <charset val="128"/>
          </rPr>
          <t>事業所が行う事業種別全てを記載ください。</t>
        </r>
      </text>
    </comment>
    <comment ref="N77" authorId="1" shapeId="0">
      <text>
        <r>
          <rPr>
            <b/>
            <sz val="10"/>
            <color rgb="FF000000"/>
            <rFont val="Yu Gothic UI"/>
            <family val="3"/>
            <charset val="128"/>
          </rPr>
          <t>対象種別を選択ください。</t>
        </r>
        <r>
          <rPr>
            <b/>
            <sz val="10"/>
            <color rgb="FF000000"/>
            <rFont val="Yu Gothic UI"/>
            <family val="3"/>
            <charset val="128"/>
          </rPr>
          <t xml:space="preserve">
</t>
        </r>
        <r>
          <rPr>
            <b/>
            <sz val="10"/>
            <color rgb="FF000000"/>
            <rFont val="Yu Gothic UI"/>
            <family val="3"/>
            <charset val="128"/>
          </rPr>
          <t>職員</t>
        </r>
        <r>
          <rPr>
            <b/>
            <sz val="10"/>
            <color rgb="FF000000"/>
            <rFont val="Yu Gothic UI"/>
            <family val="3"/>
            <charset val="128"/>
          </rPr>
          <t>→</t>
        </r>
        <r>
          <rPr>
            <b/>
            <sz val="10"/>
            <color rgb="FF000000"/>
            <rFont val="Yu Gothic UI"/>
            <family val="3"/>
            <charset val="128"/>
          </rPr>
          <t>職</t>
        </r>
        <r>
          <rPr>
            <b/>
            <sz val="10"/>
            <color rgb="FF000000"/>
            <rFont val="Yu Gothic UI"/>
            <family val="3"/>
            <charset val="128"/>
          </rPr>
          <t xml:space="preserve">
</t>
        </r>
        <r>
          <rPr>
            <b/>
            <sz val="10"/>
            <color rgb="FF000000"/>
            <rFont val="Yu Gothic UI"/>
            <family val="3"/>
            <charset val="128"/>
          </rPr>
          <t>利用者（新規）</t>
        </r>
        <r>
          <rPr>
            <b/>
            <sz val="10"/>
            <color rgb="FF000000"/>
            <rFont val="Yu Gothic UI"/>
            <family val="3"/>
            <charset val="128"/>
          </rPr>
          <t>→</t>
        </r>
        <r>
          <rPr>
            <b/>
            <sz val="10"/>
            <color rgb="FF000000"/>
            <rFont val="Yu Gothic UI"/>
            <family val="3"/>
            <charset val="128"/>
          </rPr>
          <t>新</t>
        </r>
        <r>
          <rPr>
            <b/>
            <sz val="10"/>
            <color rgb="FF000000"/>
            <rFont val="Yu Gothic UI"/>
            <family val="3"/>
            <charset val="128"/>
          </rPr>
          <t xml:space="preserve">
</t>
        </r>
        <r>
          <rPr>
            <b/>
            <sz val="10"/>
            <color rgb="FF000000"/>
            <rFont val="Yu Gothic UI"/>
            <family val="3"/>
            <charset val="128"/>
          </rPr>
          <t>利用者（利用中）</t>
        </r>
        <r>
          <rPr>
            <b/>
            <sz val="10"/>
            <color rgb="FF000000"/>
            <rFont val="Yu Gothic UI"/>
            <family val="3"/>
            <charset val="128"/>
          </rPr>
          <t>→</t>
        </r>
        <r>
          <rPr>
            <b/>
            <sz val="10"/>
            <color rgb="FF000000"/>
            <rFont val="Yu Gothic UI"/>
            <family val="3"/>
            <charset val="128"/>
          </rPr>
          <t>中</t>
        </r>
        <r>
          <rPr>
            <b/>
            <sz val="10"/>
            <color rgb="FF000000"/>
            <rFont val="Yu Gothic UI"/>
            <family val="3"/>
            <charset val="128"/>
          </rPr>
          <t xml:space="preserve">
</t>
        </r>
      </text>
    </comment>
    <comment ref="Q77" authorId="1" shapeId="0">
      <text>
        <r>
          <rPr>
            <b/>
            <sz val="9"/>
            <color rgb="FF000000"/>
            <rFont val="ＭＳ 明朝"/>
            <family val="1"/>
            <charset val="128"/>
          </rPr>
          <t>対象種別を選択ください。</t>
        </r>
        <r>
          <rPr>
            <sz val="9"/>
            <color rgb="FF000000"/>
            <rFont val="ＭＳ 明朝"/>
            <family val="1"/>
            <charset val="128"/>
          </rPr>
          <t xml:space="preserve">
</t>
        </r>
        <r>
          <rPr>
            <b/>
            <sz val="9"/>
            <color rgb="FF000000"/>
            <rFont val="ＭＳ 明朝"/>
            <family val="1"/>
            <charset val="128"/>
          </rPr>
          <t>職員</t>
        </r>
        <r>
          <rPr>
            <b/>
            <sz val="9"/>
            <color rgb="FF000000"/>
            <rFont val="ＭＳ 明朝"/>
            <family val="1"/>
            <charset val="128"/>
          </rPr>
          <t>→</t>
        </r>
        <r>
          <rPr>
            <b/>
            <sz val="9"/>
            <color rgb="FF000000"/>
            <rFont val="ＭＳ 明朝"/>
            <family val="1"/>
            <charset val="128"/>
          </rPr>
          <t>職</t>
        </r>
        <r>
          <rPr>
            <sz val="9"/>
            <color rgb="FF000000"/>
            <rFont val="ＭＳ 明朝"/>
            <family val="1"/>
            <charset val="128"/>
          </rPr>
          <t xml:space="preserve">
</t>
        </r>
        <r>
          <rPr>
            <b/>
            <sz val="9"/>
            <color rgb="FF000000"/>
            <rFont val="ＭＳ 明朝"/>
            <family val="1"/>
            <charset val="128"/>
          </rPr>
          <t>利用者（新規）</t>
        </r>
        <r>
          <rPr>
            <b/>
            <sz val="9"/>
            <color rgb="FF000000"/>
            <rFont val="ＭＳ 明朝"/>
            <family val="1"/>
            <charset val="128"/>
          </rPr>
          <t>→</t>
        </r>
        <r>
          <rPr>
            <b/>
            <sz val="9"/>
            <color rgb="FF000000"/>
            <rFont val="ＭＳ 明朝"/>
            <family val="1"/>
            <charset val="128"/>
          </rPr>
          <t>新</t>
        </r>
        <r>
          <rPr>
            <sz val="9"/>
            <color rgb="FF000000"/>
            <rFont val="ＭＳ 明朝"/>
            <family val="1"/>
            <charset val="128"/>
          </rPr>
          <t xml:space="preserve">
</t>
        </r>
        <r>
          <rPr>
            <b/>
            <sz val="9"/>
            <color rgb="FF000000"/>
            <rFont val="ＭＳ 明朝"/>
            <family val="1"/>
            <charset val="128"/>
          </rPr>
          <t>利用者（利用中）</t>
        </r>
        <r>
          <rPr>
            <b/>
            <sz val="9"/>
            <color rgb="FF000000"/>
            <rFont val="ＭＳ 明朝"/>
            <family val="1"/>
            <charset val="128"/>
          </rPr>
          <t>→</t>
        </r>
        <r>
          <rPr>
            <b/>
            <sz val="9"/>
            <color rgb="FF000000"/>
            <rFont val="ＭＳ 明朝"/>
            <family val="1"/>
            <charset val="128"/>
          </rPr>
          <t>中</t>
        </r>
        <r>
          <rPr>
            <sz val="9"/>
            <color rgb="FF000000"/>
            <rFont val="ＭＳ 明朝"/>
            <family val="1"/>
            <charset val="128"/>
          </rPr>
          <t xml:space="preserve">
</t>
        </r>
      </text>
    </comment>
    <comment ref="N84" authorId="0" shapeId="0">
      <text>
        <r>
          <rPr>
            <sz val="9"/>
            <color rgb="FF000000"/>
            <rFont val="MS P ゴシック"/>
            <charset val="128"/>
          </rPr>
          <t>東京都等から指定を受けた事業所番号</t>
        </r>
        <r>
          <rPr>
            <sz val="9"/>
            <color rgb="FF000000"/>
            <rFont val="MS P ゴシック"/>
            <charset val="128"/>
          </rPr>
          <t>※</t>
        </r>
        <r>
          <rPr>
            <sz val="9"/>
            <color rgb="FF000000"/>
            <rFont val="MS P ゴシック"/>
            <charset val="128"/>
          </rPr>
          <t>１０桁</t>
        </r>
      </text>
    </comment>
    <comment ref="C85" authorId="0" shapeId="0">
      <text>
        <r>
          <rPr>
            <sz val="9"/>
            <color rgb="FF000000"/>
            <rFont val="MS P ゴシック"/>
            <charset val="128"/>
          </rPr>
          <t>事業所が行う事業種別全てを記載ください。</t>
        </r>
      </text>
    </comment>
    <comment ref="N87" authorId="1" shapeId="0">
      <text>
        <r>
          <rPr>
            <b/>
            <sz val="10"/>
            <color rgb="FF000000"/>
            <rFont val="Yu Gothic UI"/>
            <family val="3"/>
            <charset val="128"/>
          </rPr>
          <t>対象種別を選択ください。</t>
        </r>
        <r>
          <rPr>
            <b/>
            <sz val="10"/>
            <color rgb="FF000000"/>
            <rFont val="Yu Gothic UI"/>
            <family val="3"/>
            <charset val="128"/>
          </rPr>
          <t xml:space="preserve">
</t>
        </r>
        <r>
          <rPr>
            <b/>
            <sz val="10"/>
            <color rgb="FF000000"/>
            <rFont val="Yu Gothic UI"/>
            <family val="3"/>
            <charset val="128"/>
          </rPr>
          <t>職員</t>
        </r>
        <r>
          <rPr>
            <b/>
            <sz val="10"/>
            <color rgb="FF000000"/>
            <rFont val="Yu Gothic UI"/>
            <family val="3"/>
            <charset val="128"/>
          </rPr>
          <t>→</t>
        </r>
        <r>
          <rPr>
            <b/>
            <sz val="10"/>
            <color rgb="FF000000"/>
            <rFont val="Yu Gothic UI"/>
            <family val="3"/>
            <charset val="128"/>
          </rPr>
          <t>職</t>
        </r>
        <r>
          <rPr>
            <b/>
            <sz val="10"/>
            <color rgb="FF000000"/>
            <rFont val="Yu Gothic UI"/>
            <family val="3"/>
            <charset val="128"/>
          </rPr>
          <t xml:space="preserve">
</t>
        </r>
        <r>
          <rPr>
            <b/>
            <sz val="10"/>
            <color rgb="FF000000"/>
            <rFont val="Yu Gothic UI"/>
            <family val="3"/>
            <charset val="128"/>
          </rPr>
          <t>利用者（新規）</t>
        </r>
        <r>
          <rPr>
            <b/>
            <sz val="10"/>
            <color rgb="FF000000"/>
            <rFont val="Yu Gothic UI"/>
            <family val="3"/>
            <charset val="128"/>
          </rPr>
          <t>→</t>
        </r>
        <r>
          <rPr>
            <b/>
            <sz val="10"/>
            <color rgb="FF000000"/>
            <rFont val="Yu Gothic UI"/>
            <family val="3"/>
            <charset val="128"/>
          </rPr>
          <t>新</t>
        </r>
        <r>
          <rPr>
            <b/>
            <sz val="10"/>
            <color rgb="FF000000"/>
            <rFont val="Yu Gothic UI"/>
            <family val="3"/>
            <charset val="128"/>
          </rPr>
          <t xml:space="preserve">
</t>
        </r>
        <r>
          <rPr>
            <b/>
            <sz val="10"/>
            <color rgb="FF000000"/>
            <rFont val="Yu Gothic UI"/>
            <family val="3"/>
            <charset val="128"/>
          </rPr>
          <t>利用者（利用中）</t>
        </r>
        <r>
          <rPr>
            <b/>
            <sz val="10"/>
            <color rgb="FF000000"/>
            <rFont val="Yu Gothic UI"/>
            <family val="3"/>
            <charset val="128"/>
          </rPr>
          <t>→</t>
        </r>
        <r>
          <rPr>
            <b/>
            <sz val="10"/>
            <color rgb="FF000000"/>
            <rFont val="Yu Gothic UI"/>
            <family val="3"/>
            <charset val="128"/>
          </rPr>
          <t>中</t>
        </r>
        <r>
          <rPr>
            <b/>
            <sz val="10"/>
            <color rgb="FF000000"/>
            <rFont val="Yu Gothic UI"/>
            <family val="3"/>
            <charset val="128"/>
          </rPr>
          <t xml:space="preserve">
</t>
        </r>
      </text>
    </comment>
    <comment ref="Q87" authorId="1" shapeId="0">
      <text>
        <r>
          <rPr>
            <b/>
            <sz val="9"/>
            <color rgb="FF000000"/>
            <rFont val="ＭＳ 明朝"/>
            <family val="1"/>
            <charset val="128"/>
          </rPr>
          <t>対象種別を選択ください。</t>
        </r>
        <r>
          <rPr>
            <sz val="9"/>
            <color rgb="FF000000"/>
            <rFont val="ＭＳ 明朝"/>
            <family val="1"/>
            <charset val="128"/>
          </rPr>
          <t xml:space="preserve">
</t>
        </r>
        <r>
          <rPr>
            <b/>
            <sz val="9"/>
            <color rgb="FF000000"/>
            <rFont val="ＭＳ 明朝"/>
            <family val="1"/>
            <charset val="128"/>
          </rPr>
          <t>職員</t>
        </r>
        <r>
          <rPr>
            <b/>
            <sz val="9"/>
            <color rgb="FF000000"/>
            <rFont val="ＭＳ 明朝"/>
            <family val="1"/>
            <charset val="128"/>
          </rPr>
          <t>→</t>
        </r>
        <r>
          <rPr>
            <b/>
            <sz val="9"/>
            <color rgb="FF000000"/>
            <rFont val="ＭＳ 明朝"/>
            <family val="1"/>
            <charset val="128"/>
          </rPr>
          <t>職</t>
        </r>
        <r>
          <rPr>
            <sz val="9"/>
            <color rgb="FF000000"/>
            <rFont val="ＭＳ 明朝"/>
            <family val="1"/>
            <charset val="128"/>
          </rPr>
          <t xml:space="preserve">
</t>
        </r>
        <r>
          <rPr>
            <b/>
            <sz val="9"/>
            <color rgb="FF000000"/>
            <rFont val="ＭＳ 明朝"/>
            <family val="1"/>
            <charset val="128"/>
          </rPr>
          <t>利用者（新規）</t>
        </r>
        <r>
          <rPr>
            <b/>
            <sz val="9"/>
            <color rgb="FF000000"/>
            <rFont val="ＭＳ 明朝"/>
            <family val="1"/>
            <charset val="128"/>
          </rPr>
          <t>→</t>
        </r>
        <r>
          <rPr>
            <b/>
            <sz val="9"/>
            <color rgb="FF000000"/>
            <rFont val="ＭＳ 明朝"/>
            <family val="1"/>
            <charset val="128"/>
          </rPr>
          <t>新</t>
        </r>
        <r>
          <rPr>
            <sz val="9"/>
            <color rgb="FF000000"/>
            <rFont val="ＭＳ 明朝"/>
            <family val="1"/>
            <charset val="128"/>
          </rPr>
          <t xml:space="preserve">
</t>
        </r>
        <r>
          <rPr>
            <b/>
            <sz val="9"/>
            <color rgb="FF000000"/>
            <rFont val="ＭＳ 明朝"/>
            <family val="1"/>
            <charset val="128"/>
          </rPr>
          <t>利用者（利用中）</t>
        </r>
        <r>
          <rPr>
            <b/>
            <sz val="9"/>
            <color rgb="FF000000"/>
            <rFont val="ＭＳ 明朝"/>
            <family val="1"/>
            <charset val="128"/>
          </rPr>
          <t>→</t>
        </r>
        <r>
          <rPr>
            <b/>
            <sz val="9"/>
            <color rgb="FF000000"/>
            <rFont val="ＭＳ 明朝"/>
            <family val="1"/>
            <charset val="128"/>
          </rPr>
          <t>中</t>
        </r>
        <r>
          <rPr>
            <sz val="9"/>
            <color rgb="FF000000"/>
            <rFont val="ＭＳ 明朝"/>
            <family val="1"/>
            <charset val="128"/>
          </rPr>
          <t xml:space="preserve">
</t>
        </r>
      </text>
    </comment>
    <comment ref="N94" authorId="0" shapeId="0">
      <text>
        <r>
          <rPr>
            <sz val="9"/>
            <color rgb="FF000000"/>
            <rFont val="MS P ゴシック"/>
            <charset val="128"/>
          </rPr>
          <t>東京都等から指定を受けた事業所番号</t>
        </r>
        <r>
          <rPr>
            <sz val="9"/>
            <color rgb="FF000000"/>
            <rFont val="MS P ゴシック"/>
            <charset val="128"/>
          </rPr>
          <t>※</t>
        </r>
        <r>
          <rPr>
            <sz val="9"/>
            <color rgb="FF000000"/>
            <rFont val="MS P ゴシック"/>
            <charset val="128"/>
          </rPr>
          <t>１０桁</t>
        </r>
      </text>
    </comment>
    <comment ref="C95" authorId="0" shapeId="0">
      <text>
        <r>
          <rPr>
            <sz val="9"/>
            <color rgb="FF000000"/>
            <rFont val="MS P ゴシック"/>
            <charset val="128"/>
          </rPr>
          <t>事業所が行う事業種別全てを記載ください。</t>
        </r>
      </text>
    </comment>
    <comment ref="N97" authorId="1" shapeId="0">
      <text>
        <r>
          <rPr>
            <b/>
            <sz val="10"/>
            <color rgb="FF000000"/>
            <rFont val="Yu Gothic UI"/>
            <family val="3"/>
            <charset val="128"/>
          </rPr>
          <t>対象種別を選択ください。</t>
        </r>
        <r>
          <rPr>
            <b/>
            <sz val="10"/>
            <color rgb="FF000000"/>
            <rFont val="Yu Gothic UI"/>
            <family val="3"/>
            <charset val="128"/>
          </rPr>
          <t xml:space="preserve">
</t>
        </r>
        <r>
          <rPr>
            <b/>
            <sz val="10"/>
            <color rgb="FF000000"/>
            <rFont val="Yu Gothic UI"/>
            <family val="3"/>
            <charset val="128"/>
          </rPr>
          <t>職員</t>
        </r>
        <r>
          <rPr>
            <b/>
            <sz val="10"/>
            <color rgb="FF000000"/>
            <rFont val="Yu Gothic UI"/>
            <family val="3"/>
            <charset val="128"/>
          </rPr>
          <t>→</t>
        </r>
        <r>
          <rPr>
            <b/>
            <sz val="10"/>
            <color rgb="FF000000"/>
            <rFont val="Yu Gothic UI"/>
            <family val="3"/>
            <charset val="128"/>
          </rPr>
          <t>職</t>
        </r>
        <r>
          <rPr>
            <b/>
            <sz val="10"/>
            <color rgb="FF000000"/>
            <rFont val="Yu Gothic UI"/>
            <family val="3"/>
            <charset val="128"/>
          </rPr>
          <t xml:space="preserve">
</t>
        </r>
        <r>
          <rPr>
            <b/>
            <sz val="10"/>
            <color rgb="FF000000"/>
            <rFont val="Yu Gothic UI"/>
            <family val="3"/>
            <charset val="128"/>
          </rPr>
          <t>利用者（新規）</t>
        </r>
        <r>
          <rPr>
            <b/>
            <sz val="10"/>
            <color rgb="FF000000"/>
            <rFont val="Yu Gothic UI"/>
            <family val="3"/>
            <charset val="128"/>
          </rPr>
          <t>→</t>
        </r>
        <r>
          <rPr>
            <b/>
            <sz val="10"/>
            <color rgb="FF000000"/>
            <rFont val="Yu Gothic UI"/>
            <family val="3"/>
            <charset val="128"/>
          </rPr>
          <t>新</t>
        </r>
        <r>
          <rPr>
            <b/>
            <sz val="10"/>
            <color rgb="FF000000"/>
            <rFont val="Yu Gothic UI"/>
            <family val="3"/>
            <charset val="128"/>
          </rPr>
          <t xml:space="preserve">
</t>
        </r>
        <r>
          <rPr>
            <b/>
            <sz val="10"/>
            <color rgb="FF000000"/>
            <rFont val="Yu Gothic UI"/>
            <family val="3"/>
            <charset val="128"/>
          </rPr>
          <t>利用者（利用中）</t>
        </r>
        <r>
          <rPr>
            <b/>
            <sz val="10"/>
            <color rgb="FF000000"/>
            <rFont val="Yu Gothic UI"/>
            <family val="3"/>
            <charset val="128"/>
          </rPr>
          <t>→</t>
        </r>
        <r>
          <rPr>
            <b/>
            <sz val="10"/>
            <color rgb="FF000000"/>
            <rFont val="Yu Gothic UI"/>
            <family val="3"/>
            <charset val="128"/>
          </rPr>
          <t>中</t>
        </r>
        <r>
          <rPr>
            <b/>
            <sz val="10"/>
            <color rgb="FF000000"/>
            <rFont val="Yu Gothic UI"/>
            <family val="3"/>
            <charset val="128"/>
          </rPr>
          <t xml:space="preserve">
</t>
        </r>
      </text>
    </comment>
    <comment ref="Q97" authorId="1" shapeId="0">
      <text>
        <r>
          <rPr>
            <b/>
            <sz val="9"/>
            <color rgb="FF000000"/>
            <rFont val="ＭＳ 明朝"/>
            <family val="1"/>
            <charset val="128"/>
          </rPr>
          <t>対象種別を選択ください。</t>
        </r>
        <r>
          <rPr>
            <sz val="9"/>
            <color rgb="FF000000"/>
            <rFont val="ＭＳ 明朝"/>
            <family val="1"/>
            <charset val="128"/>
          </rPr>
          <t xml:space="preserve">
</t>
        </r>
        <r>
          <rPr>
            <b/>
            <sz val="9"/>
            <color rgb="FF000000"/>
            <rFont val="ＭＳ 明朝"/>
            <family val="1"/>
            <charset val="128"/>
          </rPr>
          <t>職員</t>
        </r>
        <r>
          <rPr>
            <b/>
            <sz val="9"/>
            <color rgb="FF000000"/>
            <rFont val="ＭＳ 明朝"/>
            <family val="1"/>
            <charset val="128"/>
          </rPr>
          <t>→</t>
        </r>
        <r>
          <rPr>
            <b/>
            <sz val="9"/>
            <color rgb="FF000000"/>
            <rFont val="ＭＳ 明朝"/>
            <family val="1"/>
            <charset val="128"/>
          </rPr>
          <t>職</t>
        </r>
        <r>
          <rPr>
            <sz val="9"/>
            <color rgb="FF000000"/>
            <rFont val="ＭＳ 明朝"/>
            <family val="1"/>
            <charset val="128"/>
          </rPr>
          <t xml:space="preserve">
</t>
        </r>
        <r>
          <rPr>
            <b/>
            <sz val="9"/>
            <color rgb="FF000000"/>
            <rFont val="ＭＳ 明朝"/>
            <family val="1"/>
            <charset val="128"/>
          </rPr>
          <t>利用者（新規）</t>
        </r>
        <r>
          <rPr>
            <b/>
            <sz val="9"/>
            <color rgb="FF000000"/>
            <rFont val="ＭＳ 明朝"/>
            <family val="1"/>
            <charset val="128"/>
          </rPr>
          <t>→</t>
        </r>
        <r>
          <rPr>
            <b/>
            <sz val="9"/>
            <color rgb="FF000000"/>
            <rFont val="ＭＳ 明朝"/>
            <family val="1"/>
            <charset val="128"/>
          </rPr>
          <t>新</t>
        </r>
        <r>
          <rPr>
            <sz val="9"/>
            <color rgb="FF000000"/>
            <rFont val="ＭＳ 明朝"/>
            <family val="1"/>
            <charset val="128"/>
          </rPr>
          <t xml:space="preserve">
</t>
        </r>
        <r>
          <rPr>
            <b/>
            <sz val="9"/>
            <color rgb="FF000000"/>
            <rFont val="ＭＳ 明朝"/>
            <family val="1"/>
            <charset val="128"/>
          </rPr>
          <t>利用者（利用中）</t>
        </r>
        <r>
          <rPr>
            <b/>
            <sz val="9"/>
            <color rgb="FF000000"/>
            <rFont val="ＭＳ 明朝"/>
            <family val="1"/>
            <charset val="128"/>
          </rPr>
          <t>→</t>
        </r>
        <r>
          <rPr>
            <b/>
            <sz val="9"/>
            <color rgb="FF000000"/>
            <rFont val="ＭＳ 明朝"/>
            <family val="1"/>
            <charset val="128"/>
          </rPr>
          <t>中</t>
        </r>
        <r>
          <rPr>
            <sz val="9"/>
            <color rgb="FF000000"/>
            <rFont val="ＭＳ 明朝"/>
            <family val="1"/>
            <charset val="128"/>
          </rPr>
          <t xml:space="preserve">
</t>
        </r>
      </text>
    </comment>
    <comment ref="N104" authorId="0" shapeId="0">
      <text>
        <r>
          <rPr>
            <sz val="9"/>
            <color rgb="FF000000"/>
            <rFont val="MS P ゴシック"/>
            <charset val="128"/>
          </rPr>
          <t>東京都等から指定を受けた事業所番号</t>
        </r>
        <r>
          <rPr>
            <sz val="9"/>
            <color rgb="FF000000"/>
            <rFont val="MS P ゴシック"/>
            <charset val="128"/>
          </rPr>
          <t>※</t>
        </r>
        <r>
          <rPr>
            <sz val="9"/>
            <color rgb="FF000000"/>
            <rFont val="MS P ゴシック"/>
            <charset val="128"/>
          </rPr>
          <t>１０桁</t>
        </r>
      </text>
    </comment>
    <comment ref="C105" authorId="0" shapeId="0">
      <text>
        <r>
          <rPr>
            <sz val="9"/>
            <color rgb="FF000000"/>
            <rFont val="MS P ゴシック"/>
            <charset val="128"/>
          </rPr>
          <t>事業所が行う事業種別全てを記載ください。</t>
        </r>
      </text>
    </comment>
    <comment ref="N107" authorId="1" shapeId="0">
      <text>
        <r>
          <rPr>
            <b/>
            <sz val="10"/>
            <color rgb="FF000000"/>
            <rFont val="Yu Gothic UI"/>
            <family val="3"/>
            <charset val="128"/>
          </rPr>
          <t>対象種別を選択ください。</t>
        </r>
        <r>
          <rPr>
            <b/>
            <sz val="10"/>
            <color rgb="FF000000"/>
            <rFont val="Yu Gothic UI"/>
            <family val="3"/>
            <charset val="128"/>
          </rPr>
          <t xml:space="preserve">
</t>
        </r>
        <r>
          <rPr>
            <b/>
            <sz val="10"/>
            <color rgb="FF000000"/>
            <rFont val="Yu Gothic UI"/>
            <family val="3"/>
            <charset val="128"/>
          </rPr>
          <t>職員</t>
        </r>
        <r>
          <rPr>
            <b/>
            <sz val="10"/>
            <color rgb="FF000000"/>
            <rFont val="Yu Gothic UI"/>
            <family val="3"/>
            <charset val="128"/>
          </rPr>
          <t>→</t>
        </r>
        <r>
          <rPr>
            <b/>
            <sz val="10"/>
            <color rgb="FF000000"/>
            <rFont val="Yu Gothic UI"/>
            <family val="3"/>
            <charset val="128"/>
          </rPr>
          <t>職</t>
        </r>
        <r>
          <rPr>
            <b/>
            <sz val="10"/>
            <color rgb="FF000000"/>
            <rFont val="Yu Gothic UI"/>
            <family val="3"/>
            <charset val="128"/>
          </rPr>
          <t xml:space="preserve">
</t>
        </r>
        <r>
          <rPr>
            <b/>
            <sz val="10"/>
            <color rgb="FF000000"/>
            <rFont val="Yu Gothic UI"/>
            <family val="3"/>
            <charset val="128"/>
          </rPr>
          <t>利用者（新規）</t>
        </r>
        <r>
          <rPr>
            <b/>
            <sz val="10"/>
            <color rgb="FF000000"/>
            <rFont val="Yu Gothic UI"/>
            <family val="3"/>
            <charset val="128"/>
          </rPr>
          <t>→</t>
        </r>
        <r>
          <rPr>
            <b/>
            <sz val="10"/>
            <color rgb="FF000000"/>
            <rFont val="Yu Gothic UI"/>
            <family val="3"/>
            <charset val="128"/>
          </rPr>
          <t>新</t>
        </r>
        <r>
          <rPr>
            <b/>
            <sz val="10"/>
            <color rgb="FF000000"/>
            <rFont val="Yu Gothic UI"/>
            <family val="3"/>
            <charset val="128"/>
          </rPr>
          <t xml:space="preserve">
</t>
        </r>
        <r>
          <rPr>
            <b/>
            <sz val="10"/>
            <color rgb="FF000000"/>
            <rFont val="Yu Gothic UI"/>
            <family val="3"/>
            <charset val="128"/>
          </rPr>
          <t>利用者（利用中）</t>
        </r>
        <r>
          <rPr>
            <b/>
            <sz val="10"/>
            <color rgb="FF000000"/>
            <rFont val="Yu Gothic UI"/>
            <family val="3"/>
            <charset val="128"/>
          </rPr>
          <t>→</t>
        </r>
        <r>
          <rPr>
            <b/>
            <sz val="10"/>
            <color rgb="FF000000"/>
            <rFont val="Yu Gothic UI"/>
            <family val="3"/>
            <charset val="128"/>
          </rPr>
          <t>中</t>
        </r>
        <r>
          <rPr>
            <b/>
            <sz val="10"/>
            <color rgb="FF000000"/>
            <rFont val="Yu Gothic UI"/>
            <family val="3"/>
            <charset val="128"/>
          </rPr>
          <t xml:space="preserve">
</t>
        </r>
      </text>
    </comment>
    <comment ref="Q107" authorId="1" shapeId="0">
      <text>
        <r>
          <rPr>
            <b/>
            <sz val="9"/>
            <color rgb="FF000000"/>
            <rFont val="ＭＳ 明朝"/>
            <family val="1"/>
            <charset val="128"/>
          </rPr>
          <t>対象種別を選択ください。</t>
        </r>
        <r>
          <rPr>
            <sz val="9"/>
            <color rgb="FF000000"/>
            <rFont val="ＭＳ 明朝"/>
            <family val="1"/>
            <charset val="128"/>
          </rPr>
          <t xml:space="preserve">
</t>
        </r>
        <r>
          <rPr>
            <b/>
            <sz val="9"/>
            <color rgb="FF000000"/>
            <rFont val="ＭＳ 明朝"/>
            <family val="1"/>
            <charset val="128"/>
          </rPr>
          <t>職員</t>
        </r>
        <r>
          <rPr>
            <b/>
            <sz val="9"/>
            <color rgb="FF000000"/>
            <rFont val="ＭＳ 明朝"/>
            <family val="1"/>
            <charset val="128"/>
          </rPr>
          <t>→</t>
        </r>
        <r>
          <rPr>
            <b/>
            <sz val="9"/>
            <color rgb="FF000000"/>
            <rFont val="ＭＳ 明朝"/>
            <family val="1"/>
            <charset val="128"/>
          </rPr>
          <t>職</t>
        </r>
        <r>
          <rPr>
            <sz val="9"/>
            <color rgb="FF000000"/>
            <rFont val="ＭＳ 明朝"/>
            <family val="1"/>
            <charset val="128"/>
          </rPr>
          <t xml:space="preserve">
</t>
        </r>
        <r>
          <rPr>
            <b/>
            <sz val="9"/>
            <color rgb="FF000000"/>
            <rFont val="ＭＳ 明朝"/>
            <family val="1"/>
            <charset val="128"/>
          </rPr>
          <t>利用者（新規）</t>
        </r>
        <r>
          <rPr>
            <b/>
            <sz val="9"/>
            <color rgb="FF000000"/>
            <rFont val="ＭＳ 明朝"/>
            <family val="1"/>
            <charset val="128"/>
          </rPr>
          <t>→</t>
        </r>
        <r>
          <rPr>
            <b/>
            <sz val="9"/>
            <color rgb="FF000000"/>
            <rFont val="ＭＳ 明朝"/>
            <family val="1"/>
            <charset val="128"/>
          </rPr>
          <t>新</t>
        </r>
        <r>
          <rPr>
            <sz val="9"/>
            <color rgb="FF000000"/>
            <rFont val="ＭＳ 明朝"/>
            <family val="1"/>
            <charset val="128"/>
          </rPr>
          <t xml:space="preserve">
</t>
        </r>
        <r>
          <rPr>
            <b/>
            <sz val="9"/>
            <color rgb="FF000000"/>
            <rFont val="ＭＳ 明朝"/>
            <family val="1"/>
            <charset val="128"/>
          </rPr>
          <t>利用者（利用中）</t>
        </r>
        <r>
          <rPr>
            <b/>
            <sz val="9"/>
            <color rgb="FF000000"/>
            <rFont val="ＭＳ 明朝"/>
            <family val="1"/>
            <charset val="128"/>
          </rPr>
          <t>→</t>
        </r>
        <r>
          <rPr>
            <b/>
            <sz val="9"/>
            <color rgb="FF000000"/>
            <rFont val="ＭＳ 明朝"/>
            <family val="1"/>
            <charset val="128"/>
          </rPr>
          <t>中</t>
        </r>
        <r>
          <rPr>
            <sz val="9"/>
            <color rgb="FF000000"/>
            <rFont val="ＭＳ 明朝"/>
            <family val="1"/>
            <charset val="128"/>
          </rPr>
          <t xml:space="preserve">
</t>
        </r>
      </text>
    </comment>
    <comment ref="N114" authorId="0" shapeId="0">
      <text>
        <r>
          <rPr>
            <sz val="9"/>
            <color rgb="FF000000"/>
            <rFont val="MS P ゴシック"/>
            <charset val="128"/>
          </rPr>
          <t>東京都等から指定を受けた事業所番号</t>
        </r>
        <r>
          <rPr>
            <sz val="9"/>
            <color rgb="FF000000"/>
            <rFont val="MS P ゴシック"/>
            <charset val="128"/>
          </rPr>
          <t>※</t>
        </r>
        <r>
          <rPr>
            <sz val="9"/>
            <color rgb="FF000000"/>
            <rFont val="MS P ゴシック"/>
            <charset val="128"/>
          </rPr>
          <t>１０桁</t>
        </r>
      </text>
    </comment>
    <comment ref="C115" authorId="0" shapeId="0">
      <text>
        <r>
          <rPr>
            <sz val="9"/>
            <color rgb="FF000000"/>
            <rFont val="MS P ゴシック"/>
            <charset val="128"/>
          </rPr>
          <t>事業所が行う事業種別全てを記載ください。</t>
        </r>
      </text>
    </comment>
    <comment ref="N117" authorId="1" shapeId="0">
      <text>
        <r>
          <rPr>
            <b/>
            <sz val="10"/>
            <color rgb="FF000000"/>
            <rFont val="Yu Gothic UI"/>
            <family val="3"/>
            <charset val="128"/>
          </rPr>
          <t>対象種別を選択ください。</t>
        </r>
        <r>
          <rPr>
            <b/>
            <sz val="10"/>
            <color rgb="FF000000"/>
            <rFont val="Yu Gothic UI"/>
            <family val="3"/>
            <charset val="128"/>
          </rPr>
          <t xml:space="preserve">
</t>
        </r>
        <r>
          <rPr>
            <b/>
            <sz val="10"/>
            <color rgb="FF000000"/>
            <rFont val="Yu Gothic UI"/>
            <family val="3"/>
            <charset val="128"/>
          </rPr>
          <t>職員</t>
        </r>
        <r>
          <rPr>
            <b/>
            <sz val="10"/>
            <color rgb="FF000000"/>
            <rFont val="Yu Gothic UI"/>
            <family val="3"/>
            <charset val="128"/>
          </rPr>
          <t>→</t>
        </r>
        <r>
          <rPr>
            <b/>
            <sz val="10"/>
            <color rgb="FF000000"/>
            <rFont val="Yu Gothic UI"/>
            <family val="3"/>
            <charset val="128"/>
          </rPr>
          <t>職</t>
        </r>
        <r>
          <rPr>
            <b/>
            <sz val="10"/>
            <color rgb="FF000000"/>
            <rFont val="Yu Gothic UI"/>
            <family val="3"/>
            <charset val="128"/>
          </rPr>
          <t xml:space="preserve">
</t>
        </r>
        <r>
          <rPr>
            <b/>
            <sz val="10"/>
            <color rgb="FF000000"/>
            <rFont val="Yu Gothic UI"/>
            <family val="3"/>
            <charset val="128"/>
          </rPr>
          <t>利用者（新規）</t>
        </r>
        <r>
          <rPr>
            <b/>
            <sz val="10"/>
            <color rgb="FF000000"/>
            <rFont val="Yu Gothic UI"/>
            <family val="3"/>
            <charset val="128"/>
          </rPr>
          <t>→</t>
        </r>
        <r>
          <rPr>
            <b/>
            <sz val="10"/>
            <color rgb="FF000000"/>
            <rFont val="Yu Gothic UI"/>
            <family val="3"/>
            <charset val="128"/>
          </rPr>
          <t>新</t>
        </r>
        <r>
          <rPr>
            <b/>
            <sz val="10"/>
            <color rgb="FF000000"/>
            <rFont val="Yu Gothic UI"/>
            <family val="3"/>
            <charset val="128"/>
          </rPr>
          <t xml:space="preserve">
</t>
        </r>
        <r>
          <rPr>
            <b/>
            <sz val="10"/>
            <color rgb="FF000000"/>
            <rFont val="Yu Gothic UI"/>
            <family val="3"/>
            <charset val="128"/>
          </rPr>
          <t>利用者（利用中）</t>
        </r>
        <r>
          <rPr>
            <b/>
            <sz val="10"/>
            <color rgb="FF000000"/>
            <rFont val="Yu Gothic UI"/>
            <family val="3"/>
            <charset val="128"/>
          </rPr>
          <t>→</t>
        </r>
        <r>
          <rPr>
            <b/>
            <sz val="10"/>
            <color rgb="FF000000"/>
            <rFont val="Yu Gothic UI"/>
            <family val="3"/>
            <charset val="128"/>
          </rPr>
          <t>中</t>
        </r>
        <r>
          <rPr>
            <b/>
            <sz val="10"/>
            <color rgb="FF000000"/>
            <rFont val="Yu Gothic UI"/>
            <family val="3"/>
            <charset val="128"/>
          </rPr>
          <t xml:space="preserve">
</t>
        </r>
      </text>
    </comment>
    <comment ref="Q117" authorId="1" shapeId="0">
      <text>
        <r>
          <rPr>
            <b/>
            <sz val="9"/>
            <color rgb="FF000000"/>
            <rFont val="ＭＳ 明朝"/>
            <family val="1"/>
            <charset val="128"/>
          </rPr>
          <t>対象種別を選択ください。</t>
        </r>
        <r>
          <rPr>
            <sz val="9"/>
            <color rgb="FF000000"/>
            <rFont val="ＭＳ 明朝"/>
            <family val="1"/>
            <charset val="128"/>
          </rPr>
          <t xml:space="preserve">
</t>
        </r>
        <r>
          <rPr>
            <b/>
            <sz val="9"/>
            <color rgb="FF000000"/>
            <rFont val="ＭＳ 明朝"/>
            <family val="1"/>
            <charset val="128"/>
          </rPr>
          <t>職員</t>
        </r>
        <r>
          <rPr>
            <b/>
            <sz val="9"/>
            <color rgb="FF000000"/>
            <rFont val="ＭＳ 明朝"/>
            <family val="1"/>
            <charset val="128"/>
          </rPr>
          <t>→</t>
        </r>
        <r>
          <rPr>
            <b/>
            <sz val="9"/>
            <color rgb="FF000000"/>
            <rFont val="ＭＳ 明朝"/>
            <family val="1"/>
            <charset val="128"/>
          </rPr>
          <t>職</t>
        </r>
        <r>
          <rPr>
            <sz val="9"/>
            <color rgb="FF000000"/>
            <rFont val="ＭＳ 明朝"/>
            <family val="1"/>
            <charset val="128"/>
          </rPr>
          <t xml:space="preserve">
</t>
        </r>
        <r>
          <rPr>
            <b/>
            <sz val="9"/>
            <color rgb="FF000000"/>
            <rFont val="ＭＳ 明朝"/>
            <family val="1"/>
            <charset val="128"/>
          </rPr>
          <t>利用者（新規）</t>
        </r>
        <r>
          <rPr>
            <b/>
            <sz val="9"/>
            <color rgb="FF000000"/>
            <rFont val="ＭＳ 明朝"/>
            <family val="1"/>
            <charset val="128"/>
          </rPr>
          <t>→</t>
        </r>
        <r>
          <rPr>
            <b/>
            <sz val="9"/>
            <color rgb="FF000000"/>
            <rFont val="ＭＳ 明朝"/>
            <family val="1"/>
            <charset val="128"/>
          </rPr>
          <t>新</t>
        </r>
        <r>
          <rPr>
            <sz val="9"/>
            <color rgb="FF000000"/>
            <rFont val="ＭＳ 明朝"/>
            <family val="1"/>
            <charset val="128"/>
          </rPr>
          <t xml:space="preserve">
</t>
        </r>
        <r>
          <rPr>
            <b/>
            <sz val="9"/>
            <color rgb="FF000000"/>
            <rFont val="ＭＳ 明朝"/>
            <family val="1"/>
            <charset val="128"/>
          </rPr>
          <t>利用者（利用中）</t>
        </r>
        <r>
          <rPr>
            <b/>
            <sz val="9"/>
            <color rgb="FF000000"/>
            <rFont val="ＭＳ 明朝"/>
            <family val="1"/>
            <charset val="128"/>
          </rPr>
          <t>→</t>
        </r>
        <r>
          <rPr>
            <b/>
            <sz val="9"/>
            <color rgb="FF000000"/>
            <rFont val="ＭＳ 明朝"/>
            <family val="1"/>
            <charset val="128"/>
          </rPr>
          <t>中</t>
        </r>
        <r>
          <rPr>
            <sz val="9"/>
            <color rgb="FF000000"/>
            <rFont val="ＭＳ 明朝"/>
            <family val="1"/>
            <charset val="128"/>
          </rPr>
          <t xml:space="preserve">
</t>
        </r>
      </text>
    </comment>
  </commentList>
</comments>
</file>

<file path=xl/comments2.xml><?xml version="1.0" encoding="utf-8"?>
<comments xmlns="http://schemas.openxmlformats.org/spreadsheetml/2006/main">
  <authors>
    <author>二見清一</author>
    <author>笠原 加える</author>
    <author>Administrator</author>
    <author>28TSP-XXXX</author>
  </authors>
  <commentList>
    <comment ref="E6" authorId="0" shapeId="0">
      <text>
        <r>
          <rPr>
            <sz val="12"/>
            <color rgb="FF000000"/>
            <rFont val="MS PGothic"/>
            <family val="2"/>
            <charset val="128"/>
          </rPr>
          <t>職員か利用者（新規または利用中）を</t>
        </r>
        <r>
          <rPr>
            <sz val="12"/>
            <color rgb="FF000000"/>
            <rFont val="MS PGothic"/>
            <family val="2"/>
            <charset val="128"/>
          </rPr>
          <t xml:space="preserve">
</t>
        </r>
        <r>
          <rPr>
            <sz val="12"/>
            <color rgb="FF000000"/>
            <rFont val="MS PGothic"/>
            <family val="2"/>
            <charset val="128"/>
          </rPr>
          <t>リストから選択してください</t>
        </r>
        <r>
          <rPr>
            <sz val="12"/>
            <color rgb="FF000000"/>
            <rFont val="MS PGothic"/>
            <family val="2"/>
            <charset val="128"/>
          </rPr>
          <t xml:space="preserve">
</t>
        </r>
      </text>
    </comment>
    <comment ref="F6" authorId="1" shapeId="0">
      <text>
        <r>
          <rPr>
            <b/>
            <sz val="10"/>
            <color rgb="FF000000"/>
            <rFont val="Yu Gothic UI"/>
            <family val="3"/>
            <charset val="128"/>
          </rPr>
          <t>PCR</t>
        </r>
        <r>
          <rPr>
            <b/>
            <sz val="10"/>
            <color rgb="FF000000"/>
            <rFont val="Yu Gothic UI"/>
            <family val="3"/>
            <charset val="128"/>
          </rPr>
          <t>検査か抗原定量検査かを選択ください。</t>
        </r>
      </text>
    </comment>
    <comment ref="H6" authorId="2" shapeId="0">
      <text>
        <r>
          <rPr>
            <sz val="9"/>
            <color indexed="81"/>
            <rFont val="MS P ゴシック"/>
            <family val="3"/>
            <charset val="128"/>
          </rPr>
          <t xml:space="preserve">
検査方法を選択すると表示されます</t>
        </r>
      </text>
    </comment>
    <comment ref="I6" authorId="2" shapeId="0">
      <text>
        <r>
          <rPr>
            <sz val="9"/>
            <color indexed="81"/>
            <rFont val="MS P ゴシック"/>
            <family val="3"/>
            <charset val="128"/>
          </rPr>
          <t xml:space="preserve">
検査方法を選択し、検査経費支出額を入力すると表示されます。</t>
        </r>
      </text>
    </comment>
    <comment ref="J6" authorId="0" shapeId="0">
      <text>
        <r>
          <rPr>
            <sz val="12"/>
            <color rgb="FF000000"/>
            <rFont val="MS PGothic"/>
            <family val="2"/>
            <charset val="128"/>
          </rPr>
          <t>検査結果が判明した日付をご記入ください。</t>
        </r>
        <r>
          <rPr>
            <sz val="12"/>
            <color rgb="FF000000"/>
            <rFont val="MS PGothic"/>
            <family val="2"/>
            <charset val="128"/>
          </rPr>
          <t xml:space="preserve">
</t>
        </r>
        <r>
          <rPr>
            <sz val="12"/>
            <color rgb="FF000000"/>
            <rFont val="MS PGothic"/>
            <family val="2"/>
            <charset val="128"/>
          </rPr>
          <t>同一者に対し、検査を２回実施した場合は、検査結果判明日ごとに記入をお願いします。</t>
        </r>
      </text>
    </comment>
    <comment ref="N158" authorId="3" shapeId="0">
      <text>
        <r>
          <rPr>
            <b/>
            <sz val="9"/>
            <color indexed="81"/>
            <rFont val="ＭＳ Ｐゴシック"/>
            <family val="3"/>
            <charset val="128"/>
          </rPr>
          <t>訪問ﾘﾊﾊﾋﾞﾘ＆職員&amp;PCRならｶｳﾝﾄ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二見清一</author>
    <author>笠原 加える</author>
    <author>Administrator</author>
  </authors>
  <commentList>
    <comment ref="E6" authorId="0" shapeId="0">
      <text>
        <r>
          <rPr>
            <sz val="12"/>
            <color rgb="FF000000"/>
            <rFont val="MS PGothic"/>
            <family val="2"/>
            <charset val="128"/>
          </rPr>
          <t>職員か利用者（新規または利用中）を</t>
        </r>
        <r>
          <rPr>
            <sz val="12"/>
            <color rgb="FF000000"/>
            <rFont val="MS PGothic"/>
            <family val="2"/>
            <charset val="128"/>
          </rPr>
          <t xml:space="preserve">
</t>
        </r>
        <r>
          <rPr>
            <sz val="12"/>
            <color rgb="FF000000"/>
            <rFont val="MS PGothic"/>
            <family val="2"/>
            <charset val="128"/>
          </rPr>
          <t>リストから選択してください</t>
        </r>
        <r>
          <rPr>
            <sz val="12"/>
            <color rgb="FF000000"/>
            <rFont val="MS PGothic"/>
            <family val="2"/>
            <charset val="128"/>
          </rPr>
          <t xml:space="preserve">
</t>
        </r>
      </text>
    </comment>
    <comment ref="F6" authorId="1" shapeId="0">
      <text>
        <r>
          <rPr>
            <b/>
            <sz val="10"/>
            <color rgb="FF000000"/>
            <rFont val="Yu Gothic UI"/>
            <family val="3"/>
            <charset val="128"/>
          </rPr>
          <t>PCR</t>
        </r>
        <r>
          <rPr>
            <b/>
            <sz val="10"/>
            <color rgb="FF000000"/>
            <rFont val="Yu Gothic UI"/>
            <family val="3"/>
            <charset val="128"/>
          </rPr>
          <t>検査か抗原定量検査かを選択ください。</t>
        </r>
      </text>
    </comment>
    <comment ref="H6" authorId="2" shapeId="0">
      <text>
        <r>
          <rPr>
            <sz val="9"/>
            <color indexed="81"/>
            <rFont val="MS P ゴシック"/>
            <family val="3"/>
            <charset val="128"/>
          </rPr>
          <t xml:space="preserve">
検査方法を選択すると表示されます</t>
        </r>
      </text>
    </comment>
    <comment ref="I6" authorId="2" shapeId="0">
      <text>
        <r>
          <rPr>
            <sz val="9"/>
            <color indexed="81"/>
            <rFont val="MS P ゴシック"/>
            <family val="3"/>
            <charset val="128"/>
          </rPr>
          <t xml:space="preserve">
検査方法を選択し、検査経費支出額を入力すると表示されます。</t>
        </r>
      </text>
    </comment>
  </commentList>
</comments>
</file>

<file path=xl/comments4.xml><?xml version="1.0" encoding="utf-8"?>
<comments xmlns="http://schemas.openxmlformats.org/spreadsheetml/2006/main">
  <authors>
    <author>Administrator</author>
  </authors>
  <commentList>
    <comment ref="A31" authorId="0" shapeId="0">
      <text>
        <r>
          <rPr>
            <sz val="9"/>
            <color indexed="81"/>
            <rFont val="MS P ゴシック"/>
            <family val="2"/>
          </rPr>
          <t xml:space="preserve">
</t>
        </r>
        <r>
          <rPr>
            <sz val="16"/>
            <color indexed="81"/>
            <rFont val="ＭＳ Ｐゴシック"/>
            <family val="3"/>
            <charset val="128"/>
          </rPr>
          <t>受検者本人またはその家族など、同意を得る方については、対象に応じて適切に設定ください。</t>
        </r>
      </text>
    </comment>
  </commentList>
</comments>
</file>

<file path=xl/sharedStrings.xml><?xml version="1.0" encoding="utf-8"?>
<sst xmlns="http://schemas.openxmlformats.org/spreadsheetml/2006/main" count="1714" uniqueCount="392">
  <si>
    <t>年　　月　　日</t>
  </si>
  <si>
    <t>申請者</t>
  </si>
  <si>
    <t>法人名</t>
  </si>
  <si>
    <t>記</t>
  </si>
  <si>
    <t>４　添付資料　</t>
  </si>
  <si>
    <t>（１）事業の内容が確認できる資料（見積書・契約書等）</t>
  </si>
  <si>
    <t>（２）積算内訳</t>
  </si>
  <si>
    <t>（３）その他参考資料</t>
  </si>
  <si>
    <r>
      <t>１　法人名　　　　</t>
    </r>
    <r>
      <rPr>
        <u/>
        <sz val="12"/>
        <color theme="1"/>
        <rFont val="ＭＳ 明朝"/>
        <family val="1"/>
        <charset val="128"/>
      </rPr>
      <t>　　　　　　　　　　　　　　　　　　　　　　</t>
    </r>
  </si>
  <si>
    <r>
      <t>１　法人名　　　</t>
    </r>
    <r>
      <rPr>
        <u/>
        <sz val="12"/>
        <color theme="1"/>
        <rFont val="ＭＳ 明朝"/>
        <family val="1"/>
        <charset val="128"/>
      </rPr>
      <t>　　　　　　　　　　　　　　　　　　　　　　</t>
    </r>
  </si>
  <si>
    <t>２　変更理由及び内容</t>
  </si>
  <si>
    <t>（１）変更の内容が確認できる資料（見積書・契約書・請求書・領収書等）</t>
  </si>
  <si>
    <t>３　添付資料　</t>
  </si>
  <si>
    <t>（１）補助対象経費計算書</t>
  </si>
  <si>
    <t>（２）契約書、納品書、請求書、領収書等事業の実績が確認できる書類</t>
  </si>
  <si>
    <r>
      <t>１　法人名　　　　　</t>
    </r>
    <r>
      <rPr>
        <u/>
        <sz val="12"/>
        <color theme="1"/>
        <rFont val="ＭＳ 明朝"/>
        <family val="1"/>
        <charset val="128"/>
      </rPr>
      <t>　　　　　　　　　　　　　　　　　　　　</t>
    </r>
  </si>
  <si>
    <t>３　振込先口座</t>
  </si>
  <si>
    <t>＊振込口座は申請者（法人）名義と一致する必要があります。</t>
  </si>
  <si>
    <t>　　足立区長</t>
    <phoneticPr fontId="20"/>
  </si>
  <si>
    <t>代表者氏名　　　　　　　　印</t>
    <phoneticPr fontId="20"/>
  </si>
  <si>
    <t>法人所在地</t>
    <phoneticPr fontId="20"/>
  </si>
  <si>
    <t>印</t>
    <rPh sb="0" eb="1">
      <t>イン</t>
    </rPh>
    <phoneticPr fontId="20"/>
  </si>
  <si>
    <t>３　交付申請額</t>
    <phoneticPr fontId="20"/>
  </si>
  <si>
    <t>金</t>
    <rPh sb="0" eb="1">
      <t>キン</t>
    </rPh>
    <phoneticPr fontId="20"/>
  </si>
  <si>
    <t>円</t>
    <rPh sb="0" eb="1">
      <t>エン</t>
    </rPh>
    <phoneticPr fontId="20"/>
  </si>
  <si>
    <t>　　　　　　　　　　　</t>
    <phoneticPr fontId="20"/>
  </si>
  <si>
    <t>法人担当者　　</t>
    <phoneticPr fontId="20"/>
  </si>
  <si>
    <t>連絡先</t>
    <rPh sb="0" eb="3">
      <t>レンラクサキ</t>
    </rPh>
    <phoneticPr fontId="20"/>
  </si>
  <si>
    <t>氏　名</t>
    <rPh sb="0" eb="1">
      <t>シ</t>
    </rPh>
    <rPh sb="2" eb="3">
      <t>ナ</t>
    </rPh>
    <phoneticPr fontId="20"/>
  </si>
  <si>
    <t>電話</t>
    <rPh sb="0" eb="2">
      <t>デンワ</t>
    </rPh>
    <phoneticPr fontId="20"/>
  </si>
  <si>
    <t>E-Mail</t>
    <phoneticPr fontId="20"/>
  </si>
  <si>
    <t>FAX</t>
    <phoneticPr fontId="20"/>
  </si>
  <si>
    <t>足立区</t>
    <phoneticPr fontId="20"/>
  </si>
  <si>
    <t>金</t>
    <phoneticPr fontId="20"/>
  </si>
  <si>
    <t>円</t>
    <phoneticPr fontId="20"/>
  </si>
  <si>
    <t>３　変更交付申請額</t>
    <phoneticPr fontId="20"/>
  </si>
  <si>
    <t>２　補助対象額</t>
    <phoneticPr fontId="20"/>
  </si>
  <si>
    <t>２　補助請求額</t>
    <phoneticPr fontId="20"/>
  </si>
  <si>
    <t>事業者（法人）</t>
    <rPh sb="0" eb="1">
      <t>ジギョウ</t>
    </rPh>
    <rPh sb="2" eb="3">
      <t>sh</t>
    </rPh>
    <rPh sb="4" eb="6">
      <t>ホウジn</t>
    </rPh>
    <phoneticPr fontId="25"/>
  </si>
  <si>
    <t>名称</t>
    <rPh sb="0" eb="2">
      <t>メイ</t>
    </rPh>
    <phoneticPr fontId="25"/>
  </si>
  <si>
    <t>対象者属性</t>
    <rPh sb="0" eb="5">
      <t>タイショウ</t>
    </rPh>
    <phoneticPr fontId="25"/>
  </si>
  <si>
    <t>職員</t>
    <rPh sb="0" eb="2">
      <t>ショクイn</t>
    </rPh>
    <phoneticPr fontId="25"/>
  </si>
  <si>
    <t>利用者（新規）</t>
    <rPh sb="0" eb="2">
      <t>リヨウ</t>
    </rPh>
    <rPh sb="2" eb="3">
      <t>sh</t>
    </rPh>
    <rPh sb="4" eb="6">
      <t>シンキ</t>
    </rPh>
    <phoneticPr fontId="25"/>
  </si>
  <si>
    <t>利用者（利用中）</t>
    <rPh sb="0" eb="2">
      <t>リヨウ</t>
    </rPh>
    <rPh sb="2" eb="3">
      <t>sh</t>
    </rPh>
    <rPh sb="4" eb="7">
      <t>リヨウ</t>
    </rPh>
    <phoneticPr fontId="25"/>
  </si>
  <si>
    <t>所在地</t>
    <rPh sb="0" eb="3">
      <t>ショザイ</t>
    </rPh>
    <phoneticPr fontId="25"/>
  </si>
  <si>
    <t>事業種別</t>
    <rPh sb="0" eb="4">
      <t>ジギョウ</t>
    </rPh>
    <phoneticPr fontId="25"/>
  </si>
  <si>
    <t>連絡先</t>
    <rPh sb="0" eb="3">
      <t>レンラク</t>
    </rPh>
    <phoneticPr fontId="25"/>
  </si>
  <si>
    <t>担当者</t>
    <phoneticPr fontId="25"/>
  </si>
  <si>
    <t>部署：
氏名：</t>
    <rPh sb="0" eb="2">
      <t xml:space="preserve">ブショ </t>
    </rPh>
    <rPh sb="4" eb="6">
      <t>シメイ</t>
    </rPh>
    <phoneticPr fontId="25"/>
  </si>
  <si>
    <t>電話</t>
    <rPh sb="0" eb="2">
      <t>デンワ</t>
    </rPh>
    <phoneticPr fontId="25"/>
  </si>
  <si>
    <t>FAX</t>
  </si>
  <si>
    <t>居宅介護</t>
    <rPh sb="0" eb="4">
      <t>キョタク</t>
    </rPh>
    <phoneticPr fontId="25"/>
  </si>
  <si>
    <t>○</t>
    <phoneticPr fontId="25"/>
  </si>
  <si>
    <t>ー</t>
    <phoneticPr fontId="25"/>
  </si>
  <si>
    <t>メール</t>
    <phoneticPr fontId="25"/>
  </si>
  <si>
    <t>検査計画</t>
    <rPh sb="0" eb="1">
      <t>ケンサ</t>
    </rPh>
    <rPh sb="2" eb="4">
      <t>ケイカク</t>
    </rPh>
    <phoneticPr fontId="25"/>
  </si>
  <si>
    <t>同行援護</t>
    <rPh sb="0" eb="2">
      <t>ドウコウ</t>
    </rPh>
    <rPh sb="2" eb="4">
      <t xml:space="preserve">エンゴ </t>
    </rPh>
    <phoneticPr fontId="25"/>
  </si>
  <si>
    <t>実施時期</t>
    <rPh sb="0" eb="4">
      <t>ジッセィ</t>
    </rPh>
    <phoneticPr fontId="25"/>
  </si>
  <si>
    <t>行動援護</t>
    <rPh sb="0" eb="4">
      <t>コウドウ</t>
    </rPh>
    <phoneticPr fontId="25"/>
  </si>
  <si>
    <t>実施方法</t>
    <rPh sb="0" eb="4">
      <t>ジッセィ</t>
    </rPh>
    <phoneticPr fontId="25"/>
  </si>
  <si>
    <t>生活介護</t>
    <rPh sb="0" eb="4">
      <t>セイカテゥ</t>
    </rPh>
    <phoneticPr fontId="25"/>
  </si>
  <si>
    <t>○</t>
  </si>
  <si>
    <t>陽性時の体制検討</t>
    <rPh sb="0" eb="3">
      <t>ヨウセイ</t>
    </rPh>
    <rPh sb="4" eb="8">
      <t>タイセイ</t>
    </rPh>
    <phoneticPr fontId="25"/>
  </si>
  <si>
    <t>検討済・未検討</t>
    <rPh sb="0" eb="2">
      <t>ケントウ</t>
    </rPh>
    <rPh sb="4" eb="7">
      <t>ミケn</t>
    </rPh>
    <phoneticPr fontId="25"/>
  </si>
  <si>
    <t>自立訓練</t>
    <rPh sb="0" eb="4">
      <t>ジリテゥ</t>
    </rPh>
    <phoneticPr fontId="25"/>
  </si>
  <si>
    <t>検査機関</t>
    <rPh sb="0" eb="2">
      <t>ケンサ</t>
    </rPh>
    <rPh sb="2" eb="4">
      <t>キカn</t>
    </rPh>
    <phoneticPr fontId="25"/>
  </si>
  <si>
    <t>名称</t>
    <rPh sb="0" eb="2">
      <t>メイショ</t>
    </rPh>
    <phoneticPr fontId="25"/>
  </si>
  <si>
    <t>就労移行支援</t>
    <rPh sb="0" eb="4">
      <t>シュウロウ</t>
    </rPh>
    <rPh sb="4" eb="6">
      <t>シエn</t>
    </rPh>
    <phoneticPr fontId="25"/>
  </si>
  <si>
    <t>就労継続支援</t>
    <rPh sb="0" eb="1">
      <t>シュウロウ</t>
    </rPh>
    <rPh sb="4" eb="6">
      <t xml:space="preserve">シエン </t>
    </rPh>
    <phoneticPr fontId="25"/>
  </si>
  <si>
    <t>短期入所</t>
    <rPh sb="0" eb="4">
      <t>タンキ</t>
    </rPh>
    <phoneticPr fontId="25"/>
  </si>
  <si>
    <t>検査方法</t>
    <rPh sb="0" eb="2">
      <t>ケンサ</t>
    </rPh>
    <rPh sb="2" eb="4">
      <t>ホウホウ</t>
    </rPh>
    <phoneticPr fontId="25"/>
  </si>
  <si>
    <t>共同生活援助</t>
    <rPh sb="0" eb="6">
      <t>キョウドウ</t>
    </rPh>
    <phoneticPr fontId="25"/>
  </si>
  <si>
    <t>医師の関与</t>
    <rPh sb="0" eb="2">
      <t>イセィ</t>
    </rPh>
    <phoneticPr fontId="25"/>
  </si>
  <si>
    <t>有　・　無</t>
    <rPh sb="0" eb="1">
      <t xml:space="preserve">アリ </t>
    </rPh>
    <rPh sb="4" eb="5">
      <t xml:space="preserve">ナシ </t>
    </rPh>
    <phoneticPr fontId="25"/>
  </si>
  <si>
    <t>児童発達支援</t>
    <rPh sb="0" eb="2">
      <t>ジドウ</t>
    </rPh>
    <rPh sb="2" eb="4">
      <t>ハッタテゥ</t>
    </rPh>
    <rPh sb="4" eb="6">
      <t>シエn</t>
    </rPh>
    <phoneticPr fontId="25"/>
  </si>
  <si>
    <t>消費税仕入控除税額発生予定</t>
    <rPh sb="9" eb="13">
      <t>ハッセイ</t>
    </rPh>
    <phoneticPr fontId="25"/>
  </si>
  <si>
    <t>有　・　無</t>
    <phoneticPr fontId="25"/>
  </si>
  <si>
    <t>放課後等デイサービス</t>
    <rPh sb="0" eb="4">
      <t>ホウカ</t>
    </rPh>
    <phoneticPr fontId="25"/>
  </si>
  <si>
    <t>申請内容</t>
    <rPh sb="0" eb="4">
      <t>シンセイ</t>
    </rPh>
    <phoneticPr fontId="25"/>
  </si>
  <si>
    <t>申請額</t>
    <rPh sb="0" eb="2">
      <t>シンセイ</t>
    </rPh>
    <rPh sb="2" eb="3">
      <t>ガク</t>
    </rPh>
    <phoneticPr fontId="25"/>
  </si>
  <si>
    <t>事業所１</t>
    <rPh sb="0" eb="3">
      <t>ジギョウ</t>
    </rPh>
    <phoneticPr fontId="25"/>
  </si>
  <si>
    <t>足立区</t>
    <phoneticPr fontId="25"/>
  </si>
  <si>
    <t>事業所番号</t>
    <rPh sb="0" eb="3">
      <t>ジギョウ</t>
    </rPh>
    <rPh sb="3" eb="5">
      <t>バンゴウ</t>
    </rPh>
    <phoneticPr fontId="25"/>
  </si>
  <si>
    <t>事業種別</t>
    <rPh sb="0" eb="2">
      <t>ジギョウ</t>
    </rPh>
    <rPh sb="2" eb="4">
      <t>シュベツ</t>
    </rPh>
    <phoneticPr fontId="25"/>
  </si>
  <si>
    <t>　職員</t>
    <rPh sb="1" eb="3">
      <t>ショクイn</t>
    </rPh>
    <phoneticPr fontId="25"/>
  </si>
  <si>
    <t>名</t>
    <rPh sb="0" eb="1">
      <t>メイ</t>
    </rPh>
    <phoneticPr fontId="25"/>
  </si>
  <si>
    <t>＊</t>
    <phoneticPr fontId="25"/>
  </si>
  <si>
    <t>円</t>
    <rPh sb="0" eb="1">
      <t>エn</t>
    </rPh>
    <phoneticPr fontId="25"/>
  </si>
  <si>
    <t>＝</t>
    <phoneticPr fontId="25"/>
  </si>
  <si>
    <t>　利用者（新規）</t>
    <rPh sb="1" eb="3">
      <t>リヨウ</t>
    </rPh>
    <rPh sb="3" eb="4">
      <t>sh</t>
    </rPh>
    <rPh sb="5" eb="7">
      <t>シンキ</t>
    </rPh>
    <phoneticPr fontId="25"/>
  </si>
  <si>
    <t>　利用者（利用中）</t>
    <rPh sb="1" eb="2">
      <t>リヨウ</t>
    </rPh>
    <rPh sb="5" eb="8">
      <t>リヨウ</t>
    </rPh>
    <phoneticPr fontId="25"/>
  </si>
  <si>
    <t>合計</t>
    <rPh sb="0" eb="2">
      <t>ゴウケイ</t>
    </rPh>
    <phoneticPr fontId="25"/>
  </si>
  <si>
    <t>常勤</t>
    <rPh sb="0" eb="2">
      <t>ジョウキn</t>
    </rPh>
    <phoneticPr fontId="25"/>
  </si>
  <si>
    <t>非常勤</t>
    <rPh sb="0" eb="3">
      <t>ヒジョウ</t>
    </rPh>
    <phoneticPr fontId="25"/>
  </si>
  <si>
    <t>事業所申請額↑</t>
    <phoneticPr fontId="25"/>
  </si>
  <si>
    <t>（うち採用予定者）</t>
    <phoneticPr fontId="25"/>
  </si>
  <si>
    <t>（うち採用予定者）</t>
    <rPh sb="3" eb="8">
      <t>サイヨウ</t>
    </rPh>
    <phoneticPr fontId="25"/>
  </si>
  <si>
    <t>事業所２</t>
    <rPh sb="0" eb="3">
      <t>ジギョウ</t>
    </rPh>
    <phoneticPr fontId="25"/>
  </si>
  <si>
    <t>事業所３</t>
    <rPh sb="0" eb="3">
      <t>ジギョウ</t>
    </rPh>
    <phoneticPr fontId="25"/>
  </si>
  <si>
    <t>事業所４</t>
    <rPh sb="0" eb="3">
      <t>ジギョウ</t>
    </rPh>
    <phoneticPr fontId="25"/>
  </si>
  <si>
    <t>事業所５</t>
    <rPh sb="0" eb="3">
      <t>ジギョウ</t>
    </rPh>
    <phoneticPr fontId="25"/>
  </si>
  <si>
    <t>足立区</t>
    <rPh sb="0" eb="3">
      <t>アダチク</t>
    </rPh>
    <phoneticPr fontId="25"/>
  </si>
  <si>
    <t>事業所６</t>
    <rPh sb="0" eb="3">
      <t>ジギョウ</t>
    </rPh>
    <phoneticPr fontId="25"/>
  </si>
  <si>
    <t>事業所７</t>
    <rPh sb="0" eb="3">
      <t>ジギョウ</t>
    </rPh>
    <phoneticPr fontId="25"/>
  </si>
  <si>
    <t>事業所８</t>
    <rPh sb="0" eb="3">
      <t>ジギョウ</t>
    </rPh>
    <phoneticPr fontId="25"/>
  </si>
  <si>
    <t>（別紙）</t>
    <rPh sb="1" eb="3">
      <t xml:space="preserve">ベッシ </t>
    </rPh>
    <phoneticPr fontId="25"/>
  </si>
  <si>
    <t>　補助対象経費計算書</t>
    <rPh sb="1" eb="7">
      <t xml:space="preserve">ホジョタイショウケイヒ </t>
    </rPh>
    <rPh sb="7" eb="10">
      <t xml:space="preserve">ケイサンショ </t>
    </rPh>
    <phoneticPr fontId="25"/>
  </si>
  <si>
    <t>法人名：　　　　　　　　　　　　　　　　　　　　</t>
    <rPh sb="0" eb="3">
      <t xml:space="preserve">ホウジンメイ </t>
    </rPh>
    <phoneticPr fontId="25"/>
  </si>
  <si>
    <t>事業所名</t>
    <rPh sb="0" eb="3">
      <t xml:space="preserve">ジギョウショ </t>
    </rPh>
    <rPh sb="3" eb="4">
      <t xml:space="preserve">メイ </t>
    </rPh>
    <phoneticPr fontId="25"/>
  </si>
  <si>
    <t>対象者氏名</t>
    <rPh sb="0" eb="3">
      <t xml:space="preserve">タイショウシャ </t>
    </rPh>
    <rPh sb="3" eb="5">
      <t xml:space="preserve">シメイ </t>
    </rPh>
    <phoneticPr fontId="25"/>
  </si>
  <si>
    <t>対象者属性</t>
    <rPh sb="0" eb="3">
      <t xml:space="preserve">タイショウシャ </t>
    </rPh>
    <rPh sb="3" eb="5">
      <t xml:space="preserve">ゾクセイ </t>
    </rPh>
    <phoneticPr fontId="25"/>
  </si>
  <si>
    <t>検査経費支出額①</t>
    <rPh sb="0" eb="2">
      <t xml:space="preserve">ケンサ </t>
    </rPh>
    <rPh sb="2" eb="4">
      <t xml:space="preserve">ケイヒ </t>
    </rPh>
    <rPh sb="4" eb="6">
      <t xml:space="preserve">シシュツ </t>
    </rPh>
    <rPh sb="6" eb="7">
      <t xml:space="preserve">ガク </t>
    </rPh>
    <phoneticPr fontId="25"/>
  </si>
  <si>
    <t>補助上限額②</t>
    <rPh sb="0" eb="2">
      <t xml:space="preserve">ホジョ </t>
    </rPh>
    <rPh sb="2" eb="5">
      <t xml:space="preserve">ジョウゲンガク </t>
    </rPh>
    <phoneticPr fontId="25"/>
  </si>
  <si>
    <t>補助対象額③</t>
    <rPh sb="0" eb="2">
      <t xml:space="preserve">ホジョ </t>
    </rPh>
    <rPh sb="2" eb="5">
      <t xml:space="preserve">タイショウガク </t>
    </rPh>
    <phoneticPr fontId="25"/>
  </si>
  <si>
    <t>合計</t>
    <rPh sb="0" eb="2">
      <t xml:space="preserve">ゴウケイ </t>
    </rPh>
    <phoneticPr fontId="25"/>
  </si>
  <si>
    <t>内訳２</t>
    <rPh sb="0" eb="2">
      <t>ウチワケ</t>
    </rPh>
    <phoneticPr fontId="20"/>
  </si>
  <si>
    <t>内訳１</t>
    <rPh sb="0" eb="2">
      <t>ウチワケ</t>
    </rPh>
    <phoneticPr fontId="25"/>
  </si>
  <si>
    <t>検体採取方法</t>
    <rPh sb="0" eb="2">
      <t>ケンタイ</t>
    </rPh>
    <rPh sb="2" eb="4">
      <t>サイシュ</t>
    </rPh>
    <rPh sb="4" eb="6">
      <t>ホウホウ</t>
    </rPh>
    <phoneticPr fontId="20"/>
  </si>
  <si>
    <t>鼻咽頭ぬぐい液・唾液</t>
    <rPh sb="0" eb="1">
      <t>ビ</t>
    </rPh>
    <rPh sb="1" eb="3">
      <t>イントウ</t>
    </rPh>
    <rPh sb="6" eb="7">
      <t>エキ</t>
    </rPh>
    <rPh sb="8" eb="10">
      <t>ダエキ</t>
    </rPh>
    <phoneticPr fontId="20"/>
  </si>
  <si>
    <t>同意書兼確認書</t>
  </si>
  <si>
    <t>【確認事項】</t>
  </si>
  <si>
    <t>□</t>
    <phoneticPr fontId="20"/>
  </si>
  <si>
    <t xml:space="preserve">発熱等症状がないこと(症状がある場合は、医療機関を受診してください。) </t>
    <phoneticPr fontId="20"/>
  </si>
  <si>
    <t xml:space="preserve">保健所から検査の指示を受けていないこと </t>
    <phoneticPr fontId="20"/>
  </si>
  <si>
    <t>当該助成によるＰＣＲ検査が初回であること</t>
    <phoneticPr fontId="20"/>
  </si>
  <si>
    <t>検査には、その性質上、実際には感染しているのに陰性となること（偽陰性）や感染していないのに陽性になること（偽陽性）があること</t>
    <phoneticPr fontId="20"/>
  </si>
  <si>
    <t>【同意事項】</t>
    <phoneticPr fontId="20"/>
  </si>
  <si>
    <t>検査の結果、陽性となった場合、偽陽性や無症状病原体保有者であっても、 宿泊療養等の調整が必要になり、生活が制限されることがあること</t>
  </si>
  <si>
    <t>検査結果が、施設宛てに連絡されること</t>
    <phoneticPr fontId="20"/>
  </si>
  <si>
    <t>検査結果は検査時点での感染状況に関するものであって、陰性であっても、　感染早期のためウイルスが検知されない可能性やその後の感染の可能性があり、感染予防に努めること</t>
    <phoneticPr fontId="20"/>
  </si>
  <si>
    <t>（提出先）</t>
  </si>
  <si>
    <t>　事業者</t>
  </si>
  <si>
    <t>名　称　　　　　　　　　　　　　　　　　　　　　　　</t>
  </si>
  <si>
    <t>所在地　　　　　　　　　　　　　　　　　　　　　　　</t>
  </si>
  <si>
    <t>令和　　年　　月　　日</t>
  </si>
  <si>
    <t>　　　　　　　　　　　　　　　　同意者兼確認者</t>
  </si>
  <si>
    <r>
      <t>　　　　　　　　　　　　　　　　　　住所　　　　　　　　　　　</t>
    </r>
    <r>
      <rPr>
        <u/>
        <sz val="12"/>
        <color rgb="FF000000"/>
        <rFont val="ＭＳ ゴシック"/>
        <family val="3"/>
        <charset val="128"/>
      </rPr>
      <t>　　　　　　　　　　　　　　　　　</t>
    </r>
    <phoneticPr fontId="20"/>
  </si>
  <si>
    <r>
      <t>　　　　　　　　　　　　　　　　　　氏名　</t>
    </r>
    <r>
      <rPr>
        <u/>
        <sz val="12"/>
        <color theme="1"/>
        <rFont val="ＭＳ ゴシック"/>
        <family val="3"/>
        <charset val="128"/>
      </rPr>
      <t>　　　　　　　　　　　　　（署名）</t>
    </r>
    <rPh sb="35" eb="37">
      <t>ショメイ</t>
    </rPh>
    <phoneticPr fontId="20"/>
  </si>
  <si>
    <t>検査費用について、障がい福祉サービス等事業所によるＰＣＲ検査等経費補助事業を利用すること</t>
    <rPh sb="38" eb="40">
      <t>リヨウ</t>
    </rPh>
    <phoneticPr fontId="20"/>
  </si>
  <si>
    <t>検査の結果、陽性となった場合、対応に必要な個人情報(氏名、年齢、性別等)を区に提出すること</t>
    <phoneticPr fontId="20"/>
  </si>
  <si>
    <t>検査の結果、陽性となった場合、施設や保健所の指示に従うこと</t>
    <phoneticPr fontId="20"/>
  </si>
  <si>
    <r>
      <rPr>
        <u/>
        <sz val="12"/>
        <color rgb="FF000000"/>
        <rFont val="ＭＳ ゴシック"/>
        <family val="3"/>
        <charset val="128"/>
      </rPr>
      <t>(　氏　名　)</t>
    </r>
    <r>
      <rPr>
        <sz val="12"/>
        <color rgb="FF000000"/>
        <rFont val="ＭＳ ゴシック"/>
        <family val="3"/>
        <charset val="128"/>
      </rPr>
      <t>は、下記の内容について同意及び確認の上、ＰＣＲ検査等を受検します。</t>
    </r>
    <phoneticPr fontId="20"/>
  </si>
  <si>
    <t>受検者の同意</t>
    <rPh sb="0" eb="2">
      <t>ジュケン</t>
    </rPh>
    <rPh sb="2" eb="3">
      <t>シャ</t>
    </rPh>
    <rPh sb="4" eb="6">
      <t>ドウイ</t>
    </rPh>
    <phoneticPr fontId="25"/>
  </si>
  <si>
    <t>職員</t>
  </si>
  <si>
    <t>職員</t>
    <rPh sb="0" eb="2">
      <t>ショクイン</t>
    </rPh>
    <phoneticPr fontId="20"/>
  </si>
  <si>
    <t>利用者（新規）</t>
  </si>
  <si>
    <t>利用者（新規）</t>
    <phoneticPr fontId="20"/>
  </si>
  <si>
    <t>利用者（利用中）</t>
  </si>
  <si>
    <t>利用者（利用中）</t>
    <phoneticPr fontId="20"/>
  </si>
  <si>
    <t>居宅介護</t>
  </si>
  <si>
    <t>居宅介護</t>
    <phoneticPr fontId="20"/>
  </si>
  <si>
    <t>重度訪問介護</t>
    <phoneticPr fontId="20"/>
  </si>
  <si>
    <t>同行援護</t>
  </si>
  <si>
    <t>同行援護</t>
    <phoneticPr fontId="20"/>
  </si>
  <si>
    <t>行動援護</t>
  </si>
  <si>
    <t>行動援護</t>
    <phoneticPr fontId="20"/>
  </si>
  <si>
    <t>職員</t>
    <phoneticPr fontId="20"/>
  </si>
  <si>
    <t>事業種別</t>
    <phoneticPr fontId="20"/>
  </si>
  <si>
    <t>対象者属性</t>
    <phoneticPr fontId="20"/>
  </si>
  <si>
    <t>短期入所</t>
  </si>
  <si>
    <t>短期入所</t>
    <phoneticPr fontId="20"/>
  </si>
  <si>
    <t>共同生活援助</t>
  </si>
  <si>
    <t>共同生活援助</t>
    <phoneticPr fontId="20"/>
  </si>
  <si>
    <t>児童発達支援</t>
  </si>
  <si>
    <t>児童発達支援</t>
    <phoneticPr fontId="20"/>
  </si>
  <si>
    <t>放課後等デイサービス</t>
  </si>
  <si>
    <t>放課後等デイサービス</t>
    <phoneticPr fontId="20"/>
  </si>
  <si>
    <t>補助区分</t>
    <rPh sb="0" eb="2">
      <t>ホジョ</t>
    </rPh>
    <rPh sb="2" eb="4">
      <t>クブン</t>
    </rPh>
    <phoneticPr fontId="20"/>
  </si>
  <si>
    <t>区</t>
    <rPh sb="0" eb="1">
      <t>ク</t>
    </rPh>
    <phoneticPr fontId="20"/>
  </si>
  <si>
    <t>区</t>
    <phoneticPr fontId="20"/>
  </si>
  <si>
    <t>都</t>
    <rPh sb="0" eb="1">
      <t>ト</t>
    </rPh>
    <phoneticPr fontId="20"/>
  </si>
  <si>
    <t>検査方法</t>
    <rPh sb="0" eb="2">
      <t>ケンサ</t>
    </rPh>
    <rPh sb="2" eb="4">
      <t>ホウホウ</t>
    </rPh>
    <phoneticPr fontId="20"/>
  </si>
  <si>
    <t>上限額</t>
    <rPh sb="0" eb="3">
      <t>ジョウゲンガク</t>
    </rPh>
    <phoneticPr fontId="20"/>
  </si>
  <si>
    <t>PCR</t>
  </si>
  <si>
    <t>PCR</t>
    <phoneticPr fontId="20"/>
  </si>
  <si>
    <t>抗原定量</t>
    <rPh sb="0" eb="2">
      <t>コウゲン</t>
    </rPh>
    <rPh sb="2" eb="4">
      <t>テイリョウ</t>
    </rPh>
    <phoneticPr fontId="20"/>
  </si>
  <si>
    <t>抗原定量</t>
    <rPh sb="0" eb="4">
      <t>コウゲn</t>
    </rPh>
    <phoneticPr fontId="20"/>
  </si>
  <si>
    <t>合計</t>
    <rPh sb="0" eb="2">
      <t>ゴウケイ</t>
    </rPh>
    <phoneticPr fontId="20"/>
  </si>
  <si>
    <t>PCR（都）</t>
    <rPh sb="4" eb="5">
      <t xml:space="preserve">ト </t>
    </rPh>
    <phoneticPr fontId="20"/>
  </si>
  <si>
    <t>抗原定量（都）</t>
    <rPh sb="0" eb="4">
      <t>コウゲn</t>
    </rPh>
    <rPh sb="5" eb="6">
      <t xml:space="preserve">ト </t>
    </rPh>
    <phoneticPr fontId="20"/>
  </si>
  <si>
    <t>合計（都）</t>
    <rPh sb="0" eb="2">
      <t>ゴウケイ</t>
    </rPh>
    <rPh sb="3" eb="4">
      <t xml:space="preserve">ト </t>
    </rPh>
    <phoneticPr fontId="20"/>
  </si>
  <si>
    <t>PCR（区）</t>
    <rPh sb="4" eb="5">
      <t xml:space="preserve">ク </t>
    </rPh>
    <phoneticPr fontId="20"/>
  </si>
  <si>
    <t>抗原定量（区）</t>
    <rPh sb="0" eb="4">
      <t>コウゲn</t>
    </rPh>
    <rPh sb="5" eb="6">
      <t xml:space="preserve">ク </t>
    </rPh>
    <phoneticPr fontId="20"/>
  </si>
  <si>
    <t>合計（区）</t>
    <rPh sb="0" eb="2">
      <t>ゴウケイ</t>
    </rPh>
    <rPh sb="3" eb="4">
      <t xml:space="preserve">ク </t>
    </rPh>
    <phoneticPr fontId="20"/>
  </si>
  <si>
    <t>補助合計額</t>
    <rPh sb="0" eb="5">
      <t>ホゼィオ</t>
    </rPh>
    <phoneticPr fontId="20"/>
  </si>
  <si>
    <t>補助対象額合計</t>
    <rPh sb="0" eb="1">
      <t>ホゼィオ</t>
    </rPh>
    <phoneticPr fontId="20"/>
  </si>
  <si>
    <t>都補助活用額</t>
    <rPh sb="0" eb="5">
      <t xml:space="preserve">ト </t>
    </rPh>
    <rPh sb="5" eb="6">
      <t>ガク</t>
    </rPh>
    <phoneticPr fontId="20"/>
  </si>
  <si>
    <t>区補助額</t>
    <rPh sb="0" eb="3">
      <t>クホ</t>
    </rPh>
    <rPh sb="3" eb="4">
      <t xml:space="preserve">ガク </t>
    </rPh>
    <phoneticPr fontId="20"/>
  </si>
  <si>
    <t>区</t>
    <rPh sb="0" eb="1">
      <t xml:space="preserve">ク </t>
    </rPh>
    <phoneticPr fontId="25"/>
  </si>
  <si>
    <t>都</t>
    <rPh sb="0" eb="1">
      <t xml:space="preserve">ト </t>
    </rPh>
    <phoneticPr fontId="25"/>
  </si>
  <si>
    <t>都</t>
    <rPh sb="0" eb="1">
      <t xml:space="preserve">ト </t>
    </rPh>
    <phoneticPr fontId="20"/>
  </si>
  <si>
    <t>区</t>
    <rPh sb="0" eb="1">
      <t xml:space="preserve">ク </t>
    </rPh>
    <phoneticPr fontId="20"/>
  </si>
  <si>
    <t>短期入所</t>
    <rPh sb="0" eb="4">
      <t>タンキ</t>
    </rPh>
    <phoneticPr fontId="20"/>
  </si>
  <si>
    <t>児童通所</t>
    <rPh sb="0" eb="4">
      <t>ジドウ</t>
    </rPh>
    <phoneticPr fontId="20"/>
  </si>
  <si>
    <t>補助額</t>
    <rPh sb="0" eb="3">
      <t>ホゼィオ</t>
    </rPh>
    <phoneticPr fontId="20"/>
  </si>
  <si>
    <t>人数</t>
    <rPh sb="0" eb="2">
      <t>ニンズウ</t>
    </rPh>
    <phoneticPr fontId="20"/>
  </si>
  <si>
    <t>GH（都）</t>
    <rPh sb="3" eb="4">
      <t xml:space="preserve">ト </t>
    </rPh>
    <phoneticPr fontId="20"/>
  </si>
  <si>
    <t>GH（区）</t>
    <rPh sb="2" eb="3">
      <t>（</t>
    </rPh>
    <rPh sb="3" eb="4">
      <t xml:space="preserve">ク </t>
    </rPh>
    <phoneticPr fontId="20"/>
  </si>
  <si>
    <t>居宅介護(区）</t>
    <rPh sb="0" eb="4">
      <t>キョタク</t>
    </rPh>
    <rPh sb="5" eb="6">
      <t xml:space="preserve">ク </t>
    </rPh>
    <phoneticPr fontId="20"/>
  </si>
  <si>
    <t>日中活動（都）</t>
    <rPh sb="0" eb="4">
      <t>ニッチュウ</t>
    </rPh>
    <rPh sb="5" eb="6">
      <t xml:space="preserve">ト </t>
    </rPh>
    <phoneticPr fontId="20"/>
  </si>
  <si>
    <t>職員</t>
    <rPh sb="0" eb="2">
      <t>ショクイn</t>
    </rPh>
    <phoneticPr fontId="20"/>
  </si>
  <si>
    <t>合計</t>
    <rPh sb="0" eb="1">
      <t>ゴウケイ</t>
    </rPh>
    <phoneticPr fontId="20"/>
  </si>
  <si>
    <t>抗原定量</t>
    <rPh sb="0" eb="1">
      <t>コウゲンテ</t>
    </rPh>
    <phoneticPr fontId="20"/>
  </si>
  <si>
    <t>実績報告用</t>
    <rPh sb="0" eb="4">
      <t>ジッセキ</t>
    </rPh>
    <rPh sb="4" eb="5">
      <t>ヨウ</t>
    </rPh>
    <phoneticPr fontId="20"/>
  </si>
  <si>
    <t>対象者属性</t>
    <rPh sb="0" eb="5">
      <t>タイショウ</t>
    </rPh>
    <phoneticPr fontId="20"/>
  </si>
  <si>
    <t>合計</t>
    <phoneticPr fontId="20"/>
  </si>
  <si>
    <t>短期入所（都）</t>
    <rPh sb="0" eb="4">
      <t>タンキ</t>
    </rPh>
    <rPh sb="5" eb="6">
      <t xml:space="preserve">ト </t>
    </rPh>
    <phoneticPr fontId="20"/>
  </si>
  <si>
    <t>区単独補助</t>
    <rPh sb="0" eb="3">
      <t>クタンド</t>
    </rPh>
    <rPh sb="3" eb="5">
      <t>ホゼィオ</t>
    </rPh>
    <phoneticPr fontId="20"/>
  </si>
  <si>
    <t>補助人数</t>
    <rPh sb="0" eb="4">
      <t>ホゼィオ</t>
    </rPh>
    <phoneticPr fontId="20"/>
  </si>
  <si>
    <t>補助金額</t>
    <rPh sb="0" eb="1">
      <t>ホゼィオ</t>
    </rPh>
    <phoneticPr fontId="20"/>
  </si>
  <si>
    <t>PCR人数</t>
    <rPh sb="0" eb="2">
      <t>ニンズウ</t>
    </rPh>
    <phoneticPr fontId="20"/>
  </si>
  <si>
    <t>PCR補助額</t>
    <rPh sb="0" eb="3">
      <t>ホゼィオ</t>
    </rPh>
    <phoneticPr fontId="20"/>
  </si>
  <si>
    <t>抗原定量人数</t>
    <rPh sb="0" eb="2">
      <t>ニンズウ</t>
    </rPh>
    <phoneticPr fontId="20"/>
  </si>
  <si>
    <t>抗原定量補助額</t>
    <rPh sb="0" eb="3">
      <t>ホゼィオ</t>
    </rPh>
    <phoneticPr fontId="20"/>
  </si>
  <si>
    <t>補助総人数</t>
    <rPh sb="0" eb="2">
      <t>ホゼィオ</t>
    </rPh>
    <rPh sb="2" eb="5">
      <t>ソウニンズウ</t>
    </rPh>
    <phoneticPr fontId="20"/>
  </si>
  <si>
    <t>補助総額</t>
    <rPh sb="0" eb="1">
      <t>ホゼィオ</t>
    </rPh>
    <phoneticPr fontId="20"/>
  </si>
  <si>
    <t>都補助活用</t>
    <rPh sb="0" eb="1">
      <t>トク</t>
    </rPh>
    <rPh sb="1" eb="3">
      <t>ホゼィオ</t>
    </rPh>
    <rPh sb="3" eb="5">
      <t>カツヨウ</t>
    </rPh>
    <phoneticPr fontId="20"/>
  </si>
  <si>
    <t>種別</t>
    <rPh sb="0" eb="2">
      <t>シュベテゥ</t>
    </rPh>
    <phoneticPr fontId="20"/>
  </si>
  <si>
    <t>内訳</t>
    <rPh sb="0" eb="2">
      <t>ウチワケ</t>
    </rPh>
    <phoneticPr fontId="20"/>
  </si>
  <si>
    <t>以下、区事務処理欄</t>
    <rPh sb="0" eb="2">
      <t>イカ</t>
    </rPh>
    <rPh sb="3" eb="4">
      <t>クショリ</t>
    </rPh>
    <rPh sb="4" eb="6">
      <t xml:space="preserve">ジム </t>
    </rPh>
    <rPh sb="6" eb="8">
      <t>ショリ</t>
    </rPh>
    <rPh sb="8" eb="9">
      <t xml:space="preserve">ラン </t>
    </rPh>
    <phoneticPr fontId="20"/>
  </si>
  <si>
    <t xml:space="preserve">＊行が不足する場合は、適宜追加いただいて構いません。
</t>
    <rPh sb="0" eb="1">
      <t xml:space="preserve">ギョウガ </t>
    </rPh>
    <rPh sb="2" eb="4">
      <t xml:space="preserve">フソク </t>
    </rPh>
    <rPh sb="10" eb="12">
      <t xml:space="preserve">テキギ </t>
    </rPh>
    <rPh sb="12" eb="14">
      <t xml:space="preserve">ツイカシテ </t>
    </rPh>
    <rPh sb="20" eb="21">
      <t>カマイマセン ジュウヨウク ジッセキホウコクカミオコナウ サイニホンイカナラズテイシュテゥテイシュテゥ</t>
    </rPh>
    <phoneticPr fontId="25"/>
  </si>
  <si>
    <t>受検者数合計</t>
    <phoneticPr fontId="20"/>
  </si>
  <si>
    <t>総支出額</t>
    <rPh sb="0" eb="4">
      <t>ソウシシュテゥ</t>
    </rPh>
    <phoneticPr fontId="20"/>
  </si>
  <si>
    <t>対象外人数</t>
    <rPh sb="0" eb="3">
      <t>タイショウ</t>
    </rPh>
    <rPh sb="3" eb="5">
      <t>ニンズウ</t>
    </rPh>
    <phoneticPr fontId="20"/>
  </si>
  <si>
    <t>対象外補助額</t>
    <rPh sb="0" eb="6">
      <t>タイショウ</t>
    </rPh>
    <phoneticPr fontId="20"/>
  </si>
  <si>
    <t>事業者負担額</t>
    <phoneticPr fontId="20"/>
  </si>
  <si>
    <t>不一致確認用</t>
    <rPh sb="0" eb="3">
      <t>フイッティ</t>
    </rPh>
    <rPh sb="3" eb="6">
      <t>カクニn</t>
    </rPh>
    <phoneticPr fontId="20"/>
  </si>
  <si>
    <t>＝入力セル</t>
    <rPh sb="1" eb="3">
      <t>ニュウリョク</t>
    </rPh>
    <phoneticPr fontId="20"/>
  </si>
  <si>
    <t>申請</t>
    <rPh sb="0" eb="1">
      <t xml:space="preserve">シンセイ </t>
    </rPh>
    <phoneticPr fontId="25"/>
  </si>
  <si>
    <t>申請職員数区分　</t>
    <rPh sb="0" eb="2">
      <t>シンセイ</t>
    </rPh>
    <rPh sb="2" eb="5">
      <t>ショクイn</t>
    </rPh>
    <rPh sb="5" eb="7">
      <t>クブ</t>
    </rPh>
    <phoneticPr fontId="25"/>
  </si>
  <si>
    <t>事業種別</t>
    <rPh sb="0" eb="1">
      <t>ジギョウ</t>
    </rPh>
    <phoneticPr fontId="20"/>
  </si>
  <si>
    <t>一つの事業所が複数の事業種別を行う場合の内訳</t>
    <rPh sb="0" eb="1">
      <t>ヒト</t>
    </rPh>
    <rPh sb="3" eb="6">
      <t>ジギョウ</t>
    </rPh>
    <rPh sb="7" eb="9">
      <t xml:space="preserve">フクスウノジギョウ </t>
    </rPh>
    <rPh sb="12" eb="14">
      <t>シュベテゥ</t>
    </rPh>
    <rPh sb="15" eb="16">
      <t>オコナウ</t>
    </rPh>
    <rPh sb="17" eb="19">
      <t>バアイ</t>
    </rPh>
    <rPh sb="20" eb="22">
      <t>ウチワケ</t>
    </rPh>
    <phoneticPr fontId="20"/>
  </si>
  <si>
    <t>対象</t>
    <rPh sb="0" eb="2">
      <t>タイショウ</t>
    </rPh>
    <phoneticPr fontId="20"/>
  </si>
  <si>
    <t>事業種別</t>
    <rPh sb="0" eb="4">
      <t>ジギョウ</t>
    </rPh>
    <phoneticPr fontId="20"/>
  </si>
  <si>
    <t>内訳合計</t>
    <rPh sb="0" eb="2">
      <t>ウチワケ</t>
    </rPh>
    <rPh sb="2" eb="4">
      <t>ゴウケイ</t>
    </rPh>
    <phoneticPr fontId="20"/>
  </si>
  <si>
    <t>不一致確認</t>
    <rPh sb="0" eb="3">
      <t>フイッティ</t>
    </rPh>
    <rPh sb="3" eb="5">
      <t>カクニn</t>
    </rPh>
    <phoneticPr fontId="20"/>
  </si>
  <si>
    <t>申請人数</t>
    <rPh sb="0" eb="2">
      <t>シンセイ</t>
    </rPh>
    <rPh sb="2" eb="4">
      <t>ニンズウ</t>
    </rPh>
    <phoneticPr fontId="25"/>
  </si>
  <si>
    <t>内容</t>
    <rPh sb="0" eb="2">
      <t>ナイヨウ</t>
    </rPh>
    <phoneticPr fontId="25"/>
  </si>
  <si>
    <t>内容</t>
    <rPh sb="0" eb="1">
      <t>ナイヨウ</t>
    </rPh>
    <phoneticPr fontId="25"/>
  </si>
  <si>
    <t>実施計画書兼積算内訳書　参考様式</t>
    <rPh sb="0" eb="4">
      <t>ジッセィ</t>
    </rPh>
    <rPh sb="4" eb="5">
      <t>sh</t>
    </rPh>
    <rPh sb="5" eb="6">
      <t xml:space="preserve">ケン </t>
    </rPh>
    <rPh sb="6" eb="11">
      <t>セキサn</t>
    </rPh>
    <rPh sb="12" eb="16">
      <t>サンコウ</t>
    </rPh>
    <phoneticPr fontId="25"/>
  </si>
  <si>
    <t>職員</t>
    <phoneticPr fontId="20"/>
  </si>
  <si>
    <t>足立区介護サービス等事業所ＰＣＲ検査経費補助事業交付申請書</t>
    <phoneticPr fontId="20"/>
  </si>
  <si>
    <t>認知症対応型共同生活介護</t>
  </si>
  <si>
    <t>認知症対応型共同生活介護</t>
    <phoneticPr fontId="25"/>
  </si>
  <si>
    <t>特定施設入居者生活介護</t>
  </si>
  <si>
    <t>特定施設入居者生活介護</t>
    <phoneticPr fontId="25"/>
  </si>
  <si>
    <t>短期入所生活介護</t>
  </si>
  <si>
    <t>短期入所生活介護</t>
    <phoneticPr fontId="20"/>
  </si>
  <si>
    <t>短期入所療養介護</t>
  </si>
  <si>
    <t>短期入所療養介護</t>
    <phoneticPr fontId="25"/>
  </si>
  <si>
    <t>通所介護</t>
  </si>
  <si>
    <t>通所介護</t>
    <phoneticPr fontId="20"/>
  </si>
  <si>
    <t>通所リハビリテーション</t>
  </si>
  <si>
    <t>通所リハビリテーション</t>
    <phoneticPr fontId="20"/>
  </si>
  <si>
    <t>認知症対応型通所介護</t>
  </si>
  <si>
    <t>認知症対応型通所介護</t>
    <phoneticPr fontId="20"/>
  </si>
  <si>
    <t>地域密着型通所介護</t>
  </si>
  <si>
    <t>地域密着型通所介護</t>
    <phoneticPr fontId="25"/>
  </si>
  <si>
    <t>-</t>
  </si>
  <si>
    <t>-</t>
    <phoneticPr fontId="25"/>
  </si>
  <si>
    <t>訪問リハビリテーション</t>
    <rPh sb="0" eb="2">
      <t>ホウモン</t>
    </rPh>
    <phoneticPr fontId="25"/>
  </si>
  <si>
    <t>訪問介護</t>
  </si>
  <si>
    <t>訪問介護</t>
    <phoneticPr fontId="25"/>
  </si>
  <si>
    <t>訪問入浴介護</t>
  </si>
  <si>
    <t>訪問入浴介護</t>
    <phoneticPr fontId="25"/>
  </si>
  <si>
    <t>夜間対応型訪問介護</t>
  </si>
  <si>
    <t>夜間対応型訪問介護</t>
    <phoneticPr fontId="25"/>
  </si>
  <si>
    <t>居宅介護支援</t>
  </si>
  <si>
    <t>居宅介護支援</t>
    <phoneticPr fontId="25"/>
  </si>
  <si>
    <t>看護小規模多機能型居宅介護</t>
  </si>
  <si>
    <t>看護小規模多機能型居宅介護</t>
    <phoneticPr fontId="25"/>
  </si>
  <si>
    <t>小規模多機能型居宅介護</t>
  </si>
  <si>
    <t>小規模多機能型居宅介護</t>
    <phoneticPr fontId="25"/>
  </si>
  <si>
    <t>定期巡回・随時対応型訪問介護看護</t>
  </si>
  <si>
    <t>定期巡回・随時対応型訪問介護看護</t>
    <phoneticPr fontId="25"/>
  </si>
  <si>
    <t>特定福祉用具販売/貸与</t>
  </si>
  <si>
    <t>特定福祉用具販売/貸与</t>
    <phoneticPr fontId="25"/>
  </si>
  <si>
    <t>地域包括支援センター</t>
  </si>
  <si>
    <t>地域包括支援センター</t>
    <phoneticPr fontId="25"/>
  </si>
  <si>
    <t>利用者
（利用中）</t>
    <rPh sb="0" eb="2">
      <t>リヨウ</t>
    </rPh>
    <rPh sb="2" eb="3">
      <t>sh</t>
    </rPh>
    <rPh sb="5" eb="8">
      <t>リヨウ</t>
    </rPh>
    <phoneticPr fontId="25"/>
  </si>
  <si>
    <t>利用者
（新規）</t>
    <rPh sb="0" eb="2">
      <t>リヨウ</t>
    </rPh>
    <rPh sb="2" eb="3">
      <t>sh</t>
    </rPh>
    <rPh sb="5" eb="7">
      <t>シンキ</t>
    </rPh>
    <phoneticPr fontId="25"/>
  </si>
  <si>
    <t>中</t>
    <rPh sb="0" eb="1">
      <t>チュウ</t>
    </rPh>
    <phoneticPr fontId="25"/>
  </si>
  <si>
    <t>新</t>
    <rPh sb="0" eb="1">
      <t>シン</t>
    </rPh>
    <phoneticPr fontId="25"/>
  </si>
  <si>
    <t>職</t>
    <rPh sb="0" eb="1">
      <t>ショク</t>
    </rPh>
    <phoneticPr fontId="25"/>
  </si>
  <si>
    <t>第４号様式（第８条関係）</t>
    <phoneticPr fontId="20"/>
  </si>
  <si>
    <t>足立区介護サービス等事業所ＰＣＲ検査経費補助事業変更承認申請書</t>
    <phoneticPr fontId="20"/>
  </si>
  <si>
    <t>第７号様式（第９条関係）</t>
    <phoneticPr fontId="20"/>
  </si>
  <si>
    <t>足立区介護サービス等事業所ＰＣＲ検査経費補助事業実績報告書</t>
    <phoneticPr fontId="20"/>
  </si>
  <si>
    <t>第９号様式（第１１条関係）</t>
    <phoneticPr fontId="20"/>
  </si>
  <si>
    <t>足立区介護サービス等事業所ＰＣＲ検査経費補助事業</t>
    <phoneticPr fontId="20"/>
  </si>
  <si>
    <t>第１０号様式（第１２条関係）</t>
    <phoneticPr fontId="20"/>
  </si>
  <si>
    <t>消費税及び地方消費税に係る仕入控除税額報告書</t>
    <phoneticPr fontId="20"/>
  </si>
  <si>
    <t>　     　年　　月　　日付　　　　第　　　　号により交付した足立区介護サ</t>
    <phoneticPr fontId="20"/>
  </si>
  <si>
    <r>
      <t>１　施設の種類及び法人の名称　　　　</t>
    </r>
    <r>
      <rPr>
        <u/>
        <sz val="12"/>
        <color theme="1"/>
        <rFont val="ＭＳ 明朝"/>
        <family val="1"/>
        <charset val="128"/>
      </rPr>
      <t>　　　　　　　　　　　　　　　　　　　　</t>
    </r>
    <phoneticPr fontId="20"/>
  </si>
  <si>
    <t>２　補助金確定額</t>
    <phoneticPr fontId="20"/>
  </si>
  <si>
    <t>４　添付資料</t>
    <phoneticPr fontId="20"/>
  </si>
  <si>
    <r>
      <t xml:space="preserve">
</t>
    </r>
    <r>
      <rPr>
        <sz val="18"/>
        <color rgb="FFFF0000"/>
        <rFont val="ＭＳ Ｐゴシック"/>
        <family val="2"/>
        <charset val="128"/>
      </rPr>
      <t>【重要】</t>
    </r>
    <r>
      <rPr>
        <u/>
        <sz val="18"/>
        <color rgb="FFFF0000"/>
        <rFont val="ＭＳ Ｐゴシック"/>
        <family val="2"/>
        <charset val="128"/>
      </rPr>
      <t>区に実績報告（紙）を行う際、本様式はデータ（エクセル）での提出もお願いいたします。</t>
    </r>
    <r>
      <rPr>
        <sz val="18"/>
        <color rgb="FFFF0000"/>
        <rFont val="ＭＳ Ｐゴシック"/>
        <family val="2"/>
        <charset val="128"/>
      </rPr>
      <t xml:space="preserve">
</t>
    </r>
    <r>
      <rPr>
        <sz val="22"/>
        <color rgb="FFFF0000"/>
        <rFont val="ＭＳ Ｐゴシック"/>
        <family val="2"/>
        <charset val="128"/>
      </rPr>
      <t>提出先メールアドレス　→　</t>
    </r>
    <r>
      <rPr>
        <u val="double"/>
        <sz val="22"/>
        <color rgb="FFFF66CC"/>
        <rFont val="ＭＳ Ｐゴシック"/>
        <family val="3"/>
        <charset val="128"/>
      </rPr>
      <t>syogai-kyufukin@city.adachi.tokyo.jp</t>
    </r>
    <rPh sb="34" eb="36">
      <t>テイシュテゥ</t>
    </rPh>
    <phoneticPr fontId="20"/>
  </si>
  <si>
    <t>（提出先）</t>
    <rPh sb="1" eb="3">
      <t>テイシュツ</t>
    </rPh>
    <phoneticPr fontId="20"/>
  </si>
  <si>
    <r>
      <t>１　事業所名</t>
    </r>
    <r>
      <rPr>
        <sz val="12"/>
        <color theme="1"/>
        <rFont val="ＭＳ 明朝"/>
        <family val="1"/>
        <charset val="128"/>
      </rPr>
      <t>　　</t>
    </r>
    <r>
      <rPr>
        <u/>
        <sz val="12"/>
        <color theme="1"/>
        <rFont val="ＭＳ 明朝"/>
        <family val="1"/>
        <charset val="128"/>
      </rPr>
      <t>　　　　　　　　　　　　　　　　　　　　　　</t>
    </r>
    <phoneticPr fontId="20"/>
  </si>
  <si>
    <r>
      <t>２　事業所所在地</t>
    </r>
    <r>
      <rPr>
        <u/>
        <sz val="12"/>
        <color theme="1"/>
        <rFont val="ＭＳ 明朝"/>
        <family val="1"/>
        <charset val="128"/>
      </rPr>
      <t>　　　　　　　　　　　　　　　　　　</t>
    </r>
    <phoneticPr fontId="20"/>
  </si>
  <si>
    <t>※事業所数が複数の場合は、事業所名と事業所所在地を別紙に記載してください。</t>
    <phoneticPr fontId="20"/>
  </si>
  <si>
    <t>（提出先）</t>
    <rPh sb="1" eb="3">
      <t>テイシュツ</t>
    </rPh>
    <rPh sb="3" eb="4">
      <t>サキ</t>
    </rPh>
    <phoneticPr fontId="20"/>
  </si>
  <si>
    <t>　         　年　　月　　日付　　　　第　　　　号により交付決定を受けた足</t>
    <phoneticPr fontId="20"/>
  </si>
  <si>
    <t>（提出先）</t>
    <phoneticPr fontId="20"/>
  </si>
  <si>
    <t>　　　    　年　　月　　日付　　　　第　　　　号により交付決定を受けた足立</t>
    <phoneticPr fontId="20"/>
  </si>
  <si>
    <t>（提出先）</t>
    <rPh sb="1" eb="3">
      <t>テイシュツ</t>
    </rPh>
    <phoneticPr fontId="20"/>
  </si>
  <si>
    <t>　          年　　月　　日付　　　　第　　　　号により補助金額の確定通知を</t>
    <phoneticPr fontId="20"/>
  </si>
  <si>
    <t xml:space="preserve">    なお、補助請求額を下記の口座に振り込んでください。</t>
    <phoneticPr fontId="20"/>
  </si>
  <si>
    <t>３　消費税及び地方消費税の申告により確定した消費税及び地方消費税に係</t>
    <phoneticPr fontId="20"/>
  </si>
  <si>
    <t>　区介護サービス等事業所ＰＣＲ検査経費補助事業について、足立区新型コロナウ</t>
    <phoneticPr fontId="20"/>
  </si>
  <si>
    <t>　イルス感染症感染拡大防止に係る介護サービス等事業所によるＰＣＲ検査経費補</t>
    <rPh sb="16" eb="18">
      <t>カイゴ</t>
    </rPh>
    <phoneticPr fontId="20"/>
  </si>
  <si>
    <t>　助事業実施要綱第９条の規定により、実績報告書を提出します。　　</t>
    <phoneticPr fontId="20"/>
  </si>
  <si>
    <t xml:space="preserve">　綱第５条の規定に基づき、関係書類を添えて下記のとおり申請します。　　　　　　　　 </t>
    <phoneticPr fontId="20"/>
  </si>
  <si>
    <t>　　足立区新型コロナウイルス感染症感染拡大防止に係る介護サービス等事業所</t>
    <rPh sb="34" eb="35">
      <t>ギョウ</t>
    </rPh>
    <rPh sb="35" eb="36">
      <t>ショ</t>
    </rPh>
    <phoneticPr fontId="20"/>
  </si>
  <si>
    <t>　染拡大防止に係る介護サービス等事業所によるＰＣＲ検査経費補助事業実施要</t>
    <phoneticPr fontId="20"/>
  </si>
  <si>
    <t>　によるＰＣＲ検査経費補助事業について、足立区新型コロナウイルス感染症感</t>
    <rPh sb="34" eb="35">
      <t>ショウ</t>
    </rPh>
    <phoneticPr fontId="20"/>
  </si>
  <si>
    <t>　受けた足立区介護サービス等事業所ＰＣＲ検査経費補助事業について、足立区介</t>
    <rPh sb="36" eb="37">
      <t>スケ</t>
    </rPh>
    <phoneticPr fontId="20"/>
  </si>
  <si>
    <t>　下記により交付されるよう請求します。</t>
    <phoneticPr fontId="20"/>
  </si>
  <si>
    <t>　護サービス等事業所ＰＣＲ検査経費補助事業実施要綱第１１条第２項に基づき、</t>
    <rPh sb="1" eb="2">
      <t>マモル</t>
    </rPh>
    <rPh sb="6" eb="7">
      <t>ナド</t>
    </rPh>
    <rPh sb="31" eb="32">
      <t>コウ</t>
    </rPh>
    <phoneticPr fontId="20"/>
  </si>
  <si>
    <t xml:space="preserve">  る仕入控除税額（要補助金返還相当額）</t>
    <phoneticPr fontId="20"/>
  </si>
  <si>
    <t>　ービス等事業所ＰＣＲ検査経費補助事業について、介護サービス等事業所による</t>
    <phoneticPr fontId="20"/>
  </si>
  <si>
    <t>　ＰＣＲ検査経費補助事業実施要綱第１２条の規定に基づき、下記のとおり報告し</t>
    <phoneticPr fontId="20"/>
  </si>
  <si>
    <t xml:space="preserve">  ます。</t>
    <phoneticPr fontId="20"/>
  </si>
  <si>
    <t>　　記載内容を確認するための書類（確定申告書の写し、課税売上割合等が</t>
    <phoneticPr fontId="20"/>
  </si>
  <si>
    <t>　把握できる資料、特定収入の割合を確認できる資料）を添付する。</t>
    <phoneticPr fontId="20"/>
  </si>
  <si>
    <t>【重要】実施計画や積算内訳は紙での提出に加え、データ（エクセル）での提出もお願いいたします。
提出先メールアドレス　→　kaigo-kyufukin@city.adachi.tokyo.jp</t>
    <rPh sb="4" eb="8">
      <t>ジッセィ</t>
    </rPh>
    <rPh sb="9" eb="13">
      <t>セキサn</t>
    </rPh>
    <rPh sb="14" eb="15">
      <t>カミデ</t>
    </rPh>
    <rPh sb="20" eb="21">
      <t>クワエ</t>
    </rPh>
    <phoneticPr fontId="20"/>
  </si>
  <si>
    <r>
      <t xml:space="preserve">
</t>
    </r>
    <r>
      <rPr>
        <sz val="18"/>
        <color rgb="FFFF0000"/>
        <rFont val="ＭＳ Ｐゴシック"/>
        <family val="2"/>
        <charset val="128"/>
      </rPr>
      <t>【重要】</t>
    </r>
    <r>
      <rPr>
        <u/>
        <sz val="18"/>
        <color rgb="FFFF0000"/>
        <rFont val="ＭＳ Ｐゴシック"/>
        <family val="2"/>
        <charset val="128"/>
      </rPr>
      <t>区に実績報告（紙）を行う際、本様式はデータ（エクセル）での提出もお願いいたします。</t>
    </r>
    <r>
      <rPr>
        <sz val="18"/>
        <color rgb="FFFF0000"/>
        <rFont val="ＭＳ Ｐゴシック"/>
        <family val="2"/>
        <charset val="128"/>
      </rPr>
      <t xml:space="preserve">
</t>
    </r>
    <r>
      <rPr>
        <sz val="22"/>
        <color rgb="FFFF0000"/>
        <rFont val="ＭＳ Ｐゴシック"/>
        <family val="2"/>
        <charset val="128"/>
      </rPr>
      <t>提出先メールアドレス　→　</t>
    </r>
    <r>
      <rPr>
        <u val="double"/>
        <sz val="22"/>
        <color rgb="FFFF0000"/>
        <rFont val="ＭＳ Ｐゴシック"/>
        <family val="3"/>
        <charset val="128"/>
      </rPr>
      <t>kaigo-kyufukin@city.adachi.tokyo.jp　</t>
    </r>
    <rPh sb="34" eb="36">
      <t>テイシュテゥ</t>
    </rPh>
    <phoneticPr fontId="20"/>
  </si>
  <si>
    <t>第１号様式（第５条関係）</t>
    <phoneticPr fontId="20"/>
  </si>
  <si>
    <t xml:space="preserve"> 立区介護サービス等事業所ＰＣＲ検査経費補助事業について、事業内容を変更し</t>
    <phoneticPr fontId="20"/>
  </si>
  <si>
    <t xml:space="preserve"> たいので、足立区新型コロナウイルス感染症感染拡大防止に係る介護サービス等</t>
    <rPh sb="36" eb="37">
      <t>ナド</t>
    </rPh>
    <phoneticPr fontId="20"/>
  </si>
  <si>
    <t xml:space="preserve"> 事業所によるＰＣＲ検査経費補助事業実施要綱第８条の規定に基づき、下記のと</t>
    <phoneticPr fontId="20"/>
  </si>
  <si>
    <t xml:space="preserve"> おり申請します。　　</t>
    <phoneticPr fontId="20"/>
  </si>
  <si>
    <t>訪問看護</t>
    <rPh sb="0" eb="4">
      <t>ホウモンカンゴ</t>
    </rPh>
    <phoneticPr fontId="25"/>
  </si>
  <si>
    <t>補助金請求書兼口座振替依頼書</t>
    <phoneticPr fontId="20"/>
  </si>
  <si>
    <t>訪問看護</t>
    <rPh sb="0" eb="2">
      <t>ホウモン</t>
    </rPh>
    <rPh sb="2" eb="4">
      <t>カンゴ</t>
    </rPh>
    <phoneticPr fontId="20"/>
  </si>
  <si>
    <t>訪問看護</t>
    <rPh sb="0" eb="4">
      <t>ホウモンカンゴ</t>
    </rPh>
    <phoneticPr fontId="20"/>
  </si>
  <si>
    <t>検査結果判明日</t>
    <rPh sb="0" eb="6">
      <t>ケンサ</t>
    </rPh>
    <rPh sb="6" eb="7">
      <t xml:space="preserve">ヒ </t>
    </rPh>
    <phoneticPr fontId="25"/>
  </si>
  <si>
    <t>重複カウント</t>
    <rPh sb="0" eb="2">
      <t>チョウフク</t>
    </rPh>
    <phoneticPr fontId="20"/>
  </si>
  <si>
    <t>回</t>
    <rPh sb="0" eb="1">
      <t>Kai</t>
    </rPh>
    <phoneticPr fontId="20"/>
  </si>
  <si>
    <t>振込先
金融機関</t>
    <rPh sb="0" eb="3">
      <t>フリコミサキ</t>
    </rPh>
    <rPh sb="4" eb="5">
      <t>キン</t>
    </rPh>
    <rPh sb="5" eb="6">
      <t>トオル</t>
    </rPh>
    <rPh sb="6" eb="7">
      <t>キ</t>
    </rPh>
    <rPh sb="7" eb="8">
      <t/>
    </rPh>
    <phoneticPr fontId="20"/>
  </si>
  <si>
    <t>銀　　行
信用金庫
信用組合</t>
    <rPh sb="0" eb="1">
      <t>ギン</t>
    </rPh>
    <rPh sb="3" eb="4">
      <t>ギョウ</t>
    </rPh>
    <rPh sb="5" eb="7">
      <t>シンヨウ</t>
    </rPh>
    <rPh sb="7" eb="9">
      <t>キンコ</t>
    </rPh>
    <rPh sb="10" eb="12">
      <t>シンヨウ</t>
    </rPh>
    <rPh sb="12" eb="14">
      <t>クミアイ</t>
    </rPh>
    <phoneticPr fontId="20"/>
  </si>
  <si>
    <t>店
支店</t>
    <rPh sb="0" eb="1">
      <t>テン</t>
    </rPh>
    <rPh sb="3" eb="5">
      <t>シテン</t>
    </rPh>
    <phoneticPr fontId="20"/>
  </si>
  <si>
    <t>金融機関コード</t>
    <rPh sb="0" eb="2">
      <t>キンユウ</t>
    </rPh>
    <rPh sb="2" eb="4">
      <t>キカン</t>
    </rPh>
    <phoneticPr fontId="20"/>
  </si>
  <si>
    <t>支店コード</t>
    <rPh sb="0" eb="2">
      <t>シテン</t>
    </rPh>
    <phoneticPr fontId="20"/>
  </si>
  <si>
    <t>預金種目を〇で囲む</t>
    <rPh sb="0" eb="2">
      <t>ヨキン</t>
    </rPh>
    <rPh sb="2" eb="4">
      <t>シュモク</t>
    </rPh>
    <rPh sb="7" eb="8">
      <t>カコ</t>
    </rPh>
    <phoneticPr fontId="20"/>
  </si>
  <si>
    <t>口座
番号</t>
    <rPh sb="0" eb="2">
      <t>コウザ</t>
    </rPh>
    <rPh sb="3" eb="5">
      <t>バンゴウ</t>
    </rPh>
    <phoneticPr fontId="20"/>
  </si>
  <si>
    <t>普通 ・ 当座 ・ 貯蓄 ・ (　　　　)</t>
    <rPh sb="0" eb="2">
      <t>フツウ</t>
    </rPh>
    <rPh sb="5" eb="7">
      <t>トウザ</t>
    </rPh>
    <rPh sb="10" eb="12">
      <t>チョチク</t>
    </rPh>
    <phoneticPr fontId="20"/>
  </si>
  <si>
    <t>フリガナ</t>
    <phoneticPr fontId="20"/>
  </si>
  <si>
    <t>口座名義</t>
    <rPh sb="0" eb="2">
      <t>コウザ</t>
    </rPh>
    <rPh sb="2" eb="4">
      <t>メイギ</t>
    </rPh>
    <phoneticPr fontId="20"/>
  </si>
  <si>
    <t>受検者数合計</t>
    <phoneticPr fontId="20"/>
  </si>
  <si>
    <t>認知症対応型共同生活介護</t>
    <phoneticPr fontId="20"/>
  </si>
  <si>
    <t>利用者（新規）</t>
    <phoneticPr fontId="20"/>
  </si>
  <si>
    <t>利用者（利用中）</t>
    <phoneticPr fontId="20"/>
  </si>
  <si>
    <t>利用者（利用中）</t>
    <phoneticPr fontId="20"/>
  </si>
  <si>
    <t>PCR</t>
    <phoneticPr fontId="20"/>
  </si>
  <si>
    <t>PCR</t>
    <phoneticPr fontId="20"/>
  </si>
  <si>
    <t>PCR</t>
    <phoneticPr fontId="20"/>
  </si>
  <si>
    <t>事業種別</t>
    <phoneticPr fontId="20"/>
  </si>
  <si>
    <t>対象者属性</t>
    <phoneticPr fontId="20"/>
  </si>
  <si>
    <t>職員</t>
    <phoneticPr fontId="20"/>
  </si>
  <si>
    <t>職員</t>
    <phoneticPr fontId="20"/>
  </si>
  <si>
    <t>区</t>
    <phoneticPr fontId="20"/>
  </si>
  <si>
    <t>区</t>
    <phoneticPr fontId="20"/>
  </si>
  <si>
    <t>利用者（新規）</t>
    <phoneticPr fontId="20"/>
  </si>
  <si>
    <t>介護老人福祉施設</t>
  </si>
  <si>
    <t>介護老人保健施設</t>
  </si>
  <si>
    <t>介護医療院</t>
  </si>
  <si>
    <t>軽費老人ホーム</t>
  </si>
  <si>
    <t>養護老人ホーム</t>
  </si>
  <si>
    <t>介護療養型医療施設</t>
  </si>
  <si>
    <t>抗原定性</t>
    <rPh sb="0" eb="2">
      <t>コウゲン</t>
    </rPh>
    <rPh sb="2" eb="4">
      <t>テイセイ</t>
    </rPh>
    <phoneticPr fontId="20"/>
  </si>
  <si>
    <t>抗原定性人数</t>
    <rPh sb="0" eb="2">
      <t>ニンズウ</t>
    </rPh>
    <rPh sb="2" eb="4">
      <t>テイセイ</t>
    </rPh>
    <phoneticPr fontId="20"/>
  </si>
  <si>
    <t>抗原定性補助額</t>
    <rPh sb="0" eb="2">
      <t>コウゲン</t>
    </rPh>
    <rPh sb="2" eb="4">
      <t>テイセイ</t>
    </rPh>
    <rPh sb="4" eb="6">
      <t>ホジョ</t>
    </rPh>
    <phoneticPr fontId="20"/>
  </si>
  <si>
    <t>区</t>
  </si>
  <si>
    <t>抗原定性（都）</t>
    <rPh sb="0" eb="2">
      <t>コウゲン</t>
    </rPh>
    <rPh sb="2" eb="4">
      <t>テイセイ</t>
    </rPh>
    <rPh sb="5" eb="6">
      <t xml:space="preserve">ト </t>
    </rPh>
    <phoneticPr fontId="20"/>
  </si>
  <si>
    <t>抗原定性（区）</t>
    <rPh sb="0" eb="2">
      <t>コウゲン</t>
    </rPh>
    <rPh sb="2" eb="4">
      <t>テイセイ</t>
    </rPh>
    <rPh sb="5" eb="6">
      <t>ク</t>
    </rPh>
    <phoneticPr fontId="20"/>
  </si>
  <si>
    <t>PCR検査・抗原定量検査・抗原定性検査</t>
    <rPh sb="3" eb="5">
      <t>ケンサ</t>
    </rPh>
    <rPh sb="6" eb="10">
      <t>コウゲンテイ</t>
    </rPh>
    <rPh sb="10" eb="12">
      <t>ケンサ</t>
    </rPh>
    <rPh sb="16" eb="17">
      <t>セイ</t>
    </rPh>
    <phoneticPr fontId="25"/>
  </si>
  <si>
    <t>申請回数</t>
    <rPh sb="0" eb="2">
      <t>シンセイ</t>
    </rPh>
    <rPh sb="2" eb="4">
      <t>カイスウ</t>
    </rPh>
    <phoneticPr fontId="25"/>
  </si>
  <si>
    <t>職員</t>
    <rPh sb="0" eb="2">
      <t>ショクイン</t>
    </rPh>
    <phoneticPr fontId="25"/>
  </si>
  <si>
    <t>利用者(新規)</t>
    <rPh sb="0" eb="3">
      <t>リヨウシャ</t>
    </rPh>
    <rPh sb="4" eb="6">
      <t>シンキ</t>
    </rPh>
    <phoneticPr fontId="25"/>
  </si>
  <si>
    <t>利用者(利用中)</t>
    <rPh sb="0" eb="3">
      <t>リヨウシャ</t>
    </rPh>
    <rPh sb="4" eb="7">
      <t>リヨウチュウ</t>
    </rPh>
    <phoneticPr fontId="25"/>
  </si>
  <si>
    <t>計</t>
    <rPh sb="0" eb="1">
      <t>ケイ</t>
    </rPh>
    <phoneticPr fontId="20"/>
  </si>
  <si>
    <t>抗原定性</t>
    <rPh sb="0" eb="2">
      <t>コウゲン</t>
    </rPh>
    <rPh sb="2" eb="4">
      <t>テイセイ</t>
    </rPh>
    <phoneticPr fontId="20"/>
  </si>
  <si>
    <t>ＰＣＲ／抗原定量</t>
    <rPh sb="4" eb="8">
      <t>コウゲンテイリョウ</t>
    </rPh>
    <phoneticPr fontId="20"/>
  </si>
  <si>
    <t>介護老人福祉施設(※待機解除の抗原定性のみ)</t>
    <rPh sb="10" eb="12">
      <t>タイキ</t>
    </rPh>
    <rPh sb="12" eb="14">
      <t>カイジョ</t>
    </rPh>
    <rPh sb="15" eb="19">
      <t>コウゲンテイセイ</t>
    </rPh>
    <phoneticPr fontId="20"/>
  </si>
  <si>
    <t>介護老人保健施設(※待機解除の抗原定性のみ)</t>
    <phoneticPr fontId="20"/>
  </si>
  <si>
    <t>介護医療院(※待機解除の抗原定性のみ)</t>
    <phoneticPr fontId="20"/>
  </si>
  <si>
    <t>軽費老人ホーム(※待機解除の抗原定性のみ)</t>
    <phoneticPr fontId="20"/>
  </si>
  <si>
    <t>養護老人ホーム(※待機解除の抗原定性のみ)</t>
    <phoneticPr fontId="20"/>
  </si>
  <si>
    <t>介護療養型医療施設(※待機解除の抗原定性のみ)</t>
    <phoneticPr fontId="20"/>
  </si>
  <si>
    <t>介護老人福祉施設(※待機解除の抗原定性のみ)</t>
    <phoneticPr fontId="20"/>
  </si>
  <si>
    <t>軽費老人ホーム(※待機解除の抗原定性のみ)</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</si>
</sst>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6" formatCode="&quot;¥&quot;#,##0;[Red]&quot;¥&quot;\-#,##0"/>
    <numFmt numFmtId="41" formatCode="_ * #,##0_ ;_ * \-#,##0_ ;_ * &quot;-&quot;_ ;_ @_ "/>
    <numFmt numFmtId="176" formatCode="[$¥-411]#,##0_);\([$¥-411]#,##0\)"/>
    <numFmt numFmtId="177" formatCode="&quot;¥&quot;#,##0_);[Red]\(&quot;¥&quot;#,##0\)"/>
    <numFmt numFmtId="178" formatCode="0.0_ "/>
    <numFmt numFmtId="179" formatCode="0.0_);[Red]\(0.0\)"/>
    <numFmt numFmtId="180" formatCode="0.0;[Red]0.0"/>
    <numFmt numFmtId="181" formatCode="m&quot;月&quot;d&quot;日&quot;;@"/>
    <numFmt numFmtId="182" formatCode="0_);[Red]\(0\)"/>
    <numFmt numFmtId="183" formatCode="#,##0_ "/>
  </numFmts>
  <fonts count="61">
    <font>
      <sz val="11"/>
      <color theme="1"/>
      <name val="ＭＳ 明朝"/>
      <family val="2"/>
      <charset val="128"/>
    </font>
    <font>
      <sz val="11"/>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1"/>
      <color rgb="FF006100"/>
      <name val="ＭＳ 明朝"/>
      <family val="2"/>
      <charset val="128"/>
    </font>
    <font>
      <sz val="11"/>
      <color rgb="FF9C0006"/>
      <name val="ＭＳ 明朝"/>
      <family val="2"/>
      <charset val="128"/>
    </font>
    <font>
      <sz val="11"/>
      <color rgb="FF9C5700"/>
      <name val="ＭＳ 明朝"/>
      <family val="2"/>
      <charset val="128"/>
    </font>
    <font>
      <sz val="11"/>
      <color rgb="FF3F3F76"/>
      <name val="ＭＳ 明朝"/>
      <family val="2"/>
      <charset val="128"/>
    </font>
    <font>
      <b/>
      <sz val="11"/>
      <color rgb="FF3F3F3F"/>
      <name val="ＭＳ 明朝"/>
      <family val="2"/>
      <charset val="128"/>
    </font>
    <font>
      <b/>
      <sz val="11"/>
      <color rgb="FFFA7D00"/>
      <name val="ＭＳ 明朝"/>
      <family val="2"/>
      <charset val="128"/>
    </font>
    <font>
      <sz val="11"/>
      <color rgb="FFFA7D00"/>
      <name val="ＭＳ 明朝"/>
      <family val="2"/>
      <charset val="128"/>
    </font>
    <font>
      <b/>
      <sz val="11"/>
      <color theme="0"/>
      <name val="ＭＳ 明朝"/>
      <family val="2"/>
      <charset val="128"/>
    </font>
    <font>
      <sz val="11"/>
      <color rgb="FFFF0000"/>
      <name val="ＭＳ 明朝"/>
      <family val="2"/>
      <charset val="128"/>
    </font>
    <font>
      <i/>
      <sz val="11"/>
      <color rgb="FF7F7F7F"/>
      <name val="ＭＳ 明朝"/>
      <family val="2"/>
      <charset val="128"/>
    </font>
    <font>
      <b/>
      <sz val="11"/>
      <color theme="1"/>
      <name val="ＭＳ 明朝"/>
      <family val="2"/>
      <charset val="128"/>
    </font>
    <font>
      <sz val="11"/>
      <color theme="0"/>
      <name val="ＭＳ 明朝"/>
      <family val="2"/>
      <charset val="128"/>
    </font>
    <font>
      <sz val="12"/>
      <color theme="1"/>
      <name val="ＭＳ 明朝"/>
      <family val="1"/>
      <charset val="128"/>
    </font>
    <font>
      <u/>
      <sz val="12"/>
      <color theme="1"/>
      <name val="ＭＳ 明朝"/>
      <family val="1"/>
      <charset val="128"/>
    </font>
    <font>
      <sz val="6"/>
      <name val="ＭＳ 明朝"/>
      <family val="2"/>
      <charset val="128"/>
    </font>
    <font>
      <sz val="12"/>
      <color theme="1"/>
      <name val="ＭＳ 明朝"/>
      <family val="2"/>
      <charset val="128"/>
    </font>
    <font>
      <sz val="10"/>
      <color theme="1"/>
      <name val="ＭＳ 明朝"/>
      <family val="1"/>
      <charset val="128"/>
    </font>
    <font>
      <sz val="12"/>
      <color theme="1"/>
      <name val="游ゴシック"/>
      <family val="2"/>
      <charset val="128"/>
      <scheme val="minor"/>
    </font>
    <font>
      <b/>
      <sz val="18"/>
      <color theme="1"/>
      <name val="ＭＳ ゴシック"/>
      <family val="3"/>
      <charset val="128"/>
    </font>
    <font>
      <sz val="6"/>
      <name val="游ゴシック"/>
      <family val="2"/>
      <charset val="128"/>
      <scheme val="minor"/>
    </font>
    <font>
      <sz val="12"/>
      <color theme="1"/>
      <name val="ＭＳ ゴシック"/>
      <family val="2"/>
      <charset val="128"/>
    </font>
    <font>
      <sz val="11"/>
      <color theme="1"/>
      <name val="ＭＳ Ｐゴシック"/>
      <family val="2"/>
      <charset val="128"/>
    </font>
    <font>
      <sz val="14"/>
      <color theme="1"/>
      <name val="ＭＳ Ｐゴシック"/>
      <family val="2"/>
      <charset val="128"/>
    </font>
    <font>
      <sz val="14"/>
      <color theme="1"/>
      <name val="ＭＳ Ｐゴシック"/>
      <family val="3"/>
      <charset val="128"/>
    </font>
    <font>
      <sz val="11"/>
      <color rgb="FF000000"/>
      <name val="ＭＳ Ｐゴシック"/>
      <family val="2"/>
      <charset val="128"/>
    </font>
    <font>
      <sz val="9"/>
      <color indexed="81"/>
      <name val="MS P ゴシック"/>
      <family val="3"/>
      <charset val="128"/>
    </font>
    <font>
      <u/>
      <sz val="11"/>
      <color theme="1"/>
      <name val="ＭＳ Ｐゴシック"/>
      <family val="2"/>
      <charset val="128"/>
    </font>
    <font>
      <sz val="12"/>
      <color rgb="FF000000"/>
      <name val="MS PGothic"/>
      <family val="2"/>
      <charset val="128"/>
    </font>
    <font>
      <b/>
      <sz val="24"/>
      <color theme="1"/>
      <name val="ＭＳ ゴシック"/>
      <family val="3"/>
      <charset val="128"/>
    </font>
    <font>
      <b/>
      <sz val="14"/>
      <color theme="1"/>
      <name val="ＭＳ ゴシック"/>
      <family val="3"/>
      <charset val="128"/>
    </font>
    <font>
      <sz val="20"/>
      <color rgb="FF000000"/>
      <name val="ＭＳ ゴシック"/>
      <family val="3"/>
      <charset val="128"/>
    </font>
    <font>
      <sz val="11"/>
      <color theme="1"/>
      <name val="ＭＳ ゴシック"/>
      <family val="3"/>
      <charset val="128"/>
    </font>
    <font>
      <sz val="12"/>
      <color rgb="FF000000"/>
      <name val="ＭＳ ゴシック"/>
      <family val="3"/>
      <charset val="128"/>
    </font>
    <font>
      <u/>
      <sz val="12"/>
      <color rgb="FF000000"/>
      <name val="ＭＳ ゴシック"/>
      <family val="3"/>
      <charset val="128"/>
    </font>
    <font>
      <sz val="12"/>
      <color theme="1"/>
      <name val="ＭＳ ゴシック"/>
      <family val="3"/>
      <charset val="128"/>
    </font>
    <font>
      <u/>
      <sz val="12"/>
      <color theme="1"/>
      <name val="ＭＳ ゴシック"/>
      <family val="3"/>
      <charset val="128"/>
    </font>
    <font>
      <sz val="9"/>
      <color indexed="81"/>
      <name val="MS P ゴシック"/>
      <family val="2"/>
    </font>
    <font>
      <sz val="16"/>
      <color indexed="81"/>
      <name val="ＭＳ Ｐゴシック"/>
      <family val="3"/>
      <charset val="128"/>
    </font>
    <font>
      <b/>
      <sz val="10"/>
      <color rgb="FF000000"/>
      <name val="Yu Gothic UI"/>
      <family val="3"/>
      <charset val="128"/>
    </font>
    <font>
      <sz val="18"/>
      <color rgb="FFFF0000"/>
      <name val="ＭＳ Ｐゴシック"/>
      <family val="2"/>
      <charset val="128"/>
    </font>
    <font>
      <sz val="22"/>
      <color rgb="FFFF0000"/>
      <name val="ＭＳ Ｐゴシック"/>
      <family val="2"/>
      <charset val="128"/>
    </font>
    <font>
      <u/>
      <sz val="18"/>
      <color rgb="FFFF0000"/>
      <name val="ＭＳ Ｐゴシック"/>
      <family val="2"/>
      <charset val="128"/>
    </font>
    <font>
      <b/>
      <sz val="10"/>
      <color rgb="FFFF0000"/>
      <name val="ＭＳ ゴシック"/>
      <family val="3"/>
      <charset val="128"/>
    </font>
    <font>
      <sz val="9"/>
      <color rgb="FF000000"/>
      <name val="MS P ゴシック"/>
      <charset val="128"/>
    </font>
    <font>
      <b/>
      <sz val="9"/>
      <color rgb="FF000000"/>
      <name val="ＭＳ 明朝"/>
      <family val="1"/>
      <charset val="128"/>
    </font>
    <font>
      <sz val="9"/>
      <color rgb="FF000000"/>
      <name val="ＭＳ 明朝"/>
      <family val="1"/>
      <charset val="128"/>
    </font>
    <font>
      <u val="double"/>
      <sz val="22"/>
      <color rgb="FFFF66CC"/>
      <name val="ＭＳ Ｐゴシック"/>
      <family val="3"/>
      <charset val="128"/>
    </font>
    <font>
      <u val="double"/>
      <sz val="22"/>
      <color rgb="FFFF0000"/>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ゴシック"/>
      <family val="2"/>
      <charset val="128"/>
    </font>
    <font>
      <sz val="11"/>
      <color theme="1"/>
      <name val="ＭＳ Ｐゴシック"/>
      <family val="3"/>
      <charset val="128"/>
    </font>
    <font>
      <sz val="10"/>
      <color theme="1"/>
      <name val="ＭＳ Ｐゴシック"/>
      <family val="3"/>
      <charset val="128"/>
    </font>
    <font>
      <sz val="12"/>
      <name val="ＭＳ ゴシック"/>
      <family val="2"/>
      <charset val="128"/>
    </font>
    <font>
      <sz val="12"/>
      <name val="ＭＳ ゴシック"/>
      <family val="3"/>
      <charset val="128"/>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s>
  <borders count="3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n">
        <color auto="1"/>
      </left>
      <right style="medium">
        <color auto="1"/>
      </right>
      <top style="medium">
        <color auto="1"/>
      </top>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thick">
        <color auto="1"/>
      </right>
      <top style="medium">
        <color auto="1"/>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ck">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ck">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style="thin">
        <color auto="1"/>
      </left>
      <right/>
      <top/>
      <bottom style="thick">
        <color auto="1"/>
      </bottom>
      <diagonal/>
    </border>
    <border>
      <left/>
      <right/>
      <top/>
      <bottom style="thick">
        <color auto="1"/>
      </bottom>
      <diagonal/>
    </border>
    <border>
      <left/>
      <right style="medium">
        <color auto="1"/>
      </right>
      <top/>
      <bottom style="thick">
        <color auto="1"/>
      </bottom>
      <diagonal/>
    </border>
    <border>
      <left style="thin">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style="thick">
        <color auto="1"/>
      </top>
      <bottom/>
      <diagonal/>
    </border>
    <border>
      <left/>
      <right style="thick">
        <color auto="1"/>
      </right>
      <top style="thick">
        <color auto="1"/>
      </top>
      <bottom/>
      <diagonal/>
    </border>
    <border>
      <left/>
      <right style="thick">
        <color auto="1"/>
      </right>
      <top style="medium">
        <color auto="1"/>
      </top>
      <bottom/>
      <diagonal/>
    </border>
    <border>
      <left/>
      <right/>
      <top style="medium">
        <color auto="1"/>
      </top>
      <bottom style="thick">
        <color auto="1"/>
      </bottom>
      <diagonal/>
    </border>
    <border>
      <left/>
      <right style="thick">
        <color auto="1"/>
      </right>
      <top style="medium">
        <color auto="1"/>
      </top>
      <bottom style="thick">
        <color auto="1"/>
      </bottom>
      <diagonal/>
    </border>
    <border>
      <left style="medium">
        <color auto="1"/>
      </left>
      <right/>
      <top style="thick">
        <color auto="1"/>
      </top>
      <bottom style="medium">
        <color auto="1"/>
      </bottom>
      <diagonal/>
    </border>
    <border>
      <left style="thick">
        <color auto="1"/>
      </left>
      <right/>
      <top style="thick">
        <color auto="1"/>
      </top>
      <bottom/>
      <diagonal/>
    </border>
    <border>
      <left style="thick">
        <color auto="1"/>
      </left>
      <right/>
      <top/>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medium">
        <color auto="1"/>
      </left>
      <right style="medium">
        <color auto="1"/>
      </right>
      <top style="thick">
        <color auto="1"/>
      </top>
      <bottom/>
      <diagonal/>
    </border>
    <border>
      <left style="thick">
        <color auto="1"/>
      </left>
      <right style="medium">
        <color auto="1"/>
      </right>
      <top style="thick">
        <color auto="1"/>
      </top>
      <bottom/>
      <diagonal/>
    </border>
    <border>
      <left style="medium">
        <color auto="1"/>
      </left>
      <right style="hair">
        <color auto="1"/>
      </right>
      <top style="thick">
        <color auto="1"/>
      </top>
      <bottom style="medium">
        <color auto="1"/>
      </bottom>
      <diagonal/>
    </border>
    <border>
      <left style="hair">
        <color auto="1"/>
      </left>
      <right style="hair">
        <color auto="1"/>
      </right>
      <top style="thick">
        <color auto="1"/>
      </top>
      <bottom style="medium">
        <color auto="1"/>
      </bottom>
      <diagonal/>
    </border>
    <border>
      <left style="hair">
        <color auto="1"/>
      </left>
      <right style="thick">
        <color auto="1"/>
      </right>
      <top style="thick">
        <color auto="1"/>
      </top>
      <bottom style="medium">
        <color auto="1"/>
      </bottom>
      <diagonal/>
    </border>
    <border>
      <left style="thick">
        <color auto="1"/>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ck">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hair">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hair">
        <color auto="1"/>
      </bottom>
      <diagonal/>
    </border>
    <border>
      <left/>
      <right style="medium">
        <color auto="1"/>
      </right>
      <top style="hair">
        <color auto="1"/>
      </top>
      <bottom style="double">
        <color auto="1"/>
      </bottom>
      <diagonal/>
    </border>
    <border>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right style="medium">
        <color auto="1"/>
      </right>
      <top style="double">
        <color auto="1"/>
      </top>
      <bottom style="medium">
        <color auto="1"/>
      </bottom>
      <diagonal/>
    </border>
    <border>
      <left/>
      <right style="hair">
        <color auto="1"/>
      </right>
      <top style="double">
        <color auto="1"/>
      </top>
      <bottom style="medium">
        <color auto="1"/>
      </bottom>
      <diagonal/>
    </border>
    <border>
      <left style="hair">
        <color auto="1"/>
      </left>
      <right style="hair">
        <color auto="1"/>
      </right>
      <top style="double">
        <color auto="1"/>
      </top>
      <bottom style="medium">
        <color auto="1"/>
      </bottom>
      <diagonal/>
    </border>
    <border>
      <left style="hair">
        <color auto="1"/>
      </left>
      <right/>
      <top style="double">
        <color auto="1"/>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thick">
        <color auto="1"/>
      </left>
      <right style="medium">
        <color auto="1"/>
      </right>
      <top/>
      <bottom style="thick">
        <color auto="1"/>
      </bottom>
      <diagonal/>
    </border>
    <border>
      <left style="medium">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top style="hair">
        <color auto="1"/>
      </top>
      <bottom style="thick">
        <color auto="1"/>
      </bottom>
      <diagonal/>
    </border>
    <border>
      <left style="thick">
        <color auto="1"/>
      </left>
      <right/>
      <top/>
      <bottom style="thick">
        <color auto="1"/>
      </bottom>
      <diagonal/>
    </border>
    <border>
      <left style="thick">
        <color auto="1"/>
      </left>
      <right style="hair">
        <color auto="1"/>
      </right>
      <top style="hair">
        <color auto="1"/>
      </top>
      <bottom style="thick">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ck">
        <color auto="1"/>
      </right>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thin">
        <color indexed="64"/>
      </right>
      <top/>
      <bottom style="hair">
        <color auto="1"/>
      </bottom>
      <diagonal/>
    </border>
    <border>
      <left style="medium">
        <color auto="1"/>
      </left>
      <right style="thin">
        <color auto="1"/>
      </right>
      <top style="medium">
        <color auto="1"/>
      </top>
      <bottom/>
      <diagonal/>
    </border>
    <border>
      <left style="thin">
        <color auto="1"/>
      </left>
      <right style="hair">
        <color auto="1"/>
      </right>
      <top style="hair">
        <color auto="1"/>
      </top>
      <bottom style="hair">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medium">
        <color auto="1"/>
      </right>
      <top style="thick">
        <color auto="1"/>
      </top>
      <bottom/>
      <diagonal/>
    </border>
    <border>
      <left style="thin">
        <color auto="1"/>
      </left>
      <right style="medium">
        <color auto="1"/>
      </right>
      <top style="thin">
        <color auto="1"/>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thin">
        <color indexed="64"/>
      </right>
      <top/>
      <bottom/>
      <diagonal/>
    </border>
    <border>
      <left style="thin">
        <color auto="1"/>
      </left>
      <right style="hair">
        <color auto="1"/>
      </right>
      <top style="double">
        <color auto="1"/>
      </top>
      <bottom style="thin">
        <color auto="1"/>
      </bottom>
      <diagonal/>
    </border>
    <border>
      <left style="hair">
        <color auto="1"/>
      </left>
      <right/>
      <top style="double">
        <color auto="1"/>
      </top>
      <bottom style="thin">
        <color auto="1"/>
      </bottom>
      <diagonal/>
    </border>
    <border>
      <left/>
      <right/>
      <top style="double">
        <color auto="1"/>
      </top>
      <bottom style="thin">
        <color auto="1"/>
      </bottom>
      <diagonal/>
    </border>
    <border>
      <left style="hair">
        <color auto="1"/>
      </left>
      <right style="thin">
        <color auto="1"/>
      </right>
      <top style="double">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top/>
      <bottom style="thin">
        <color auto="1"/>
      </bottom>
      <diagonal/>
    </border>
    <border>
      <left style="thick">
        <color auto="1"/>
      </left>
      <right/>
      <top style="thin">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n">
        <color auto="1"/>
      </left>
      <right style="thick">
        <color auto="1"/>
      </right>
      <top style="medium">
        <color auto="1"/>
      </top>
      <bottom/>
      <diagonal/>
    </border>
    <border>
      <left style="thick">
        <color auto="1"/>
      </left>
      <right/>
      <top style="double">
        <color auto="1"/>
      </top>
      <bottom style="thick">
        <color auto="1"/>
      </bottom>
      <diagonal/>
    </border>
    <border>
      <left/>
      <right/>
      <top style="double">
        <color auto="1"/>
      </top>
      <bottom style="thick">
        <color auto="1"/>
      </bottom>
      <diagonal/>
    </border>
    <border>
      <left/>
      <right style="thick">
        <color auto="1"/>
      </right>
      <top style="double">
        <color auto="1"/>
      </top>
      <bottom style="thick">
        <color auto="1"/>
      </bottom>
      <diagonal/>
    </border>
    <border>
      <left style="thin">
        <color auto="1"/>
      </left>
      <right style="thick">
        <color auto="1"/>
      </right>
      <top style="double">
        <color auto="1"/>
      </top>
      <bottom style="thick">
        <color auto="1"/>
      </bottom>
      <diagonal/>
    </border>
    <border>
      <left/>
      <right style="thin">
        <color auto="1"/>
      </right>
      <top/>
      <bottom/>
      <diagonal/>
    </border>
    <border>
      <left style="thick">
        <color auto="1"/>
      </left>
      <right/>
      <top style="thick">
        <color auto="1"/>
      </top>
      <bottom style="medium">
        <color auto="1"/>
      </bottom>
      <diagonal/>
    </border>
    <border>
      <left style="thin">
        <color auto="1"/>
      </left>
      <right/>
      <top style="medium">
        <color auto="1"/>
      </top>
      <bottom style="thick">
        <color auto="1"/>
      </bottom>
      <diagonal/>
    </border>
    <border>
      <left/>
      <right style="thin">
        <color auto="1"/>
      </right>
      <top style="medium">
        <color auto="1"/>
      </top>
      <bottom style="thick">
        <color auto="1"/>
      </bottom>
      <diagonal/>
    </border>
    <border>
      <left style="thick">
        <color auto="1"/>
      </left>
      <right/>
      <top style="thick">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ck">
        <color auto="1"/>
      </right>
      <top style="thick">
        <color auto="1"/>
      </top>
      <bottom style="thick">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ck">
        <color auto="1"/>
      </right>
      <top style="thin">
        <color auto="1"/>
      </top>
      <bottom/>
      <diagonal/>
    </border>
    <border>
      <left/>
      <right/>
      <top style="thick">
        <color auto="1"/>
      </top>
      <bottom style="thick">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double">
        <color auto="1"/>
      </top>
      <bottom style="thick">
        <color auto="1"/>
      </bottom>
      <diagonal/>
    </border>
    <border>
      <left style="medium">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medium">
        <color auto="1"/>
      </left>
      <right style="thin">
        <color auto="1"/>
      </right>
      <top style="double">
        <color auto="1"/>
      </top>
      <bottom style="thick">
        <color auto="1"/>
      </bottom>
      <diagonal/>
    </border>
    <border>
      <left style="thin">
        <color auto="1"/>
      </left>
      <right style="medium">
        <color auto="1"/>
      </right>
      <top style="double">
        <color auto="1"/>
      </top>
      <bottom style="thick">
        <color auto="1"/>
      </bottom>
      <diagonal/>
    </border>
    <border>
      <left style="medium">
        <color auto="1"/>
      </left>
      <right style="medium">
        <color auto="1"/>
      </right>
      <top/>
      <bottom/>
      <diagonal/>
    </border>
    <border>
      <left style="medium">
        <color auto="1"/>
      </left>
      <right style="thin">
        <color auto="1"/>
      </right>
      <top style="thick">
        <color auto="1"/>
      </top>
      <bottom/>
      <diagonal/>
    </border>
    <border>
      <left style="thin">
        <color auto="1"/>
      </left>
      <right style="medium">
        <color auto="1"/>
      </right>
      <top style="thick">
        <color auto="1"/>
      </top>
      <bottom/>
      <diagonal/>
    </border>
    <border>
      <left style="medium">
        <color auto="1"/>
      </left>
      <right style="thin">
        <color auto="1"/>
      </right>
      <top style="medium">
        <color auto="1"/>
      </top>
      <bottom style="thick">
        <color auto="1"/>
      </bottom>
      <diagonal/>
    </border>
    <border>
      <left/>
      <right style="thick">
        <color auto="1"/>
      </right>
      <top/>
      <bottom/>
      <diagonal/>
    </border>
    <border>
      <left style="thick">
        <color auto="1"/>
      </left>
      <right style="hair">
        <color auto="1"/>
      </right>
      <top style="hair">
        <color auto="1"/>
      </top>
      <bottom style="hair">
        <color auto="1"/>
      </bottom>
      <diagonal/>
    </border>
    <border>
      <left style="double">
        <color auto="1"/>
      </left>
      <right style="hair">
        <color auto="1"/>
      </right>
      <top style="double">
        <color auto="1"/>
      </top>
      <bottom/>
      <diagonal/>
    </border>
    <border>
      <left style="hair">
        <color auto="1"/>
      </left>
      <right style="double">
        <color auto="1"/>
      </right>
      <top style="double">
        <color auto="1"/>
      </top>
      <bottom/>
      <diagonal/>
    </border>
    <border>
      <left style="double">
        <color auto="1"/>
      </left>
      <right style="hair">
        <color auto="1"/>
      </right>
      <top style="medium">
        <color auto="1"/>
      </top>
      <bottom style="thin">
        <color auto="1"/>
      </bottom>
      <diagonal/>
    </border>
    <border>
      <left style="hair">
        <color auto="1"/>
      </left>
      <right style="double">
        <color auto="1"/>
      </right>
      <top style="medium">
        <color auto="1"/>
      </top>
      <bottom style="thin">
        <color auto="1"/>
      </bottom>
      <diagonal/>
    </border>
    <border>
      <left style="double">
        <color auto="1"/>
      </left>
      <right style="hair">
        <color auto="1"/>
      </right>
      <top/>
      <bottom/>
      <diagonal/>
    </border>
    <border>
      <left style="hair">
        <color auto="1"/>
      </left>
      <right style="double">
        <color auto="1"/>
      </right>
      <top/>
      <bottom/>
      <diagonal/>
    </border>
    <border>
      <left style="double">
        <color auto="1"/>
      </left>
      <right style="hair">
        <color auto="1"/>
      </right>
      <top style="thick">
        <color auto="1"/>
      </top>
      <bottom/>
      <diagonal/>
    </border>
    <border>
      <left style="hair">
        <color auto="1"/>
      </left>
      <right style="double">
        <color auto="1"/>
      </right>
      <top style="thick">
        <color auto="1"/>
      </top>
      <bottom/>
      <diagonal/>
    </border>
    <border>
      <left style="double">
        <color auto="1"/>
      </left>
      <right style="hair">
        <color auto="1"/>
      </right>
      <top/>
      <bottom style="double">
        <color auto="1"/>
      </bottom>
      <diagonal/>
    </border>
    <border>
      <left style="hair">
        <color auto="1"/>
      </left>
      <right style="double">
        <color auto="1"/>
      </right>
      <top/>
      <bottom style="double">
        <color auto="1"/>
      </bottom>
      <diagonal/>
    </border>
    <border>
      <left style="double">
        <color auto="1"/>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double">
        <color auto="1"/>
      </left>
      <right style="medium">
        <color auto="1"/>
      </right>
      <top style="medium">
        <color auto="1"/>
      </top>
      <bottom style="double">
        <color auto="1"/>
      </bottom>
      <diagonal/>
    </border>
    <border>
      <left style="medium">
        <color auto="1"/>
      </left>
      <right style="double">
        <color auto="1"/>
      </right>
      <top style="medium">
        <color auto="1"/>
      </top>
      <bottom style="double">
        <color auto="1"/>
      </bottom>
      <diagonal/>
    </border>
    <border>
      <left/>
      <right/>
      <top style="dotted">
        <color auto="1"/>
      </top>
      <bottom/>
      <diagonal/>
    </border>
    <border>
      <left style="medium">
        <color auto="1"/>
      </left>
      <right style="hair">
        <color auto="1"/>
      </right>
      <top style="double">
        <color auto="1"/>
      </top>
      <bottom style="thin">
        <color auto="1"/>
      </bottom>
      <diagonal/>
    </border>
    <border>
      <left style="dotted">
        <color auto="1"/>
      </left>
      <right style="dotted">
        <color auto="1"/>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auto="1"/>
      </left>
      <right style="hair">
        <color auto="1"/>
      </right>
      <top style="medium">
        <color auto="1"/>
      </top>
      <bottom/>
      <diagonal/>
    </border>
    <border>
      <left style="hair">
        <color indexed="64"/>
      </left>
      <right style="thick">
        <color indexed="64"/>
      </right>
      <top style="medium">
        <color indexed="64"/>
      </top>
      <bottom/>
      <diagonal/>
    </border>
    <border>
      <left/>
      <right style="thick">
        <color indexed="64"/>
      </right>
      <top style="medium">
        <color indexed="64"/>
      </top>
      <bottom style="hair">
        <color indexed="64"/>
      </bottom>
      <diagonal/>
    </border>
    <border>
      <left/>
      <right style="thick">
        <color auto="1"/>
      </right>
      <top style="hair">
        <color auto="1"/>
      </top>
      <bottom style="hair">
        <color auto="1"/>
      </bottom>
      <diagonal/>
    </border>
    <border>
      <left/>
      <right style="thick">
        <color indexed="64"/>
      </right>
      <top style="hair">
        <color indexed="64"/>
      </top>
      <bottom style="thick">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thick">
        <color auto="1"/>
      </bottom>
      <diagonal/>
    </border>
    <border>
      <left style="thin">
        <color auto="1"/>
      </left>
      <right style="hair">
        <color auto="1"/>
      </right>
      <top style="medium">
        <color auto="1"/>
      </top>
      <bottom style="hair">
        <color auto="1"/>
      </bottom>
      <diagonal/>
    </border>
    <border>
      <left style="thin">
        <color auto="1"/>
      </left>
      <right style="hair">
        <color auto="1"/>
      </right>
      <top style="hair">
        <color auto="1"/>
      </top>
      <bottom style="thick">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ck">
        <color auto="1"/>
      </right>
      <top style="thin">
        <color auto="1"/>
      </top>
      <bottom style="thin">
        <color auto="1"/>
      </bottom>
      <diagonal/>
    </border>
    <border>
      <left/>
      <right style="thick">
        <color auto="1"/>
      </right>
      <top/>
      <bottom style="thin">
        <color auto="1"/>
      </bottom>
      <diagonal/>
    </border>
    <border>
      <left style="thin">
        <color auto="1"/>
      </left>
      <right style="medium">
        <color auto="1"/>
      </right>
      <top/>
      <bottom style="thick">
        <color auto="1"/>
      </bottom>
      <diagonal/>
    </border>
    <border>
      <left/>
      <right style="thick">
        <color auto="1"/>
      </right>
      <top/>
      <bottom style="thick">
        <color auto="1"/>
      </bottom>
      <diagonal/>
    </border>
    <border>
      <left style="medium">
        <color auto="1"/>
      </left>
      <right style="medium">
        <color auto="1"/>
      </right>
      <top/>
      <bottom style="thick">
        <color auto="1"/>
      </bottom>
      <diagonal/>
    </border>
    <border>
      <left style="medium">
        <color auto="1"/>
      </left>
      <right style="medium">
        <color auto="1"/>
      </right>
      <top style="thin">
        <color auto="1"/>
      </top>
      <bottom style="medium">
        <color auto="1"/>
      </bottom>
      <diagonal/>
    </border>
    <border>
      <left style="medium">
        <color auto="1"/>
      </left>
      <right style="thick">
        <color auto="1"/>
      </right>
      <top style="thick">
        <color auto="1"/>
      </top>
      <bottom style="thin">
        <color auto="1"/>
      </bottom>
      <diagonal/>
    </border>
    <border>
      <left style="medium">
        <color auto="1"/>
      </left>
      <right/>
      <top style="thick">
        <color auto="1"/>
      </top>
      <bottom/>
      <diagonal/>
    </border>
    <border>
      <left style="medium">
        <color auto="1"/>
      </left>
      <right/>
      <top style="thin">
        <color auto="1"/>
      </top>
      <bottom style="medium">
        <color auto="1"/>
      </bottom>
      <diagonal/>
    </border>
    <border>
      <left style="medium">
        <color auto="1"/>
      </left>
      <right/>
      <top/>
      <bottom style="thick">
        <color auto="1"/>
      </bottom>
      <diagonal/>
    </border>
    <border>
      <left style="medium">
        <color auto="1"/>
      </left>
      <right/>
      <top style="thick">
        <color auto="1"/>
      </top>
      <bottom style="thin">
        <color auto="1"/>
      </bottom>
      <diagonal/>
    </border>
    <border>
      <left style="double">
        <color auto="1"/>
      </left>
      <right style="hair">
        <color auto="1"/>
      </right>
      <top style="thin">
        <color auto="1"/>
      </top>
      <bottom style="thick">
        <color auto="1"/>
      </bottom>
      <diagonal/>
    </border>
    <border>
      <left style="hair">
        <color auto="1"/>
      </left>
      <right style="double">
        <color auto="1"/>
      </right>
      <top style="thin">
        <color auto="1"/>
      </top>
      <bottom style="thick">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indexed="64"/>
      </bottom>
      <diagonal/>
    </border>
    <border>
      <left style="medium">
        <color auto="1"/>
      </left>
      <right/>
      <top style="thick">
        <color auto="1"/>
      </top>
      <bottom style="thick">
        <color auto="1"/>
      </bottom>
      <diagonal/>
    </border>
    <border>
      <left style="hair">
        <color auto="1"/>
      </left>
      <right style="hair">
        <color auto="1"/>
      </right>
      <top style="thin">
        <color auto="1"/>
      </top>
      <bottom/>
      <diagonal/>
    </border>
    <border>
      <left/>
      <right/>
      <top style="medium">
        <color auto="1"/>
      </top>
      <bottom style="hair">
        <color auto="1"/>
      </bottom>
      <diagonal/>
    </border>
    <border>
      <left/>
      <right style="hair">
        <color auto="1"/>
      </right>
      <top style="medium">
        <color auto="1"/>
      </top>
      <bottom style="hair">
        <color auto="1"/>
      </bottom>
      <diagonal/>
    </border>
    <border>
      <left/>
      <right/>
      <top style="hair">
        <color auto="1"/>
      </top>
      <bottom style="thick">
        <color auto="1"/>
      </bottom>
      <diagonal/>
    </border>
    <border>
      <left/>
      <right style="hair">
        <color auto="1"/>
      </right>
      <top style="hair">
        <color auto="1"/>
      </top>
      <bottom style="thick">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style="medium">
        <color auto="1"/>
      </bottom>
      <diagonal/>
    </border>
    <border>
      <left style="thick">
        <color auto="1"/>
      </left>
      <right style="thin">
        <color auto="1"/>
      </right>
      <top style="thin">
        <color auto="1"/>
      </top>
      <bottom/>
      <diagonal/>
    </border>
    <border>
      <left/>
      <right/>
      <top style="thin">
        <color auto="1"/>
      </top>
      <bottom style="thick">
        <color auto="1"/>
      </bottom>
      <diagonal/>
    </border>
    <border>
      <left style="medium">
        <color auto="1"/>
      </left>
      <right style="thick">
        <color auto="1"/>
      </right>
      <top style="thin">
        <color auto="1"/>
      </top>
      <bottom style="thick">
        <color auto="1"/>
      </bottom>
      <diagonal/>
    </border>
    <border>
      <left style="medium">
        <color auto="1"/>
      </left>
      <right style="thick">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ck">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thick">
        <color auto="1"/>
      </left>
      <right style="medium">
        <color auto="1"/>
      </right>
      <top style="thick">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
      <left style="thick">
        <color auto="1"/>
      </left>
      <right style="medium">
        <color auto="1"/>
      </right>
      <top/>
      <bottom style="double">
        <color auto="1"/>
      </bottom>
      <diagonal/>
    </border>
    <border>
      <left style="medium">
        <color auto="1"/>
      </left>
      <right/>
      <top style="thin">
        <color auto="1"/>
      </top>
      <bottom style="thick">
        <color auto="1"/>
      </bottom>
      <diagonal/>
    </border>
    <border>
      <left/>
      <right style="thick">
        <color auto="1"/>
      </right>
      <top/>
      <bottom style="medium">
        <color auto="1"/>
      </bottom>
      <diagonal/>
    </border>
    <border>
      <left style="thick">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thick">
        <color auto="1"/>
      </top>
      <bottom/>
      <diagonal/>
    </border>
    <border>
      <left/>
      <right style="thin">
        <color auto="1"/>
      </right>
      <top style="thick">
        <color auto="1"/>
      </top>
      <bottom/>
      <diagonal/>
    </border>
    <border>
      <left/>
      <right style="thin">
        <color auto="1"/>
      </right>
      <top/>
      <bottom style="thick">
        <color auto="1"/>
      </bottom>
      <diagonal/>
    </border>
    <border>
      <left/>
      <right style="thin">
        <color auto="1"/>
      </right>
      <top style="thick">
        <color auto="1"/>
      </top>
      <bottom style="thin">
        <color auto="1"/>
      </bottom>
      <diagonal/>
    </border>
    <border>
      <left style="thin">
        <color indexed="64"/>
      </left>
      <right style="thin">
        <color auto="1"/>
      </right>
      <top style="thick">
        <color indexed="64"/>
      </top>
      <bottom style="medium">
        <color auto="1"/>
      </bottom>
      <diagonal/>
    </border>
    <border>
      <left style="medium">
        <color auto="1"/>
      </left>
      <right/>
      <top style="thin">
        <color auto="1"/>
      </top>
      <bottom/>
      <diagonal/>
    </border>
    <border>
      <left style="medium">
        <color auto="1"/>
      </left>
      <right style="thick">
        <color auto="1"/>
      </right>
      <top style="thin">
        <color auto="1"/>
      </top>
      <bottom/>
      <diagonal/>
    </border>
    <border>
      <left/>
      <right style="thin">
        <color auto="1"/>
      </right>
      <top style="thin">
        <color auto="1"/>
      </top>
      <bottom style="thick">
        <color auto="1"/>
      </bottom>
      <diagonal/>
    </border>
    <border>
      <left style="medium">
        <color auto="1"/>
      </left>
      <right style="thick">
        <color auto="1"/>
      </right>
      <top/>
      <bottom style="thick">
        <color auto="1"/>
      </bottom>
      <diagonal/>
    </border>
    <border>
      <left/>
      <right style="medium">
        <color auto="1"/>
      </right>
      <top style="thin">
        <color auto="1"/>
      </top>
      <bottom style="thin">
        <color auto="1"/>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3" fillId="0" borderId="0">
      <alignment vertical="center"/>
    </xf>
    <xf numFmtId="6" fontId="23" fillId="0" borderId="0" applyFont="0" applyFill="0" applyBorder="0" applyAlignment="0" applyProtection="0">
      <alignment vertical="center"/>
    </xf>
  </cellStyleXfs>
  <cellXfs count="757">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left" vertical="center" indent="12"/>
    </xf>
    <xf numFmtId="0" fontId="18" fillId="0" borderId="0" xfId="0" applyFont="1" applyAlignment="1">
      <alignment vertical="center" wrapText="1"/>
    </xf>
    <xf numFmtId="0" fontId="19" fillId="0" borderId="0" xfId="0" applyFont="1" applyAlignment="1">
      <alignment vertical="center" wrapText="1"/>
    </xf>
    <xf numFmtId="0" fontId="18" fillId="0" borderId="0" xfId="0" applyFont="1" applyAlignment="1">
      <alignment vertical="center"/>
    </xf>
    <xf numFmtId="0" fontId="18" fillId="0" borderId="13" xfId="0" applyFont="1" applyBorder="1" applyAlignment="1">
      <alignment vertical="center" wrapText="1"/>
    </xf>
    <xf numFmtId="0" fontId="18" fillId="0" borderId="0" xfId="0" applyFont="1" applyFill="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21" fillId="0" borderId="0" xfId="0" applyFont="1" applyAlignment="1">
      <alignment vertical="center"/>
    </xf>
    <xf numFmtId="0" fontId="18" fillId="0" borderId="0" xfId="0" applyFont="1" applyFill="1" applyBorder="1" applyAlignment="1">
      <alignment horizontal="left" vertical="center" shrinkToFit="1"/>
    </xf>
    <xf numFmtId="0" fontId="22" fillId="0" borderId="0" xfId="0" applyFont="1" applyAlignment="1">
      <alignment horizontal="right" vertical="center"/>
    </xf>
    <xf numFmtId="0" fontId="18" fillId="33" borderId="0" xfId="0" applyFont="1" applyFill="1" applyAlignment="1">
      <alignment vertical="center" shrinkToFit="1"/>
    </xf>
    <xf numFmtId="0" fontId="18" fillId="0" borderId="0" xfId="0" applyFont="1" applyFill="1" applyAlignment="1">
      <alignment horizontal="left" vertical="center" wrapText="1"/>
    </xf>
    <xf numFmtId="41" fontId="18" fillId="0" borderId="0" xfId="0" applyNumberFormat="1" applyFont="1" applyFill="1" applyBorder="1" applyAlignment="1">
      <alignment horizontal="center" vertical="center" wrapText="1"/>
    </xf>
    <xf numFmtId="0" fontId="0" fillId="0" borderId="0" xfId="0" applyFill="1">
      <alignment vertical="center"/>
    </xf>
    <xf numFmtId="0" fontId="18" fillId="0" borderId="0" xfId="0" applyFont="1" applyAlignment="1">
      <alignment horizontal="justify" vertical="center" wrapText="1"/>
    </xf>
    <xf numFmtId="0" fontId="18" fillId="0" borderId="0" xfId="0" applyFont="1" applyFill="1" applyBorder="1" applyAlignment="1">
      <alignment horizontal="left" vertical="center" wrapText="1"/>
    </xf>
    <xf numFmtId="0" fontId="18" fillId="0" borderId="0" xfId="0" applyFont="1" applyAlignment="1">
      <alignment horizontal="left" vertical="center"/>
    </xf>
    <xf numFmtId="0" fontId="26" fillId="0" borderId="0" xfId="42" applyFont="1" applyAlignment="1">
      <alignment vertical="center" shrinkToFit="1"/>
    </xf>
    <xf numFmtId="0" fontId="26" fillId="0" borderId="0" xfId="42" applyFont="1" applyFill="1" applyBorder="1" applyAlignment="1">
      <alignment vertical="center" shrinkToFit="1"/>
    </xf>
    <xf numFmtId="0" fontId="26" fillId="0" borderId="0" xfId="42" applyFont="1" applyFill="1" applyAlignment="1">
      <alignment vertical="center" shrinkToFit="1"/>
    </xf>
    <xf numFmtId="0" fontId="27" fillId="0" borderId="36" xfId="42" applyFont="1" applyBorder="1" applyAlignment="1">
      <alignment horizontal="center" vertical="center"/>
    </xf>
    <xf numFmtId="0" fontId="27" fillId="0" borderId="37" xfId="42" applyFont="1" applyBorder="1" applyAlignment="1">
      <alignment horizontal="center" vertical="center"/>
    </xf>
    <xf numFmtId="0" fontId="26" fillId="0" borderId="0" xfId="42" applyFont="1" applyAlignment="1">
      <alignment horizontal="center" vertical="center" shrinkToFit="1"/>
    </xf>
    <xf numFmtId="0" fontId="30" fillId="0" borderId="36" xfId="42" applyFont="1" applyBorder="1" applyAlignment="1">
      <alignment horizontal="center" vertical="center"/>
    </xf>
    <xf numFmtId="0" fontId="26" fillId="34" borderId="51" xfId="42" applyFont="1" applyFill="1" applyBorder="1" applyAlignment="1">
      <alignment vertical="center" shrinkToFit="1"/>
    </xf>
    <xf numFmtId="0" fontId="26" fillId="34" borderId="29" xfId="42" applyFont="1" applyFill="1" applyBorder="1" applyAlignment="1">
      <alignment vertical="center" shrinkToFit="1"/>
    </xf>
    <xf numFmtId="0" fontId="26" fillId="0" borderId="52" xfId="42" applyFont="1" applyFill="1" applyBorder="1" applyAlignment="1">
      <alignment vertical="center" shrinkToFit="1"/>
    </xf>
    <xf numFmtId="0" fontId="26" fillId="0" borderId="46" xfId="42" applyFont="1" applyFill="1" applyBorder="1" applyAlignment="1">
      <alignment vertical="center" shrinkToFit="1"/>
    </xf>
    <xf numFmtId="0" fontId="30" fillId="0" borderId="37" xfId="42" applyFont="1" applyBorder="1" applyAlignment="1">
      <alignment horizontal="center" vertical="center"/>
    </xf>
    <xf numFmtId="0" fontId="26" fillId="34" borderId="39" xfId="42" applyFont="1" applyFill="1" applyBorder="1" applyAlignment="1">
      <alignment vertical="center" shrinkToFit="1"/>
    </xf>
    <xf numFmtId="0" fontId="26" fillId="0" borderId="53" xfId="42" applyFont="1" applyFill="1" applyBorder="1" applyAlignment="1">
      <alignment vertical="center" shrinkToFit="1"/>
    </xf>
    <xf numFmtId="0" fontId="26" fillId="0" borderId="0" xfId="42" applyFont="1" applyFill="1" applyBorder="1" applyAlignment="1">
      <alignment horizontal="center" vertical="center" shrinkToFit="1"/>
    </xf>
    <xf numFmtId="41" fontId="26" fillId="35" borderId="38" xfId="42" applyNumberFormat="1" applyFont="1" applyFill="1" applyBorder="1" applyAlignment="1">
      <alignment horizontal="center" vertical="center" shrinkToFit="1"/>
    </xf>
    <xf numFmtId="0" fontId="26" fillId="0" borderId="0" xfId="42" applyFont="1" applyAlignment="1">
      <alignment vertical="center"/>
    </xf>
    <xf numFmtId="0" fontId="26" fillId="34" borderId="10" xfId="42" applyFont="1" applyFill="1" applyBorder="1" applyAlignment="1">
      <alignment vertical="center" shrinkToFit="1"/>
    </xf>
    <xf numFmtId="0" fontId="26" fillId="34" borderId="66" xfId="42" applyFont="1" applyFill="1" applyBorder="1" applyAlignment="1">
      <alignment horizontal="left" vertical="center" shrinkToFit="1"/>
    </xf>
    <xf numFmtId="0" fontId="26" fillId="34" borderId="69" xfId="42" applyFont="1" applyFill="1" applyBorder="1" applyAlignment="1">
      <alignment vertical="center" shrinkToFit="1"/>
    </xf>
    <xf numFmtId="0" fontId="26" fillId="0" borderId="70" xfId="42" applyFont="1" applyFill="1" applyBorder="1" applyAlignment="1">
      <alignment horizontal="right" vertical="center" shrinkToFit="1"/>
    </xf>
    <xf numFmtId="0" fontId="26" fillId="0" borderId="71" xfId="42" applyFont="1" applyBorder="1" applyAlignment="1">
      <alignment horizontal="left" vertical="center" shrinkToFit="1"/>
    </xf>
    <xf numFmtId="0" fontId="26" fillId="0" borderId="71" xfId="42" applyFont="1" applyBorder="1" applyAlignment="1">
      <alignment horizontal="center" vertical="center" shrinkToFit="1"/>
    </xf>
    <xf numFmtId="41" fontId="26" fillId="35" borderId="71" xfId="42" applyNumberFormat="1" applyFont="1" applyFill="1" applyBorder="1" applyAlignment="1">
      <alignment horizontal="right" vertical="center" shrinkToFit="1"/>
    </xf>
    <xf numFmtId="0" fontId="26" fillId="0" borderId="71" xfId="42" applyFont="1" applyBorder="1" applyAlignment="1">
      <alignment vertical="center" shrinkToFit="1"/>
    </xf>
    <xf numFmtId="0" fontId="26" fillId="34" borderId="72" xfId="42" applyFont="1" applyFill="1" applyBorder="1" applyAlignment="1">
      <alignment vertical="center" shrinkToFit="1"/>
    </xf>
    <xf numFmtId="0" fontId="26" fillId="35" borderId="73" xfId="42" applyFont="1" applyFill="1" applyBorder="1" applyAlignment="1">
      <alignment horizontal="right" vertical="center" shrinkToFit="1"/>
    </xf>
    <xf numFmtId="0" fontId="26" fillId="0" borderId="74" xfId="42" applyFont="1" applyBorder="1" applyAlignment="1">
      <alignment horizontal="left" vertical="center" shrinkToFit="1"/>
    </xf>
    <xf numFmtId="0" fontId="26" fillId="0" borderId="74" xfId="42" applyFont="1" applyBorder="1" applyAlignment="1">
      <alignment horizontal="center" vertical="center" shrinkToFit="1"/>
    </xf>
    <xf numFmtId="41" fontId="26" fillId="35" borderId="74" xfId="42" applyNumberFormat="1" applyFont="1" applyFill="1" applyBorder="1" applyAlignment="1">
      <alignment horizontal="right" vertical="center" shrinkToFit="1"/>
    </xf>
    <xf numFmtId="0" fontId="26" fillId="0" borderId="74" xfId="42" applyFont="1" applyBorder="1" applyAlignment="1">
      <alignment vertical="center" shrinkToFit="1"/>
    </xf>
    <xf numFmtId="0" fontId="26" fillId="34" borderId="77" xfId="42" applyFont="1" applyFill="1" applyBorder="1" applyAlignment="1">
      <alignment vertical="center" shrinkToFit="1"/>
    </xf>
    <xf numFmtId="0" fontId="26" fillId="35" borderId="78" xfId="42" applyFont="1" applyFill="1" applyBorder="1" applyAlignment="1">
      <alignment horizontal="right" vertical="center" shrinkToFit="1"/>
    </xf>
    <xf numFmtId="0" fontId="26" fillId="0" borderId="79" xfId="42" applyFont="1" applyBorder="1" applyAlignment="1">
      <alignment horizontal="left" vertical="center" shrinkToFit="1"/>
    </xf>
    <xf numFmtId="0" fontId="26" fillId="0" borderId="79" xfId="42" applyFont="1" applyBorder="1" applyAlignment="1">
      <alignment horizontal="center" vertical="center" shrinkToFit="1"/>
    </xf>
    <xf numFmtId="41" fontId="26" fillId="35" borderId="79" xfId="42" applyNumberFormat="1" applyFont="1" applyFill="1" applyBorder="1" applyAlignment="1">
      <alignment horizontal="right" vertical="center" shrinkToFit="1"/>
    </xf>
    <xf numFmtId="0" fontId="26" fillId="0" borderId="79" xfId="42" applyFont="1" applyBorder="1" applyAlignment="1">
      <alignment vertical="center" shrinkToFit="1"/>
    </xf>
    <xf numFmtId="0" fontId="26" fillId="34" borderId="80" xfId="42" applyFont="1" applyFill="1" applyBorder="1" applyAlignment="1">
      <alignment horizontal="center" vertical="center" shrinkToFit="1"/>
    </xf>
    <xf numFmtId="0" fontId="26" fillId="0" borderId="81" xfId="42" applyFont="1" applyBorder="1" applyAlignment="1">
      <alignment horizontal="right" vertical="center" shrinkToFit="1"/>
    </xf>
    <xf numFmtId="0" fontId="26" fillId="0" borderId="82" xfId="42" applyFont="1" applyBorder="1" applyAlignment="1">
      <alignment vertical="center" shrinkToFit="1"/>
    </xf>
    <xf numFmtId="41" fontId="26" fillId="0" borderId="82" xfId="42" applyNumberFormat="1" applyFont="1" applyBorder="1" applyAlignment="1">
      <alignment horizontal="right" vertical="center" shrinkToFit="1"/>
    </xf>
    <xf numFmtId="41" fontId="26" fillId="36" borderId="83" xfId="42" applyNumberFormat="1" applyFont="1" applyFill="1" applyBorder="1" applyAlignment="1">
      <alignment horizontal="right" vertical="center" shrinkToFit="1"/>
    </xf>
    <xf numFmtId="0" fontId="26" fillId="0" borderId="84" xfId="42" applyFont="1" applyBorder="1" applyAlignment="1">
      <alignment vertical="center" shrinkToFit="1"/>
    </xf>
    <xf numFmtId="0" fontId="26" fillId="35" borderId="85" xfId="42" applyFont="1" applyFill="1" applyBorder="1" applyAlignment="1">
      <alignment vertical="center" shrinkToFit="1"/>
    </xf>
    <xf numFmtId="0" fontId="26" fillId="0" borderId="85" xfId="42" applyFont="1" applyBorder="1" applyAlignment="1">
      <alignment vertical="center" shrinkToFit="1"/>
    </xf>
    <xf numFmtId="0" fontId="26" fillId="0" borderId="86" xfId="42" applyFont="1" applyBorder="1" applyAlignment="1">
      <alignment vertical="center" shrinkToFit="1"/>
    </xf>
    <xf numFmtId="0" fontId="26" fillId="0" borderId="52" xfId="42" applyFont="1" applyBorder="1" applyAlignment="1">
      <alignment vertical="center" shrinkToFit="1"/>
    </xf>
    <xf numFmtId="0" fontId="26" fillId="0" borderId="90" xfId="42" applyFont="1" applyBorder="1" applyAlignment="1">
      <alignment vertical="center" shrinkToFit="1"/>
    </xf>
    <xf numFmtId="0" fontId="26" fillId="35" borderId="91" xfId="42" applyFont="1" applyFill="1" applyBorder="1" applyAlignment="1">
      <alignment vertical="center" shrinkToFit="1"/>
    </xf>
    <xf numFmtId="0" fontId="26" fillId="0" borderId="91" xfId="42" applyFont="1" applyBorder="1" applyAlignment="1">
      <alignment vertical="center" shrinkToFit="1"/>
    </xf>
    <xf numFmtId="0" fontId="26" fillId="0" borderId="92" xfId="42" applyFont="1" applyBorder="1" applyAlignment="1">
      <alignment vertical="center" shrinkToFit="1"/>
    </xf>
    <xf numFmtId="0" fontId="26" fillId="0" borderId="93" xfId="42" applyFont="1" applyBorder="1" applyAlignment="1">
      <alignment vertical="center" shrinkToFit="1"/>
    </xf>
    <xf numFmtId="0" fontId="24" fillId="0" borderId="0" xfId="42" applyFont="1" applyAlignment="1">
      <alignment horizontal="center" vertical="center" shrinkToFit="1"/>
    </xf>
    <xf numFmtId="0" fontId="35" fillId="0" borderId="0" xfId="42" applyFont="1" applyAlignment="1">
      <alignment shrinkToFit="1"/>
    </xf>
    <xf numFmtId="0" fontId="35" fillId="0" borderId="0" xfId="42" applyFont="1" applyAlignment="1">
      <alignment vertical="center" shrinkToFit="1"/>
    </xf>
    <xf numFmtId="0" fontId="26" fillId="34" borderId="112" xfId="42" applyFont="1" applyFill="1" applyBorder="1" applyAlignment="1">
      <alignment vertical="center" shrinkToFit="1"/>
    </xf>
    <xf numFmtId="0" fontId="26" fillId="34" borderId="32" xfId="42" applyFont="1" applyFill="1" applyBorder="1" applyAlignment="1">
      <alignment vertical="center" shrinkToFit="1"/>
    </xf>
    <xf numFmtId="0" fontId="26" fillId="34" borderId="17" xfId="42" applyFont="1" applyFill="1" applyBorder="1" applyAlignment="1">
      <alignment vertical="center" shrinkToFit="1"/>
    </xf>
    <xf numFmtId="0" fontId="37" fillId="0" borderId="0" xfId="0" applyFont="1">
      <alignment vertical="center"/>
    </xf>
    <xf numFmtId="0" fontId="36" fillId="0" borderId="0" xfId="0" applyFont="1" applyAlignment="1">
      <alignment horizontal="center" vertical="center" wrapText="1"/>
    </xf>
    <xf numFmtId="0" fontId="36" fillId="0" borderId="0" xfId="0" applyFont="1">
      <alignment vertical="center"/>
    </xf>
    <xf numFmtId="0" fontId="38" fillId="0" borderId="0" xfId="0" applyFont="1" applyAlignment="1">
      <alignment horizontal="left" vertical="center" indent="1"/>
    </xf>
    <xf numFmtId="0" fontId="38" fillId="0" borderId="0" xfId="0" applyFont="1">
      <alignment vertical="center"/>
    </xf>
    <xf numFmtId="0" fontId="37" fillId="0" borderId="74" xfId="0" applyFont="1" applyBorder="1" applyAlignment="1">
      <alignment horizontal="center" vertical="center"/>
    </xf>
    <xf numFmtId="0" fontId="37" fillId="0" borderId="74" xfId="0" applyFont="1" applyBorder="1" applyAlignment="1">
      <alignment horizontal="center" vertical="center" wrapText="1"/>
    </xf>
    <xf numFmtId="0" fontId="37" fillId="0" borderId="0" xfId="0" applyFont="1" applyAlignment="1">
      <alignment horizontal="center" vertical="top"/>
    </xf>
    <xf numFmtId="0" fontId="38"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Border="1" applyAlignment="1">
      <alignment horizontal="center" vertical="center" wrapText="1"/>
    </xf>
    <xf numFmtId="0" fontId="38" fillId="0" borderId="0" xfId="0" applyFont="1" applyBorder="1" applyAlignment="1">
      <alignment horizontal="left" vertical="center" wrapText="1"/>
    </xf>
    <xf numFmtId="0" fontId="39" fillId="0" borderId="0" xfId="0" applyFont="1" applyAlignment="1">
      <alignment horizontal="left" vertical="center" indent="1"/>
    </xf>
    <xf numFmtId="0" fontId="38" fillId="0" borderId="0" xfId="0" applyFont="1" applyAlignment="1">
      <alignment horizontal="left" vertical="center" indent="15"/>
    </xf>
    <xf numFmtId="0" fontId="26" fillId="0" borderId="46" xfId="42" applyFont="1" applyBorder="1" applyAlignment="1">
      <alignment vertical="center" shrinkToFit="1"/>
    </xf>
    <xf numFmtId="0" fontId="26" fillId="0" borderId="0" xfId="42" applyFont="1" applyBorder="1" applyAlignment="1">
      <alignment vertical="center" shrinkToFit="1"/>
    </xf>
    <xf numFmtId="0" fontId="26" fillId="0" borderId="41" xfId="42" applyFont="1" applyBorder="1" applyAlignment="1">
      <alignment vertical="center" shrinkToFit="1"/>
    </xf>
    <xf numFmtId="0" fontId="26" fillId="34" borderId="19" xfId="42" applyFont="1" applyFill="1" applyBorder="1" applyAlignment="1">
      <alignment horizontal="center" vertical="center" shrinkToFit="1"/>
    </xf>
    <xf numFmtId="0" fontId="26" fillId="34" borderId="23" xfId="42" applyFont="1" applyFill="1" applyBorder="1" applyAlignment="1">
      <alignment horizontal="center" vertical="center" shrinkToFit="1"/>
    </xf>
    <xf numFmtId="0" fontId="26" fillId="34" borderId="29" xfId="42" applyFont="1" applyFill="1" applyBorder="1" applyAlignment="1">
      <alignment horizontal="center" vertical="center" shrinkToFit="1"/>
    </xf>
    <xf numFmtId="0" fontId="26" fillId="34" borderId="39" xfId="42" applyFont="1" applyFill="1" applyBorder="1" applyAlignment="1">
      <alignment horizontal="center" vertical="center" shrinkToFit="1"/>
    </xf>
    <xf numFmtId="0" fontId="27" fillId="0" borderId="0" xfId="42" applyFont="1" applyProtection="1">
      <alignment vertical="center"/>
      <protection locked="0"/>
    </xf>
    <xf numFmtId="0" fontId="27" fillId="0" borderId="0" xfId="42" applyFont="1" applyBorder="1" applyAlignment="1" applyProtection="1">
      <alignment horizontal="left" vertical="top" wrapText="1"/>
      <protection locked="0"/>
    </xf>
    <xf numFmtId="0" fontId="27" fillId="0" borderId="0" xfId="42" applyFont="1" applyBorder="1" applyAlignment="1" applyProtection="1">
      <alignment horizontal="left" vertical="top"/>
      <protection locked="0"/>
    </xf>
    <xf numFmtId="49" fontId="27" fillId="0" borderId="0" xfId="42" applyNumberFormat="1" applyFont="1" applyBorder="1" applyAlignment="1" applyProtection="1">
      <alignment horizontal="left" vertical="center"/>
      <protection locked="0"/>
    </xf>
    <xf numFmtId="0" fontId="27" fillId="0" borderId="0" xfId="42" applyFont="1" applyAlignment="1" applyProtection="1">
      <alignment horizontal="right" vertical="center"/>
      <protection locked="0"/>
    </xf>
    <xf numFmtId="0" fontId="28" fillId="0" borderId="0" xfId="42" applyFont="1" applyAlignment="1" applyProtection="1">
      <alignment vertical="center"/>
      <protection locked="0"/>
    </xf>
    <xf numFmtId="0" fontId="32" fillId="0" borderId="0" xfId="42" applyFont="1" applyBorder="1" applyAlignment="1" applyProtection="1">
      <alignment horizontal="left" vertical="center"/>
      <protection locked="0"/>
    </xf>
    <xf numFmtId="0" fontId="27" fillId="37" borderId="100" xfId="42" applyFont="1" applyFill="1" applyBorder="1" applyAlignment="1" applyProtection="1">
      <alignment horizontal="center" vertical="center"/>
      <protection locked="0"/>
    </xf>
    <xf numFmtId="0" fontId="27" fillId="37" borderId="101" xfId="42" applyFont="1" applyFill="1" applyBorder="1" applyAlignment="1" applyProtection="1">
      <alignment horizontal="center" vertical="center"/>
      <protection locked="0"/>
    </xf>
    <xf numFmtId="0" fontId="27" fillId="37" borderId="102" xfId="42" applyFont="1" applyFill="1" applyBorder="1" applyAlignment="1" applyProtection="1">
      <alignment horizontal="center" vertical="center"/>
      <protection locked="0"/>
    </xf>
    <xf numFmtId="0" fontId="27" fillId="37" borderId="0" xfId="42" applyFont="1" applyFill="1" applyBorder="1" applyAlignment="1" applyProtection="1">
      <alignment horizontal="center" vertical="center"/>
      <protection locked="0"/>
    </xf>
    <xf numFmtId="0" fontId="27" fillId="0" borderId="0" xfId="42" applyFont="1" applyAlignment="1" applyProtection="1">
      <alignment horizontal="center" vertical="center"/>
      <protection locked="0"/>
    </xf>
    <xf numFmtId="0" fontId="27" fillId="0" borderId="103" xfId="42" applyFont="1" applyBorder="1" applyProtection="1">
      <alignment vertical="center"/>
      <protection locked="0"/>
    </xf>
    <xf numFmtId="0" fontId="27" fillId="35" borderId="85" xfId="42" applyFont="1" applyFill="1" applyBorder="1" applyAlignment="1" applyProtection="1">
      <alignment vertical="center" shrinkToFit="1"/>
      <protection locked="0"/>
    </xf>
    <xf numFmtId="0" fontId="27" fillId="35" borderId="74" xfId="42" applyFont="1" applyFill="1" applyBorder="1" applyAlignment="1" applyProtection="1">
      <alignment horizontal="center" vertical="center" shrinkToFit="1"/>
      <protection locked="0"/>
    </xf>
    <xf numFmtId="176" fontId="27" fillId="35" borderId="85" xfId="43" applyNumberFormat="1" applyFont="1" applyFill="1" applyBorder="1" applyAlignment="1" applyProtection="1">
      <alignment vertical="center" shrinkToFit="1"/>
      <protection locked="0"/>
    </xf>
    <xf numFmtId="177" fontId="27" fillId="0" borderId="85" xfId="42" applyNumberFormat="1" applyFont="1" applyBorder="1" applyAlignment="1" applyProtection="1">
      <alignment horizontal="right" vertical="center" shrinkToFit="1"/>
      <protection locked="0"/>
    </xf>
    <xf numFmtId="177" fontId="27" fillId="0" borderId="104" xfId="42" applyNumberFormat="1" applyFont="1" applyBorder="1" applyAlignment="1" applyProtection="1">
      <alignment horizontal="right" vertical="center" shrinkToFit="1"/>
      <protection locked="0"/>
    </xf>
    <xf numFmtId="177" fontId="27" fillId="0" borderId="0" xfId="42" applyNumberFormat="1" applyFont="1" applyBorder="1" applyAlignment="1" applyProtection="1">
      <alignment horizontal="right" vertical="center"/>
      <protection locked="0"/>
    </xf>
    <xf numFmtId="0" fontId="27" fillId="35" borderId="74" xfId="42" applyFont="1" applyFill="1" applyBorder="1" applyAlignment="1" applyProtection="1">
      <alignment vertical="center" shrinkToFit="1"/>
      <protection locked="0"/>
    </xf>
    <xf numFmtId="177" fontId="27" fillId="35" borderId="74" xfId="43" applyNumberFormat="1" applyFont="1" applyFill="1" applyBorder="1" applyAlignment="1" applyProtection="1">
      <alignment vertical="center" shrinkToFit="1"/>
      <protection locked="0"/>
    </xf>
    <xf numFmtId="0" fontId="27" fillId="0" borderId="118" xfId="42" applyFont="1" applyBorder="1" applyProtection="1">
      <alignment vertical="center"/>
      <protection locked="0"/>
    </xf>
    <xf numFmtId="0" fontId="27" fillId="35" borderId="119" xfId="42" applyFont="1" applyFill="1" applyBorder="1" applyAlignment="1" applyProtection="1">
      <alignment vertical="center" shrinkToFit="1"/>
      <protection locked="0"/>
    </xf>
    <xf numFmtId="0" fontId="27" fillId="35" borderId="119" xfId="42" applyFont="1" applyFill="1" applyBorder="1" applyAlignment="1" applyProtection="1">
      <alignment horizontal="center" vertical="center" shrinkToFit="1"/>
      <protection locked="0"/>
    </xf>
    <xf numFmtId="177" fontId="27" fillId="35" borderId="119" xfId="43" applyNumberFormat="1" applyFont="1" applyFill="1" applyBorder="1" applyAlignment="1" applyProtection="1">
      <alignment vertical="center" shrinkToFit="1"/>
      <protection locked="0"/>
    </xf>
    <xf numFmtId="177" fontId="27" fillId="0" borderId="120" xfId="42" applyNumberFormat="1" applyFont="1" applyBorder="1" applyAlignment="1" applyProtection="1">
      <alignment horizontal="right" vertical="center" shrinkToFit="1"/>
      <protection locked="0"/>
    </xf>
    <xf numFmtId="177" fontId="27" fillId="0" borderId="121" xfId="42" applyNumberFormat="1" applyFont="1" applyBorder="1" applyAlignment="1" applyProtection="1">
      <alignment horizontal="right" vertical="center" shrinkToFit="1"/>
      <protection locked="0"/>
    </xf>
    <xf numFmtId="0" fontId="27" fillId="0" borderId="122" xfId="42" applyFont="1" applyBorder="1" applyAlignment="1" applyProtection="1">
      <alignment horizontal="center" vertical="center"/>
      <protection locked="0"/>
    </xf>
    <xf numFmtId="0" fontId="27" fillId="38" borderId="123" xfId="42" applyFont="1" applyFill="1" applyBorder="1" applyAlignment="1" applyProtection="1">
      <alignment vertical="center"/>
      <protection locked="0"/>
    </xf>
    <xf numFmtId="0" fontId="27" fillId="38" borderId="124" xfId="42" applyFont="1" applyFill="1" applyBorder="1" applyAlignment="1" applyProtection="1">
      <alignment vertical="center"/>
      <protection locked="0"/>
    </xf>
    <xf numFmtId="0" fontId="27" fillId="38" borderId="213" xfId="42" applyFont="1" applyFill="1" applyBorder="1" applyAlignment="1" applyProtection="1">
      <alignment vertical="center"/>
      <protection locked="0"/>
    </xf>
    <xf numFmtId="0" fontId="27" fillId="38" borderId="213" xfId="42" applyFont="1" applyFill="1" applyBorder="1" applyAlignment="1" applyProtection="1">
      <alignment horizontal="center" vertical="center"/>
      <protection locked="0"/>
    </xf>
    <xf numFmtId="176" fontId="27" fillId="38" borderId="123" xfId="42" applyNumberFormat="1" applyFont="1" applyFill="1" applyBorder="1" applyAlignment="1" applyProtection="1">
      <alignment vertical="center"/>
      <protection locked="0"/>
    </xf>
    <xf numFmtId="177" fontId="27" fillId="0" borderId="125" xfId="42" applyNumberFormat="1" applyFont="1" applyBorder="1" applyProtection="1">
      <alignment vertical="center"/>
      <protection locked="0"/>
    </xf>
    <xf numFmtId="177" fontId="27" fillId="0" borderId="0" xfId="42" applyNumberFormat="1" applyFont="1" applyBorder="1" applyProtection="1">
      <alignment vertical="center"/>
      <protection locked="0"/>
    </xf>
    <xf numFmtId="0" fontId="27" fillId="0" borderId="0" xfId="42" applyFont="1" applyBorder="1" applyAlignment="1" applyProtection="1">
      <alignment vertical="center" wrapText="1"/>
      <protection locked="0"/>
    </xf>
    <xf numFmtId="0" fontId="27" fillId="39" borderId="212" xfId="42" applyFont="1" applyFill="1" applyBorder="1" applyProtection="1">
      <alignment vertical="center"/>
      <protection locked="0"/>
    </xf>
    <xf numFmtId="0" fontId="27" fillId="39" borderId="0" xfId="42" applyFont="1" applyFill="1" applyProtection="1">
      <alignment vertical="center"/>
      <protection locked="0"/>
    </xf>
    <xf numFmtId="0" fontId="27" fillId="39" borderId="208" xfId="42" applyFont="1" applyFill="1" applyBorder="1" applyProtection="1">
      <alignment vertical="center"/>
      <protection locked="0"/>
    </xf>
    <xf numFmtId="0" fontId="27" fillId="39" borderId="209" xfId="42" applyFont="1" applyFill="1" applyBorder="1" applyProtection="1">
      <alignment vertical="center"/>
      <protection locked="0"/>
    </xf>
    <xf numFmtId="0" fontId="27" fillId="39" borderId="114" xfId="42" applyFont="1" applyFill="1" applyBorder="1" applyProtection="1">
      <alignment vertical="center"/>
      <protection locked="0"/>
    </xf>
    <xf numFmtId="0" fontId="27" fillId="39" borderId="214" xfId="42" applyFont="1" applyFill="1" applyBorder="1" applyProtection="1">
      <alignment vertical="center"/>
      <protection locked="0"/>
    </xf>
    <xf numFmtId="176" fontId="27" fillId="39" borderId="114" xfId="42" applyNumberFormat="1" applyFont="1" applyFill="1" applyBorder="1" applyProtection="1">
      <alignment vertical="center"/>
      <protection locked="0"/>
    </xf>
    <xf numFmtId="0" fontId="27" fillId="39" borderId="210" xfId="42" applyFont="1" applyFill="1" applyBorder="1" applyProtection="1">
      <alignment vertical="center"/>
      <protection locked="0"/>
    </xf>
    <xf numFmtId="5" fontId="27" fillId="39" borderId="211" xfId="42" applyNumberFormat="1" applyFont="1" applyFill="1" applyBorder="1" applyProtection="1">
      <alignment vertical="center"/>
      <protection locked="0"/>
    </xf>
    <xf numFmtId="177" fontId="27" fillId="39" borderId="114" xfId="42" applyNumberFormat="1" applyFont="1" applyFill="1" applyBorder="1" applyProtection="1">
      <alignment vertical="center"/>
      <protection locked="0"/>
    </xf>
    <xf numFmtId="176" fontId="27" fillId="39" borderId="214" xfId="42" applyNumberFormat="1" applyFont="1" applyFill="1" applyBorder="1" applyProtection="1">
      <alignment vertical="center"/>
      <protection locked="0"/>
    </xf>
    <xf numFmtId="0" fontId="27" fillId="39" borderId="0" xfId="42" applyFont="1" applyFill="1" applyAlignment="1" applyProtection="1">
      <alignment horizontal="left" vertical="center"/>
      <protection locked="0"/>
    </xf>
    <xf numFmtId="0" fontId="27" fillId="39" borderId="41" xfId="42" applyFont="1" applyFill="1" applyBorder="1" applyAlignment="1" applyProtection="1">
      <alignment horizontal="center" vertical="center"/>
      <protection locked="0"/>
    </xf>
    <xf numFmtId="0" fontId="27" fillId="39" borderId="198" xfId="42" applyFont="1" applyFill="1" applyBorder="1" applyAlignment="1" applyProtection="1">
      <alignment horizontal="right" vertical="center"/>
      <protection locked="0"/>
    </xf>
    <xf numFmtId="0" fontId="27" fillId="39" borderId="199" xfId="42" applyFont="1" applyFill="1" applyBorder="1" applyProtection="1">
      <alignment vertical="center"/>
      <protection locked="0"/>
    </xf>
    <xf numFmtId="0" fontId="27" fillId="39" borderId="177" xfId="42" applyFont="1" applyFill="1" applyBorder="1" applyAlignment="1" applyProtection="1">
      <alignment horizontal="center" vertical="center"/>
      <protection locked="0"/>
    </xf>
    <xf numFmtId="0" fontId="27" fillId="39" borderId="55" xfId="42" applyFont="1" applyFill="1" applyBorder="1" applyAlignment="1" applyProtection="1">
      <alignment horizontal="center" vertical="center"/>
      <protection locked="0"/>
    </xf>
    <xf numFmtId="0" fontId="27" fillId="39" borderId="184" xfId="42" applyFont="1" applyFill="1" applyBorder="1" applyAlignment="1" applyProtection="1">
      <alignment horizontal="center" vertical="center"/>
      <protection locked="0"/>
    </xf>
    <xf numFmtId="0" fontId="27" fillId="39" borderId="185" xfId="42" applyFont="1" applyFill="1" applyBorder="1" applyAlignment="1" applyProtection="1">
      <alignment horizontal="center" vertical="center"/>
      <protection locked="0"/>
    </xf>
    <xf numFmtId="0" fontId="27" fillId="39" borderId="140" xfId="42" applyFont="1" applyFill="1" applyBorder="1" applyAlignment="1" applyProtection="1">
      <alignment horizontal="center" vertical="center"/>
      <protection locked="0"/>
    </xf>
    <xf numFmtId="0" fontId="27" fillId="39" borderId="200" xfId="42" applyFont="1" applyFill="1" applyBorder="1" applyAlignment="1" applyProtection="1">
      <alignment horizontal="right" vertical="center"/>
      <protection locked="0"/>
    </xf>
    <xf numFmtId="0" fontId="27" fillId="39" borderId="201" xfId="42" applyFont="1" applyFill="1" applyBorder="1" applyProtection="1">
      <alignment vertical="center"/>
      <protection locked="0"/>
    </xf>
    <xf numFmtId="0" fontId="27" fillId="39" borderId="46" xfId="42" applyFont="1" applyFill="1" applyBorder="1" applyAlignment="1" applyProtection="1">
      <alignment horizontal="center" vertical="center"/>
      <protection locked="0"/>
    </xf>
    <xf numFmtId="0" fontId="27" fillId="39" borderId="57" xfId="42" applyFont="1" applyFill="1" applyBorder="1" applyAlignment="1" applyProtection="1">
      <alignment horizontal="center" vertical="center" shrinkToFit="1"/>
      <protection locked="0"/>
    </xf>
    <xf numFmtId="0" fontId="27" fillId="39" borderId="193" xfId="42" applyFont="1" applyFill="1" applyBorder="1" applyAlignment="1" applyProtection="1">
      <alignment horizontal="right" vertical="center"/>
      <protection locked="0"/>
    </xf>
    <xf numFmtId="3" fontId="27" fillId="39" borderId="194" xfId="42" applyNumberFormat="1" applyFont="1" applyFill="1" applyBorder="1" applyAlignment="1" applyProtection="1">
      <alignment horizontal="right" vertical="center"/>
      <protection locked="0"/>
    </xf>
    <xf numFmtId="0" fontId="27" fillId="39" borderId="46" xfId="42" applyFont="1" applyFill="1" applyBorder="1" applyAlignment="1" applyProtection="1">
      <alignment horizontal="right" vertical="center"/>
      <protection locked="0"/>
    </xf>
    <xf numFmtId="3" fontId="27" fillId="39" borderId="147" xfId="42" applyNumberFormat="1" applyFont="1" applyFill="1" applyBorder="1" applyAlignment="1" applyProtection="1">
      <alignment horizontal="right" vertical="center"/>
      <protection locked="0"/>
    </xf>
    <xf numFmtId="0" fontId="27" fillId="39" borderId="202" xfId="42" applyFont="1" applyFill="1" applyBorder="1" applyAlignment="1" applyProtection="1">
      <alignment horizontal="right" vertical="center"/>
      <protection locked="0"/>
    </xf>
    <xf numFmtId="5" fontId="27" fillId="39" borderId="203" xfId="42" applyNumberFormat="1" applyFont="1" applyFill="1" applyBorder="1" applyProtection="1">
      <alignment vertical="center"/>
      <protection locked="0"/>
    </xf>
    <xf numFmtId="0" fontId="27" fillId="39" borderId="44" xfId="42" applyFont="1" applyFill="1" applyBorder="1" applyAlignment="1" applyProtection="1">
      <alignment horizontal="center" vertical="center" shrinkToFit="1"/>
      <protection locked="0"/>
    </xf>
    <xf numFmtId="0" fontId="27" fillId="39" borderId="195" xfId="42" applyFont="1" applyFill="1" applyBorder="1" applyAlignment="1" applyProtection="1">
      <alignment horizontal="right" vertical="center"/>
      <protection locked="0"/>
    </xf>
    <xf numFmtId="3" fontId="27" fillId="39" borderId="43" xfId="42" applyNumberFormat="1" applyFont="1" applyFill="1" applyBorder="1" applyAlignment="1" applyProtection="1">
      <alignment horizontal="right" vertical="center"/>
      <protection locked="0"/>
    </xf>
    <xf numFmtId="0" fontId="27" fillId="39" borderId="49" xfId="42" applyFont="1" applyFill="1" applyBorder="1" applyAlignment="1" applyProtection="1">
      <alignment horizontal="right" vertical="center"/>
      <protection locked="0"/>
    </xf>
    <xf numFmtId="3" fontId="27" fillId="39" borderId="160" xfId="42" applyNumberFormat="1" applyFont="1" applyFill="1" applyBorder="1" applyAlignment="1" applyProtection="1">
      <alignment horizontal="right" vertical="center"/>
      <protection locked="0"/>
    </xf>
    <xf numFmtId="0" fontId="27" fillId="39" borderId="204" xfId="42" applyFont="1" applyFill="1" applyBorder="1" applyAlignment="1" applyProtection="1">
      <alignment horizontal="right" vertical="center"/>
      <protection locked="0"/>
    </xf>
    <xf numFmtId="0" fontId="27" fillId="39" borderId="205" xfId="42" applyFont="1" applyFill="1" applyBorder="1" applyProtection="1">
      <alignment vertical="center"/>
      <protection locked="0"/>
    </xf>
    <xf numFmtId="0" fontId="27" fillId="39" borderId="206" xfId="42" applyFont="1" applyFill="1" applyBorder="1" applyAlignment="1" applyProtection="1">
      <alignment horizontal="right" vertical="center"/>
      <protection locked="0"/>
    </xf>
    <xf numFmtId="5" fontId="27" fillId="39" borderId="207" xfId="42" applyNumberFormat="1" applyFont="1" applyFill="1" applyBorder="1" applyProtection="1">
      <alignment vertical="center"/>
      <protection locked="0"/>
    </xf>
    <xf numFmtId="0" fontId="27" fillId="39" borderId="181" xfId="42" applyFont="1" applyFill="1" applyBorder="1" applyAlignment="1" applyProtection="1">
      <alignment horizontal="center" vertical="center" shrinkToFit="1"/>
      <protection locked="0"/>
    </xf>
    <xf numFmtId="0" fontId="27" fillId="39" borderId="188" xfId="42" applyFont="1" applyFill="1" applyBorder="1" applyAlignment="1" applyProtection="1">
      <alignment horizontal="right" vertical="center"/>
      <protection locked="0"/>
    </xf>
    <xf numFmtId="3" fontId="27" fillId="39" borderId="189" xfId="42" applyNumberFormat="1" applyFont="1" applyFill="1" applyBorder="1" applyAlignment="1" applyProtection="1">
      <alignment horizontal="right" vertical="center"/>
      <protection locked="0"/>
    </xf>
    <xf numFmtId="0" fontId="27" fillId="39" borderId="143" xfId="42" applyFont="1" applyFill="1" applyBorder="1" applyAlignment="1" applyProtection="1">
      <alignment horizontal="right" vertical="center"/>
      <protection locked="0"/>
    </xf>
    <xf numFmtId="3" fontId="27" fillId="39" borderId="132" xfId="42" applyNumberFormat="1" applyFont="1" applyFill="1" applyBorder="1" applyAlignment="1" applyProtection="1">
      <alignment horizontal="right" vertical="center"/>
      <protection locked="0"/>
    </xf>
    <xf numFmtId="0" fontId="27" fillId="39" borderId="0" xfId="42" applyFont="1" applyFill="1" applyBorder="1" applyProtection="1">
      <alignment vertical="center"/>
      <protection locked="0"/>
    </xf>
    <xf numFmtId="0" fontId="27" fillId="39" borderId="196" xfId="42" applyFont="1" applyFill="1" applyBorder="1" applyProtection="1">
      <alignment vertical="center"/>
      <protection locked="0"/>
    </xf>
    <xf numFmtId="0" fontId="27" fillId="39" borderId="53" xfId="42" applyFont="1" applyFill="1" applyBorder="1" applyAlignment="1" applyProtection="1">
      <alignment horizontal="center" vertical="center"/>
      <protection locked="0"/>
    </xf>
    <xf numFmtId="0" fontId="27" fillId="39" borderId="182" xfId="42" applyFont="1" applyFill="1" applyBorder="1" applyAlignment="1" applyProtection="1">
      <alignment horizontal="center" vertical="center" shrinkToFit="1"/>
      <protection locked="0"/>
    </xf>
    <xf numFmtId="0" fontId="27" fillId="39" borderId="129" xfId="42" applyFont="1" applyFill="1" applyBorder="1" applyAlignment="1" applyProtection="1">
      <alignment horizontal="right" vertical="center"/>
      <protection locked="0"/>
    </xf>
    <xf numFmtId="3" fontId="27" fillId="39" borderId="113" xfId="42" applyNumberFormat="1" applyFont="1" applyFill="1" applyBorder="1" applyAlignment="1" applyProtection="1">
      <alignment horizontal="right" vertical="center"/>
      <protection locked="0"/>
    </xf>
    <xf numFmtId="0" fontId="27" fillId="39" borderId="109" xfId="42" applyFont="1" applyFill="1" applyBorder="1" applyAlignment="1" applyProtection="1">
      <alignment horizontal="right" vertical="center"/>
      <protection locked="0"/>
    </xf>
    <xf numFmtId="3" fontId="27" fillId="39" borderId="141" xfId="42" applyNumberFormat="1" applyFont="1" applyFill="1" applyBorder="1" applyAlignment="1" applyProtection="1">
      <alignment horizontal="right" vertical="center"/>
      <protection locked="0"/>
    </xf>
    <xf numFmtId="0" fontId="27" fillId="39" borderId="93" xfId="42" applyFont="1" applyFill="1" applyBorder="1" applyAlignment="1" applyProtection="1">
      <alignment horizontal="center" vertical="center"/>
      <protection locked="0"/>
    </xf>
    <xf numFmtId="0" fontId="27" fillId="39" borderId="52" xfId="42" applyFont="1" applyFill="1" applyBorder="1" applyAlignment="1" applyProtection="1">
      <alignment horizontal="center" vertical="center"/>
      <protection locked="0"/>
    </xf>
    <xf numFmtId="0" fontId="27" fillId="39" borderId="192" xfId="42" applyFont="1" applyFill="1" applyBorder="1" applyAlignment="1" applyProtection="1">
      <alignment horizontal="center" vertical="center" shrinkToFit="1"/>
      <protection locked="0"/>
    </xf>
    <xf numFmtId="0" fontId="27" fillId="39" borderId="126" xfId="42" applyFont="1" applyFill="1" applyBorder="1" applyAlignment="1" applyProtection="1">
      <alignment horizontal="right" vertical="center"/>
      <protection locked="0"/>
    </xf>
    <xf numFmtId="3" fontId="27" fillId="39" borderId="128" xfId="42" applyNumberFormat="1" applyFont="1" applyFill="1" applyBorder="1" applyAlignment="1" applyProtection="1">
      <alignment horizontal="right" vertical="center"/>
      <protection locked="0"/>
    </xf>
    <xf numFmtId="0" fontId="27" fillId="39" borderId="0" xfId="42" applyFont="1" applyFill="1" applyBorder="1" applyAlignment="1" applyProtection="1">
      <alignment horizontal="right" vertical="center"/>
      <protection locked="0"/>
    </xf>
    <xf numFmtId="3" fontId="27" fillId="39" borderId="157" xfId="42" applyNumberFormat="1" applyFont="1" applyFill="1" applyBorder="1" applyAlignment="1" applyProtection="1">
      <alignment horizontal="right" vertical="center"/>
      <protection locked="0"/>
    </xf>
    <xf numFmtId="0" fontId="27" fillId="39" borderId="24" xfId="42" applyFont="1" applyFill="1" applyBorder="1" applyAlignment="1" applyProtection="1">
      <alignment horizontal="center" vertical="center" shrinkToFit="1"/>
      <protection locked="0"/>
    </xf>
    <xf numFmtId="0" fontId="27" fillId="39" borderId="105" xfId="42" applyFont="1" applyFill="1" applyBorder="1" applyAlignment="1" applyProtection="1">
      <alignment horizontal="right" vertical="center"/>
      <protection locked="0"/>
    </xf>
    <xf numFmtId="3" fontId="27" fillId="39" borderId="22" xfId="42" applyNumberFormat="1" applyFont="1" applyFill="1" applyBorder="1" applyAlignment="1" applyProtection="1">
      <alignment horizontal="right" vertical="center"/>
      <protection locked="0"/>
    </xf>
    <xf numFmtId="0" fontId="27" fillId="39" borderId="12" xfId="42" applyFont="1" applyFill="1" applyBorder="1" applyAlignment="1" applyProtection="1">
      <alignment horizontal="right" vertical="center"/>
      <protection locked="0"/>
    </xf>
    <xf numFmtId="3" fontId="27" fillId="39" borderId="161" xfId="42" applyNumberFormat="1" applyFont="1" applyFill="1" applyBorder="1" applyAlignment="1" applyProtection="1">
      <alignment horizontal="right" vertical="center"/>
      <protection locked="0"/>
    </xf>
    <xf numFmtId="0" fontId="27" fillId="39" borderId="162" xfId="42" applyFont="1" applyFill="1" applyBorder="1" applyAlignment="1" applyProtection="1">
      <alignment horizontal="center" vertical="center"/>
      <protection locked="0"/>
    </xf>
    <xf numFmtId="0" fontId="27" fillId="39" borderId="183" xfId="42" applyFont="1" applyFill="1" applyBorder="1" applyProtection="1">
      <alignment vertical="center"/>
      <protection locked="0"/>
    </xf>
    <xf numFmtId="0" fontId="27" fillId="39" borderId="190" xfId="42" applyFont="1" applyFill="1" applyBorder="1" applyProtection="1">
      <alignment vertical="center"/>
      <protection locked="0"/>
    </xf>
    <xf numFmtId="3" fontId="27" fillId="39" borderId="191" xfId="42" applyNumberFormat="1" applyFont="1" applyFill="1" applyBorder="1" applyProtection="1">
      <alignment vertical="center"/>
      <protection locked="0"/>
    </xf>
    <xf numFmtId="0" fontId="27" fillId="39" borderId="163" xfId="42" applyFont="1" applyFill="1" applyBorder="1" applyProtection="1">
      <alignment vertical="center"/>
      <protection locked="0"/>
    </xf>
    <xf numFmtId="3" fontId="27" fillId="39" borderId="165" xfId="42" applyNumberFormat="1" applyFont="1" applyFill="1" applyBorder="1" applyProtection="1">
      <alignment vertical="center"/>
      <protection locked="0"/>
    </xf>
    <xf numFmtId="0" fontId="27" fillId="0" borderId="130" xfId="42" applyFont="1" applyBorder="1" applyProtection="1">
      <alignment vertical="center"/>
      <protection locked="0"/>
    </xf>
    <xf numFmtId="0" fontId="27" fillId="0" borderId="132" xfId="42" applyFont="1" applyBorder="1" applyProtection="1">
      <alignment vertical="center"/>
      <protection locked="0"/>
    </xf>
    <xf numFmtId="0" fontId="27" fillId="0" borderId="133" xfId="42" applyFont="1" applyBorder="1" applyProtection="1">
      <alignment vertical="center"/>
      <protection locked="0"/>
    </xf>
    <xf numFmtId="0" fontId="27" fillId="0" borderId="134" xfId="42" applyFont="1" applyBorder="1" applyProtection="1">
      <alignment vertical="center"/>
      <protection locked="0"/>
    </xf>
    <xf numFmtId="0" fontId="27" fillId="0" borderId="135" xfId="42" applyFont="1" applyBorder="1" applyProtection="1">
      <alignment vertical="center"/>
      <protection locked="0"/>
    </xf>
    <xf numFmtId="0" fontId="27" fillId="0" borderId="137" xfId="42" applyFont="1" applyBorder="1" applyProtection="1">
      <alignment vertical="center"/>
      <protection locked="0"/>
    </xf>
    <xf numFmtId="0" fontId="27" fillId="0" borderId="151" xfId="42" applyFont="1" applyBorder="1" applyProtection="1">
      <alignment vertical="center"/>
      <protection locked="0"/>
    </xf>
    <xf numFmtId="0" fontId="27" fillId="0" borderId="152" xfId="42" applyFont="1" applyBorder="1" applyProtection="1">
      <alignment vertical="center"/>
      <protection locked="0"/>
    </xf>
    <xf numFmtId="0" fontId="27" fillId="0" borderId="153" xfId="42" applyFont="1" applyBorder="1" applyProtection="1">
      <alignment vertical="center"/>
      <protection locked="0"/>
    </xf>
    <xf numFmtId="0" fontId="27" fillId="0" borderId="145" xfId="42" applyFont="1" applyBorder="1" applyAlignment="1" applyProtection="1">
      <alignment horizontal="right" vertical="center"/>
      <protection locked="0"/>
    </xf>
    <xf numFmtId="0" fontId="27" fillId="0" borderId="148" xfId="42" applyFont="1" applyBorder="1" applyProtection="1">
      <alignment vertical="center"/>
      <protection locked="0"/>
    </xf>
    <xf numFmtId="0" fontId="27" fillId="0" borderId="131" xfId="42" applyFont="1" applyBorder="1" applyAlignment="1" applyProtection="1">
      <alignment horizontal="center" vertical="center"/>
      <protection locked="0"/>
    </xf>
    <xf numFmtId="0" fontId="27" fillId="0" borderId="132" xfId="42" applyFont="1" applyBorder="1" applyAlignment="1" applyProtection="1">
      <alignment horizontal="center" vertical="center"/>
      <protection locked="0"/>
    </xf>
    <xf numFmtId="0" fontId="27" fillId="0" borderId="36" xfId="42" applyFont="1" applyBorder="1" applyAlignment="1" applyProtection="1">
      <alignment horizontal="center" vertical="center"/>
      <protection locked="0"/>
    </xf>
    <xf numFmtId="0" fontId="27" fillId="0" borderId="134" xfId="42" applyFont="1" applyBorder="1" applyAlignment="1" applyProtection="1">
      <alignment horizontal="center" vertical="center"/>
      <protection locked="0"/>
    </xf>
    <xf numFmtId="0" fontId="27" fillId="0" borderId="136" xfId="42" applyFont="1" applyBorder="1" applyAlignment="1" applyProtection="1">
      <alignment horizontal="center" vertical="center"/>
      <protection locked="0"/>
    </xf>
    <xf numFmtId="0" fontId="27" fillId="0" borderId="137" xfId="42" applyFont="1" applyBorder="1" applyAlignment="1" applyProtection="1">
      <alignment horizontal="center" vertical="center"/>
      <protection locked="0"/>
    </xf>
    <xf numFmtId="0" fontId="30" fillId="0" borderId="131" xfId="42" applyFont="1" applyBorder="1" applyAlignment="1" applyProtection="1">
      <alignment horizontal="center" vertical="center"/>
      <protection locked="0"/>
    </xf>
    <xf numFmtId="0" fontId="30" fillId="0" borderId="36" xfId="42" applyFont="1" applyBorder="1" applyAlignment="1" applyProtection="1">
      <alignment horizontal="center" vertical="center"/>
      <protection locked="0"/>
    </xf>
    <xf numFmtId="0" fontId="30" fillId="0" borderId="136" xfId="42" applyFont="1" applyBorder="1" applyAlignment="1" applyProtection="1">
      <alignment horizontal="center" vertical="center"/>
      <protection locked="0"/>
    </xf>
    <xf numFmtId="0" fontId="27" fillId="0" borderId="138" xfId="42" applyFont="1" applyBorder="1" applyProtection="1">
      <alignment vertical="center"/>
      <protection locked="0"/>
    </xf>
    <xf numFmtId="0" fontId="27" fillId="0" borderId="139" xfId="42" applyFont="1" applyBorder="1" applyAlignment="1" applyProtection="1">
      <alignment horizontal="center" vertical="center"/>
      <protection locked="0"/>
    </xf>
    <xf numFmtId="0" fontId="30" fillId="0" borderId="139" xfId="42" applyFont="1" applyBorder="1" applyAlignment="1" applyProtection="1">
      <alignment horizontal="center" vertical="center"/>
      <protection locked="0"/>
    </xf>
    <xf numFmtId="0" fontId="27" fillId="0" borderId="140" xfId="42" applyFont="1" applyBorder="1" applyAlignment="1" applyProtection="1">
      <alignment horizontal="center" vertical="center"/>
      <protection locked="0"/>
    </xf>
    <xf numFmtId="0" fontId="30" fillId="0" borderId="140" xfId="42" applyFont="1" applyBorder="1" applyAlignment="1" applyProtection="1">
      <alignment horizontal="center" vertical="center"/>
      <protection locked="0"/>
    </xf>
    <xf numFmtId="0" fontId="27" fillId="0" borderId="0" xfId="42" applyFont="1" applyBorder="1" applyProtection="1">
      <alignment vertical="center"/>
      <protection locked="0"/>
    </xf>
    <xf numFmtId="0" fontId="27" fillId="0" borderId="0" xfId="42" applyFont="1" applyBorder="1" applyAlignment="1" applyProtection="1">
      <alignment horizontal="center" vertical="center"/>
      <protection locked="0"/>
    </xf>
    <xf numFmtId="0" fontId="30" fillId="0" borderId="0" xfId="42" applyFont="1" applyBorder="1" applyAlignment="1" applyProtection="1">
      <alignment horizontal="center" vertical="center"/>
      <protection locked="0"/>
    </xf>
    <xf numFmtId="0" fontId="27" fillId="0" borderId="41" xfId="42" applyFont="1" applyBorder="1" applyAlignment="1" applyProtection="1">
      <alignment horizontal="center" vertical="center"/>
      <protection locked="0"/>
    </xf>
    <xf numFmtId="0" fontId="27" fillId="0" borderId="170" xfId="42" applyFont="1" applyBorder="1" applyAlignment="1" applyProtection="1">
      <alignment horizontal="center" vertical="center"/>
      <protection locked="0"/>
    </xf>
    <xf numFmtId="0" fontId="27" fillId="0" borderId="55" xfId="42" applyFont="1" applyBorder="1" applyAlignment="1" applyProtection="1">
      <alignment horizontal="center" vertical="center"/>
      <protection locked="0"/>
    </xf>
    <xf numFmtId="0" fontId="27" fillId="0" borderId="184" xfId="42" applyFont="1" applyBorder="1" applyAlignment="1" applyProtection="1">
      <alignment horizontal="center" vertical="center"/>
      <protection locked="0"/>
    </xf>
    <xf numFmtId="0" fontId="27" fillId="0" borderId="185" xfId="42" applyFont="1" applyBorder="1" applyAlignment="1" applyProtection="1">
      <alignment horizontal="center" vertical="center"/>
      <protection locked="0"/>
    </xf>
    <xf numFmtId="0" fontId="27" fillId="0" borderId="173" xfId="42" applyFont="1" applyBorder="1" applyAlignment="1" applyProtection="1">
      <alignment horizontal="center" vertical="center"/>
      <protection locked="0"/>
    </xf>
    <xf numFmtId="0" fontId="27" fillId="0" borderId="177" xfId="42" applyFont="1" applyBorder="1" applyAlignment="1" applyProtection="1">
      <alignment horizontal="center" vertical="center"/>
      <protection locked="0"/>
    </xf>
    <xf numFmtId="0" fontId="27" fillId="0" borderId="98" xfId="42" applyFont="1" applyBorder="1" applyAlignment="1" applyProtection="1">
      <alignment horizontal="center" vertical="center"/>
      <protection locked="0"/>
    </xf>
    <xf numFmtId="0" fontId="27" fillId="0" borderId="99" xfId="42" applyFont="1" applyBorder="1" applyAlignment="1" applyProtection="1">
      <alignment horizontal="center" vertical="center"/>
      <protection locked="0"/>
    </xf>
    <xf numFmtId="0" fontId="27" fillId="0" borderId="167" xfId="42" applyFont="1" applyBorder="1" applyAlignment="1" applyProtection="1">
      <alignment horizontal="center" vertical="center"/>
      <protection locked="0"/>
    </xf>
    <xf numFmtId="0" fontId="27" fillId="0" borderId="154" xfId="42" applyFont="1" applyBorder="1" applyProtection="1">
      <alignment vertical="center"/>
      <protection locked="0"/>
    </xf>
    <xf numFmtId="0" fontId="27" fillId="0" borderId="178" xfId="42" applyFont="1" applyBorder="1" applyProtection="1">
      <alignment vertical="center"/>
      <protection locked="0"/>
    </xf>
    <xf numFmtId="0" fontId="27" fillId="0" borderId="107" xfId="42" applyFont="1" applyBorder="1" applyProtection="1">
      <alignment vertical="center"/>
      <protection locked="0"/>
    </xf>
    <xf numFmtId="3" fontId="27" fillId="0" borderId="27" xfId="42" applyNumberFormat="1" applyFont="1" applyBorder="1" applyProtection="1">
      <alignment vertical="center"/>
      <protection locked="0"/>
    </xf>
    <xf numFmtId="0" fontId="27" fillId="0" borderId="13" xfId="42" applyFont="1" applyBorder="1" applyAlignment="1" applyProtection="1">
      <alignment horizontal="center" vertical="center"/>
      <protection locked="0"/>
    </xf>
    <xf numFmtId="0" fontId="27" fillId="0" borderId="52" xfId="42" applyFont="1" applyBorder="1" applyAlignment="1" applyProtection="1">
      <alignment horizontal="center" vertical="center"/>
      <protection locked="0"/>
    </xf>
    <xf numFmtId="0" fontId="27" fillId="0" borderId="57" xfId="42" applyFont="1" applyBorder="1" applyAlignment="1" applyProtection="1">
      <alignment horizontal="center" vertical="center"/>
      <protection locked="0"/>
    </xf>
    <xf numFmtId="0" fontId="27" fillId="0" borderId="193" xfId="42" applyFont="1" applyBorder="1" applyAlignment="1" applyProtection="1">
      <alignment horizontal="right" vertical="center"/>
      <protection locked="0"/>
    </xf>
    <xf numFmtId="3" fontId="27" fillId="0" borderId="194" xfId="42" applyNumberFormat="1" applyFont="1" applyBorder="1" applyAlignment="1" applyProtection="1">
      <alignment horizontal="right" vertical="center"/>
      <protection locked="0"/>
    </xf>
    <xf numFmtId="0" fontId="27" fillId="0" borderId="46" xfId="42" applyFont="1" applyBorder="1" applyAlignment="1" applyProtection="1">
      <alignment horizontal="right" vertical="center"/>
      <protection locked="0"/>
    </xf>
    <xf numFmtId="3" fontId="27" fillId="0" borderId="147" xfId="42" applyNumberFormat="1" applyFont="1" applyBorder="1" applyAlignment="1" applyProtection="1">
      <alignment horizontal="right" vertical="center"/>
      <protection locked="0"/>
    </xf>
    <xf numFmtId="0" fontId="27" fillId="0" borderId="166" xfId="42" applyFont="1" applyBorder="1" applyAlignment="1" applyProtection="1">
      <alignment horizontal="center" vertical="center"/>
      <protection locked="0"/>
    </xf>
    <xf numFmtId="0" fontId="27" fillId="0" borderId="127" xfId="42" applyFont="1" applyBorder="1" applyAlignment="1" applyProtection="1">
      <alignment horizontal="center" vertical="center"/>
      <protection locked="0"/>
    </xf>
    <xf numFmtId="0" fontId="27" fillId="0" borderId="157" xfId="42" applyFont="1" applyBorder="1" applyAlignment="1" applyProtection="1">
      <alignment horizontal="center" vertical="center"/>
      <protection locked="0"/>
    </xf>
    <xf numFmtId="0" fontId="27" fillId="0" borderId="156" xfId="42" applyFont="1" applyBorder="1" applyAlignment="1" applyProtection="1">
      <alignment horizontal="center" vertical="center"/>
      <protection locked="0"/>
    </xf>
    <xf numFmtId="0" fontId="27" fillId="0" borderId="171" xfId="42" applyFont="1" applyBorder="1" applyProtection="1">
      <alignment vertical="center"/>
      <protection locked="0"/>
    </xf>
    <xf numFmtId="0" fontId="27" fillId="0" borderId="179" xfId="42" applyFont="1" applyBorder="1" applyProtection="1">
      <alignment vertical="center"/>
      <protection locked="0"/>
    </xf>
    <xf numFmtId="0" fontId="27" fillId="0" borderId="108" xfId="42" applyFont="1" applyBorder="1" applyProtection="1">
      <alignment vertical="center"/>
      <protection locked="0"/>
    </xf>
    <xf numFmtId="3" fontId="27" fillId="0" borderId="37" xfId="42" applyNumberFormat="1" applyFont="1" applyBorder="1" applyProtection="1">
      <alignment vertical="center"/>
      <protection locked="0"/>
    </xf>
    <xf numFmtId="0" fontId="27" fillId="0" borderId="16" xfId="42" applyFont="1" applyBorder="1" applyAlignment="1" applyProtection="1">
      <alignment horizontal="center" vertical="center"/>
      <protection locked="0"/>
    </xf>
    <xf numFmtId="0" fontId="27" fillId="0" borderId="93" xfId="42" applyFont="1" applyBorder="1" applyAlignment="1" applyProtection="1">
      <alignment horizontal="center" vertical="center"/>
      <protection locked="0"/>
    </xf>
    <xf numFmtId="0" fontId="27" fillId="0" borderId="44" xfId="42" applyFont="1" applyBorder="1" applyAlignment="1" applyProtection="1">
      <alignment horizontal="center" vertical="center"/>
      <protection locked="0"/>
    </xf>
    <xf numFmtId="0" fontId="27" fillId="0" borderId="195" xfId="42" applyFont="1" applyBorder="1" applyAlignment="1" applyProtection="1">
      <alignment horizontal="right" vertical="center"/>
      <protection locked="0"/>
    </xf>
    <xf numFmtId="3" fontId="27" fillId="0" borderId="43" xfId="42" applyNumberFormat="1" applyFont="1" applyBorder="1" applyAlignment="1" applyProtection="1">
      <alignment horizontal="right" vertical="center"/>
      <protection locked="0"/>
    </xf>
    <xf numFmtId="0" fontId="27" fillId="0" borderId="49" xfId="42" applyFont="1" applyBorder="1" applyAlignment="1" applyProtection="1">
      <alignment horizontal="right" vertical="center"/>
      <protection locked="0"/>
    </xf>
    <xf numFmtId="3" fontId="27" fillId="0" borderId="160" xfId="42" applyNumberFormat="1" applyFont="1" applyBorder="1" applyAlignment="1" applyProtection="1">
      <alignment horizontal="right" vertical="center"/>
      <protection locked="0"/>
    </xf>
    <xf numFmtId="3" fontId="27" fillId="0" borderId="169" xfId="42" applyNumberFormat="1" applyFont="1" applyBorder="1" applyAlignment="1" applyProtection="1">
      <alignment horizontal="right" vertical="center"/>
      <protection locked="0"/>
    </xf>
    <xf numFmtId="3" fontId="27" fillId="0" borderId="159" xfId="42" applyNumberFormat="1" applyFont="1" applyBorder="1" applyAlignment="1" applyProtection="1">
      <alignment horizontal="right" vertical="center"/>
      <protection locked="0"/>
    </xf>
    <xf numFmtId="3" fontId="27" fillId="0" borderId="168" xfId="42" applyNumberFormat="1" applyFont="1" applyBorder="1" applyAlignment="1" applyProtection="1">
      <alignment horizontal="right" vertical="center"/>
      <protection locked="0"/>
    </xf>
    <xf numFmtId="3" fontId="27" fillId="0" borderId="158" xfId="42" applyNumberFormat="1" applyFont="1" applyBorder="1" applyAlignment="1" applyProtection="1">
      <alignment horizontal="right" vertical="center"/>
      <protection locked="0"/>
    </xf>
    <xf numFmtId="0" fontId="27" fillId="0" borderId="174" xfId="42" applyFont="1" applyBorder="1" applyAlignment="1" applyProtection="1">
      <alignment horizontal="center" vertical="center"/>
      <protection locked="0"/>
    </xf>
    <xf numFmtId="0" fontId="27" fillId="0" borderId="181" xfId="42" applyFont="1" applyBorder="1" applyAlignment="1" applyProtection="1">
      <alignment horizontal="center" vertical="center"/>
      <protection locked="0"/>
    </xf>
    <xf numFmtId="0" fontId="27" fillId="0" borderId="188" xfId="42" applyFont="1" applyBorder="1" applyAlignment="1" applyProtection="1">
      <alignment horizontal="right" vertical="center"/>
      <protection locked="0"/>
    </xf>
    <xf numFmtId="3" fontId="27" fillId="0" borderId="189" xfId="42" applyNumberFormat="1" applyFont="1" applyBorder="1" applyAlignment="1" applyProtection="1">
      <alignment horizontal="right" vertical="center"/>
      <protection locked="0"/>
    </xf>
    <xf numFmtId="0" fontId="27" fillId="0" borderId="143" xfId="42" applyFont="1" applyBorder="1" applyAlignment="1" applyProtection="1">
      <alignment horizontal="right" vertical="center"/>
      <protection locked="0"/>
    </xf>
    <xf numFmtId="3" fontId="27" fillId="0" borderId="132" xfId="42" applyNumberFormat="1" applyFont="1" applyBorder="1" applyAlignment="1" applyProtection="1">
      <alignment horizontal="right" vertical="center"/>
      <protection locked="0"/>
    </xf>
    <xf numFmtId="0" fontId="27" fillId="0" borderId="172" xfId="42" applyFont="1" applyBorder="1" applyProtection="1">
      <alignment vertical="center"/>
      <protection locked="0"/>
    </xf>
    <xf numFmtId="0" fontId="27" fillId="0" borderId="180" xfId="42" applyFont="1" applyBorder="1" applyProtection="1">
      <alignment vertical="center"/>
      <protection locked="0"/>
    </xf>
    <xf numFmtId="0" fontId="27" fillId="0" borderId="186" xfId="42" applyFont="1" applyBorder="1" applyProtection="1">
      <alignment vertical="center"/>
      <protection locked="0"/>
    </xf>
    <xf numFmtId="3" fontId="27" fillId="0" borderId="187" xfId="42" applyNumberFormat="1" applyFont="1" applyBorder="1" applyProtection="1">
      <alignment vertical="center"/>
      <protection locked="0"/>
    </xf>
    <xf numFmtId="0" fontId="27" fillId="0" borderId="175" xfId="42" applyFont="1" applyBorder="1" applyAlignment="1" applyProtection="1">
      <alignment horizontal="center" vertical="center"/>
      <protection locked="0"/>
    </xf>
    <xf numFmtId="0" fontId="27" fillId="0" borderId="53" xfId="42" applyFont="1" applyBorder="1" applyAlignment="1" applyProtection="1">
      <alignment horizontal="center" vertical="center"/>
      <protection locked="0"/>
    </xf>
    <xf numFmtId="0" fontId="27" fillId="0" borderId="182" xfId="42" applyFont="1" applyBorder="1" applyAlignment="1" applyProtection="1">
      <alignment horizontal="center" vertical="center"/>
      <protection locked="0"/>
    </xf>
    <xf numFmtId="0" fontId="27" fillId="0" borderId="129" xfId="42" applyFont="1" applyBorder="1" applyAlignment="1" applyProtection="1">
      <alignment horizontal="right" vertical="center"/>
      <protection locked="0"/>
    </xf>
    <xf numFmtId="3" fontId="27" fillId="0" borderId="113" xfId="42" applyNumberFormat="1" applyFont="1" applyBorder="1" applyAlignment="1" applyProtection="1">
      <alignment horizontal="right" vertical="center"/>
      <protection locked="0"/>
    </xf>
    <xf numFmtId="0" fontId="27" fillId="0" borderId="109" xfId="42" applyFont="1" applyBorder="1" applyAlignment="1" applyProtection="1">
      <alignment horizontal="right" vertical="center"/>
      <protection locked="0"/>
    </xf>
    <xf numFmtId="3" fontId="27" fillId="0" borderId="141" xfId="42" applyNumberFormat="1" applyFont="1" applyBorder="1" applyAlignment="1" applyProtection="1">
      <alignment horizontal="right" vertical="center"/>
      <protection locked="0"/>
    </xf>
    <xf numFmtId="0" fontId="27" fillId="0" borderId="142" xfId="42" applyFont="1" applyBorder="1" applyProtection="1">
      <alignment vertical="center"/>
      <protection locked="0"/>
    </xf>
    <xf numFmtId="0" fontId="27" fillId="0" borderId="181" xfId="42" applyFont="1" applyBorder="1" applyProtection="1">
      <alignment vertical="center"/>
      <protection locked="0"/>
    </xf>
    <xf numFmtId="0" fontId="27" fillId="0" borderId="188" xfId="42" applyFont="1" applyBorder="1" applyProtection="1">
      <alignment vertical="center"/>
      <protection locked="0"/>
    </xf>
    <xf numFmtId="3" fontId="27" fillId="0" borderId="189" xfId="42" applyNumberFormat="1" applyFont="1" applyBorder="1" applyProtection="1">
      <alignment vertical="center"/>
      <protection locked="0"/>
    </xf>
    <xf numFmtId="0" fontId="27" fillId="0" borderId="144" xfId="42" applyFont="1" applyBorder="1" applyAlignment="1" applyProtection="1">
      <alignment horizontal="center" vertical="center"/>
      <protection locked="0"/>
    </xf>
    <xf numFmtId="0" fontId="27" fillId="0" borderId="110" xfId="42" applyFont="1" applyBorder="1" applyAlignment="1" applyProtection="1">
      <alignment horizontal="center" vertical="center"/>
      <protection locked="0"/>
    </xf>
    <xf numFmtId="0" fontId="27" fillId="0" borderId="111" xfId="42" applyFont="1" applyBorder="1" applyProtection="1">
      <alignment vertical="center"/>
      <protection locked="0"/>
    </xf>
    <xf numFmtId="0" fontId="27" fillId="0" borderId="170" xfId="42" applyFont="1" applyBorder="1" applyProtection="1">
      <alignment vertical="center"/>
      <protection locked="0"/>
    </xf>
    <xf numFmtId="0" fontId="27" fillId="0" borderId="55" xfId="42" applyFont="1" applyBorder="1" applyProtection="1">
      <alignment vertical="center"/>
      <protection locked="0"/>
    </xf>
    <xf numFmtId="0" fontId="27" fillId="0" borderId="184" xfId="42" applyFont="1" applyBorder="1" applyProtection="1">
      <alignment vertical="center"/>
      <protection locked="0"/>
    </xf>
    <xf numFmtId="3" fontId="27" fillId="0" borderId="185" xfId="42" applyNumberFormat="1" applyFont="1" applyBorder="1" applyProtection="1">
      <alignment vertical="center"/>
      <protection locked="0"/>
    </xf>
    <xf numFmtId="0" fontId="27" fillId="0" borderId="192" xfId="42" applyFont="1" applyBorder="1" applyAlignment="1" applyProtection="1">
      <alignment horizontal="center" vertical="center"/>
      <protection locked="0"/>
    </xf>
    <xf numFmtId="0" fontId="27" fillId="0" borderId="126" xfId="42" applyFont="1" applyBorder="1" applyAlignment="1" applyProtection="1">
      <alignment horizontal="right" vertical="center"/>
      <protection locked="0"/>
    </xf>
    <xf numFmtId="3" fontId="27" fillId="0" borderId="128" xfId="42" applyNumberFormat="1" applyFont="1" applyBorder="1" applyAlignment="1" applyProtection="1">
      <alignment horizontal="right" vertical="center"/>
      <protection locked="0"/>
    </xf>
    <xf numFmtId="0" fontId="27" fillId="0" borderId="0" xfId="42" applyFont="1" applyBorder="1" applyAlignment="1" applyProtection="1">
      <alignment horizontal="right" vertical="center"/>
      <protection locked="0"/>
    </xf>
    <xf numFmtId="3" fontId="27" fillId="0" borderId="157" xfId="42" applyNumberFormat="1" applyFont="1" applyBorder="1" applyAlignment="1" applyProtection="1">
      <alignment horizontal="right" vertical="center"/>
      <protection locked="0"/>
    </xf>
    <xf numFmtId="0" fontId="27" fillId="0" borderId="24" xfId="42" applyFont="1" applyBorder="1" applyAlignment="1" applyProtection="1">
      <alignment horizontal="center" vertical="center"/>
      <protection locked="0"/>
    </xf>
    <xf numFmtId="0" fontId="27" fillId="0" borderId="105" xfId="42" applyFont="1" applyBorder="1" applyAlignment="1" applyProtection="1">
      <alignment horizontal="right" vertical="center"/>
      <protection locked="0"/>
    </xf>
    <xf numFmtId="3" fontId="27" fillId="0" borderId="22" xfId="42" applyNumberFormat="1" applyFont="1" applyBorder="1" applyAlignment="1" applyProtection="1">
      <alignment horizontal="right" vertical="center"/>
      <protection locked="0"/>
    </xf>
    <xf numFmtId="0" fontId="27" fillId="0" borderId="12" xfId="42" applyFont="1" applyBorder="1" applyAlignment="1" applyProtection="1">
      <alignment horizontal="right" vertical="center"/>
      <protection locked="0"/>
    </xf>
    <xf numFmtId="3" fontId="27" fillId="0" borderId="161" xfId="42" applyNumberFormat="1" applyFont="1" applyBorder="1" applyAlignment="1" applyProtection="1">
      <alignment horizontal="right" vertical="center"/>
      <protection locked="0"/>
    </xf>
    <xf numFmtId="0" fontId="27" fillId="0" borderId="162" xfId="42" applyFont="1" applyBorder="1" applyAlignment="1" applyProtection="1">
      <alignment horizontal="center" vertical="center"/>
      <protection locked="0"/>
    </xf>
    <xf numFmtId="0" fontId="27" fillId="0" borderId="183" xfId="42" applyFont="1" applyBorder="1" applyProtection="1">
      <alignment vertical="center"/>
      <protection locked="0"/>
    </xf>
    <xf numFmtId="0" fontId="27" fillId="0" borderId="190" xfId="42" applyFont="1" applyBorder="1" applyProtection="1">
      <alignment vertical="center"/>
      <protection locked="0"/>
    </xf>
    <xf numFmtId="3" fontId="27" fillId="0" borderId="191" xfId="42" applyNumberFormat="1" applyFont="1" applyBorder="1" applyProtection="1">
      <alignment vertical="center"/>
      <protection locked="0"/>
    </xf>
    <xf numFmtId="0" fontId="27" fillId="0" borderId="163" xfId="42" applyFont="1" applyBorder="1" applyProtection="1">
      <alignment vertical="center"/>
      <protection locked="0"/>
    </xf>
    <xf numFmtId="3" fontId="27" fillId="0" borderId="165" xfId="42" applyNumberFormat="1" applyFont="1" applyBorder="1" applyProtection="1">
      <alignment vertical="center"/>
      <protection locked="0"/>
    </xf>
    <xf numFmtId="3" fontId="27" fillId="0" borderId="0" xfId="42" applyNumberFormat="1" applyFont="1" applyBorder="1" applyProtection="1">
      <alignment vertical="center"/>
      <protection locked="0"/>
    </xf>
    <xf numFmtId="0" fontId="27" fillId="0" borderId="155" xfId="42" applyFont="1" applyBorder="1" applyProtection="1">
      <alignment vertical="center"/>
      <protection locked="0"/>
    </xf>
    <xf numFmtId="0" fontId="27" fillId="0" borderId="182" xfId="42" applyFont="1" applyBorder="1" applyProtection="1">
      <alignment vertical="center"/>
      <protection locked="0"/>
    </xf>
    <xf numFmtId="0" fontId="27" fillId="0" borderId="129" xfId="42" applyFont="1" applyBorder="1" applyProtection="1">
      <alignment vertical="center"/>
      <protection locked="0"/>
    </xf>
    <xf numFmtId="3" fontId="27" fillId="0" borderId="113" xfId="42" applyNumberFormat="1" applyFont="1" applyBorder="1" applyProtection="1">
      <alignment vertical="center"/>
      <protection locked="0"/>
    </xf>
    <xf numFmtId="0" fontId="27" fillId="0" borderId="176" xfId="42" applyFont="1" applyBorder="1" applyAlignment="1" applyProtection="1">
      <alignment horizontal="center" vertical="center"/>
      <protection locked="0"/>
    </xf>
    <xf numFmtId="0" fontId="27" fillId="0" borderId="162" xfId="42" applyFont="1" applyBorder="1" applyProtection="1">
      <alignment vertical="center"/>
      <protection locked="0"/>
    </xf>
    <xf numFmtId="0" fontId="27" fillId="0" borderId="164" xfId="42" applyFont="1" applyBorder="1" applyProtection="1">
      <alignment vertical="center"/>
      <protection locked="0"/>
    </xf>
    <xf numFmtId="3" fontId="27" fillId="0" borderId="0" xfId="42" applyNumberFormat="1" applyFont="1" applyProtection="1">
      <alignment vertical="center"/>
      <protection locked="0"/>
    </xf>
    <xf numFmtId="0" fontId="28" fillId="0" borderId="34" xfId="42" applyFont="1" applyBorder="1" applyAlignment="1">
      <alignment vertical="center"/>
    </xf>
    <xf numFmtId="0" fontId="29" fillId="0" borderId="35" xfId="42" applyFont="1" applyBorder="1" applyAlignment="1">
      <alignment vertical="center"/>
    </xf>
    <xf numFmtId="0" fontId="26" fillId="35" borderId="76" xfId="42" applyFont="1" applyFill="1" applyBorder="1" applyAlignment="1">
      <alignment horizontal="center" vertical="center" shrinkToFit="1"/>
    </xf>
    <xf numFmtId="0" fontId="26" fillId="35" borderId="74" xfId="42" applyFont="1" applyFill="1" applyBorder="1" applyAlignment="1">
      <alignment horizontal="center" vertical="center" shrinkToFit="1"/>
    </xf>
    <xf numFmtId="0" fontId="26" fillId="35" borderId="197" xfId="42" applyFont="1" applyFill="1" applyBorder="1" applyAlignment="1">
      <alignment horizontal="center" vertical="center" shrinkToFit="1"/>
    </xf>
    <xf numFmtId="0" fontId="26" fillId="35" borderId="94" xfId="42" applyFont="1" applyFill="1" applyBorder="1" applyAlignment="1">
      <alignment horizontal="center" vertical="center" shrinkToFit="1"/>
    </xf>
    <xf numFmtId="0" fontId="26" fillId="35" borderId="91" xfId="42" applyFont="1" applyFill="1" applyBorder="1" applyAlignment="1">
      <alignment horizontal="center" vertical="center" shrinkToFit="1"/>
    </xf>
    <xf numFmtId="0" fontId="26" fillId="34" borderId="215" xfId="42" applyFont="1" applyFill="1" applyBorder="1" applyAlignment="1">
      <alignment horizontal="center" vertical="center" shrinkToFit="1"/>
    </xf>
    <xf numFmtId="0" fontId="26" fillId="34" borderId="87" xfId="42" applyFont="1" applyFill="1" applyBorder="1" applyAlignment="1">
      <alignment vertical="center" shrinkToFit="1"/>
    </xf>
    <xf numFmtId="41" fontId="26" fillId="39" borderId="219" xfId="42" applyNumberFormat="1" applyFont="1" applyFill="1" applyBorder="1" applyAlignment="1">
      <alignment horizontal="right" vertical="center" shrinkToFit="1"/>
    </xf>
    <xf numFmtId="41" fontId="26" fillId="39" borderId="220" xfId="42" applyNumberFormat="1" applyFont="1" applyFill="1" applyBorder="1" applyAlignment="1">
      <alignment horizontal="center" vertical="center" shrinkToFit="1"/>
    </xf>
    <xf numFmtId="0" fontId="26" fillId="39" borderId="221" xfId="42" applyFont="1" applyFill="1" applyBorder="1" applyAlignment="1">
      <alignment horizontal="center" vertical="center" shrinkToFit="1"/>
    </xf>
    <xf numFmtId="0" fontId="26" fillId="34" borderId="222" xfId="42" applyFont="1" applyFill="1" applyBorder="1" applyAlignment="1">
      <alignment horizontal="center" vertical="center" shrinkToFit="1"/>
    </xf>
    <xf numFmtId="0" fontId="26" fillId="35" borderId="223" xfId="42" applyFont="1" applyFill="1" applyBorder="1" applyAlignment="1">
      <alignment horizontal="center" vertical="center" shrinkToFit="1"/>
    </xf>
    <xf numFmtId="0" fontId="26" fillId="35" borderId="224" xfId="42" applyFont="1" applyFill="1" applyBorder="1" applyAlignment="1">
      <alignment horizontal="center" vertical="center" shrinkToFit="1"/>
    </xf>
    <xf numFmtId="0" fontId="26" fillId="34" borderId="88" xfId="42" applyFont="1" applyFill="1" applyBorder="1" applyAlignment="1">
      <alignment horizontal="center" vertical="center" shrinkToFit="1"/>
    </xf>
    <xf numFmtId="0" fontId="26" fillId="35" borderId="75" xfId="42" applyFont="1" applyFill="1" applyBorder="1" applyAlignment="1">
      <alignment horizontal="center" vertical="center" shrinkToFit="1"/>
    </xf>
    <xf numFmtId="0" fontId="26" fillId="35" borderId="92" xfId="42" applyFont="1" applyFill="1" applyBorder="1" applyAlignment="1">
      <alignment horizontal="center" vertical="center" shrinkToFit="1"/>
    </xf>
    <xf numFmtId="41" fontId="26" fillId="34" borderId="225" xfId="42" applyNumberFormat="1" applyFont="1" applyFill="1" applyBorder="1" applyAlignment="1">
      <alignment horizontal="center" vertical="center" shrinkToFit="1"/>
    </xf>
    <xf numFmtId="41" fontId="26" fillId="35" borderId="106" xfId="42" applyNumberFormat="1" applyFont="1" applyFill="1" applyBorder="1" applyAlignment="1">
      <alignment horizontal="center" vertical="center" shrinkToFit="1"/>
    </xf>
    <xf numFmtId="0" fontId="26" fillId="35" borderId="106" xfId="42" applyFont="1" applyFill="1" applyBorder="1" applyAlignment="1">
      <alignment horizontal="center" vertical="center" shrinkToFit="1"/>
    </xf>
    <xf numFmtId="0" fontId="26" fillId="35" borderId="226" xfId="42" applyFont="1" applyFill="1" applyBorder="1" applyAlignment="1">
      <alignment horizontal="center" vertical="center" shrinkToFit="1"/>
    </xf>
    <xf numFmtId="0" fontId="27" fillId="35" borderId="74" xfId="42" applyFont="1" applyFill="1" applyBorder="1" applyAlignment="1" applyProtection="1">
      <alignment horizontal="left" vertical="top"/>
      <protection locked="0"/>
    </xf>
    <xf numFmtId="0" fontId="18" fillId="0" borderId="0" xfId="0" applyFont="1" applyFill="1" applyBorder="1" applyAlignment="1">
      <alignment horizontal="center" vertical="center" wrapText="1"/>
    </xf>
    <xf numFmtId="0" fontId="18" fillId="0" borderId="0" xfId="0" applyFont="1" applyAlignment="1">
      <alignment horizontal="justify" vertical="center" wrapText="1"/>
    </xf>
    <xf numFmtId="0" fontId="18" fillId="0" borderId="0" xfId="0" applyFont="1" applyAlignment="1">
      <alignment horizontal="center" vertical="center" wrapText="1"/>
    </xf>
    <xf numFmtId="0" fontId="18" fillId="0" borderId="0" xfId="0" applyFont="1" applyFill="1" applyBorder="1" applyAlignment="1">
      <alignment horizontal="left" vertical="center" wrapText="1"/>
    </xf>
    <xf numFmtId="0" fontId="18" fillId="0" borderId="0" xfId="0" applyFont="1" applyAlignment="1">
      <alignment horizontal="center" vertical="center"/>
    </xf>
    <xf numFmtId="0" fontId="21" fillId="0" borderId="0" xfId="0" applyFont="1" applyAlignment="1">
      <alignment horizontal="center" vertical="center"/>
    </xf>
    <xf numFmtId="0" fontId="18" fillId="0" borderId="0" xfId="0" applyFont="1">
      <alignment vertical="center"/>
    </xf>
    <xf numFmtId="0" fontId="26" fillId="0" borderId="0" xfId="42" applyFont="1" applyAlignment="1">
      <alignment vertical="center" wrapText="1" shrinkToFit="1"/>
    </xf>
    <xf numFmtId="0" fontId="18" fillId="33" borderId="13" xfId="0" applyFont="1" applyFill="1" applyBorder="1" applyAlignment="1">
      <alignment vertical="center" wrapText="1"/>
    </xf>
    <xf numFmtId="0" fontId="0" fillId="0" borderId="0" xfId="0" applyFill="1" applyBorder="1">
      <alignment vertical="center"/>
    </xf>
    <xf numFmtId="0" fontId="19" fillId="0" borderId="0" xfId="0" applyFont="1" applyFill="1" applyBorder="1" applyAlignment="1">
      <alignment vertical="center" wrapText="1"/>
    </xf>
    <xf numFmtId="0" fontId="18" fillId="0" borderId="0" xfId="0" applyFont="1" applyFill="1" applyBorder="1" applyAlignment="1">
      <alignment horizontal="left" vertical="center" shrinkToFit="1"/>
    </xf>
    <xf numFmtId="0" fontId="21" fillId="0" borderId="0" xfId="0" applyFont="1" applyFill="1" applyBorder="1" applyAlignment="1">
      <alignment vertical="center"/>
    </xf>
    <xf numFmtId="0" fontId="22" fillId="0" borderId="0" xfId="0" applyFont="1" applyFill="1" applyBorder="1" applyAlignment="1">
      <alignment horizontal="right" vertical="center"/>
    </xf>
    <xf numFmtId="0" fontId="21" fillId="0" borderId="0" xfId="0" applyFont="1" applyFill="1" applyBorder="1" applyAlignment="1">
      <alignment horizontal="center" vertical="center"/>
    </xf>
    <xf numFmtId="0" fontId="30" fillId="0" borderId="134" xfId="42" applyFont="1" applyBorder="1" applyAlignment="1" applyProtection="1">
      <alignment horizontal="center" vertical="center"/>
      <protection locked="0"/>
    </xf>
    <xf numFmtId="0" fontId="27" fillId="0" borderId="231" xfId="42" applyFont="1" applyBorder="1" applyAlignment="1" applyProtection="1">
      <alignment horizontal="center" vertical="center"/>
      <protection locked="0"/>
    </xf>
    <xf numFmtId="0" fontId="27" fillId="0" borderId="233" xfId="42" applyFont="1" applyBorder="1" applyAlignment="1" applyProtection="1">
      <alignment horizontal="center" vertical="center"/>
      <protection locked="0"/>
    </xf>
    <xf numFmtId="3" fontId="27" fillId="0" borderId="37" xfId="42" applyNumberFormat="1" applyFont="1" applyBorder="1" applyAlignment="1" applyProtection="1">
      <alignment vertical="center"/>
      <protection locked="0"/>
    </xf>
    <xf numFmtId="0" fontId="27" fillId="0" borderId="179" xfId="42" applyFont="1" applyBorder="1" applyAlignment="1" applyProtection="1">
      <alignment horizontal="left" vertical="center"/>
      <protection locked="0"/>
    </xf>
    <xf numFmtId="0" fontId="27" fillId="0" borderId="232" xfId="42" applyFont="1" applyBorder="1" applyAlignment="1" applyProtection="1">
      <alignment horizontal="center" vertical="center"/>
      <protection locked="0"/>
    </xf>
    <xf numFmtId="178" fontId="27" fillId="0" borderId="108" xfId="42" applyNumberFormat="1" applyFont="1" applyBorder="1" applyProtection="1">
      <alignment vertical="center"/>
      <protection locked="0"/>
    </xf>
    <xf numFmtId="3" fontId="27" fillId="0" borderId="111" xfId="42" applyNumberFormat="1" applyFont="1" applyBorder="1" applyProtection="1">
      <alignment vertical="center"/>
      <protection locked="0"/>
    </xf>
    <xf numFmtId="0" fontId="27" fillId="40" borderId="53" xfId="42" applyFont="1" applyFill="1" applyBorder="1" applyAlignment="1" applyProtection="1">
      <alignment horizontal="center" vertical="center"/>
      <protection locked="0"/>
    </xf>
    <xf numFmtId="0" fontId="27" fillId="40" borderId="0" xfId="42" applyFont="1" applyFill="1" applyBorder="1" applyProtection="1">
      <alignment vertical="center"/>
      <protection locked="0"/>
    </xf>
    <xf numFmtId="0" fontId="27" fillId="39" borderId="46" xfId="42" applyFont="1" applyFill="1" applyBorder="1" applyAlignment="1" applyProtection="1">
      <alignment vertical="center"/>
      <protection locked="0"/>
    </xf>
    <xf numFmtId="0" fontId="27" fillId="39" borderId="179" xfId="42" applyFont="1" applyFill="1" applyBorder="1" applyAlignment="1" applyProtection="1">
      <alignment horizontal="center" vertical="center" shrinkToFit="1"/>
      <protection locked="0"/>
    </xf>
    <xf numFmtId="0" fontId="27" fillId="39" borderId="236" xfId="42" applyFont="1" applyFill="1" applyBorder="1" applyAlignment="1" applyProtection="1">
      <alignment horizontal="center" vertical="center" shrinkToFit="1"/>
      <protection locked="0"/>
    </xf>
    <xf numFmtId="0" fontId="27" fillId="39" borderId="237" xfId="42" applyFont="1" applyFill="1" applyBorder="1" applyAlignment="1" applyProtection="1">
      <alignment horizontal="center" vertical="center" shrinkToFit="1"/>
      <protection locked="0"/>
    </xf>
    <xf numFmtId="0" fontId="27" fillId="39" borderId="58" xfId="42" applyFont="1" applyFill="1" applyBorder="1" applyProtection="1">
      <alignment vertical="center"/>
      <protection locked="0"/>
    </xf>
    <xf numFmtId="0" fontId="27" fillId="39" borderId="62" xfId="42" applyFont="1" applyFill="1" applyBorder="1" applyProtection="1">
      <alignment vertical="center"/>
      <protection locked="0"/>
    </xf>
    <xf numFmtId="0" fontId="27" fillId="39" borderId="89" xfId="42" applyFont="1" applyFill="1" applyBorder="1" applyAlignment="1" applyProtection="1">
      <alignment horizontal="center" vertical="center"/>
      <protection locked="0"/>
    </xf>
    <xf numFmtId="3" fontId="27" fillId="0" borderId="18" xfId="42" applyNumberFormat="1" applyFont="1" applyFill="1" applyBorder="1" applyAlignment="1" applyProtection="1">
      <alignment vertical="center"/>
      <protection locked="0"/>
    </xf>
    <xf numFmtId="0" fontId="27" fillId="39" borderId="241" xfId="42" applyFont="1" applyFill="1" applyBorder="1" applyAlignment="1" applyProtection="1">
      <alignment horizontal="right" vertical="center"/>
      <protection locked="0"/>
    </xf>
    <xf numFmtId="0" fontId="27" fillId="39" borderId="47" xfId="42" applyFont="1" applyFill="1" applyBorder="1" applyAlignment="1" applyProtection="1">
      <alignment horizontal="right" vertical="center"/>
      <protection locked="0"/>
    </xf>
    <xf numFmtId="0" fontId="27" fillId="39" borderId="174" xfId="42" applyFont="1" applyFill="1" applyBorder="1" applyAlignment="1" applyProtection="1">
      <alignment horizontal="right" vertical="center"/>
      <protection locked="0"/>
    </xf>
    <xf numFmtId="0" fontId="27" fillId="39" borderId="144" xfId="42" applyFont="1" applyFill="1" applyBorder="1" applyProtection="1">
      <alignment vertical="center"/>
      <protection locked="0"/>
    </xf>
    <xf numFmtId="0" fontId="27" fillId="39" borderId="174" xfId="42" applyFont="1" applyFill="1" applyBorder="1" applyProtection="1">
      <alignment vertical="center"/>
      <protection locked="0"/>
    </xf>
    <xf numFmtId="0" fontId="27" fillId="39" borderId="235" xfId="42" applyFont="1" applyFill="1" applyBorder="1" applyAlignment="1" applyProtection="1">
      <alignment horizontal="right" vertical="center"/>
      <protection locked="0"/>
    </xf>
    <xf numFmtId="3" fontId="27" fillId="39" borderId="144" xfId="42" applyNumberFormat="1" applyFont="1" applyFill="1" applyBorder="1" applyAlignment="1" applyProtection="1">
      <alignment horizontal="right" vertical="center"/>
      <protection locked="0"/>
    </xf>
    <xf numFmtId="3" fontId="27" fillId="39" borderId="35" xfId="42" applyNumberFormat="1" applyFont="1" applyFill="1" applyBorder="1" applyAlignment="1" applyProtection="1">
      <alignment horizontal="right" vertical="center"/>
      <protection locked="0"/>
    </xf>
    <xf numFmtId="0" fontId="27" fillId="39" borderId="57" xfId="42" applyFont="1" applyFill="1" applyBorder="1" applyAlignment="1" applyProtection="1">
      <alignment horizontal="right" vertical="center"/>
      <protection locked="0"/>
    </xf>
    <xf numFmtId="0" fontId="27" fillId="39" borderId="179" xfId="42" applyFont="1" applyFill="1" applyBorder="1" applyAlignment="1" applyProtection="1">
      <alignment horizontal="right" vertical="center"/>
      <protection locked="0"/>
    </xf>
    <xf numFmtId="0" fontId="27" fillId="39" borderId="236" xfId="42" applyFont="1" applyFill="1" applyBorder="1" applyAlignment="1" applyProtection="1">
      <alignment horizontal="right" vertical="center"/>
      <protection locked="0"/>
    </xf>
    <xf numFmtId="0" fontId="27" fillId="39" borderId="181" xfId="42" applyFont="1" applyFill="1" applyBorder="1" applyProtection="1">
      <alignment vertical="center"/>
      <protection locked="0"/>
    </xf>
    <xf numFmtId="0" fontId="27" fillId="39" borderId="179" xfId="42" applyFont="1" applyFill="1" applyBorder="1" applyProtection="1">
      <alignment vertical="center"/>
      <protection locked="0"/>
    </xf>
    <xf numFmtId="3" fontId="27" fillId="39" borderId="181" xfId="42" applyNumberFormat="1" applyFont="1" applyFill="1" applyBorder="1" applyAlignment="1" applyProtection="1">
      <alignment horizontal="right" vertical="center"/>
      <protection locked="0"/>
    </xf>
    <xf numFmtId="3" fontId="27" fillId="39" borderId="179" xfId="42" applyNumberFormat="1" applyFont="1" applyFill="1" applyBorder="1" applyAlignment="1" applyProtection="1">
      <alignment horizontal="right" vertical="center"/>
      <protection locked="0"/>
    </xf>
    <xf numFmtId="0" fontId="27" fillId="39" borderId="57" xfId="42" applyFont="1" applyFill="1" applyBorder="1" applyProtection="1">
      <alignment vertical="center"/>
      <protection locked="0"/>
    </xf>
    <xf numFmtId="0" fontId="27" fillId="39" borderId="238" xfId="42" applyFont="1" applyFill="1" applyBorder="1" applyProtection="1">
      <alignment vertical="center"/>
      <protection locked="0"/>
    </xf>
    <xf numFmtId="179" fontId="27" fillId="39" borderId="239" xfId="42" applyNumberFormat="1" applyFont="1" applyFill="1" applyBorder="1" applyAlignment="1" applyProtection="1">
      <alignment horizontal="right" vertical="center"/>
      <protection locked="0"/>
    </xf>
    <xf numFmtId="179" fontId="27" fillId="39" borderId="34" xfId="42" applyNumberFormat="1" applyFont="1" applyFill="1" applyBorder="1" applyAlignment="1" applyProtection="1">
      <alignment horizontal="right" vertical="center"/>
      <protection locked="0"/>
    </xf>
    <xf numFmtId="179" fontId="27" fillId="39" borderId="241" xfId="42" applyNumberFormat="1" applyFont="1" applyFill="1" applyBorder="1" applyAlignment="1" applyProtection="1">
      <alignment horizontal="right" vertical="center"/>
      <protection locked="0"/>
    </xf>
    <xf numFmtId="179" fontId="27" fillId="39" borderId="242" xfId="42" applyNumberFormat="1" applyFont="1" applyFill="1" applyBorder="1" applyProtection="1">
      <alignment vertical="center"/>
      <protection locked="0"/>
    </xf>
    <xf numFmtId="179" fontId="27" fillId="39" borderId="34" xfId="42" applyNumberFormat="1" applyFont="1" applyFill="1" applyBorder="1" applyProtection="1">
      <alignment vertical="center"/>
      <protection locked="0"/>
    </xf>
    <xf numFmtId="179" fontId="27" fillId="39" borderId="242" xfId="42" applyNumberFormat="1" applyFont="1" applyFill="1" applyBorder="1" applyAlignment="1" applyProtection="1">
      <alignment horizontal="right" vertical="center"/>
      <protection locked="0"/>
    </xf>
    <xf numFmtId="179" fontId="27" fillId="39" borderId="57" xfId="42" applyNumberFormat="1" applyFont="1" applyFill="1" applyBorder="1" applyAlignment="1" applyProtection="1">
      <alignment horizontal="right" vertical="center"/>
      <protection locked="0"/>
    </xf>
    <xf numFmtId="179" fontId="27" fillId="39" borderId="181" xfId="42" applyNumberFormat="1" applyFont="1" applyFill="1" applyBorder="1" applyProtection="1">
      <alignment vertical="center"/>
      <protection locked="0"/>
    </xf>
    <xf numFmtId="179" fontId="27" fillId="39" borderId="190" xfId="42" applyNumberFormat="1" applyFont="1" applyFill="1" applyBorder="1" applyProtection="1">
      <alignment vertical="center"/>
      <protection locked="0"/>
    </xf>
    <xf numFmtId="179" fontId="27" fillId="39" borderId="179" xfId="42" applyNumberFormat="1" applyFont="1" applyFill="1" applyBorder="1" applyAlignment="1" applyProtection="1">
      <alignment horizontal="right" vertical="center"/>
      <protection locked="0"/>
    </xf>
    <xf numFmtId="179" fontId="27" fillId="39" borderId="237" xfId="42" applyNumberFormat="1" applyFont="1" applyFill="1" applyBorder="1" applyAlignment="1" applyProtection="1">
      <alignment horizontal="right" vertical="center"/>
      <protection locked="0"/>
    </xf>
    <xf numFmtId="179" fontId="27" fillId="39" borderId="236" xfId="42" applyNumberFormat="1" applyFont="1" applyFill="1" applyBorder="1" applyAlignment="1" applyProtection="1">
      <alignment horizontal="right" vertical="center"/>
      <protection locked="0"/>
    </xf>
    <xf numFmtId="179" fontId="27" fillId="39" borderId="179" xfId="42" applyNumberFormat="1" applyFont="1" applyFill="1" applyBorder="1" applyProtection="1">
      <alignment vertical="center"/>
      <protection locked="0"/>
    </xf>
    <xf numFmtId="179" fontId="27" fillId="39" borderId="181" xfId="42" applyNumberFormat="1" applyFont="1" applyFill="1" applyBorder="1" applyAlignment="1" applyProtection="1">
      <alignment horizontal="right" vertical="center"/>
      <protection locked="0"/>
    </xf>
    <xf numFmtId="179" fontId="27" fillId="39" borderId="57" xfId="42" applyNumberFormat="1" applyFont="1" applyFill="1" applyBorder="1" applyProtection="1">
      <alignment vertical="center"/>
      <protection locked="0"/>
    </xf>
    <xf numFmtId="0" fontId="27" fillId="39" borderId="243" xfId="42" applyFont="1" applyFill="1" applyBorder="1" applyAlignment="1" applyProtection="1">
      <alignment horizontal="right" vertical="center"/>
      <protection locked="0"/>
    </xf>
    <xf numFmtId="5" fontId="27" fillId="39" borderId="244" xfId="42" applyNumberFormat="1" applyFont="1" applyFill="1" applyBorder="1" applyProtection="1">
      <alignment vertical="center"/>
      <protection locked="0"/>
    </xf>
    <xf numFmtId="180" fontId="27" fillId="39" borderId="201" xfId="42" applyNumberFormat="1" applyFont="1" applyFill="1" applyBorder="1" applyProtection="1">
      <alignment vertical="center"/>
      <protection locked="0"/>
    </xf>
    <xf numFmtId="0" fontId="27" fillId="39" borderId="46" xfId="42" applyFont="1" applyFill="1" applyBorder="1" applyProtection="1">
      <alignment vertical="center"/>
      <protection locked="0"/>
    </xf>
    <xf numFmtId="180" fontId="27" fillId="39" borderId="0" xfId="42" applyNumberFormat="1" applyFont="1" applyFill="1" applyBorder="1" applyProtection="1">
      <alignment vertical="center"/>
      <protection locked="0"/>
    </xf>
    <xf numFmtId="5" fontId="27" fillId="39" borderId="0" xfId="42" applyNumberFormat="1" applyFont="1" applyFill="1" applyBorder="1" applyProtection="1">
      <alignment vertical="center"/>
      <protection locked="0"/>
    </xf>
    <xf numFmtId="180" fontId="27" fillId="39" borderId="209" xfId="42" applyNumberFormat="1" applyFont="1" applyFill="1" applyBorder="1" applyProtection="1">
      <alignment vertical="center"/>
      <protection locked="0"/>
    </xf>
    <xf numFmtId="0" fontId="27" fillId="39" borderId="62" xfId="42" applyFont="1" applyFill="1" applyBorder="1" applyAlignment="1" applyProtection="1">
      <alignment horizontal="center" vertical="center"/>
      <protection locked="0"/>
    </xf>
    <xf numFmtId="179" fontId="27" fillId="39" borderId="18" xfId="42" applyNumberFormat="1" applyFont="1" applyFill="1" applyBorder="1" applyAlignment="1" applyProtection="1">
      <alignment horizontal="right" vertical="center"/>
      <protection locked="0"/>
    </xf>
    <xf numFmtId="0" fontId="27" fillId="39" borderId="62" xfId="42" applyFont="1" applyFill="1" applyBorder="1" applyAlignment="1" applyProtection="1">
      <alignment horizontal="left" vertical="center"/>
      <protection locked="0"/>
    </xf>
    <xf numFmtId="0" fontId="27" fillId="37" borderId="36" xfId="42" applyFont="1" applyFill="1" applyBorder="1" applyAlignment="1" applyProtection="1">
      <alignment horizontal="center" vertical="center"/>
      <protection locked="0"/>
    </xf>
    <xf numFmtId="181" fontId="27" fillId="35" borderId="245" xfId="42" applyNumberFormat="1" applyFont="1" applyFill="1" applyBorder="1" applyAlignment="1" applyProtection="1">
      <alignment vertical="center" shrinkToFit="1"/>
      <protection locked="0"/>
    </xf>
    <xf numFmtId="181" fontId="27" fillId="35" borderId="246" xfId="42" applyNumberFormat="1" applyFont="1" applyFill="1" applyBorder="1" applyAlignment="1" applyProtection="1">
      <alignment vertical="center" shrinkToFit="1"/>
      <protection locked="0"/>
    </xf>
    <xf numFmtId="181" fontId="27" fillId="35" borderId="247" xfId="42" applyNumberFormat="1" applyFont="1" applyFill="1" applyBorder="1" applyAlignment="1" applyProtection="1">
      <alignment vertical="center" shrinkToFit="1"/>
      <protection locked="0"/>
    </xf>
    <xf numFmtId="182" fontId="27" fillId="0" borderId="0" xfId="42" applyNumberFormat="1" applyFont="1" applyBorder="1" applyAlignment="1" applyProtection="1">
      <alignment horizontal="right" vertical="center"/>
      <protection locked="0"/>
    </xf>
    <xf numFmtId="182" fontId="27" fillId="38" borderId="0" xfId="42" applyNumberFormat="1" applyFont="1" applyFill="1" applyBorder="1" applyAlignment="1" applyProtection="1">
      <alignment horizontal="left" vertical="center"/>
      <protection locked="0"/>
    </xf>
    <xf numFmtId="0" fontId="26" fillId="35" borderId="86" xfId="42" applyFont="1" applyFill="1" applyBorder="1" applyAlignment="1">
      <alignment vertical="center" shrinkToFit="1"/>
    </xf>
    <xf numFmtId="0" fontId="26" fillId="35" borderId="92" xfId="42" applyFont="1" applyFill="1" applyBorder="1" applyAlignment="1">
      <alignment vertical="center" shrinkToFit="1"/>
    </xf>
    <xf numFmtId="0" fontId="56" fillId="0" borderId="0" xfId="42" applyFont="1" applyAlignment="1">
      <alignment vertical="center" shrinkToFit="1"/>
    </xf>
    <xf numFmtId="0" fontId="26" fillId="35" borderId="71" xfId="42" applyFont="1" applyFill="1" applyBorder="1" applyAlignment="1">
      <alignment vertical="center" shrinkToFit="1"/>
    </xf>
    <xf numFmtId="0" fontId="26" fillId="0" borderId="249" xfId="42" applyFont="1" applyBorder="1" applyAlignment="1">
      <alignment horizontal="center" vertical="center" shrinkToFit="1"/>
    </xf>
    <xf numFmtId="0" fontId="26" fillId="35" borderId="74" xfId="42" applyFont="1" applyFill="1" applyBorder="1" applyAlignment="1">
      <alignment vertical="center" shrinkToFit="1"/>
    </xf>
    <xf numFmtId="0" fontId="26" fillId="0" borderId="119" xfId="42" applyFont="1" applyBorder="1" applyAlignment="1">
      <alignment horizontal="center" vertical="center" shrinkToFit="1"/>
    </xf>
    <xf numFmtId="0" fontId="26" fillId="35" borderId="79" xfId="42" applyFont="1" applyFill="1" applyBorder="1" applyAlignment="1">
      <alignment vertical="center" shrinkToFit="1"/>
    </xf>
    <xf numFmtId="0" fontId="26" fillId="35" borderId="88" xfId="42" applyFont="1" applyFill="1" applyBorder="1" applyAlignment="1">
      <alignment vertical="center" shrinkToFit="1"/>
    </xf>
    <xf numFmtId="0" fontId="26" fillId="35" borderId="250" xfId="42" applyFont="1" applyFill="1" applyBorder="1" applyAlignment="1">
      <alignment vertical="center" shrinkToFit="1"/>
    </xf>
    <xf numFmtId="0" fontId="26" fillId="35" borderId="251" xfId="42" applyFont="1" applyFill="1" applyBorder="1" applyAlignment="1">
      <alignment vertical="center" shrinkToFit="1"/>
    </xf>
    <xf numFmtId="0" fontId="26" fillId="35" borderId="252" xfId="42" applyFont="1" applyFill="1" applyBorder="1" applyAlignment="1">
      <alignment vertical="center" shrinkToFit="1"/>
    </xf>
    <xf numFmtId="0" fontId="26" fillId="35" borderId="253" xfId="42" applyFont="1" applyFill="1" applyBorder="1" applyAlignment="1">
      <alignment vertical="center" shrinkToFit="1"/>
    </xf>
    <xf numFmtId="41" fontId="26" fillId="0" borderId="254" xfId="42" applyNumberFormat="1" applyFont="1" applyBorder="1" applyAlignment="1">
      <alignment horizontal="right" vertical="center" shrinkToFit="1"/>
    </xf>
    <xf numFmtId="41" fontId="26" fillId="0" borderId="223" xfId="42" applyNumberFormat="1" applyFont="1" applyBorder="1" applyAlignment="1">
      <alignment horizontal="right" vertical="center" shrinkToFit="1"/>
    </xf>
    <xf numFmtId="41" fontId="26" fillId="0" borderId="255" xfId="42" applyNumberFormat="1" applyFont="1" applyBorder="1" applyAlignment="1">
      <alignment horizontal="right" vertical="center" shrinkToFit="1"/>
    </xf>
    <xf numFmtId="0" fontId="18" fillId="0" borderId="0" xfId="0" applyFont="1" applyAlignment="1">
      <alignment horizontal="justify" vertical="center" wrapText="1"/>
    </xf>
    <xf numFmtId="0" fontId="57" fillId="0" borderId="0" xfId="0" applyFont="1">
      <alignment vertical="center"/>
    </xf>
    <xf numFmtId="0" fontId="27" fillId="0" borderId="0" xfId="42" applyFont="1" applyFill="1" applyProtection="1">
      <alignment vertical="center"/>
      <protection locked="0"/>
    </xf>
    <xf numFmtId="0" fontId="27" fillId="0" borderId="53" xfId="42" applyFont="1" applyFill="1" applyBorder="1" applyAlignment="1" applyProtection="1">
      <alignment horizontal="center" vertical="center"/>
      <protection locked="0"/>
    </xf>
    <xf numFmtId="0" fontId="27" fillId="0" borderId="0" xfId="42" applyFont="1" applyFill="1" applyBorder="1" applyAlignment="1" applyProtection="1">
      <alignment horizontal="center" vertical="center"/>
      <protection locked="0"/>
    </xf>
    <xf numFmtId="0" fontId="27" fillId="0" borderId="0" xfId="42" applyFont="1" applyFill="1" applyBorder="1" applyAlignment="1" applyProtection="1">
      <alignment horizontal="right" vertical="center"/>
      <protection locked="0"/>
    </xf>
    <xf numFmtId="3" fontId="27" fillId="0" borderId="0" xfId="42" applyNumberFormat="1" applyFont="1" applyFill="1" applyBorder="1" applyAlignment="1" applyProtection="1">
      <alignment horizontal="right" vertical="center"/>
      <protection locked="0"/>
    </xf>
    <xf numFmtId="3" fontId="27" fillId="0" borderId="196" xfId="42" applyNumberFormat="1" applyFont="1" applyFill="1" applyBorder="1" applyAlignment="1" applyProtection="1">
      <alignment horizontal="right" vertical="center"/>
      <protection locked="0"/>
    </xf>
    <xf numFmtId="0" fontId="27" fillId="0" borderId="0" xfId="42" applyFont="1" applyFill="1" applyBorder="1" applyProtection="1">
      <alignment vertical="center"/>
      <protection locked="0"/>
    </xf>
    <xf numFmtId="3" fontId="27" fillId="0" borderId="0" xfId="42" applyNumberFormat="1" applyFont="1" applyFill="1" applyBorder="1" applyProtection="1">
      <alignment vertical="center"/>
      <protection locked="0"/>
    </xf>
    <xf numFmtId="0" fontId="27" fillId="0" borderId="271" xfId="42" applyFont="1" applyBorder="1" applyAlignment="1">
      <alignment horizontal="center" vertical="center"/>
    </xf>
    <xf numFmtId="0" fontId="27" fillId="0" borderId="271" xfId="42" applyFont="1" applyBorder="1" applyAlignment="1">
      <alignment horizontal="center" vertical="center" wrapText="1"/>
    </xf>
    <xf numFmtId="0" fontId="27" fillId="0" borderId="272" xfId="42" applyFont="1" applyBorder="1" applyAlignment="1">
      <alignment horizontal="center" vertical="center" wrapText="1"/>
    </xf>
    <xf numFmtId="0" fontId="27" fillId="0" borderId="37" xfId="42" applyFont="1" applyBorder="1" applyAlignment="1">
      <alignment horizontal="center" vertical="center" wrapText="1"/>
    </xf>
    <xf numFmtId="0" fontId="28" fillId="0" borderId="108" xfId="42" applyFont="1" applyBorder="1" applyAlignment="1">
      <alignment vertical="center"/>
    </xf>
    <xf numFmtId="0" fontId="29" fillId="0" borderId="36" xfId="42" applyFont="1" applyBorder="1" applyAlignment="1">
      <alignment vertical="center"/>
    </xf>
    <xf numFmtId="0" fontId="29" fillId="0" borderId="108" xfId="42" applyFont="1" applyBorder="1" applyAlignment="1">
      <alignment vertical="center"/>
    </xf>
    <xf numFmtId="0" fontId="26" fillId="0" borderId="34" xfId="42" applyFont="1" applyBorder="1" applyAlignment="1">
      <alignment vertical="center" shrinkToFit="1"/>
    </xf>
    <xf numFmtId="0" fontId="26" fillId="0" borderId="240" xfId="42" applyFont="1" applyBorder="1" applyAlignment="1">
      <alignment vertical="center" shrinkToFit="1"/>
    </xf>
    <xf numFmtId="0" fontId="26" fillId="0" borderId="35" xfId="42" applyFont="1" applyBorder="1" applyAlignment="1">
      <alignment vertical="center" shrinkToFit="1"/>
    </xf>
    <xf numFmtId="0" fontId="26" fillId="0" borderId="274" xfId="42" applyFont="1" applyBorder="1" applyAlignment="1">
      <alignment vertical="center" shrinkToFit="1"/>
    </xf>
    <xf numFmtId="0" fontId="26" fillId="0" borderId="36" xfId="42" applyFont="1" applyBorder="1" applyAlignment="1">
      <alignment horizontal="center" vertical="center" shrinkToFit="1"/>
    </xf>
    <xf numFmtId="0" fontId="26" fillId="0" borderId="230" xfId="42" applyFont="1" applyBorder="1" applyAlignment="1">
      <alignment horizontal="center" vertical="center" shrinkToFit="1"/>
    </xf>
    <xf numFmtId="0" fontId="26" fillId="0" borderId="37" xfId="42" applyFont="1" applyBorder="1" applyAlignment="1">
      <alignment horizontal="center" vertical="center" shrinkToFit="1"/>
    </xf>
    <xf numFmtId="0" fontId="26" fillId="0" borderId="273" xfId="42" applyFont="1" applyBorder="1" applyAlignment="1">
      <alignment horizontal="center" vertical="center" shrinkToFit="1"/>
    </xf>
    <xf numFmtId="0" fontId="27" fillId="0" borderId="150" xfId="42" applyFont="1" applyBorder="1" applyProtection="1">
      <alignment vertical="center"/>
      <protection locked="0"/>
    </xf>
    <xf numFmtId="0" fontId="27" fillId="0" borderId="275" xfId="42" applyFont="1" applyBorder="1" applyProtection="1">
      <alignment vertical="center"/>
      <protection locked="0"/>
    </xf>
    <xf numFmtId="0" fontId="30" fillId="0" borderId="231" xfId="42" applyFont="1" applyBorder="1" applyAlignment="1" applyProtection="1">
      <alignment horizontal="center" vertical="center"/>
      <protection locked="0"/>
    </xf>
    <xf numFmtId="0" fontId="27" fillId="0" borderId="141" xfId="42" applyFont="1" applyBorder="1" applyAlignment="1" applyProtection="1">
      <alignment horizontal="center" vertical="center"/>
      <protection locked="0"/>
    </xf>
    <xf numFmtId="0" fontId="26" fillId="0" borderId="171" xfId="42" applyFont="1" applyBorder="1" applyAlignment="1">
      <alignment vertical="center" shrinkToFit="1"/>
    </xf>
    <xf numFmtId="0" fontId="26" fillId="0" borderId="134" xfId="42" applyFont="1" applyBorder="1" applyAlignment="1">
      <alignment horizontal="center" vertical="center" shrinkToFit="1"/>
    </xf>
    <xf numFmtId="0" fontId="26" fillId="0" borderId="172" xfId="42" applyFont="1" applyBorder="1" applyAlignment="1">
      <alignment vertical="center" shrinkToFit="1"/>
    </xf>
    <xf numFmtId="0" fontId="26" fillId="0" borderId="136" xfId="42" applyFont="1" applyBorder="1" applyAlignment="1">
      <alignment horizontal="center" vertical="center" shrinkToFit="1"/>
    </xf>
    <xf numFmtId="0" fontId="26" fillId="0" borderId="137" xfId="42" applyFont="1" applyBorder="1" applyAlignment="1">
      <alignment horizontal="center" vertical="center" shrinkToFit="1"/>
    </xf>
    <xf numFmtId="0" fontId="27" fillId="0" borderId="278" xfId="42" applyFont="1" applyBorder="1" applyAlignment="1" applyProtection="1">
      <alignment horizontal="center" vertical="center"/>
      <protection locked="0"/>
    </xf>
    <xf numFmtId="3" fontId="27" fillId="0" borderId="279" xfId="42" applyNumberFormat="1" applyFont="1" applyBorder="1" applyProtection="1">
      <alignment vertical="center"/>
      <protection locked="0"/>
    </xf>
    <xf numFmtId="0" fontId="27" fillId="0" borderId="280" xfId="42" applyFont="1" applyBorder="1" applyProtection="1">
      <alignment vertical="center"/>
      <protection locked="0"/>
    </xf>
    <xf numFmtId="0" fontId="27" fillId="0" borderId="281" xfId="42" applyFont="1" applyBorder="1" applyProtection="1">
      <alignment vertical="center"/>
      <protection locked="0"/>
    </xf>
    <xf numFmtId="180" fontId="27" fillId="39" borderId="114" xfId="42" applyNumberFormat="1" applyFont="1" applyFill="1" applyBorder="1" applyProtection="1">
      <alignment vertical="center"/>
      <protection locked="0"/>
    </xf>
    <xf numFmtId="0" fontId="27" fillId="39" borderId="285" xfId="42" applyFont="1" applyFill="1" applyBorder="1" applyAlignment="1" applyProtection="1">
      <alignment horizontal="center" vertical="center"/>
      <protection locked="0"/>
    </xf>
    <xf numFmtId="0" fontId="27" fillId="0" borderId="89" xfId="42" applyFont="1" applyBorder="1" applyProtection="1">
      <alignment vertical="center"/>
      <protection locked="0"/>
    </xf>
    <xf numFmtId="0" fontId="26" fillId="0" borderId="58" xfId="42" applyFont="1" applyBorder="1" applyAlignment="1">
      <alignment vertical="center" shrinkToFit="1"/>
    </xf>
    <xf numFmtId="3" fontId="27" fillId="39" borderId="181" xfId="42" applyNumberFormat="1" applyFont="1" applyFill="1" applyBorder="1" applyProtection="1">
      <alignment vertical="center"/>
      <protection locked="0"/>
    </xf>
    <xf numFmtId="3" fontId="27" fillId="39" borderId="238" xfId="42" applyNumberFormat="1" applyFont="1" applyFill="1" applyBorder="1" applyProtection="1">
      <alignment vertical="center"/>
      <protection locked="0"/>
    </xf>
    <xf numFmtId="0" fontId="27" fillId="0" borderId="258" xfId="42" applyFont="1" applyBorder="1" applyAlignment="1" applyProtection="1">
      <alignment horizontal="center" vertical="center"/>
      <protection locked="0"/>
    </xf>
    <xf numFmtId="3" fontId="27" fillId="39" borderId="238" xfId="42" applyNumberFormat="1" applyFont="1" applyFill="1" applyBorder="1" applyAlignment="1" applyProtection="1">
      <alignment horizontal="right" vertical="center"/>
      <protection locked="0"/>
    </xf>
    <xf numFmtId="3" fontId="27" fillId="39" borderId="232" xfId="42" applyNumberFormat="1" applyFont="1" applyFill="1" applyBorder="1" applyAlignment="1" applyProtection="1">
      <alignment horizontal="right" vertical="center"/>
      <protection locked="0"/>
    </xf>
    <xf numFmtId="3" fontId="27" fillId="39" borderId="232" xfId="42" applyNumberFormat="1" applyFont="1" applyFill="1" applyBorder="1" applyProtection="1">
      <alignment vertical="center"/>
      <protection locked="0"/>
    </xf>
    <xf numFmtId="0" fontId="27" fillId="39" borderId="277" xfId="42" applyFont="1" applyFill="1" applyBorder="1" applyAlignment="1" applyProtection="1">
      <alignment horizontal="right" vertical="center"/>
      <protection locked="0"/>
    </xf>
    <xf numFmtId="179" fontId="27" fillId="39" borderId="180" xfId="42" applyNumberFormat="1" applyFont="1" applyFill="1" applyBorder="1" applyAlignment="1" applyProtection="1">
      <alignment horizontal="right" vertical="center"/>
      <protection locked="0"/>
    </xf>
    <xf numFmtId="179" fontId="27" fillId="39" borderId="286" xfId="42" applyNumberFormat="1" applyFont="1" applyFill="1" applyBorder="1" applyAlignment="1" applyProtection="1">
      <alignment horizontal="right" vertical="center"/>
      <protection locked="0"/>
    </xf>
    <xf numFmtId="179" fontId="27" fillId="39" borderId="282" xfId="42" applyNumberFormat="1" applyFont="1" applyFill="1" applyBorder="1" applyAlignment="1" applyProtection="1">
      <alignment horizontal="right" vertical="center"/>
      <protection locked="0"/>
    </xf>
    <xf numFmtId="179" fontId="27" fillId="39" borderId="283" xfId="42" applyNumberFormat="1" applyFont="1" applyFill="1" applyBorder="1" applyAlignment="1" applyProtection="1">
      <alignment horizontal="right" vertical="center"/>
      <protection locked="0"/>
    </xf>
    <xf numFmtId="179" fontId="27" fillId="39" borderId="284" xfId="42" applyNumberFormat="1" applyFont="1" applyFill="1" applyBorder="1" applyAlignment="1" applyProtection="1">
      <alignment horizontal="right" vertical="center"/>
      <protection locked="0"/>
    </xf>
    <xf numFmtId="0" fontId="27" fillId="39" borderId="232" xfId="42" applyFont="1" applyFill="1" applyBorder="1" applyProtection="1">
      <alignment vertical="center"/>
      <protection locked="0"/>
    </xf>
    <xf numFmtId="179" fontId="27" fillId="39" borderId="238" xfId="42" applyNumberFormat="1" applyFont="1" applyFill="1" applyBorder="1" applyAlignment="1" applyProtection="1">
      <alignment horizontal="right" vertical="center"/>
      <protection locked="0"/>
    </xf>
    <xf numFmtId="179" fontId="27" fillId="39" borderId="143" xfId="42" applyNumberFormat="1" applyFont="1" applyFill="1" applyBorder="1" applyAlignment="1" applyProtection="1">
      <alignment horizontal="right" vertical="center"/>
      <protection locked="0"/>
    </xf>
    <xf numFmtId="3" fontId="27" fillId="39" borderId="234" xfId="42" applyNumberFormat="1" applyFont="1" applyFill="1" applyBorder="1" applyProtection="1">
      <alignment vertical="center"/>
      <protection locked="0"/>
    </xf>
    <xf numFmtId="0" fontId="27" fillId="39" borderId="278" xfId="42" applyFont="1" applyFill="1" applyBorder="1" applyAlignment="1" applyProtection="1">
      <alignment horizontal="right" vertical="center"/>
      <protection locked="0"/>
    </xf>
    <xf numFmtId="0" fontId="27" fillId="0" borderId="196" xfId="42" applyFont="1" applyFill="1" applyBorder="1" applyAlignment="1" applyProtection="1">
      <alignment horizontal="center" vertical="center"/>
      <protection locked="0"/>
    </xf>
    <xf numFmtId="183" fontId="18" fillId="33" borderId="13" xfId="0" applyNumberFormat="1" applyFont="1" applyFill="1" applyBorder="1" applyAlignment="1">
      <alignment vertical="center" wrapText="1"/>
    </xf>
    <xf numFmtId="0" fontId="24" fillId="0" borderId="0" xfId="42" applyFont="1" applyFill="1" applyAlignment="1">
      <alignment horizontal="center" vertical="center" shrinkToFit="1"/>
    </xf>
    <xf numFmtId="41" fontId="26" fillId="35" borderId="158" xfId="42" applyNumberFormat="1" applyFont="1" applyFill="1" applyBorder="1" applyAlignment="1">
      <alignment vertical="center" shrinkToFit="1"/>
    </xf>
    <xf numFmtId="41" fontId="26" fillId="35" borderId="160" xfId="42" applyNumberFormat="1" applyFont="1" applyFill="1" applyBorder="1" applyAlignment="1">
      <alignment vertical="center" shrinkToFit="1"/>
    </xf>
    <xf numFmtId="0" fontId="26" fillId="34" borderId="288" xfId="42" applyFont="1" applyFill="1" applyBorder="1" applyAlignment="1">
      <alignment horizontal="center" vertical="center" shrinkToFit="1"/>
    </xf>
    <xf numFmtId="0" fontId="26" fillId="34" borderId="287" xfId="42" applyFont="1" applyFill="1" applyBorder="1" applyAlignment="1">
      <alignment horizontal="center" vertical="center" shrinkToFit="1"/>
    </xf>
    <xf numFmtId="0" fontId="27" fillId="0" borderId="294" xfId="42" applyFont="1" applyBorder="1" applyAlignment="1" applyProtection="1">
      <alignment horizontal="center" vertical="center"/>
      <protection locked="0"/>
    </xf>
    <xf numFmtId="0" fontId="27" fillId="0" borderId="35" xfId="42" applyFont="1" applyBorder="1" applyAlignment="1" applyProtection="1">
      <alignment horizontal="center" vertical="center"/>
      <protection locked="0"/>
    </xf>
    <xf numFmtId="0" fontId="27" fillId="0" borderId="257" xfId="42" applyFont="1" applyBorder="1" applyAlignment="1" applyProtection="1">
      <alignment horizontal="center" vertical="center"/>
      <protection locked="0"/>
    </xf>
    <xf numFmtId="0" fontId="27" fillId="0" borderId="52" xfId="42" applyFont="1" applyBorder="1" applyAlignment="1" applyProtection="1">
      <alignment horizontal="right" vertical="center"/>
      <protection locked="0"/>
    </xf>
    <xf numFmtId="0" fontId="27" fillId="0" borderId="93" xfId="42" applyFont="1" applyBorder="1" applyProtection="1">
      <alignment vertical="center"/>
      <protection locked="0"/>
    </xf>
    <xf numFmtId="0" fontId="27" fillId="0" borderId="159" xfId="42" applyFont="1" applyBorder="1" applyAlignment="1" applyProtection="1">
      <alignment horizontal="center" vertical="center"/>
      <protection locked="0"/>
    </xf>
    <xf numFmtId="0" fontId="27" fillId="39" borderId="138" xfId="42" applyFont="1" applyFill="1" applyBorder="1" applyAlignment="1" applyProtection="1">
      <alignment horizontal="center" vertical="center"/>
      <protection locked="0"/>
    </xf>
    <xf numFmtId="3" fontId="27" fillId="0" borderId="0" xfId="42" applyNumberFormat="1" applyFont="1" applyFill="1" applyBorder="1" applyAlignment="1" applyProtection="1">
      <alignment vertical="center"/>
      <protection locked="0"/>
    </xf>
    <xf numFmtId="3" fontId="27" fillId="39" borderId="297" xfId="42" applyNumberFormat="1" applyFont="1" applyFill="1" applyBorder="1" applyAlignment="1" applyProtection="1">
      <alignment horizontal="right" vertical="center"/>
      <protection locked="0"/>
    </xf>
    <xf numFmtId="0" fontId="27" fillId="0" borderId="179" xfId="42" applyFont="1" applyFill="1" applyBorder="1" applyAlignment="1" applyProtection="1">
      <alignment horizontal="center" vertical="center" shrinkToFit="1"/>
      <protection locked="0"/>
    </xf>
    <xf numFmtId="179" fontId="27" fillId="39" borderId="182" xfId="42" applyNumberFormat="1" applyFont="1" applyFill="1" applyBorder="1" applyAlignment="1" applyProtection="1">
      <alignment horizontal="right" vertical="center"/>
      <protection locked="0"/>
    </xf>
    <xf numFmtId="3" fontId="27" fillId="39" borderId="182" xfId="42" applyNumberFormat="1" applyFont="1" applyFill="1" applyBorder="1" applyAlignment="1" applyProtection="1">
      <alignment horizontal="right" vertical="center"/>
      <protection locked="0"/>
    </xf>
    <xf numFmtId="0" fontId="27" fillId="0" borderId="126" xfId="42" applyFont="1" applyBorder="1" applyProtection="1">
      <alignment vertical="center"/>
      <protection locked="0"/>
    </xf>
    <xf numFmtId="3" fontId="27" fillId="0" borderId="128" xfId="42" applyNumberFormat="1" applyFont="1" applyBorder="1" applyProtection="1">
      <alignment vertical="center"/>
      <protection locked="0"/>
    </xf>
    <xf numFmtId="0" fontId="27" fillId="0" borderId="196" xfId="42" applyFont="1" applyBorder="1" applyAlignment="1" applyProtection="1">
      <alignment horizontal="center" vertical="center"/>
      <protection locked="0"/>
    </xf>
    <xf numFmtId="0" fontId="27" fillId="0" borderId="277" xfId="42" applyFont="1" applyBorder="1" applyAlignment="1" applyProtection="1">
      <alignment horizontal="center" vertical="center"/>
      <protection locked="0"/>
    </xf>
    <xf numFmtId="179" fontId="27" fillId="39" borderId="44" xfId="42" applyNumberFormat="1" applyFont="1" applyFill="1" applyBorder="1" applyAlignment="1" applyProtection="1">
      <alignment horizontal="right" vertical="center"/>
      <protection locked="0"/>
    </xf>
    <xf numFmtId="179" fontId="27" fillId="39" borderId="277" xfId="42" applyNumberFormat="1" applyFont="1" applyFill="1" applyBorder="1" applyAlignment="1" applyProtection="1">
      <alignment horizontal="right" vertical="center"/>
      <protection locked="0"/>
    </xf>
    <xf numFmtId="0" fontId="27" fillId="39" borderId="299" xfId="42" applyFont="1" applyFill="1" applyBorder="1" applyAlignment="1" applyProtection="1">
      <alignment horizontal="right" vertical="center"/>
      <protection locked="0"/>
    </xf>
    <xf numFmtId="179" fontId="27" fillId="39" borderId="108" xfId="42" applyNumberFormat="1" applyFont="1" applyFill="1" applyBorder="1" applyAlignment="1" applyProtection="1">
      <alignment horizontal="right" vertical="center"/>
      <protection locked="0"/>
    </xf>
    <xf numFmtId="179" fontId="27" fillId="39" borderId="36" xfId="42" applyNumberFormat="1" applyFont="1" applyFill="1" applyBorder="1" applyAlignment="1" applyProtection="1">
      <alignment horizontal="right" vertical="center"/>
      <protection locked="0"/>
    </xf>
    <xf numFmtId="179" fontId="27" fillId="39" borderId="37" xfId="42" applyNumberFormat="1" applyFont="1" applyFill="1" applyBorder="1" applyAlignment="1" applyProtection="1">
      <alignment horizontal="right" vertical="center"/>
      <protection locked="0"/>
    </xf>
    <xf numFmtId="179" fontId="27" fillId="39" borderId="296" xfId="42" applyNumberFormat="1" applyFont="1" applyFill="1" applyBorder="1" applyAlignment="1" applyProtection="1">
      <alignment horizontal="right" vertical="center"/>
      <protection locked="0"/>
    </xf>
    <xf numFmtId="179" fontId="27" fillId="39" borderId="182" xfId="42" applyNumberFormat="1" applyFont="1" applyFill="1" applyBorder="1" applyProtection="1">
      <alignment vertical="center"/>
      <protection locked="0"/>
    </xf>
    <xf numFmtId="179" fontId="27" fillId="39" borderId="299" xfId="42" applyNumberFormat="1" applyFont="1" applyFill="1" applyBorder="1" applyAlignment="1" applyProtection="1">
      <alignment horizontal="right" vertical="center"/>
      <protection locked="0"/>
    </xf>
    <xf numFmtId="0" fontId="27" fillId="39" borderId="182" xfId="42" applyFont="1" applyFill="1" applyBorder="1" applyAlignment="1" applyProtection="1">
      <alignment horizontal="right" vertical="center"/>
      <protection locked="0"/>
    </xf>
    <xf numFmtId="179" fontId="27" fillId="39" borderId="136" xfId="42" applyNumberFormat="1" applyFont="1" applyFill="1" applyBorder="1" applyAlignment="1" applyProtection="1">
      <alignment horizontal="right" vertical="center"/>
      <protection locked="0"/>
    </xf>
    <xf numFmtId="0" fontId="27" fillId="39" borderId="137" xfId="42" applyFont="1" applyFill="1" applyBorder="1" applyAlignment="1" applyProtection="1">
      <alignment horizontal="right" vertical="center"/>
      <protection locked="0"/>
    </xf>
    <xf numFmtId="0" fontId="27" fillId="39" borderId="298" xfId="42" applyFont="1" applyFill="1" applyBorder="1" applyAlignment="1" applyProtection="1">
      <alignment horizontal="right" vertical="center"/>
      <protection locked="0"/>
    </xf>
    <xf numFmtId="179" fontId="27" fillId="39" borderId="300" xfId="42" applyNumberFormat="1" applyFont="1" applyFill="1" applyBorder="1" applyAlignment="1" applyProtection="1">
      <alignment horizontal="right" vertical="center"/>
      <protection locked="0"/>
    </xf>
    <xf numFmtId="0" fontId="27" fillId="39" borderId="182" xfId="42" applyFont="1" applyFill="1" applyBorder="1" applyProtection="1">
      <alignment vertical="center"/>
      <protection locked="0"/>
    </xf>
    <xf numFmtId="179" fontId="27" fillId="39" borderId="108" xfId="42" applyNumberFormat="1" applyFont="1" applyFill="1" applyBorder="1" applyProtection="1">
      <alignment vertical="center"/>
      <protection locked="0"/>
    </xf>
    <xf numFmtId="179" fontId="27" fillId="39" borderId="37" xfId="42" applyNumberFormat="1" applyFont="1" applyFill="1" applyBorder="1" applyProtection="1">
      <alignment vertical="center"/>
      <protection locked="0"/>
    </xf>
    <xf numFmtId="179" fontId="27" fillId="39" borderId="276" xfId="42" applyNumberFormat="1" applyFont="1" applyFill="1" applyBorder="1" applyAlignment="1" applyProtection="1">
      <alignment horizontal="right" vertical="center"/>
      <protection locked="0"/>
    </xf>
    <xf numFmtId="3" fontId="27" fillId="39" borderId="176" xfId="42" applyNumberFormat="1" applyFont="1" applyFill="1" applyBorder="1" applyAlignment="1" applyProtection="1">
      <alignment horizontal="right" vertical="center"/>
      <protection locked="0"/>
    </xf>
    <xf numFmtId="179" fontId="27" fillId="39" borderId="171" xfId="42" applyNumberFormat="1" applyFont="1" applyFill="1" applyBorder="1" applyAlignment="1" applyProtection="1">
      <alignment horizontal="right" vertical="center"/>
      <protection locked="0"/>
    </xf>
    <xf numFmtId="0" fontId="27" fillId="39" borderId="176" xfId="42" applyFont="1" applyFill="1" applyBorder="1" applyAlignment="1" applyProtection="1">
      <alignment horizontal="right" vertical="center"/>
      <protection locked="0"/>
    </xf>
    <xf numFmtId="0" fontId="27" fillId="0" borderId="159" xfId="42" applyFont="1" applyBorder="1" applyProtection="1">
      <alignment vertical="center"/>
      <protection locked="0"/>
    </xf>
    <xf numFmtId="0" fontId="27" fillId="0" borderId="159" xfId="42" applyFont="1" applyBorder="1" applyAlignment="1" applyProtection="1">
      <alignment vertical="center"/>
      <protection locked="0"/>
    </xf>
    <xf numFmtId="0" fontId="21" fillId="0" borderId="0" xfId="0" applyFont="1" applyAlignment="1">
      <alignment horizontal="center" vertical="center"/>
    </xf>
    <xf numFmtId="0" fontId="18" fillId="33" borderId="0" xfId="0" applyFont="1" applyFill="1" applyAlignment="1">
      <alignment horizontal="left" vertical="center"/>
    </xf>
    <xf numFmtId="0" fontId="22" fillId="0" borderId="0" xfId="0" applyFont="1" applyBorder="1" applyAlignment="1">
      <alignment horizontal="right" vertical="center"/>
    </xf>
    <xf numFmtId="0" fontId="18" fillId="33" borderId="16" xfId="0" applyFont="1" applyFill="1" applyBorder="1" applyAlignment="1">
      <alignment horizontal="center" vertical="center" shrinkToFit="1"/>
    </xf>
    <xf numFmtId="0" fontId="18" fillId="33" borderId="13" xfId="0" applyFont="1" applyFill="1" applyBorder="1" applyAlignment="1">
      <alignment horizontal="center" vertical="center" shrinkToFit="1"/>
    </xf>
    <xf numFmtId="0" fontId="18" fillId="0" borderId="0" xfId="0" applyFont="1" applyAlignment="1">
      <alignment horizontal="center" vertical="center" wrapText="1"/>
    </xf>
    <xf numFmtId="0" fontId="18" fillId="0" borderId="0" xfId="0" applyFont="1" applyFill="1" applyBorder="1" applyAlignment="1">
      <alignment horizontal="center" vertical="center" wrapText="1"/>
    </xf>
    <xf numFmtId="0" fontId="18" fillId="33" borderId="13" xfId="0" applyFont="1" applyFill="1" applyBorder="1" applyAlignment="1">
      <alignment horizontal="left" vertical="center" shrinkToFit="1"/>
    </xf>
    <xf numFmtId="0" fontId="18" fillId="0" borderId="0" xfId="0" applyFont="1" applyAlignment="1">
      <alignment horizontal="left" vertical="center" wrapText="1"/>
    </xf>
    <xf numFmtId="0" fontId="18" fillId="33" borderId="0" xfId="0" applyFont="1" applyFill="1" applyAlignment="1">
      <alignment horizontal="left" vertical="center" shrinkToFit="1"/>
    </xf>
    <xf numFmtId="0" fontId="18" fillId="0" borderId="0" xfId="0" applyFont="1" applyFill="1" applyAlignment="1">
      <alignment horizontal="center" vertical="center" shrinkToFit="1"/>
    </xf>
    <xf numFmtId="41" fontId="18" fillId="33" borderId="13" xfId="0" applyNumberFormat="1" applyFont="1" applyFill="1" applyBorder="1" applyAlignment="1">
      <alignment horizontal="center" vertical="center" shrinkToFit="1"/>
    </xf>
    <xf numFmtId="0" fontId="18" fillId="0" borderId="0" xfId="0" applyFont="1" applyAlignment="1">
      <alignment horizontal="justify" vertical="center" wrapText="1"/>
    </xf>
    <xf numFmtId="0" fontId="18" fillId="0" borderId="0" xfId="0" applyFont="1" applyAlignment="1">
      <alignment vertical="center"/>
    </xf>
    <xf numFmtId="0" fontId="18" fillId="0" borderId="0" xfId="0" applyFont="1" applyBorder="1" applyAlignment="1">
      <alignment horizontal="left" vertical="center" wrapText="1"/>
    </xf>
    <xf numFmtId="0" fontId="18" fillId="33" borderId="14" xfId="0" applyFont="1" applyFill="1" applyBorder="1" applyAlignment="1">
      <alignment horizontal="left" vertical="center" shrinkToFit="1"/>
    </xf>
    <xf numFmtId="0" fontId="18" fillId="33" borderId="15" xfId="0" applyFont="1" applyFill="1" applyBorder="1" applyAlignment="1">
      <alignment horizontal="left" vertical="center" shrinkToFit="1"/>
    </xf>
    <xf numFmtId="0" fontId="18" fillId="0" borderId="0" xfId="0" applyFont="1" applyBorder="1" applyAlignment="1">
      <alignment horizontal="left" vertical="center"/>
    </xf>
    <xf numFmtId="0" fontId="18" fillId="0" borderId="0" xfId="0" applyFont="1" applyAlignment="1">
      <alignment horizontal="center" vertical="center"/>
    </xf>
    <xf numFmtId="0" fontId="18" fillId="0" borderId="0" xfId="0" applyFont="1" applyFill="1" applyBorder="1" applyAlignment="1">
      <alignment horizontal="left" vertical="center" wrapText="1"/>
    </xf>
    <xf numFmtId="0" fontId="26" fillId="34" borderId="58" xfId="42" applyFont="1" applyFill="1" applyBorder="1" applyAlignment="1">
      <alignment vertical="center" textRotation="255" shrinkToFit="1"/>
    </xf>
    <xf numFmtId="0" fontId="23" fillId="34" borderId="62" xfId="42" applyFill="1" applyBorder="1" applyAlignment="1">
      <alignment vertical="center" textRotation="255" shrinkToFit="1"/>
    </xf>
    <xf numFmtId="0" fontId="23" fillId="34" borderId="89" xfId="42" applyFill="1" applyBorder="1" applyAlignment="1">
      <alignment vertical="center" textRotation="255" shrinkToFit="1"/>
    </xf>
    <xf numFmtId="0" fontId="26" fillId="35" borderId="95" xfId="42" applyFont="1" applyFill="1" applyBorder="1" applyAlignment="1">
      <alignment horizontal="left" vertical="center" shrinkToFit="1"/>
    </xf>
    <xf numFmtId="0" fontId="26" fillId="35" borderId="96" xfId="42" applyFont="1" applyFill="1" applyBorder="1" applyAlignment="1">
      <alignment horizontal="left" vertical="center" shrinkToFit="1"/>
    </xf>
    <xf numFmtId="0" fontId="26" fillId="35" borderId="97" xfId="42" applyFont="1" applyFill="1" applyBorder="1" applyAlignment="1">
      <alignment horizontal="left" vertical="center" shrinkToFit="1"/>
    </xf>
    <xf numFmtId="0" fontId="26" fillId="35" borderId="29" xfId="42" applyFont="1" applyFill="1" applyBorder="1" applyAlignment="1">
      <alignment horizontal="left" vertical="center" shrinkToFit="1"/>
    </xf>
    <xf numFmtId="0" fontId="26" fillId="35" borderId="63" xfId="42" applyFont="1" applyFill="1" applyBorder="1" applyAlignment="1">
      <alignment horizontal="left" vertical="center" shrinkToFit="1"/>
    </xf>
    <xf numFmtId="0" fontId="26" fillId="34" borderId="29" xfId="42" applyFont="1" applyFill="1" applyBorder="1" applyAlignment="1">
      <alignment horizontal="center" vertical="center" shrinkToFit="1"/>
    </xf>
    <xf numFmtId="0" fontId="26" fillId="34" borderId="63" xfId="42" applyFont="1" applyFill="1" applyBorder="1" applyAlignment="1">
      <alignment horizontal="center" vertical="center" shrinkToFit="1"/>
    </xf>
    <xf numFmtId="0" fontId="26" fillId="34" borderId="64" xfId="42" applyFont="1" applyFill="1" applyBorder="1" applyAlignment="1">
      <alignment horizontal="center" vertical="center" shrinkToFit="1"/>
    </xf>
    <xf numFmtId="0" fontId="26" fillId="35" borderId="63" xfId="42" applyFont="1" applyFill="1" applyBorder="1" applyAlignment="1">
      <alignment horizontal="center" vertical="center" shrinkToFit="1"/>
    </xf>
    <xf numFmtId="0" fontId="26" fillId="35" borderId="65" xfId="42" applyFont="1" applyFill="1" applyBorder="1" applyAlignment="1">
      <alignment horizontal="center" vertical="center" shrinkToFit="1"/>
    </xf>
    <xf numFmtId="0" fontId="26" fillId="35" borderId="65" xfId="42" applyFont="1" applyFill="1" applyBorder="1" applyAlignment="1">
      <alignment horizontal="left" vertical="center" shrinkToFit="1"/>
    </xf>
    <xf numFmtId="0" fontId="26" fillId="34" borderId="67" xfId="42" applyFont="1" applyFill="1" applyBorder="1" applyAlignment="1">
      <alignment horizontal="center" vertical="center" shrinkToFit="1"/>
    </xf>
    <xf numFmtId="0" fontId="26" fillId="34" borderId="68" xfId="42" applyFont="1" applyFill="1" applyBorder="1" applyAlignment="1">
      <alignment horizontal="center" vertical="center" shrinkToFit="1"/>
    </xf>
    <xf numFmtId="0" fontId="26" fillId="34" borderId="216" xfId="42" applyFont="1" applyFill="1" applyBorder="1" applyAlignment="1">
      <alignment horizontal="center" vertical="center" shrinkToFit="1"/>
    </xf>
    <xf numFmtId="0" fontId="26" fillId="34" borderId="217" xfId="42" applyFont="1" applyFill="1" applyBorder="1" applyAlignment="1">
      <alignment horizontal="center" vertical="center" shrinkToFit="1"/>
    </xf>
    <xf numFmtId="0" fontId="26" fillId="34" borderId="218" xfId="42" applyFont="1" applyFill="1" applyBorder="1" applyAlignment="1">
      <alignment horizontal="center" vertical="center" shrinkToFit="1"/>
    </xf>
    <xf numFmtId="0" fontId="26" fillId="34" borderId="11" xfId="42" applyFont="1" applyFill="1" applyBorder="1" applyAlignment="1">
      <alignment horizontal="center" vertical="center" shrinkToFit="1"/>
    </xf>
    <xf numFmtId="0" fontId="26" fillId="34" borderId="42" xfId="42" applyFont="1" applyFill="1" applyBorder="1" applyAlignment="1">
      <alignment horizontal="center" vertical="center" shrinkToFit="1"/>
    </xf>
    <xf numFmtId="0" fontId="26" fillId="34" borderId="62" xfId="42" applyFont="1" applyFill="1" applyBorder="1" applyAlignment="1">
      <alignment vertical="center" textRotation="255" shrinkToFit="1"/>
    </xf>
    <xf numFmtId="0" fontId="26" fillId="34" borderId="89" xfId="42" applyFont="1" applyFill="1" applyBorder="1" applyAlignment="1">
      <alignment vertical="center" textRotation="255" shrinkToFit="1"/>
    </xf>
    <xf numFmtId="0" fontId="26" fillId="35" borderId="51" xfId="42" applyFont="1" applyFill="1" applyBorder="1" applyAlignment="1">
      <alignment horizontal="left" vertical="center" shrinkToFit="1"/>
    </xf>
    <xf numFmtId="0" fontId="26" fillId="35" borderId="98" xfId="42" applyFont="1" applyFill="1" applyBorder="1" applyAlignment="1">
      <alignment horizontal="left" vertical="center" shrinkToFit="1"/>
    </xf>
    <xf numFmtId="0" fontId="26" fillId="35" borderId="99" xfId="42" applyFont="1" applyFill="1" applyBorder="1" applyAlignment="1">
      <alignment horizontal="left" vertical="center" shrinkToFit="1"/>
    </xf>
    <xf numFmtId="0" fontId="26" fillId="35" borderId="59" xfId="42" applyFont="1" applyFill="1" applyBorder="1" applyAlignment="1">
      <alignment horizontal="left" vertical="center" shrinkToFit="1"/>
    </xf>
    <xf numFmtId="0" fontId="26" fillId="35" borderId="60" xfId="42" applyFont="1" applyFill="1" applyBorder="1" applyAlignment="1">
      <alignment horizontal="left" vertical="center" shrinkToFit="1"/>
    </xf>
    <xf numFmtId="0" fontId="26" fillId="35" borderId="61" xfId="42" applyFont="1" applyFill="1" applyBorder="1" applyAlignment="1">
      <alignment horizontal="left" vertical="center" shrinkToFit="1"/>
    </xf>
    <xf numFmtId="0" fontId="35" fillId="0" borderId="0" xfId="42" applyFont="1" applyFill="1" applyBorder="1" applyAlignment="1">
      <alignment horizontal="left" vertical="center" shrinkToFit="1"/>
    </xf>
    <xf numFmtId="0" fontId="26" fillId="0" borderId="20" xfId="42" applyFont="1" applyFill="1" applyBorder="1" applyAlignment="1">
      <alignment horizontal="left" vertical="center" shrinkToFit="1"/>
    </xf>
    <xf numFmtId="0" fontId="26" fillId="0" borderId="21" xfId="42" applyFont="1" applyFill="1" applyBorder="1" applyAlignment="1">
      <alignment horizontal="left" vertical="center" shrinkToFit="1"/>
    </xf>
    <xf numFmtId="0" fontId="26" fillId="0" borderId="24" xfId="42" applyFont="1" applyFill="1" applyBorder="1" applyAlignment="1">
      <alignment horizontal="left" vertical="center" shrinkToFit="1"/>
    </xf>
    <xf numFmtId="0" fontId="26" fillId="0" borderId="25" xfId="42" applyFont="1" applyFill="1" applyBorder="1" applyAlignment="1">
      <alignment horizontal="left" vertical="center" shrinkToFit="1"/>
    </xf>
    <xf numFmtId="0" fontId="26" fillId="34" borderId="28" xfId="42" applyFont="1" applyFill="1" applyBorder="1" applyAlignment="1">
      <alignment horizontal="center" vertical="center" shrinkToFit="1"/>
    </xf>
    <xf numFmtId="0" fontId="26" fillId="34" borderId="38" xfId="42" applyFont="1" applyFill="1" applyBorder="1" applyAlignment="1">
      <alignment horizontal="center" vertical="center" shrinkToFit="1"/>
    </xf>
    <xf numFmtId="0" fontId="26" fillId="34" borderId="39" xfId="42" applyFont="1" applyFill="1" applyBorder="1" applyAlignment="1">
      <alignment horizontal="center" vertical="center" shrinkToFit="1"/>
    </xf>
    <xf numFmtId="0" fontId="26" fillId="0" borderId="30" xfId="42" applyFont="1" applyFill="1" applyBorder="1" applyAlignment="1">
      <alignment horizontal="left" vertical="center" wrapText="1" shrinkToFit="1"/>
    </xf>
    <xf numFmtId="0" fontId="26" fillId="0" borderId="12" xfId="42" applyFont="1" applyFill="1" applyBorder="1" applyAlignment="1">
      <alignment horizontal="left" vertical="center" shrinkToFit="1"/>
    </xf>
    <xf numFmtId="0" fontId="26" fillId="0" borderId="11" xfId="42" applyFont="1" applyFill="1" applyBorder="1" applyAlignment="1">
      <alignment horizontal="left" vertical="center" shrinkToFit="1"/>
    </xf>
    <xf numFmtId="0" fontId="26" fillId="0" borderId="40" xfId="42" applyFont="1" applyFill="1" applyBorder="1" applyAlignment="1">
      <alignment horizontal="left" vertical="center" shrinkToFit="1"/>
    </xf>
    <xf numFmtId="0" fontId="26" fillId="0" borderId="41" xfId="42" applyFont="1" applyFill="1" applyBorder="1" applyAlignment="1">
      <alignment horizontal="left" vertical="center" shrinkToFit="1"/>
    </xf>
    <xf numFmtId="0" fontId="26" fillId="0" borderId="42" xfId="42" applyFont="1" applyFill="1" applyBorder="1" applyAlignment="1">
      <alignment horizontal="left" vertical="center" shrinkToFit="1"/>
    </xf>
    <xf numFmtId="0" fontId="26" fillId="0" borderId="31" xfId="42" applyFont="1" applyFill="1" applyBorder="1" applyAlignment="1">
      <alignment horizontal="left" vertical="center" shrinkToFit="1"/>
    </xf>
    <xf numFmtId="0" fontId="26" fillId="0" borderId="32" xfId="42" applyFont="1" applyFill="1" applyBorder="1" applyAlignment="1">
      <alignment horizontal="left" vertical="center" shrinkToFit="1"/>
    </xf>
    <xf numFmtId="0" fontId="26" fillId="0" borderId="33" xfId="42" applyFont="1" applyFill="1" applyBorder="1" applyAlignment="1">
      <alignment horizontal="left" vertical="center" shrinkToFit="1"/>
    </xf>
    <xf numFmtId="0" fontId="26" fillId="0" borderId="43" xfId="42" applyFont="1" applyFill="1" applyBorder="1" applyAlignment="1">
      <alignment horizontal="left" vertical="center" shrinkToFit="1"/>
    </xf>
    <xf numFmtId="0" fontId="26" fillId="0" borderId="44" xfId="42" applyFont="1" applyFill="1" applyBorder="1" applyAlignment="1">
      <alignment horizontal="left" vertical="center" shrinkToFit="1"/>
    </xf>
    <xf numFmtId="0" fontId="26" fillId="0" borderId="45" xfId="42" applyFont="1" applyFill="1" applyBorder="1" applyAlignment="1">
      <alignment horizontal="left" vertical="center" shrinkToFit="1"/>
    </xf>
    <xf numFmtId="41" fontId="26" fillId="35" borderId="228" xfId="42" applyNumberFormat="1" applyFont="1" applyFill="1" applyBorder="1" applyAlignment="1">
      <alignment horizontal="center" vertical="center" shrinkToFit="1"/>
    </xf>
    <xf numFmtId="41" fontId="26" fillId="35" borderId="49" xfId="42" applyNumberFormat="1" applyFont="1" applyFill="1" applyBorder="1" applyAlignment="1">
      <alignment horizontal="center" vertical="center" shrinkToFit="1"/>
    </xf>
    <xf numFmtId="41" fontId="26" fillId="35" borderId="50" xfId="42" applyNumberFormat="1" applyFont="1" applyFill="1" applyBorder="1" applyAlignment="1">
      <alignment horizontal="center" vertical="center" shrinkToFit="1"/>
    </xf>
    <xf numFmtId="0" fontId="26" fillId="34" borderId="19" xfId="42" applyFont="1" applyFill="1" applyBorder="1" applyAlignment="1">
      <alignment horizontal="center" vertical="center" shrinkToFit="1"/>
    </xf>
    <xf numFmtId="0" fontId="26" fillId="35" borderId="32" xfId="42" applyFont="1" applyFill="1" applyBorder="1" applyAlignment="1">
      <alignment horizontal="center" vertical="center" shrinkToFit="1"/>
    </xf>
    <xf numFmtId="0" fontId="26" fillId="35" borderId="29" xfId="42" applyFont="1" applyFill="1" applyBorder="1" applyAlignment="1">
      <alignment horizontal="center" vertical="center" shrinkToFit="1"/>
    </xf>
    <xf numFmtId="0" fontId="59" fillId="35" borderId="29" xfId="42" applyFont="1" applyFill="1" applyBorder="1" applyAlignment="1">
      <alignment horizontal="center" vertical="center" shrinkToFit="1"/>
    </xf>
    <xf numFmtId="0" fontId="60" fillId="35" borderId="63" xfId="42" applyFont="1" applyFill="1" applyBorder="1" applyAlignment="1">
      <alignment horizontal="center" vertical="center" shrinkToFit="1"/>
    </xf>
    <xf numFmtId="0" fontId="60" fillId="35" borderId="65" xfId="42" applyFont="1" applyFill="1" applyBorder="1" applyAlignment="1">
      <alignment horizontal="center" vertical="center" shrinkToFit="1"/>
    </xf>
    <xf numFmtId="0" fontId="26" fillId="35" borderId="44" xfId="42" applyFont="1" applyFill="1" applyBorder="1" applyAlignment="1">
      <alignment horizontal="center" vertical="center" shrinkToFit="1"/>
    </xf>
    <xf numFmtId="0" fontId="26" fillId="35" borderId="39" xfId="42" applyFont="1" applyFill="1" applyBorder="1" applyAlignment="1">
      <alignment horizontal="center" vertical="center" shrinkToFit="1"/>
    </xf>
    <xf numFmtId="0" fontId="26" fillId="34" borderId="54" xfId="42" applyFont="1" applyFill="1" applyBorder="1" applyAlignment="1">
      <alignment horizontal="center" vertical="center" shrinkToFit="1"/>
    </xf>
    <xf numFmtId="0" fontId="26" fillId="34" borderId="55" xfId="42" applyFont="1" applyFill="1" applyBorder="1" applyAlignment="1">
      <alignment horizontal="center" vertical="center" shrinkToFit="1"/>
    </xf>
    <xf numFmtId="0" fontId="26" fillId="35" borderId="55" xfId="42" applyFont="1" applyFill="1" applyBorder="1" applyAlignment="1">
      <alignment horizontal="center" vertical="center" shrinkToFit="1"/>
    </xf>
    <xf numFmtId="0" fontId="26" fillId="35" borderId="248" xfId="42" applyFont="1" applyFill="1" applyBorder="1" applyAlignment="1">
      <alignment horizontal="center" vertical="center" shrinkToFit="1"/>
    </xf>
    <xf numFmtId="0" fontId="26" fillId="35" borderId="56" xfId="42" applyFont="1" applyFill="1" applyBorder="1" applyAlignment="1">
      <alignment horizontal="center" vertical="center" shrinkToFit="1"/>
    </xf>
    <xf numFmtId="0" fontId="26" fillId="34" borderId="167" xfId="42" applyFont="1" applyFill="1" applyBorder="1" applyAlignment="1">
      <alignment horizontal="center" vertical="center" shrinkToFit="1"/>
    </xf>
    <xf numFmtId="0" fontId="26" fillId="34" borderId="98" xfId="42" applyFont="1" applyFill="1" applyBorder="1" applyAlignment="1">
      <alignment horizontal="center" vertical="center" shrinkToFit="1"/>
    </xf>
    <xf numFmtId="0" fontId="26" fillId="34" borderId="99" xfId="42" applyFont="1" applyFill="1" applyBorder="1" applyAlignment="1">
      <alignment horizontal="center" vertical="center" shrinkToFit="1"/>
    </xf>
    <xf numFmtId="0" fontId="26" fillId="34" borderId="227" xfId="42" applyFont="1" applyFill="1" applyBorder="1" applyAlignment="1">
      <alignment horizontal="center" vertical="center" shrinkToFit="1"/>
    </xf>
    <xf numFmtId="0" fontId="26" fillId="34" borderId="65" xfId="42" applyFont="1" applyFill="1" applyBorder="1" applyAlignment="1">
      <alignment horizontal="center" vertical="center" shrinkToFit="1"/>
    </xf>
    <xf numFmtId="0" fontId="26" fillId="34" borderId="289" xfId="42" applyFont="1" applyFill="1" applyBorder="1" applyAlignment="1">
      <alignment horizontal="center" vertical="center" shrinkToFit="1"/>
    </xf>
    <xf numFmtId="0" fontId="26" fillId="34" borderId="290" xfId="42" applyFont="1" applyFill="1" applyBorder="1" applyAlignment="1">
      <alignment horizontal="center" vertical="center" shrinkToFit="1"/>
    </xf>
    <xf numFmtId="0" fontId="26" fillId="34" borderId="274" xfId="42" applyFont="1" applyFill="1" applyBorder="1" applyAlignment="1">
      <alignment horizontal="center" vertical="center" shrinkToFit="1"/>
    </xf>
    <xf numFmtId="0" fontId="26" fillId="34" borderId="142" xfId="42" applyFont="1" applyFill="1" applyBorder="1" applyAlignment="1">
      <alignment horizontal="center" vertical="center" shrinkToFit="1"/>
    </xf>
    <xf numFmtId="0" fontId="26" fillId="34" borderId="143" xfId="42" applyFont="1" applyFill="1" applyBorder="1" applyAlignment="1">
      <alignment horizontal="center" vertical="center" shrinkToFit="1"/>
    </xf>
    <xf numFmtId="0" fontId="26" fillId="34" borderId="144" xfId="42" applyFont="1" applyFill="1" applyBorder="1" applyAlignment="1">
      <alignment horizontal="center" vertical="center" shrinkToFit="1"/>
    </xf>
    <xf numFmtId="41" fontId="26" fillId="35" borderId="159" xfId="42" applyNumberFormat="1" applyFont="1" applyFill="1" applyBorder="1" applyAlignment="1">
      <alignment horizontal="center" vertical="center" shrinkToFit="1"/>
    </xf>
    <xf numFmtId="0" fontId="26" fillId="34" borderId="44" xfId="42" applyFont="1" applyFill="1" applyBorder="1" applyAlignment="1">
      <alignment horizontal="center" vertical="center" shrinkToFit="1"/>
    </xf>
    <xf numFmtId="0" fontId="26" fillId="35" borderId="49" xfId="42" applyFont="1" applyFill="1" applyBorder="1" applyAlignment="1">
      <alignment horizontal="center" vertical="center" shrinkToFit="1"/>
    </xf>
    <xf numFmtId="0" fontId="26" fillId="35" borderId="50" xfId="42" applyFont="1" applyFill="1" applyBorder="1" applyAlignment="1">
      <alignment horizontal="center" vertical="center" shrinkToFit="1"/>
    </xf>
    <xf numFmtId="0" fontId="26" fillId="34" borderId="23" xfId="42" applyFont="1" applyFill="1" applyBorder="1" applyAlignment="1">
      <alignment horizontal="center" vertical="center" shrinkToFit="1"/>
    </xf>
    <xf numFmtId="0" fontId="26" fillId="35" borderId="20" xfId="42" applyFont="1" applyFill="1" applyBorder="1" applyAlignment="1">
      <alignment horizontal="left" vertical="center" shrinkToFit="1"/>
    </xf>
    <xf numFmtId="0" fontId="26" fillId="35" borderId="21" xfId="42" applyFont="1" applyFill="1" applyBorder="1" applyAlignment="1">
      <alignment horizontal="left" vertical="center" shrinkToFit="1"/>
    </xf>
    <xf numFmtId="0" fontId="26" fillId="35" borderId="32" xfId="42" applyFont="1" applyFill="1" applyBorder="1" applyAlignment="1">
      <alignment horizontal="left" vertical="center" shrinkToFit="1"/>
    </xf>
    <xf numFmtId="0" fontId="26" fillId="35" borderId="33" xfId="42" applyFont="1" applyFill="1" applyBorder="1" applyAlignment="1">
      <alignment horizontal="left" vertical="center" shrinkToFit="1"/>
    </xf>
    <xf numFmtId="0" fontId="26" fillId="35" borderId="24" xfId="42" applyFont="1" applyFill="1" applyBorder="1" applyAlignment="1">
      <alignment horizontal="left" vertical="center" shrinkToFit="1"/>
    </xf>
    <xf numFmtId="0" fontId="26" fillId="35" borderId="25" xfId="42" applyFont="1" applyFill="1" applyBorder="1" applyAlignment="1">
      <alignment horizontal="left" vertical="center" shrinkToFit="1"/>
    </xf>
    <xf numFmtId="0" fontId="26" fillId="34" borderId="32" xfId="42" applyFont="1" applyFill="1" applyBorder="1" applyAlignment="1">
      <alignment horizontal="center" vertical="center" shrinkToFit="1"/>
    </xf>
    <xf numFmtId="0" fontId="26" fillId="35" borderId="12" xfId="42" applyFont="1" applyFill="1" applyBorder="1" applyAlignment="1">
      <alignment horizontal="left" vertical="center" wrapText="1" shrinkToFit="1"/>
    </xf>
    <xf numFmtId="0" fontId="26" fillId="35" borderId="48" xfId="42" applyFont="1" applyFill="1" applyBorder="1" applyAlignment="1">
      <alignment horizontal="left" vertical="center" wrapText="1" shrinkToFit="1"/>
    </xf>
    <xf numFmtId="0" fontId="26" fillId="34" borderId="24" xfId="42" applyFont="1" applyFill="1" applyBorder="1" applyAlignment="1">
      <alignment horizontal="center" vertical="center" shrinkToFit="1"/>
    </xf>
    <xf numFmtId="0" fontId="26" fillId="35" borderId="12" xfId="42" applyFont="1" applyFill="1" applyBorder="1" applyAlignment="1">
      <alignment horizontal="center" vertical="center" shrinkToFit="1"/>
    </xf>
    <xf numFmtId="0" fontId="26" fillId="35" borderId="48" xfId="42" applyFont="1" applyFill="1" applyBorder="1" applyAlignment="1">
      <alignment horizontal="center" vertical="center" shrinkToFit="1"/>
    </xf>
    <xf numFmtId="0" fontId="34" fillId="0" borderId="0" xfId="42" applyFont="1" applyAlignment="1">
      <alignment horizontal="center" vertical="center" shrinkToFit="1"/>
    </xf>
    <xf numFmtId="0" fontId="27" fillId="0" borderId="270" xfId="42" applyFont="1" applyBorder="1" applyAlignment="1">
      <alignment horizontal="center" vertical="center"/>
    </xf>
    <xf numFmtId="0" fontId="27" fillId="0" borderId="271" xfId="42" applyFont="1" applyBorder="1" applyAlignment="1">
      <alignment horizontal="center" vertical="center"/>
    </xf>
    <xf numFmtId="0" fontId="48" fillId="0" borderId="0" xfId="42" applyFont="1" applyAlignment="1">
      <alignment horizontal="right" vertical="center" wrapText="1" shrinkToFit="1"/>
    </xf>
    <xf numFmtId="0" fontId="26" fillId="34" borderId="20" xfId="42" applyFont="1" applyFill="1" applyBorder="1" applyAlignment="1">
      <alignment horizontal="center" vertical="center" shrinkToFit="1"/>
    </xf>
    <xf numFmtId="0" fontId="26" fillId="35" borderId="46" xfId="42" applyFont="1" applyFill="1" applyBorder="1" applyAlignment="1">
      <alignment horizontal="left" vertical="center" wrapText="1" shrinkToFit="1"/>
    </xf>
    <xf numFmtId="0" fontId="26" fillId="35" borderId="47" xfId="42" applyFont="1" applyFill="1" applyBorder="1" applyAlignment="1">
      <alignment horizontal="left" vertical="center" wrapText="1" shrinkToFit="1"/>
    </xf>
    <xf numFmtId="0" fontId="27" fillId="0" borderId="108" xfId="42" applyFont="1" applyBorder="1" applyAlignment="1">
      <alignment horizontal="center" vertical="center"/>
    </xf>
    <xf numFmtId="0" fontId="27" fillId="0" borderId="36" xfId="42" applyFont="1" applyBorder="1" applyAlignment="1">
      <alignment horizontal="center" vertical="center"/>
    </xf>
    <xf numFmtId="0" fontId="26" fillId="35" borderId="30" xfId="42" applyFont="1" applyFill="1" applyBorder="1" applyAlignment="1">
      <alignment horizontal="left" vertical="center" wrapText="1" shrinkToFit="1"/>
    </xf>
    <xf numFmtId="0" fontId="26" fillId="35" borderId="12" xfId="42" applyFont="1" applyFill="1" applyBorder="1" applyAlignment="1">
      <alignment horizontal="left" vertical="center" shrinkToFit="1"/>
    </xf>
    <xf numFmtId="0" fontId="26" fillId="35" borderId="11" xfId="42" applyFont="1" applyFill="1" applyBorder="1" applyAlignment="1">
      <alignment horizontal="left" vertical="center" shrinkToFit="1"/>
    </xf>
    <xf numFmtId="0" fontId="26" fillId="35" borderId="40" xfId="42" applyFont="1" applyFill="1" applyBorder="1" applyAlignment="1">
      <alignment horizontal="left" vertical="center" shrinkToFit="1"/>
    </xf>
    <xf numFmtId="0" fontId="26" fillId="35" borderId="41" xfId="42" applyFont="1" applyFill="1" applyBorder="1" applyAlignment="1">
      <alignment horizontal="left" vertical="center" shrinkToFit="1"/>
    </xf>
    <xf numFmtId="0" fontId="26" fillId="35" borderId="42" xfId="42" applyFont="1" applyFill="1" applyBorder="1" applyAlignment="1">
      <alignment horizontal="left" vertical="center" shrinkToFit="1"/>
    </xf>
    <xf numFmtId="0" fontId="26" fillId="35" borderId="31" xfId="42" applyFont="1" applyFill="1" applyBorder="1" applyAlignment="1">
      <alignment horizontal="left" vertical="center" shrinkToFit="1"/>
    </xf>
    <xf numFmtId="0" fontId="26" fillId="35" borderId="43" xfId="42" applyFont="1" applyFill="1" applyBorder="1" applyAlignment="1">
      <alignment horizontal="left" vertical="center" shrinkToFit="1"/>
    </xf>
    <xf numFmtId="0" fontId="26" fillId="35" borderId="44" xfId="42" applyFont="1" applyFill="1" applyBorder="1" applyAlignment="1">
      <alignment horizontal="left" vertical="center" shrinkToFit="1"/>
    </xf>
    <xf numFmtId="0" fontId="26" fillId="35" borderId="45" xfId="42" applyFont="1" applyFill="1" applyBorder="1" applyAlignment="1">
      <alignment horizontal="left" vertical="center" shrinkToFit="1"/>
    </xf>
    <xf numFmtId="0" fontId="18" fillId="0" borderId="0" xfId="0" applyFont="1" applyAlignment="1">
      <alignment vertical="center" wrapText="1"/>
    </xf>
    <xf numFmtId="0" fontId="0" fillId="0" borderId="0" xfId="0" applyAlignment="1">
      <alignment vertical="center"/>
    </xf>
    <xf numFmtId="0" fontId="18" fillId="33" borderId="13" xfId="0" applyFont="1" applyFill="1" applyBorder="1" applyAlignment="1">
      <alignment horizontal="left" vertical="center" wrapText="1"/>
    </xf>
    <xf numFmtId="0" fontId="18" fillId="33" borderId="0" xfId="0" applyFont="1" applyFill="1" applyAlignment="1">
      <alignment horizontal="left" vertical="top"/>
    </xf>
    <xf numFmtId="0" fontId="18" fillId="33" borderId="13" xfId="0" applyFont="1" applyFill="1" applyBorder="1" applyAlignment="1">
      <alignment horizontal="center" vertical="center" wrapText="1"/>
    </xf>
    <xf numFmtId="41" fontId="18" fillId="33" borderId="13" xfId="0" applyNumberFormat="1" applyFont="1" applyFill="1" applyBorder="1" applyAlignment="1">
      <alignment horizontal="left" vertical="center" wrapText="1"/>
    </xf>
    <xf numFmtId="0" fontId="27" fillId="0" borderId="147" xfId="42" applyFont="1" applyBorder="1" applyAlignment="1" applyProtection="1">
      <alignment horizontal="center" vertical="center"/>
      <protection locked="0"/>
    </xf>
    <xf numFmtId="0" fontId="27" fillId="0" borderId="150" xfId="42" applyFont="1" applyBorder="1" applyAlignment="1" applyProtection="1">
      <alignment horizontal="center" vertical="center"/>
      <protection locked="0"/>
    </xf>
    <xf numFmtId="0" fontId="27" fillId="0" borderId="115" xfId="42" applyFont="1" applyBorder="1" applyAlignment="1" applyProtection="1">
      <alignment horizontal="left" vertical="top" wrapText="1"/>
      <protection locked="0"/>
    </xf>
    <xf numFmtId="0" fontId="27" fillId="0" borderId="116" xfId="42" applyFont="1" applyBorder="1" applyAlignment="1" applyProtection="1">
      <alignment horizontal="left" vertical="top"/>
      <protection locked="0"/>
    </xf>
    <xf numFmtId="0" fontId="27" fillId="0" borderId="117" xfId="42" applyFont="1" applyBorder="1" applyAlignment="1" applyProtection="1">
      <alignment horizontal="left" vertical="top"/>
      <protection locked="0"/>
    </xf>
    <xf numFmtId="0" fontId="32" fillId="35" borderId="13" xfId="42" applyFont="1" applyFill="1" applyBorder="1" applyAlignment="1" applyProtection="1">
      <alignment horizontal="left" vertical="center"/>
      <protection locked="0"/>
    </xf>
    <xf numFmtId="0" fontId="27" fillId="0" borderId="109" xfId="42" applyFont="1" applyBorder="1" applyAlignment="1" applyProtection="1">
      <alignment vertical="top" wrapText="1"/>
      <protection locked="0"/>
    </xf>
    <xf numFmtId="0" fontId="27" fillId="0" borderId="292" xfId="42" applyFont="1" applyBorder="1" applyAlignment="1" applyProtection="1">
      <alignment horizontal="center" vertical="center"/>
      <protection locked="0"/>
    </xf>
    <xf numFmtId="0" fontId="27" fillId="0" borderId="293" xfId="42" applyFont="1" applyBorder="1" applyAlignment="1" applyProtection="1">
      <alignment horizontal="center" vertical="center"/>
      <protection locked="0"/>
    </xf>
    <xf numFmtId="0" fontId="27" fillId="0" borderId="291" xfId="42" applyFont="1" applyBorder="1" applyAlignment="1" applyProtection="1">
      <alignment horizontal="center" vertical="center"/>
      <protection locked="0"/>
    </xf>
    <xf numFmtId="0" fontId="27" fillId="0" borderId="295" xfId="42" applyFont="1" applyBorder="1" applyAlignment="1" applyProtection="1">
      <alignment horizontal="center" vertical="center"/>
      <protection locked="0"/>
    </xf>
    <xf numFmtId="0" fontId="27" fillId="0" borderId="146" xfId="42" applyFont="1" applyBorder="1" applyAlignment="1" applyProtection="1">
      <alignment horizontal="center" vertical="center"/>
      <protection locked="0"/>
    </xf>
    <xf numFmtId="0" fontId="27" fillId="0" borderId="149" xfId="42" applyFont="1" applyBorder="1" applyAlignment="1" applyProtection="1">
      <alignment horizontal="center" vertical="center"/>
      <protection locked="0"/>
    </xf>
    <xf numFmtId="0" fontId="58" fillId="0" borderId="256" xfId="0" applyFont="1" applyBorder="1" applyAlignment="1">
      <alignment horizontal="center" vertical="center"/>
    </xf>
    <xf numFmtId="0" fontId="58" fillId="0" borderId="109" xfId="0" applyFont="1" applyBorder="1" applyAlignment="1">
      <alignment horizontal="center" vertical="center"/>
    </xf>
    <xf numFmtId="0" fontId="58" fillId="0" borderId="257" xfId="0" applyFont="1" applyBorder="1" applyAlignment="1">
      <alignment horizontal="center" vertical="center"/>
    </xf>
    <xf numFmtId="0" fontId="57" fillId="36" borderId="229" xfId="0" applyFont="1" applyFill="1" applyBorder="1" applyAlignment="1">
      <alignment horizontal="center" vertical="center"/>
    </xf>
    <xf numFmtId="0" fontId="57" fillId="36" borderId="13" xfId="0" applyFont="1" applyFill="1" applyBorder="1" applyAlignment="1">
      <alignment horizontal="center" vertical="center"/>
    </xf>
    <xf numFmtId="0" fontId="57" fillId="36" borderId="26" xfId="0" applyFont="1" applyFill="1" applyBorder="1" applyAlignment="1">
      <alignment horizontal="center" vertical="center"/>
    </xf>
    <xf numFmtId="0" fontId="57" fillId="36" borderId="264" xfId="0" applyFont="1" applyFill="1" applyBorder="1" applyAlignment="1">
      <alignment horizontal="center" vertical="center"/>
    </xf>
    <xf numFmtId="0" fontId="57" fillId="36" borderId="265" xfId="0" applyFont="1" applyFill="1" applyBorder="1" applyAlignment="1">
      <alignment horizontal="center" vertical="center"/>
    </xf>
    <xf numFmtId="0" fontId="57" fillId="36" borderId="266" xfId="0" applyFont="1" applyFill="1" applyBorder="1" applyAlignment="1">
      <alignment horizontal="center" vertical="center"/>
    </xf>
    <xf numFmtId="0" fontId="57" fillId="36" borderId="267" xfId="0" applyFont="1" applyFill="1" applyBorder="1" applyAlignment="1">
      <alignment horizontal="center" vertical="center"/>
    </xf>
    <xf numFmtId="0" fontId="57" fillId="36" borderId="268" xfId="0" applyFont="1" applyFill="1" applyBorder="1" applyAlignment="1">
      <alignment horizontal="center" vertical="center"/>
    </xf>
    <xf numFmtId="0" fontId="57" fillId="36" borderId="269" xfId="0" applyFont="1" applyFill="1" applyBorder="1" applyAlignment="1">
      <alignment horizontal="center" vertical="center"/>
    </xf>
    <xf numFmtId="0" fontId="58" fillId="0" borderId="256" xfId="0" applyFont="1" applyBorder="1" applyAlignment="1">
      <alignment horizontal="center" vertical="center" wrapText="1"/>
    </xf>
    <xf numFmtId="0" fontId="58" fillId="0" borderId="229" xfId="0" applyFont="1" applyBorder="1" applyAlignment="1">
      <alignment horizontal="center" vertical="center"/>
    </xf>
    <xf numFmtId="0" fontId="58" fillId="0" borderId="26" xfId="0" applyFont="1" applyBorder="1" applyAlignment="1">
      <alignment horizontal="center" vertical="center"/>
    </xf>
    <xf numFmtId="0" fontId="58" fillId="0" borderId="264" xfId="0" applyFont="1" applyBorder="1" applyAlignment="1">
      <alignment horizontal="center" vertical="center"/>
    </xf>
    <xf numFmtId="0" fontId="58" fillId="0" borderId="265" xfId="0" applyFont="1" applyBorder="1" applyAlignment="1">
      <alignment horizontal="center" vertical="center"/>
    </xf>
    <xf numFmtId="0" fontId="58" fillId="0" borderId="266" xfId="0" applyFont="1" applyBorder="1" applyAlignment="1">
      <alignment horizontal="center" vertical="center"/>
    </xf>
    <xf numFmtId="0" fontId="58" fillId="0" borderId="109" xfId="0" applyFont="1" applyBorder="1" applyAlignment="1">
      <alignment horizontal="center" vertical="center" wrapText="1"/>
    </xf>
    <xf numFmtId="0" fontId="58" fillId="0" borderId="0" xfId="0" applyFont="1" applyBorder="1" applyAlignment="1">
      <alignment horizontal="center" vertical="center"/>
    </xf>
    <xf numFmtId="0" fontId="58" fillId="0" borderId="166" xfId="0" applyFont="1" applyBorder="1" applyAlignment="1">
      <alignment horizontal="center" vertical="center"/>
    </xf>
    <xf numFmtId="0" fontId="58" fillId="0" borderId="13" xfId="0" applyFont="1" applyBorder="1" applyAlignment="1">
      <alignment horizontal="center" vertical="center"/>
    </xf>
    <xf numFmtId="0" fontId="58" fillId="0" borderId="257" xfId="0" applyFont="1" applyBorder="1" applyAlignment="1">
      <alignment horizontal="center" vertical="center" wrapText="1"/>
    </xf>
    <xf numFmtId="0" fontId="58" fillId="0" borderId="258"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66" xfId="0" applyFont="1" applyBorder="1" applyAlignment="1">
      <alignment horizontal="center" vertical="center" wrapText="1"/>
    </xf>
    <xf numFmtId="0" fontId="58" fillId="0" borderId="229"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26" xfId="0" applyFont="1" applyBorder="1" applyAlignment="1">
      <alignment horizontal="center" vertical="center" wrapText="1"/>
    </xf>
    <xf numFmtId="0" fontId="57" fillId="36" borderId="256" xfId="0" applyFont="1" applyFill="1" applyBorder="1" applyAlignment="1">
      <alignment horizontal="center" vertical="center"/>
    </xf>
    <xf numFmtId="0" fontId="57" fillId="36" borderId="109" xfId="0" applyFont="1" applyFill="1" applyBorder="1" applyAlignment="1">
      <alignment horizontal="center" vertical="center"/>
    </xf>
    <xf numFmtId="0" fontId="57" fillId="36" borderId="258" xfId="0" applyFont="1" applyFill="1" applyBorder="1" applyAlignment="1">
      <alignment horizontal="center" vertical="center"/>
    </xf>
    <xf numFmtId="0" fontId="57" fillId="36" borderId="0" xfId="0" applyFont="1" applyFill="1" applyBorder="1" applyAlignment="1">
      <alignment horizontal="center" vertical="center"/>
    </xf>
    <xf numFmtId="0" fontId="57" fillId="36" borderId="257" xfId="0" applyFont="1" applyFill="1" applyBorder="1" applyAlignment="1">
      <alignment horizontal="center" vertical="center"/>
    </xf>
    <xf numFmtId="0" fontId="18" fillId="0" borderId="0" xfId="0" applyFont="1" applyBorder="1" applyAlignment="1">
      <alignment horizontal="right" vertical="center" wrapText="1" indent="1"/>
    </xf>
    <xf numFmtId="0" fontId="18" fillId="0" borderId="0" xfId="0" applyFont="1" applyBorder="1" applyAlignment="1">
      <alignment horizontal="justify" vertical="center" wrapText="1"/>
    </xf>
    <xf numFmtId="41" fontId="18" fillId="33" borderId="13" xfId="0" applyNumberFormat="1" applyFont="1" applyFill="1" applyBorder="1" applyAlignment="1">
      <alignment horizontal="center" vertical="center" wrapText="1"/>
    </xf>
    <xf numFmtId="0" fontId="57" fillId="36" borderId="249" xfId="0" applyFont="1" applyFill="1" applyBorder="1" applyAlignment="1">
      <alignment horizontal="center" vertical="center"/>
    </xf>
    <xf numFmtId="0" fontId="57" fillId="36" borderId="260" xfId="0" applyFont="1" applyFill="1" applyBorder="1" applyAlignment="1">
      <alignment horizontal="center" vertical="center"/>
    </xf>
    <xf numFmtId="0" fontId="57" fillId="36" borderId="262" xfId="0" applyFont="1" applyFill="1" applyBorder="1" applyAlignment="1">
      <alignment horizontal="center" vertical="center"/>
    </xf>
    <xf numFmtId="0" fontId="57" fillId="36" borderId="263" xfId="0" applyFont="1" applyFill="1" applyBorder="1" applyAlignment="1">
      <alignment horizontal="center" vertical="center"/>
    </xf>
    <xf numFmtId="0" fontId="57" fillId="36" borderId="259" xfId="0" applyFont="1" applyFill="1" applyBorder="1" applyAlignment="1">
      <alignment horizontal="center" vertical="center"/>
    </xf>
    <xf numFmtId="0" fontId="57" fillId="36" borderId="261" xfId="0" applyFont="1" applyFill="1" applyBorder="1" applyAlignment="1">
      <alignment horizontal="center" vertical="center"/>
    </xf>
    <xf numFmtId="0" fontId="18" fillId="0" borderId="0" xfId="0" applyFont="1" applyAlignment="1">
      <alignment horizontal="right" vertical="center" wrapText="1"/>
    </xf>
    <xf numFmtId="0" fontId="22" fillId="0" borderId="0" xfId="0" applyFont="1" applyFill="1" applyBorder="1" applyAlignment="1">
      <alignment horizontal="right"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center" shrinkToFit="1"/>
    </xf>
    <xf numFmtId="0" fontId="21"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38" fillId="0" borderId="0" xfId="0" applyFont="1" applyAlignment="1">
      <alignment horizontal="left" vertical="center"/>
    </xf>
    <xf numFmtId="0" fontId="40" fillId="0" borderId="0" xfId="0" applyFont="1" applyAlignment="1">
      <alignment horizontal="left" vertical="center" wrapText="1"/>
    </xf>
    <xf numFmtId="0" fontId="38" fillId="0" borderId="74" xfId="0" applyFont="1" applyBorder="1" applyAlignment="1">
      <alignment horizontal="left" vertical="center" wrapText="1"/>
    </xf>
    <xf numFmtId="0" fontId="36" fillId="0" borderId="0" xfId="0" applyFont="1" applyAlignment="1">
      <alignment horizontal="center" vertical="center" wrapText="1"/>
    </xf>
    <xf numFmtId="0" fontId="38" fillId="0" borderId="0" xfId="0" applyFont="1" applyAlignment="1">
      <alignment horizontal="center" vertical="center" wrapText="1"/>
    </xf>
    <xf numFmtId="0" fontId="37" fillId="0" borderId="0" xfId="0" applyFont="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43"/>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145675</xdr:colOff>
      <xdr:row>0</xdr:row>
      <xdr:rowOff>134471</xdr:rowOff>
    </xdr:from>
    <xdr:to>
      <xdr:col>18</xdr:col>
      <xdr:colOff>813954</xdr:colOff>
      <xdr:row>0</xdr:row>
      <xdr:rowOff>381001</xdr:rowOff>
    </xdr:to>
    <xdr:sp macro="" textlink="">
      <xdr:nvSpPr>
        <xdr:cNvPr id="2" name="正方形/長方形 1">
          <a:extLst>
            <a:ext uri="{FF2B5EF4-FFF2-40B4-BE49-F238E27FC236}">
              <a16:creationId xmlns:a16="http://schemas.microsoft.com/office/drawing/2014/main" xmlns="" id="{75923BE1-6471-C248-A266-5E60DA33BE71}"/>
            </a:ext>
          </a:extLst>
        </xdr:cNvPr>
        <xdr:cNvSpPr/>
      </xdr:nvSpPr>
      <xdr:spPr>
        <a:xfrm>
          <a:off x="10089775" y="134471"/>
          <a:ext cx="668279" cy="246530"/>
        </a:xfrm>
        <a:prstGeom prst="rect">
          <a:avLst/>
        </a:prstGeom>
        <a:noFill/>
        <a:ln w="412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おもて</a:t>
          </a:r>
        </a:p>
      </xdr:txBody>
    </xdr:sp>
    <xdr:clientData/>
  </xdr:twoCellAnchor>
  <xdr:twoCellAnchor>
    <xdr:from>
      <xdr:col>18</xdr:col>
      <xdr:colOff>100852</xdr:colOff>
      <xdr:row>61</xdr:row>
      <xdr:rowOff>33618</xdr:rowOff>
    </xdr:from>
    <xdr:to>
      <xdr:col>18</xdr:col>
      <xdr:colOff>796635</xdr:colOff>
      <xdr:row>62</xdr:row>
      <xdr:rowOff>121228</xdr:rowOff>
    </xdr:to>
    <xdr:sp macro="" textlink="">
      <xdr:nvSpPr>
        <xdr:cNvPr id="3" name="正方形/長方形 2">
          <a:extLst>
            <a:ext uri="{FF2B5EF4-FFF2-40B4-BE49-F238E27FC236}">
              <a16:creationId xmlns:a16="http://schemas.microsoft.com/office/drawing/2014/main" xmlns="" id="{F76B2B8A-3933-FA4F-9DB1-765CE4916C53}"/>
            </a:ext>
          </a:extLst>
        </xdr:cNvPr>
        <xdr:cNvSpPr/>
      </xdr:nvSpPr>
      <xdr:spPr>
        <a:xfrm>
          <a:off x="10044952" y="17508818"/>
          <a:ext cx="695783" cy="278110"/>
        </a:xfrm>
        <a:prstGeom prst="rect">
          <a:avLst/>
        </a:prstGeom>
        <a:noFill/>
        <a:ln w="412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創英角ﾎﾟｯﾌﾟ体" panose="040B0A00000000000000" pitchFamily="50" charset="-128"/>
              <a:ea typeface="HGS創英角ﾎﾟｯﾌﾟ体" panose="040B0A00000000000000" pitchFamily="50" charset="-128"/>
            </a:rPr>
            <a:t>う　ら</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23</xdr:col>
      <xdr:colOff>118223</xdr:colOff>
      <xdr:row>35</xdr:row>
      <xdr:rowOff>219075</xdr:rowOff>
    </xdr:to>
    <xdr:sp macro="" textlink="">
      <xdr:nvSpPr>
        <xdr:cNvPr id="36865" name="AutoShape 1">
          <a:extLst>
            <a:ext uri="{FF2B5EF4-FFF2-40B4-BE49-F238E27FC236}">
              <a16:creationId xmlns:a16="http://schemas.microsoft.com/office/drawing/2014/main" xmlns="" id="{00000000-0008-0000-0600-000001900000}"/>
            </a:ext>
          </a:extLst>
        </xdr:cNvPr>
        <xdr:cNvSpPr>
          <a:spLocks noChangeAspect="1" noChangeArrowheads="1"/>
        </xdr:cNvSpPr>
      </xdr:nvSpPr>
      <xdr:spPr bwMode="auto">
        <a:xfrm>
          <a:off x="238125" y="5867400"/>
          <a:ext cx="5895975" cy="22764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23</xdr:col>
      <xdr:colOff>235323</xdr:colOff>
      <xdr:row>0</xdr:row>
      <xdr:rowOff>56029</xdr:rowOff>
    </xdr:from>
    <xdr:to>
      <xdr:col>25</xdr:col>
      <xdr:colOff>100852</xdr:colOff>
      <xdr:row>1</xdr:row>
      <xdr:rowOff>168088</xdr:rowOff>
    </xdr:to>
    <xdr:sp macro="" textlink="">
      <xdr:nvSpPr>
        <xdr:cNvPr id="2" name="円/楕円 1">
          <a:extLst>
            <a:ext uri="{FF2B5EF4-FFF2-40B4-BE49-F238E27FC236}">
              <a16:creationId xmlns:a16="http://schemas.microsoft.com/office/drawing/2014/main" xmlns="" id="{00000000-0008-0000-0600-000002000000}"/>
            </a:ext>
          </a:extLst>
        </xdr:cNvPr>
        <xdr:cNvSpPr/>
      </xdr:nvSpPr>
      <xdr:spPr bwMode="auto">
        <a:xfrm>
          <a:off x="5647764" y="56029"/>
          <a:ext cx="336176" cy="358588"/>
        </a:xfrm>
        <a:prstGeom prst="ellips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100">
              <a:solidFill>
                <a:sysClr val="windowText" lastClr="000000"/>
              </a:solidFill>
            </a:rPr>
            <a:t>印</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tabSelected="1" view="pageBreakPreview" zoomScaleNormal="100" zoomScaleSheetLayoutView="100" workbookViewId="0">
      <selection sqref="A1:Z1"/>
    </sheetView>
  </sheetViews>
  <sheetFormatPr defaultColWidth="8.875" defaultRowHeight="17.25" customHeight="1"/>
  <cols>
    <col min="1" max="26" width="3.125" customWidth="1"/>
    <col min="27" max="28" width="2" customWidth="1"/>
  </cols>
  <sheetData>
    <row r="1" spans="1:26" ht="19.5" customHeight="1">
      <c r="A1" s="563" t="s">
        <v>327</v>
      </c>
      <c r="B1" s="563"/>
      <c r="C1" s="563"/>
      <c r="D1" s="563"/>
      <c r="E1" s="563"/>
      <c r="F1" s="563"/>
      <c r="G1" s="563"/>
      <c r="H1" s="563"/>
      <c r="I1" s="563"/>
      <c r="J1" s="563"/>
      <c r="K1" s="563"/>
      <c r="L1" s="563"/>
      <c r="M1" s="563"/>
      <c r="N1" s="563"/>
      <c r="O1" s="563"/>
      <c r="P1" s="563"/>
      <c r="Q1" s="563"/>
      <c r="R1" s="563"/>
      <c r="S1" s="563"/>
      <c r="T1" s="563"/>
      <c r="U1" s="563"/>
      <c r="V1" s="563"/>
      <c r="W1" s="563"/>
      <c r="X1" s="563"/>
      <c r="Y1" s="563"/>
      <c r="Z1" s="563"/>
    </row>
    <row r="2" spans="1:26" ht="19.5" customHeight="1">
      <c r="A2" s="3"/>
      <c r="B2" s="3"/>
      <c r="C2" s="3"/>
      <c r="D2" s="3"/>
      <c r="E2" s="3"/>
      <c r="F2" s="3"/>
      <c r="G2" s="3"/>
      <c r="H2" s="3"/>
      <c r="I2" s="3"/>
      <c r="J2" s="3"/>
      <c r="K2" s="3"/>
      <c r="L2" s="3"/>
      <c r="M2" s="3"/>
      <c r="N2" s="3"/>
      <c r="O2" s="3"/>
      <c r="P2" s="3"/>
      <c r="Q2" s="3"/>
      <c r="R2" s="3"/>
      <c r="S2" s="3"/>
      <c r="T2" s="3"/>
      <c r="U2" s="556" t="s">
        <v>0</v>
      </c>
      <c r="V2" s="556"/>
      <c r="W2" s="556"/>
      <c r="X2" s="556"/>
      <c r="Y2" s="556"/>
      <c r="Z2" s="556"/>
    </row>
    <row r="3" spans="1:26" ht="19.5" customHeight="1">
      <c r="A3" s="563" t="s">
        <v>297</v>
      </c>
      <c r="B3" s="563"/>
      <c r="C3" s="563"/>
      <c r="D3" s="563"/>
      <c r="E3" s="563"/>
      <c r="F3" s="563"/>
      <c r="G3" s="563"/>
      <c r="H3" s="563"/>
      <c r="I3" s="563"/>
      <c r="J3" s="563"/>
      <c r="K3" s="563"/>
      <c r="L3" s="563"/>
      <c r="M3" s="563"/>
      <c r="N3" s="563"/>
      <c r="O3" s="563"/>
      <c r="P3" s="563"/>
      <c r="Q3" s="563"/>
      <c r="R3" s="563"/>
      <c r="S3" s="563"/>
      <c r="T3" s="563"/>
      <c r="U3" s="563"/>
      <c r="V3" s="563"/>
      <c r="W3" s="563"/>
      <c r="X3" s="563"/>
      <c r="Y3" s="563"/>
      <c r="Z3" s="563"/>
    </row>
    <row r="4" spans="1:26" ht="19.5" customHeight="1">
      <c r="A4" s="563" t="s">
        <v>18</v>
      </c>
      <c r="B4" s="563"/>
      <c r="C4" s="563"/>
      <c r="D4" s="563"/>
      <c r="E4" s="563"/>
      <c r="F4" s="563"/>
      <c r="G4" s="563"/>
      <c r="H4" s="563"/>
      <c r="I4" s="563"/>
      <c r="J4" s="563"/>
      <c r="K4" s="563"/>
      <c r="L4" s="563"/>
      <c r="M4" s="563"/>
      <c r="N4" s="563"/>
      <c r="O4" s="563"/>
      <c r="P4" s="563"/>
      <c r="Q4" s="563"/>
      <c r="R4" s="563"/>
      <c r="S4" s="563"/>
      <c r="T4" s="563"/>
      <c r="U4" s="563"/>
      <c r="V4" s="563"/>
      <c r="W4" s="563"/>
      <c r="X4" s="563"/>
      <c r="Y4" s="563"/>
      <c r="Z4" s="563"/>
    </row>
    <row r="5" spans="1:26" ht="19.5" customHeight="1">
      <c r="B5" s="3"/>
      <c r="C5" s="3"/>
      <c r="D5" s="3"/>
      <c r="E5" s="3"/>
      <c r="F5" s="3"/>
      <c r="G5" s="3"/>
      <c r="H5" s="3"/>
      <c r="I5" s="3"/>
      <c r="J5" s="3"/>
      <c r="K5" s="3"/>
      <c r="L5" s="570" t="s">
        <v>1</v>
      </c>
      <c r="M5" s="570"/>
      <c r="N5" s="570"/>
      <c r="O5" s="570"/>
      <c r="P5" s="570"/>
      <c r="Q5" s="570"/>
      <c r="R5" s="352"/>
      <c r="S5" s="352"/>
      <c r="T5" s="352"/>
      <c r="U5" s="557"/>
      <c r="V5" s="557"/>
      <c r="W5" s="557"/>
      <c r="X5" s="557"/>
      <c r="Y5" s="557"/>
      <c r="Z5" s="557"/>
    </row>
    <row r="6" spans="1:26" ht="19.5" customHeight="1">
      <c r="B6" s="3"/>
      <c r="C6" s="3"/>
      <c r="D6" s="3"/>
      <c r="E6" s="3"/>
      <c r="F6" s="3"/>
      <c r="G6" s="3"/>
      <c r="H6" s="3"/>
      <c r="I6" s="3"/>
      <c r="J6" s="3"/>
      <c r="K6" s="3"/>
      <c r="L6" s="565" t="s">
        <v>20</v>
      </c>
      <c r="M6" s="565"/>
      <c r="N6" s="565"/>
      <c r="O6" s="565"/>
      <c r="P6" s="566"/>
      <c r="Q6" s="566"/>
      <c r="R6" s="566"/>
      <c r="S6" s="566"/>
      <c r="T6" s="566"/>
      <c r="U6" s="566"/>
      <c r="V6" s="566"/>
      <c r="W6" s="566"/>
      <c r="X6" s="566"/>
      <c r="Y6" s="566"/>
      <c r="Z6" s="8"/>
    </row>
    <row r="7" spans="1:26" ht="19.5" customHeight="1">
      <c r="B7" s="3"/>
      <c r="C7" s="3"/>
      <c r="D7" s="3"/>
      <c r="E7" s="3"/>
      <c r="F7" s="3"/>
      <c r="G7" s="3"/>
      <c r="H7" s="3"/>
      <c r="I7" s="3"/>
      <c r="J7" s="3"/>
      <c r="K7" s="3"/>
      <c r="L7" s="565" t="s">
        <v>2</v>
      </c>
      <c r="M7" s="565"/>
      <c r="N7" s="565"/>
      <c r="O7" s="565"/>
      <c r="P7" s="567"/>
      <c r="Q7" s="567"/>
      <c r="R7" s="567"/>
      <c r="S7" s="567"/>
      <c r="T7" s="567"/>
      <c r="U7" s="567"/>
      <c r="V7" s="567"/>
      <c r="W7" s="567"/>
      <c r="X7" s="567"/>
      <c r="Y7" s="567"/>
      <c r="Z7" s="8"/>
    </row>
    <row r="8" spans="1:26" ht="19.5" customHeight="1">
      <c r="A8" s="2"/>
      <c r="B8" s="2"/>
      <c r="C8" s="2"/>
      <c r="D8" s="2"/>
      <c r="E8" s="2"/>
      <c r="F8" s="2"/>
      <c r="G8" s="2"/>
      <c r="H8" s="2"/>
      <c r="I8" s="2"/>
      <c r="J8" s="2"/>
      <c r="K8" s="2"/>
      <c r="L8" s="568" t="s">
        <v>19</v>
      </c>
      <c r="M8" s="568"/>
      <c r="N8" s="568"/>
      <c r="O8" s="568"/>
      <c r="P8" s="567"/>
      <c r="Q8" s="567"/>
      <c r="R8" s="567"/>
      <c r="S8" s="567"/>
      <c r="T8" s="567"/>
      <c r="U8" s="567"/>
      <c r="V8" s="567"/>
      <c r="W8" s="567"/>
      <c r="X8" s="567"/>
      <c r="Y8" s="567"/>
      <c r="Z8" s="9" t="s">
        <v>21</v>
      </c>
    </row>
    <row r="9" spans="1:26" ht="19.5" customHeight="1">
      <c r="A9" s="1"/>
      <c r="B9" s="1"/>
      <c r="C9" s="1"/>
      <c r="D9" s="1"/>
      <c r="E9" s="1"/>
      <c r="F9" s="1"/>
      <c r="G9" s="1"/>
      <c r="H9" s="1"/>
      <c r="I9" s="1"/>
      <c r="J9" s="1"/>
      <c r="K9" s="1"/>
      <c r="L9" s="1"/>
      <c r="M9" s="1"/>
      <c r="N9" s="1"/>
      <c r="O9" s="1"/>
      <c r="P9" s="1"/>
      <c r="Q9" s="1"/>
      <c r="R9" s="1"/>
      <c r="S9" s="1"/>
      <c r="T9" s="1"/>
      <c r="U9" s="1"/>
      <c r="V9" s="1"/>
      <c r="W9" s="1"/>
      <c r="X9" s="1"/>
      <c r="Y9" s="1"/>
    </row>
    <row r="10" spans="1:26" ht="19.5" customHeight="1">
      <c r="A10" s="556" t="s">
        <v>241</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row>
    <row r="11" spans="1:26" ht="19.5" customHeigh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row>
    <row r="12" spans="1:26" ht="19.5" customHeight="1">
      <c r="A12" s="1"/>
      <c r="B12" s="1"/>
      <c r="C12" s="1"/>
      <c r="D12" s="1"/>
      <c r="E12" s="1"/>
      <c r="F12" s="1"/>
      <c r="G12" s="1"/>
      <c r="H12" s="1"/>
      <c r="I12" s="1"/>
      <c r="J12" s="1"/>
      <c r="K12" s="1"/>
      <c r="L12" s="1"/>
      <c r="M12" s="1"/>
      <c r="N12" s="1"/>
      <c r="O12" s="1"/>
      <c r="P12" s="1"/>
      <c r="Q12" s="1"/>
      <c r="R12" s="1"/>
      <c r="S12" s="1"/>
      <c r="T12" s="1"/>
      <c r="U12" s="1"/>
      <c r="V12" s="1"/>
      <c r="W12" s="1"/>
      <c r="X12" s="1"/>
      <c r="Y12" s="1"/>
    </row>
    <row r="13" spans="1:26" ht="19.5" customHeight="1">
      <c r="A13" s="564" t="s">
        <v>313</v>
      </c>
      <c r="B13" s="564"/>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row>
    <row r="14" spans="1:26" ht="19.5" customHeight="1">
      <c r="A14" s="564" t="s">
        <v>315</v>
      </c>
      <c r="B14" s="564"/>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row>
    <row r="15" spans="1:26" ht="19.5" customHeight="1">
      <c r="A15" s="564" t="s">
        <v>314</v>
      </c>
      <c r="B15" s="564"/>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row>
    <row r="16" spans="1:26" ht="19.5" customHeight="1">
      <c r="A16" s="564" t="s">
        <v>312</v>
      </c>
      <c r="B16" s="564"/>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row>
    <row r="17" spans="1:26" ht="19.5" customHeight="1">
      <c r="A17" s="1"/>
      <c r="B17" s="1"/>
      <c r="C17" s="1"/>
      <c r="D17" s="1"/>
      <c r="E17" s="1"/>
      <c r="F17" s="1"/>
      <c r="G17" s="1"/>
      <c r="H17" s="1"/>
      <c r="I17" s="1"/>
      <c r="J17" s="1"/>
      <c r="K17" s="1"/>
      <c r="L17" s="1"/>
      <c r="M17" s="1"/>
      <c r="N17" s="1"/>
      <c r="O17" s="1"/>
      <c r="P17" s="1"/>
      <c r="Q17" s="1"/>
      <c r="R17" s="1"/>
      <c r="S17" s="1"/>
      <c r="T17" s="1"/>
      <c r="U17" s="1"/>
      <c r="V17" s="1"/>
      <c r="W17" s="1"/>
      <c r="X17" s="1"/>
      <c r="Y17" s="1"/>
    </row>
    <row r="18" spans="1:26" ht="19.5" customHeight="1">
      <c r="A18" s="556" t="s">
        <v>3</v>
      </c>
      <c r="B18" s="556"/>
      <c r="C18" s="556"/>
      <c r="D18" s="556"/>
      <c r="E18" s="556"/>
      <c r="F18" s="556"/>
      <c r="G18" s="556"/>
      <c r="H18" s="556"/>
      <c r="I18" s="556"/>
      <c r="J18" s="556"/>
      <c r="K18" s="556"/>
      <c r="L18" s="556"/>
      <c r="M18" s="556"/>
      <c r="N18" s="556"/>
      <c r="O18" s="556"/>
      <c r="P18" s="556"/>
      <c r="Q18" s="556"/>
      <c r="R18" s="556"/>
      <c r="S18" s="556"/>
      <c r="T18" s="556"/>
      <c r="U18" s="556"/>
      <c r="V18" s="556"/>
      <c r="W18" s="556"/>
      <c r="X18" s="556"/>
      <c r="Y18" s="556"/>
      <c r="Z18" s="556"/>
    </row>
    <row r="19" spans="1:26" ht="19.5"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6" ht="19.5" customHeight="1">
      <c r="A20" s="559" t="s">
        <v>298</v>
      </c>
      <c r="B20" s="559"/>
      <c r="C20" s="559"/>
      <c r="D20" s="559"/>
      <c r="E20" s="559"/>
      <c r="F20" s="559"/>
      <c r="G20" s="560"/>
      <c r="H20" s="560"/>
      <c r="I20" s="560"/>
      <c r="J20" s="560"/>
      <c r="K20" s="560"/>
      <c r="L20" s="560"/>
      <c r="M20" s="560"/>
      <c r="N20" s="560"/>
      <c r="O20" s="560"/>
      <c r="P20" s="560"/>
      <c r="Q20" s="560"/>
      <c r="R20" s="560"/>
      <c r="S20" s="560"/>
      <c r="T20" s="560"/>
      <c r="U20" s="560"/>
      <c r="V20" s="560"/>
      <c r="W20" s="560"/>
      <c r="X20" s="560"/>
      <c r="Y20" s="7"/>
      <c r="Z20" s="7"/>
    </row>
    <row r="21" spans="1:26" ht="19.5" customHeight="1">
      <c r="A21" s="5"/>
      <c r="B21" s="5"/>
      <c r="C21" s="1"/>
      <c r="D21" s="1"/>
      <c r="E21" s="1"/>
      <c r="F21" s="1"/>
      <c r="G21" s="1"/>
      <c r="H21" s="1"/>
      <c r="I21" s="1"/>
      <c r="J21" s="1"/>
      <c r="K21" s="1"/>
      <c r="L21" s="1"/>
      <c r="M21" s="1"/>
      <c r="N21" s="1"/>
      <c r="O21" s="1"/>
      <c r="P21" s="1"/>
      <c r="Q21" s="1"/>
      <c r="R21" s="1"/>
      <c r="S21" s="1"/>
      <c r="T21" s="1"/>
      <c r="U21" s="1"/>
      <c r="V21" s="1"/>
      <c r="W21" s="1"/>
      <c r="X21" s="1"/>
      <c r="Y21" s="1"/>
    </row>
    <row r="22" spans="1:26" ht="19.5" customHeight="1">
      <c r="A22" s="559" t="s">
        <v>299</v>
      </c>
      <c r="B22" s="559"/>
      <c r="C22" s="559"/>
      <c r="D22" s="559"/>
      <c r="E22" s="559"/>
      <c r="F22" s="559"/>
      <c r="G22" s="559"/>
      <c r="H22" s="561" t="s">
        <v>32</v>
      </c>
      <c r="I22" s="561"/>
      <c r="J22" s="561"/>
      <c r="K22" s="13"/>
      <c r="L22" s="13"/>
      <c r="M22" s="13"/>
      <c r="N22" s="13"/>
      <c r="O22" s="13"/>
      <c r="P22" s="13"/>
      <c r="Q22" s="13"/>
      <c r="R22" s="13"/>
      <c r="S22" s="13"/>
      <c r="T22" s="13"/>
      <c r="U22" s="13"/>
      <c r="V22" s="13"/>
      <c r="W22" s="13"/>
      <c r="X22" s="13"/>
      <c r="Y22" s="7"/>
      <c r="Z22" s="7"/>
    </row>
    <row r="23" spans="1:26" ht="19.5" customHeight="1">
      <c r="A23" s="5"/>
      <c r="B23" s="5"/>
      <c r="C23" s="1"/>
      <c r="D23" s="1"/>
      <c r="E23" s="1"/>
      <c r="F23" s="1"/>
      <c r="G23" s="1"/>
      <c r="H23" s="1"/>
      <c r="I23" s="1"/>
      <c r="J23" s="1"/>
      <c r="K23" s="1"/>
      <c r="L23" s="1"/>
      <c r="M23" s="1"/>
      <c r="N23" s="1"/>
      <c r="O23" s="1"/>
      <c r="P23" s="1"/>
      <c r="Q23" s="1"/>
      <c r="R23" s="1"/>
      <c r="S23" s="1"/>
      <c r="T23" s="1"/>
      <c r="U23" s="1"/>
      <c r="V23" s="1"/>
      <c r="W23" s="1"/>
      <c r="X23" s="1"/>
      <c r="Y23" s="1"/>
    </row>
    <row r="24" spans="1:26" ht="19.5" customHeight="1">
      <c r="A24" s="559" t="s">
        <v>22</v>
      </c>
      <c r="B24" s="559"/>
      <c r="C24" s="559"/>
      <c r="D24" s="559"/>
      <c r="E24" s="559"/>
      <c r="F24" s="559"/>
      <c r="G24" s="6" t="s">
        <v>23</v>
      </c>
      <c r="H24" s="562"/>
      <c r="I24" s="562"/>
      <c r="J24" s="562"/>
      <c r="K24" s="562"/>
      <c r="L24" s="562"/>
      <c r="M24" s="562"/>
      <c r="N24" s="562"/>
      <c r="O24" s="6" t="s">
        <v>24</v>
      </c>
      <c r="P24" s="3"/>
      <c r="Q24" s="3"/>
      <c r="R24" s="3"/>
      <c r="S24" s="3"/>
      <c r="T24" s="3"/>
      <c r="U24" s="3"/>
      <c r="V24" s="3"/>
      <c r="W24" s="3"/>
      <c r="X24" s="3"/>
      <c r="Y24" s="3"/>
      <c r="Z24" s="3"/>
    </row>
    <row r="25" spans="1:26" ht="19.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6" ht="19.5" customHeight="1">
      <c r="A26" s="563" t="s">
        <v>4</v>
      </c>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row>
    <row r="27" spans="1:26" ht="19.5" customHeight="1">
      <c r="A27" s="350"/>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row>
    <row r="28" spans="1:26" ht="19.5" customHeight="1">
      <c r="A28" s="563" t="s">
        <v>5</v>
      </c>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row>
    <row r="29" spans="1:26" ht="19.5" customHeight="1">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row>
    <row r="30" spans="1:26" ht="19.5" customHeight="1">
      <c r="A30" s="563" t="s">
        <v>6</v>
      </c>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row>
    <row r="31" spans="1:26" ht="19.5" customHeight="1">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row>
    <row r="32" spans="1:26" ht="19.5" customHeight="1">
      <c r="A32" s="563" t="s">
        <v>7</v>
      </c>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row>
    <row r="33" spans="1:26" ht="19.5" customHeight="1">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row>
    <row r="34" spans="1:26" ht="19.5" customHeight="1">
      <c r="A34" s="563" t="s">
        <v>300</v>
      </c>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row>
    <row r="35" spans="1:26" ht="19.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6" ht="19.5" customHeight="1">
      <c r="A36" s="3" t="s">
        <v>25</v>
      </c>
      <c r="B36" s="3"/>
      <c r="C36" s="3"/>
      <c r="D36" s="3"/>
      <c r="E36" s="3"/>
      <c r="F36" s="3"/>
      <c r="G36" s="3"/>
      <c r="H36" s="3"/>
      <c r="I36" s="3"/>
      <c r="J36" s="3"/>
      <c r="K36" s="3"/>
      <c r="L36" s="3"/>
      <c r="M36" s="3"/>
      <c r="N36" s="3"/>
      <c r="O36" s="3"/>
      <c r="P36" s="3"/>
      <c r="Q36" s="3"/>
      <c r="R36" s="3"/>
      <c r="S36" s="3"/>
      <c r="T36" s="3"/>
      <c r="U36" s="3"/>
      <c r="V36" s="3"/>
      <c r="W36" s="3"/>
      <c r="X36" s="3"/>
      <c r="Y36" s="3"/>
      <c r="Z36" s="3"/>
    </row>
    <row r="37" spans="1:26" ht="19.5" customHeight="1">
      <c r="A37" s="4"/>
      <c r="B37" s="4"/>
      <c r="C37" s="4"/>
      <c r="D37" s="4"/>
      <c r="E37" s="4"/>
      <c r="F37" s="4"/>
      <c r="G37" s="4"/>
      <c r="H37" s="4"/>
      <c r="I37" s="4"/>
      <c r="J37" s="4"/>
      <c r="K37" s="556" t="s">
        <v>26</v>
      </c>
      <c r="L37" s="556"/>
      <c r="M37" s="556"/>
      <c r="N37" s="556"/>
      <c r="O37" s="557" t="s">
        <v>28</v>
      </c>
      <c r="P37" s="557"/>
      <c r="Q37" s="557"/>
      <c r="R37" s="558"/>
      <c r="S37" s="558"/>
      <c r="T37" s="558"/>
      <c r="U37" s="558"/>
      <c r="V37" s="558"/>
      <c r="W37" s="558"/>
      <c r="X37" s="558"/>
      <c r="Y37" s="558"/>
      <c r="Z37" s="558"/>
    </row>
    <row r="38" spans="1:26" ht="19.5" customHeight="1">
      <c r="A38" s="4"/>
      <c r="B38" s="4"/>
      <c r="C38" s="4"/>
      <c r="D38" s="4"/>
      <c r="E38" s="4"/>
      <c r="F38" s="4"/>
      <c r="G38" s="4"/>
      <c r="H38" s="4"/>
      <c r="I38" s="4"/>
      <c r="J38" s="4"/>
      <c r="K38" s="351"/>
      <c r="L38" s="351"/>
      <c r="M38" s="351"/>
      <c r="N38" s="351"/>
      <c r="O38" s="551" t="s">
        <v>27</v>
      </c>
      <c r="P38" s="551"/>
      <c r="Q38" s="551"/>
      <c r="R38" s="360"/>
      <c r="S38" s="360"/>
      <c r="T38" s="360"/>
      <c r="U38" s="360"/>
      <c r="V38" s="360"/>
      <c r="W38" s="360"/>
      <c r="X38" s="360"/>
      <c r="Y38" s="360"/>
      <c r="Z38" s="360"/>
    </row>
    <row r="39" spans="1:26" ht="19.5" customHeight="1">
      <c r="O39" s="10"/>
      <c r="P39" s="12"/>
      <c r="Q39" s="12" t="s">
        <v>29</v>
      </c>
      <c r="R39" s="552"/>
      <c r="S39" s="552"/>
      <c r="T39" s="552"/>
      <c r="U39" s="552"/>
      <c r="V39" s="552"/>
      <c r="W39" s="552"/>
      <c r="X39" s="552"/>
      <c r="Y39" s="552"/>
      <c r="Z39" s="552"/>
    </row>
    <row r="40" spans="1:26" ht="19.5" customHeight="1">
      <c r="O40" s="354"/>
      <c r="P40" s="553" t="s">
        <v>31</v>
      </c>
      <c r="Q40" s="553"/>
      <c r="R40" s="554"/>
      <c r="S40" s="554"/>
      <c r="T40" s="554"/>
      <c r="U40" s="554"/>
      <c r="V40" s="554"/>
      <c r="W40" s="554"/>
      <c r="X40" s="554"/>
      <c r="Y40" s="554"/>
      <c r="Z40" s="554"/>
    </row>
    <row r="41" spans="1:26" ht="19.5" customHeight="1">
      <c r="O41" s="354"/>
      <c r="P41" s="553" t="s">
        <v>30</v>
      </c>
      <c r="Q41" s="553"/>
      <c r="R41" s="555"/>
      <c r="S41" s="555"/>
      <c r="T41" s="555"/>
      <c r="U41" s="555"/>
      <c r="V41" s="555"/>
      <c r="W41" s="555"/>
      <c r="X41" s="555"/>
      <c r="Y41" s="555"/>
      <c r="Z41" s="555"/>
    </row>
  </sheetData>
  <mergeCells count="39">
    <mergeCell ref="A1:Z1"/>
    <mergeCell ref="U2:Z2"/>
    <mergeCell ref="A3:Z3"/>
    <mergeCell ref="A4:Z4"/>
    <mergeCell ref="L5:Q5"/>
    <mergeCell ref="U5:Z5"/>
    <mergeCell ref="A16:Z16"/>
    <mergeCell ref="L6:O6"/>
    <mergeCell ref="P6:Y6"/>
    <mergeCell ref="L7:O7"/>
    <mergeCell ref="P7:Y7"/>
    <mergeCell ref="L8:O8"/>
    <mergeCell ref="P8:Y8"/>
    <mergeCell ref="A10:Z10"/>
    <mergeCell ref="A11:Z11"/>
    <mergeCell ref="A13:Z13"/>
    <mergeCell ref="A14:Z14"/>
    <mergeCell ref="A15:Z15"/>
    <mergeCell ref="K37:N37"/>
    <mergeCell ref="O37:Q37"/>
    <mergeCell ref="R37:Z37"/>
    <mergeCell ref="A18:Z18"/>
    <mergeCell ref="A20:F20"/>
    <mergeCell ref="G20:X20"/>
    <mergeCell ref="A22:G22"/>
    <mergeCell ref="H22:J22"/>
    <mergeCell ref="A24:F24"/>
    <mergeCell ref="H24:N24"/>
    <mergeCell ref="A26:Z26"/>
    <mergeCell ref="A28:Z28"/>
    <mergeCell ref="A30:Z30"/>
    <mergeCell ref="A32:Z32"/>
    <mergeCell ref="A34:Z34"/>
    <mergeCell ref="O38:Q38"/>
    <mergeCell ref="R39:Z39"/>
    <mergeCell ref="P40:Q40"/>
    <mergeCell ref="R40:Z40"/>
    <mergeCell ref="P41:Q41"/>
    <mergeCell ref="R41:Z41"/>
  </mergeCells>
  <phoneticPr fontId="20"/>
  <pageMargins left="0.94488188976377963" right="0.59055118110236227" top="0.83" bottom="0.59"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129"/>
  <sheetViews>
    <sheetView view="pageBreakPreview" zoomScale="101" zoomScaleNormal="101" zoomScaleSheetLayoutView="101" zoomScalePageLayoutView="70" workbookViewId="0">
      <selection activeCell="Q36" sqref="Q36"/>
    </sheetView>
  </sheetViews>
  <sheetFormatPr defaultColWidth="12" defaultRowHeight="14.25"/>
  <cols>
    <col min="1" max="1" width="3.625" style="20" customWidth="1"/>
    <col min="2" max="2" width="12.625" style="20" customWidth="1"/>
    <col min="3" max="3" width="20.125" style="20" customWidth="1"/>
    <col min="4" max="4" width="13.125" style="20" customWidth="1"/>
    <col min="5" max="6" width="3.625" style="20" customWidth="1"/>
    <col min="7" max="7" width="13.125" style="20" customWidth="1"/>
    <col min="8" max="11" width="3.625" style="20" customWidth="1"/>
    <col min="12" max="12" width="12" style="20"/>
    <col min="13" max="13" width="13.125" style="20" customWidth="1"/>
    <col min="14" max="15" width="3.625" style="20" customWidth="1"/>
    <col min="16" max="16" width="13.125" style="20" customWidth="1"/>
    <col min="17" max="18" width="3.625" style="20" customWidth="1"/>
    <col min="19" max="21" width="12" style="20"/>
    <col min="22" max="22" width="19.75" style="20" customWidth="1"/>
    <col min="23" max="16384" width="12" style="20"/>
  </cols>
  <sheetData>
    <row r="1" spans="1:25" ht="52.5" customHeight="1">
      <c r="A1" s="664" t="s">
        <v>239</v>
      </c>
      <c r="B1" s="664"/>
      <c r="C1" s="664"/>
      <c r="D1" s="664"/>
      <c r="E1" s="664"/>
      <c r="F1" s="664"/>
      <c r="G1" s="664"/>
      <c r="H1" s="664"/>
      <c r="I1" s="664"/>
      <c r="J1" s="664"/>
      <c r="K1" s="664"/>
      <c r="L1" s="664"/>
      <c r="M1" s="664"/>
      <c r="N1" s="664"/>
      <c r="O1" s="664"/>
      <c r="P1" s="664"/>
      <c r="Q1" s="664"/>
      <c r="R1" s="664"/>
      <c r="S1" s="664"/>
      <c r="U1" s="356"/>
    </row>
    <row r="2" spans="1:25" ht="21" customHeight="1">
      <c r="A2" s="667" t="s">
        <v>325</v>
      </c>
      <c r="B2" s="667"/>
      <c r="C2" s="667"/>
      <c r="D2" s="667"/>
      <c r="E2" s="667"/>
      <c r="F2" s="667"/>
      <c r="G2" s="667"/>
      <c r="H2" s="667"/>
      <c r="I2" s="667"/>
      <c r="J2" s="667"/>
      <c r="K2" s="667"/>
      <c r="L2" s="667"/>
      <c r="M2" s="667"/>
      <c r="N2" s="667"/>
      <c r="O2" s="667"/>
      <c r="P2" s="667"/>
      <c r="Q2" s="667"/>
      <c r="R2" s="667"/>
      <c r="S2" s="667"/>
    </row>
    <row r="3" spans="1:25" ht="15" customHeight="1">
      <c r="A3" s="667"/>
      <c r="B3" s="667"/>
      <c r="C3" s="667"/>
      <c r="D3" s="667"/>
      <c r="E3" s="667"/>
      <c r="F3" s="667"/>
      <c r="G3" s="667"/>
      <c r="H3" s="667"/>
      <c r="I3" s="667"/>
      <c r="J3" s="667"/>
      <c r="K3" s="667"/>
      <c r="L3" s="667"/>
      <c r="M3" s="667"/>
      <c r="N3" s="667"/>
      <c r="O3" s="667"/>
      <c r="P3" s="667"/>
      <c r="Q3" s="667"/>
      <c r="R3" s="667"/>
      <c r="S3" s="667"/>
    </row>
    <row r="4" spans="1:25" ht="22.5" customHeight="1" thickBot="1">
      <c r="B4" s="600" t="s">
        <v>38</v>
      </c>
      <c r="C4" s="600"/>
      <c r="D4" s="21"/>
      <c r="E4" s="21"/>
      <c r="F4" s="21"/>
      <c r="G4" s="21"/>
      <c r="H4" s="21"/>
      <c r="I4" s="21"/>
      <c r="J4" s="21"/>
      <c r="K4" s="21"/>
      <c r="L4" s="21"/>
      <c r="M4" s="21"/>
      <c r="N4" s="21"/>
      <c r="O4" s="21"/>
      <c r="P4" s="21"/>
      <c r="Q4" s="21"/>
      <c r="R4" s="21"/>
      <c r="S4" s="21"/>
    </row>
    <row r="5" spans="1:25" ht="24.95" customHeight="1" thickTop="1" thickBot="1">
      <c r="B5" s="95" t="s">
        <v>39</v>
      </c>
      <c r="C5" s="652"/>
      <c r="D5" s="652"/>
      <c r="E5" s="652"/>
      <c r="F5" s="652"/>
      <c r="G5" s="652"/>
      <c r="H5" s="652"/>
      <c r="I5" s="652"/>
      <c r="J5" s="652"/>
      <c r="K5" s="652"/>
      <c r="L5" s="652"/>
      <c r="M5" s="652"/>
      <c r="N5" s="652"/>
      <c r="O5" s="652"/>
      <c r="P5" s="652"/>
      <c r="Q5" s="652"/>
      <c r="R5" s="652"/>
      <c r="S5" s="653"/>
      <c r="U5" s="665" t="s">
        <v>40</v>
      </c>
      <c r="V5" s="666"/>
      <c r="W5" s="456" t="s">
        <v>41</v>
      </c>
      <c r="X5" s="457" t="s">
        <v>280</v>
      </c>
      <c r="Y5" s="458" t="s">
        <v>279</v>
      </c>
    </row>
    <row r="6" spans="1:25" ht="24.95" customHeight="1" thickBot="1">
      <c r="B6" s="96" t="s">
        <v>44</v>
      </c>
      <c r="C6" s="656"/>
      <c r="D6" s="656"/>
      <c r="E6" s="656"/>
      <c r="F6" s="656"/>
      <c r="G6" s="656"/>
      <c r="H6" s="656"/>
      <c r="I6" s="656"/>
      <c r="J6" s="656"/>
      <c r="K6" s="656"/>
      <c r="L6" s="656"/>
      <c r="M6" s="656"/>
      <c r="N6" s="656"/>
      <c r="O6" s="656"/>
      <c r="P6" s="656"/>
      <c r="Q6" s="656"/>
      <c r="R6" s="656"/>
      <c r="S6" s="657"/>
      <c r="U6" s="671" t="s">
        <v>45</v>
      </c>
      <c r="V6" s="672"/>
      <c r="W6" s="23" t="s">
        <v>283</v>
      </c>
      <c r="X6" s="23" t="s">
        <v>282</v>
      </c>
      <c r="Y6" s="459" t="s">
        <v>281</v>
      </c>
    </row>
    <row r="7" spans="1:25" s="22" customFormat="1" ht="24.95" customHeight="1" thickBot="1">
      <c r="B7" s="605" t="s">
        <v>46</v>
      </c>
      <c r="C7" s="579" t="s">
        <v>47</v>
      </c>
      <c r="D7" s="673" t="s">
        <v>48</v>
      </c>
      <c r="E7" s="674"/>
      <c r="F7" s="674"/>
      <c r="G7" s="674"/>
      <c r="H7" s="674"/>
      <c r="I7" s="674"/>
      <c r="J7" s="674"/>
      <c r="K7" s="675"/>
      <c r="L7" s="97" t="s">
        <v>49</v>
      </c>
      <c r="M7" s="679"/>
      <c r="N7" s="654"/>
      <c r="O7" s="654"/>
      <c r="P7" s="97" t="s">
        <v>50</v>
      </c>
      <c r="Q7" s="679"/>
      <c r="R7" s="654"/>
      <c r="S7" s="655"/>
      <c r="U7" s="460" t="s">
        <v>243</v>
      </c>
      <c r="V7" s="461"/>
      <c r="W7" s="23" t="s">
        <v>52</v>
      </c>
      <c r="X7" s="23" t="s">
        <v>52</v>
      </c>
      <c r="Y7" s="24" t="s">
        <v>52</v>
      </c>
    </row>
    <row r="8" spans="1:25" s="22" customFormat="1" ht="24.95" customHeight="1" thickBot="1">
      <c r="B8" s="606"/>
      <c r="C8" s="607"/>
      <c r="D8" s="676"/>
      <c r="E8" s="677"/>
      <c r="F8" s="677"/>
      <c r="G8" s="677"/>
      <c r="H8" s="677"/>
      <c r="I8" s="677"/>
      <c r="J8" s="677"/>
      <c r="K8" s="678"/>
      <c r="L8" s="98" t="s">
        <v>54</v>
      </c>
      <c r="M8" s="680"/>
      <c r="N8" s="681"/>
      <c r="O8" s="681"/>
      <c r="P8" s="681"/>
      <c r="Q8" s="681"/>
      <c r="R8" s="681"/>
      <c r="S8" s="682"/>
      <c r="U8" s="460" t="s">
        <v>245</v>
      </c>
      <c r="V8" s="461"/>
      <c r="W8" s="23" t="s">
        <v>52</v>
      </c>
      <c r="X8" s="23" t="s">
        <v>52</v>
      </c>
      <c r="Y8" s="24" t="s">
        <v>52</v>
      </c>
    </row>
    <row r="9" spans="1:25" ht="14.25" customHeight="1" thickTop="1">
      <c r="A9" s="72"/>
      <c r="B9" s="72"/>
      <c r="C9" s="72"/>
      <c r="D9" s="72"/>
      <c r="E9" s="72"/>
      <c r="F9" s="72"/>
      <c r="G9" s="72"/>
      <c r="H9" s="72"/>
      <c r="I9" s="72"/>
      <c r="J9" s="72"/>
      <c r="K9" s="72"/>
      <c r="L9" s="72"/>
      <c r="M9" s="72"/>
      <c r="N9" s="72"/>
      <c r="O9" s="72"/>
      <c r="P9" s="72"/>
      <c r="Q9" s="72"/>
      <c r="R9" s="72"/>
      <c r="S9" s="72"/>
      <c r="U9" s="460" t="s">
        <v>247</v>
      </c>
      <c r="V9" s="461"/>
      <c r="W9" s="23" t="s">
        <v>52</v>
      </c>
      <c r="X9" s="23" t="s">
        <v>52</v>
      </c>
      <c r="Y9" s="24" t="s">
        <v>52</v>
      </c>
    </row>
    <row r="10" spans="1:25" ht="30.95" customHeight="1" thickBot="1">
      <c r="B10" s="73" t="s">
        <v>55</v>
      </c>
      <c r="C10" s="25"/>
      <c r="D10" s="25"/>
      <c r="E10" s="25"/>
      <c r="F10" s="25"/>
      <c r="G10" s="25"/>
      <c r="H10" s="25"/>
      <c r="I10" s="25"/>
      <c r="J10" s="25"/>
      <c r="K10" s="25"/>
      <c r="L10" s="25"/>
      <c r="M10" s="25"/>
      <c r="N10" s="25"/>
      <c r="O10" s="25"/>
      <c r="P10" s="25"/>
      <c r="U10" s="460" t="s">
        <v>249</v>
      </c>
      <c r="V10" s="461"/>
      <c r="W10" s="23" t="s">
        <v>52</v>
      </c>
      <c r="X10" s="23" t="s">
        <v>52</v>
      </c>
      <c r="Y10" s="24" t="s">
        <v>52</v>
      </c>
    </row>
    <row r="11" spans="1:25" ht="41.1" customHeight="1" thickTop="1" thickBot="1">
      <c r="B11" s="623" t="s">
        <v>57</v>
      </c>
      <c r="C11" s="668"/>
      <c r="D11" s="669"/>
      <c r="E11" s="669"/>
      <c r="F11" s="669"/>
      <c r="G11" s="669"/>
      <c r="H11" s="669"/>
      <c r="I11" s="669"/>
      <c r="J11" s="669"/>
      <c r="K11" s="669"/>
      <c r="L11" s="669"/>
      <c r="M11" s="669"/>
      <c r="N11" s="669"/>
      <c r="O11" s="669"/>
      <c r="P11" s="669"/>
      <c r="Q11" s="669"/>
      <c r="R11" s="669"/>
      <c r="S11" s="670"/>
      <c r="U11" s="326" t="s">
        <v>251</v>
      </c>
      <c r="V11" s="327"/>
      <c r="W11" s="23" t="s">
        <v>52</v>
      </c>
      <c r="X11" s="26" t="s">
        <v>61</v>
      </c>
      <c r="Y11" s="24" t="s">
        <v>52</v>
      </c>
    </row>
    <row r="12" spans="1:25" ht="41.1" customHeight="1" thickBot="1">
      <c r="B12" s="605" t="s">
        <v>59</v>
      </c>
      <c r="C12" s="658"/>
      <c r="D12" s="659"/>
      <c r="E12" s="659"/>
      <c r="F12" s="659"/>
      <c r="G12" s="659"/>
      <c r="H12" s="659"/>
      <c r="I12" s="659"/>
      <c r="J12" s="659"/>
      <c r="K12" s="659"/>
      <c r="L12" s="659"/>
      <c r="M12" s="659"/>
      <c r="N12" s="659"/>
      <c r="O12" s="659"/>
      <c r="P12" s="659"/>
      <c r="Q12" s="659"/>
      <c r="R12" s="659"/>
      <c r="S12" s="660"/>
      <c r="U12" s="460" t="s">
        <v>253</v>
      </c>
      <c r="V12" s="461"/>
      <c r="W12" s="23" t="s">
        <v>52</v>
      </c>
      <c r="X12" s="26" t="s">
        <v>61</v>
      </c>
      <c r="Y12" s="24" t="s">
        <v>52</v>
      </c>
    </row>
    <row r="13" spans="1:25" ht="24.95" customHeight="1" thickTop="1" thickBot="1">
      <c r="B13" s="651" t="s">
        <v>62</v>
      </c>
      <c r="C13" s="661"/>
      <c r="D13" s="662" t="s">
        <v>63</v>
      </c>
      <c r="E13" s="662"/>
      <c r="F13" s="662"/>
      <c r="G13" s="662"/>
      <c r="H13" s="662"/>
      <c r="I13" s="662"/>
      <c r="J13" s="662"/>
      <c r="K13" s="663"/>
      <c r="L13" s="66"/>
      <c r="M13" s="92"/>
      <c r="N13" s="92"/>
      <c r="O13" s="92"/>
      <c r="P13" s="92"/>
      <c r="Q13" s="92"/>
      <c r="R13" s="92"/>
      <c r="S13" s="92"/>
      <c r="U13" s="460" t="s">
        <v>255</v>
      </c>
      <c r="V13" s="461"/>
      <c r="W13" s="23" t="s">
        <v>52</v>
      </c>
      <c r="X13" s="26" t="s">
        <v>61</v>
      </c>
      <c r="Y13" s="24" t="s">
        <v>52</v>
      </c>
    </row>
    <row r="14" spans="1:25" s="93" customFormat="1" ht="24.95" customHeight="1" thickBot="1">
      <c r="B14" s="606" t="s">
        <v>142</v>
      </c>
      <c r="C14" s="648"/>
      <c r="D14" s="649" t="s">
        <v>73</v>
      </c>
      <c r="E14" s="649"/>
      <c r="F14" s="649"/>
      <c r="G14" s="649"/>
      <c r="H14" s="649"/>
      <c r="I14" s="649"/>
      <c r="J14" s="649"/>
      <c r="K14" s="650"/>
      <c r="L14" s="71"/>
      <c r="M14" s="94"/>
      <c r="N14" s="94"/>
      <c r="O14" s="94"/>
      <c r="P14" s="94"/>
      <c r="Q14" s="94"/>
      <c r="R14" s="94"/>
      <c r="S14" s="94"/>
      <c r="U14" s="460" t="s">
        <v>257</v>
      </c>
      <c r="V14" s="461"/>
      <c r="W14" s="23" t="s">
        <v>52</v>
      </c>
      <c r="X14" s="26" t="s">
        <v>61</v>
      </c>
      <c r="Y14" s="24" t="s">
        <v>52</v>
      </c>
    </row>
    <row r="15" spans="1:25" ht="24.95" customHeight="1" thickTop="1" thickBot="1">
      <c r="B15" s="623" t="s">
        <v>65</v>
      </c>
      <c r="C15" s="27" t="s">
        <v>66</v>
      </c>
      <c r="D15" s="652"/>
      <c r="E15" s="652"/>
      <c r="F15" s="652"/>
      <c r="G15" s="652"/>
      <c r="H15" s="652"/>
      <c r="I15" s="652"/>
      <c r="J15" s="652"/>
      <c r="K15" s="652"/>
      <c r="L15" s="652"/>
      <c r="M15" s="652"/>
      <c r="N15" s="652"/>
      <c r="O15" s="652"/>
      <c r="P15" s="652"/>
      <c r="Q15" s="652"/>
      <c r="R15" s="652"/>
      <c r="S15" s="653"/>
      <c r="U15" s="460" t="s">
        <v>260</v>
      </c>
      <c r="V15" s="461"/>
      <c r="W15" s="23" t="s">
        <v>52</v>
      </c>
      <c r="X15" s="26" t="s">
        <v>259</v>
      </c>
      <c r="Y15" s="24" t="s">
        <v>258</v>
      </c>
    </row>
    <row r="16" spans="1:25" ht="24.95" customHeight="1" thickBot="1">
      <c r="B16" s="605"/>
      <c r="C16" s="28" t="s">
        <v>44</v>
      </c>
      <c r="D16" s="654"/>
      <c r="E16" s="654"/>
      <c r="F16" s="654"/>
      <c r="G16" s="654"/>
      <c r="H16" s="654"/>
      <c r="I16" s="654"/>
      <c r="J16" s="654"/>
      <c r="K16" s="654"/>
      <c r="L16" s="654"/>
      <c r="M16" s="654"/>
      <c r="N16" s="654"/>
      <c r="O16" s="654"/>
      <c r="P16" s="654"/>
      <c r="Q16" s="654"/>
      <c r="R16" s="654"/>
      <c r="S16" s="655"/>
      <c r="U16" s="326" t="s">
        <v>262</v>
      </c>
      <c r="V16" s="327"/>
      <c r="W16" s="23" t="s">
        <v>52</v>
      </c>
      <c r="X16" s="26" t="s">
        <v>259</v>
      </c>
      <c r="Y16" s="31" t="s">
        <v>258</v>
      </c>
    </row>
    <row r="17" spans="1:25" ht="24.95" customHeight="1" thickBot="1">
      <c r="B17" s="605"/>
      <c r="C17" s="28" t="s">
        <v>46</v>
      </c>
      <c r="D17" s="654"/>
      <c r="E17" s="654"/>
      <c r="F17" s="654"/>
      <c r="G17" s="654"/>
      <c r="H17" s="654"/>
      <c r="I17" s="654"/>
      <c r="J17" s="654"/>
      <c r="K17" s="654"/>
      <c r="L17" s="656"/>
      <c r="M17" s="656"/>
      <c r="N17" s="656"/>
      <c r="O17" s="656"/>
      <c r="P17" s="656"/>
      <c r="Q17" s="656"/>
      <c r="R17" s="656"/>
      <c r="S17" s="657"/>
      <c r="U17" s="460" t="s">
        <v>264</v>
      </c>
      <c r="V17" s="461"/>
      <c r="W17" s="23" t="s">
        <v>52</v>
      </c>
      <c r="X17" s="26" t="s">
        <v>259</v>
      </c>
      <c r="Y17" s="24" t="s">
        <v>258</v>
      </c>
    </row>
    <row r="18" spans="1:25" ht="24.95" customHeight="1" thickTop="1" thickBot="1">
      <c r="B18" s="605"/>
      <c r="C18" s="28" t="s">
        <v>70</v>
      </c>
      <c r="D18" s="624" t="s">
        <v>376</v>
      </c>
      <c r="E18" s="624"/>
      <c r="F18" s="624"/>
      <c r="G18" s="624"/>
      <c r="H18" s="624"/>
      <c r="I18" s="625"/>
      <c r="J18" s="625"/>
      <c r="K18" s="625"/>
      <c r="L18" s="29"/>
      <c r="M18" s="30"/>
      <c r="N18" s="30"/>
      <c r="O18" s="30"/>
      <c r="P18" s="30"/>
      <c r="Q18" s="30"/>
      <c r="R18" s="30"/>
      <c r="S18" s="30"/>
      <c r="U18" s="462" t="s">
        <v>266</v>
      </c>
      <c r="V18" s="461"/>
      <c r="W18" s="23" t="s">
        <v>52</v>
      </c>
      <c r="X18" s="26" t="s">
        <v>259</v>
      </c>
      <c r="Y18" s="24" t="s">
        <v>258</v>
      </c>
    </row>
    <row r="19" spans="1:25" ht="24.95" customHeight="1" thickBot="1">
      <c r="B19" s="651"/>
      <c r="C19" s="77" t="s">
        <v>117</v>
      </c>
      <c r="D19" s="626" t="s">
        <v>118</v>
      </c>
      <c r="E19" s="627"/>
      <c r="F19" s="627"/>
      <c r="G19" s="627"/>
      <c r="H19" s="627"/>
      <c r="I19" s="627"/>
      <c r="J19" s="627"/>
      <c r="K19" s="628"/>
      <c r="L19" s="33"/>
      <c r="M19" s="21"/>
      <c r="N19" s="21"/>
      <c r="O19" s="21"/>
      <c r="P19" s="21"/>
      <c r="Q19" s="21"/>
      <c r="R19" s="21"/>
      <c r="S19" s="21"/>
      <c r="U19" s="460" t="s">
        <v>268</v>
      </c>
      <c r="V19" s="461"/>
      <c r="W19" s="23" t="s">
        <v>52</v>
      </c>
      <c r="X19" s="26" t="s">
        <v>259</v>
      </c>
      <c r="Y19" s="24" t="s">
        <v>258</v>
      </c>
    </row>
    <row r="20" spans="1:25" ht="24.95" customHeight="1" thickBot="1">
      <c r="B20" s="606"/>
      <c r="C20" s="32" t="s">
        <v>72</v>
      </c>
      <c r="D20" s="629" t="s">
        <v>73</v>
      </c>
      <c r="E20" s="629"/>
      <c r="F20" s="629"/>
      <c r="G20" s="629"/>
      <c r="H20" s="629"/>
      <c r="I20" s="630"/>
      <c r="J20" s="630"/>
      <c r="K20" s="630"/>
      <c r="L20" s="33"/>
      <c r="M20" s="21"/>
      <c r="N20" s="21"/>
      <c r="O20" s="21"/>
      <c r="P20" s="21"/>
      <c r="Q20" s="21"/>
      <c r="R20" s="21"/>
      <c r="S20" s="21"/>
      <c r="U20" s="460" t="s">
        <v>270</v>
      </c>
      <c r="V20" s="461"/>
      <c r="W20" s="23" t="s">
        <v>52</v>
      </c>
      <c r="X20" s="26" t="s">
        <v>259</v>
      </c>
      <c r="Y20" s="24" t="s">
        <v>258</v>
      </c>
    </row>
    <row r="21" spans="1:25" ht="24.95" customHeight="1" thickTop="1" thickBot="1">
      <c r="B21" s="631" t="s">
        <v>75</v>
      </c>
      <c r="C21" s="632"/>
      <c r="D21" s="633" t="s">
        <v>76</v>
      </c>
      <c r="E21" s="633"/>
      <c r="F21" s="633"/>
      <c r="G21" s="633"/>
      <c r="H21" s="633"/>
      <c r="I21" s="634"/>
      <c r="J21" s="634"/>
      <c r="K21" s="635"/>
      <c r="U21" s="460" t="s">
        <v>272</v>
      </c>
      <c r="V21" s="461"/>
      <c r="W21" s="23" t="s">
        <v>52</v>
      </c>
      <c r="X21" s="26" t="s">
        <v>259</v>
      </c>
      <c r="Y21" s="24" t="s">
        <v>258</v>
      </c>
    </row>
    <row r="22" spans="1:25" ht="15" customHeight="1" thickTop="1">
      <c r="B22" s="34"/>
      <c r="C22" s="34"/>
      <c r="D22" s="34"/>
      <c r="E22" s="34"/>
      <c r="F22" s="34"/>
      <c r="G22" s="34"/>
      <c r="H22" s="34"/>
      <c r="I22" s="507"/>
      <c r="J22" s="507"/>
      <c r="K22" s="34"/>
      <c r="L22" s="22"/>
      <c r="U22" s="326" t="s">
        <v>332</v>
      </c>
      <c r="V22" s="327"/>
      <c r="W22" s="23" t="s">
        <v>52</v>
      </c>
      <c r="X22" s="26" t="s">
        <v>259</v>
      </c>
      <c r="Y22" s="24" t="s">
        <v>258</v>
      </c>
    </row>
    <row r="23" spans="1:25" ht="18" customHeight="1">
      <c r="A23" s="72"/>
      <c r="B23" s="507"/>
      <c r="C23" s="507"/>
      <c r="D23" s="507"/>
      <c r="E23" s="507"/>
      <c r="F23" s="507"/>
      <c r="G23" s="507"/>
      <c r="H23" s="507"/>
      <c r="I23" s="34"/>
      <c r="J23" s="34"/>
      <c r="K23" s="507"/>
      <c r="L23" s="507"/>
      <c r="M23" s="72"/>
      <c r="N23" s="72"/>
      <c r="O23" s="72"/>
      <c r="P23" s="72"/>
      <c r="Q23" s="72"/>
      <c r="R23" s="72"/>
      <c r="S23" s="72"/>
      <c r="U23" s="460" t="s">
        <v>274</v>
      </c>
      <c r="V23" s="461"/>
      <c r="W23" s="23" t="s">
        <v>52</v>
      </c>
      <c r="X23" s="26" t="s">
        <v>259</v>
      </c>
      <c r="Y23" s="24" t="s">
        <v>258</v>
      </c>
    </row>
    <row r="24" spans="1:25" s="22" customFormat="1" ht="17.25">
      <c r="B24" s="34"/>
      <c r="C24" s="34"/>
      <c r="D24" s="34"/>
      <c r="E24" s="34"/>
      <c r="F24" s="34"/>
      <c r="G24" s="34"/>
      <c r="H24" s="34"/>
      <c r="I24" s="20"/>
      <c r="J24" s="20"/>
      <c r="K24" s="34"/>
      <c r="U24" s="460" t="s">
        <v>276</v>
      </c>
      <c r="V24" s="461"/>
      <c r="W24" s="23" t="s">
        <v>52</v>
      </c>
      <c r="X24" s="26" t="s">
        <v>259</v>
      </c>
      <c r="Y24" s="24" t="s">
        <v>258</v>
      </c>
    </row>
    <row r="25" spans="1:25" ht="21.75" customHeight="1" thickBot="1">
      <c r="B25" s="74" t="s">
        <v>78</v>
      </c>
      <c r="I25" s="432"/>
      <c r="J25" s="432"/>
      <c r="P25" s="348"/>
      <c r="Q25" s="102" t="s">
        <v>227</v>
      </c>
      <c r="U25" s="460" t="s">
        <v>278</v>
      </c>
      <c r="V25" s="461"/>
      <c r="W25" s="23" t="s">
        <v>61</v>
      </c>
      <c r="X25" s="26" t="s">
        <v>258</v>
      </c>
      <c r="Y25" s="24" t="s">
        <v>258</v>
      </c>
    </row>
    <row r="26" spans="1:25" ht="15.75" thickTop="1" thickBot="1">
      <c r="C26" s="623" t="s">
        <v>79</v>
      </c>
      <c r="D26" s="636" t="s">
        <v>236</v>
      </c>
      <c r="E26" s="637"/>
      <c r="F26" s="638"/>
      <c r="G26" s="644" t="s">
        <v>377</v>
      </c>
      <c r="H26" s="645"/>
      <c r="I26" s="645"/>
      <c r="J26" s="645"/>
      <c r="K26" s="645"/>
      <c r="L26" s="646"/>
      <c r="U26" s="463" t="s">
        <v>364</v>
      </c>
      <c r="V26" s="465"/>
      <c r="W26" s="467" t="s">
        <v>61</v>
      </c>
      <c r="X26" s="467" t="s">
        <v>258</v>
      </c>
      <c r="Y26" s="469" t="s">
        <v>258</v>
      </c>
    </row>
    <row r="27" spans="1:25" ht="15" thickBot="1">
      <c r="C27" s="605"/>
      <c r="D27" s="639"/>
      <c r="E27" s="580"/>
      <c r="F27" s="640"/>
      <c r="G27" s="510" t="s">
        <v>378</v>
      </c>
      <c r="H27" s="641" t="s">
        <v>379</v>
      </c>
      <c r="I27" s="642"/>
      <c r="J27" s="642"/>
      <c r="K27" s="643"/>
      <c r="L27" s="511" t="s">
        <v>380</v>
      </c>
      <c r="U27" s="463" t="s">
        <v>365</v>
      </c>
      <c r="V27" s="465"/>
      <c r="W27" s="467" t="s">
        <v>61</v>
      </c>
      <c r="X27" s="467" t="s">
        <v>258</v>
      </c>
      <c r="Y27" s="469" t="s">
        <v>258</v>
      </c>
    </row>
    <row r="28" spans="1:25" ht="30.95" customHeight="1" thickBot="1">
      <c r="C28" s="35">
        <f>L38+L48+L58+L80+L90+L100+L110+L120</f>
        <v>0</v>
      </c>
      <c r="D28" s="620">
        <f>D38+D48+D58+D80+D90+D100+D110+D120</f>
        <v>0</v>
      </c>
      <c r="E28" s="621"/>
      <c r="F28" s="622"/>
      <c r="G28" s="508">
        <f>D35*I35+D45*I45+D55*I55+D77*I77+D87*I87+D97*I97+D107*I107+D117*I117</f>
        <v>0</v>
      </c>
      <c r="H28" s="647">
        <f>D36*I36+D46*I46+D56*I56+D78*I78+D88*I88+D98*I98+D108*I108+D118*I118</f>
        <v>0</v>
      </c>
      <c r="I28" s="647"/>
      <c r="J28" s="647"/>
      <c r="K28" s="647"/>
      <c r="L28" s="509">
        <f>D37*I37+D47*I47+D57*I57+D79*I79+D89*I89+D99*I99+D109*I109+D119*I119</f>
        <v>0</v>
      </c>
      <c r="U28" s="463" t="s">
        <v>366</v>
      </c>
      <c r="V28" s="465"/>
      <c r="W28" s="467" t="s">
        <v>61</v>
      </c>
      <c r="X28" s="467" t="s">
        <v>258</v>
      </c>
      <c r="Y28" s="469" t="s">
        <v>258</v>
      </c>
    </row>
    <row r="29" spans="1:25" ht="8.25" customHeight="1" thickTop="1">
      <c r="U29" s="463" t="s">
        <v>367</v>
      </c>
      <c r="V29" s="465"/>
      <c r="W29" s="467" t="s">
        <v>61</v>
      </c>
      <c r="X29" s="467" t="s">
        <v>258</v>
      </c>
      <c r="Y29" s="469" t="s">
        <v>258</v>
      </c>
    </row>
    <row r="30" spans="1:25" ht="18" thickBot="1">
      <c r="B30" s="74" t="s">
        <v>116</v>
      </c>
      <c r="U30" s="463" t="s">
        <v>368</v>
      </c>
      <c r="V30" s="465"/>
      <c r="W30" s="467" t="s">
        <v>61</v>
      </c>
      <c r="X30" s="467" t="s">
        <v>258</v>
      </c>
      <c r="Y30" s="469" t="s">
        <v>258</v>
      </c>
    </row>
    <row r="31" spans="1:25" ht="21" customHeight="1" thickTop="1" thickBot="1">
      <c r="B31" s="571" t="s">
        <v>80</v>
      </c>
      <c r="C31" s="75" t="s">
        <v>39</v>
      </c>
      <c r="D31" s="597"/>
      <c r="E31" s="598"/>
      <c r="F31" s="598"/>
      <c r="G31" s="598"/>
      <c r="H31" s="598"/>
      <c r="I31" s="598"/>
      <c r="J31" s="598"/>
      <c r="K31" s="598"/>
      <c r="L31" s="598"/>
      <c r="M31" s="598"/>
      <c r="N31" s="598"/>
      <c r="O31" s="598"/>
      <c r="P31" s="598"/>
      <c r="Q31" s="598"/>
      <c r="R31" s="598"/>
      <c r="S31" s="599"/>
      <c r="U31" s="464" t="s">
        <v>369</v>
      </c>
      <c r="V31" s="466"/>
      <c r="W31" s="468" t="s">
        <v>61</v>
      </c>
      <c r="X31" s="468" t="s">
        <v>258</v>
      </c>
      <c r="Y31" s="470" t="s">
        <v>258</v>
      </c>
    </row>
    <row r="32" spans="1:25" ht="21" customHeight="1" thickBot="1">
      <c r="B32" s="572"/>
      <c r="C32" s="76" t="s">
        <v>44</v>
      </c>
      <c r="D32" s="577" t="s">
        <v>81</v>
      </c>
      <c r="E32" s="578"/>
      <c r="F32" s="578"/>
      <c r="G32" s="578"/>
      <c r="H32" s="578"/>
      <c r="I32" s="578"/>
      <c r="J32" s="578"/>
      <c r="K32" s="578"/>
      <c r="L32" s="578"/>
      <c r="M32" s="578"/>
      <c r="N32" s="579" t="s">
        <v>82</v>
      </c>
      <c r="O32" s="580"/>
      <c r="P32" s="581"/>
      <c r="Q32" s="582"/>
      <c r="R32" s="582"/>
      <c r="S32" s="583"/>
      <c r="T32" s="36"/>
    </row>
    <row r="33" spans="2:22" ht="21" customHeight="1" thickBot="1">
      <c r="B33" s="572"/>
      <c r="C33" s="37" t="s">
        <v>83</v>
      </c>
      <c r="D33" s="577"/>
      <c r="E33" s="578"/>
      <c r="F33" s="578"/>
      <c r="G33" s="578"/>
      <c r="H33" s="578"/>
      <c r="I33" s="578"/>
      <c r="J33" s="578"/>
      <c r="K33" s="578"/>
      <c r="L33" s="578"/>
      <c r="M33" s="578"/>
      <c r="N33" s="578"/>
      <c r="O33" s="578"/>
      <c r="P33" s="578"/>
      <c r="Q33" s="578"/>
      <c r="R33" s="578"/>
      <c r="S33" s="584"/>
      <c r="T33" s="36"/>
    </row>
    <row r="34" spans="2:22" ht="21" customHeight="1" thickBot="1">
      <c r="B34" s="572"/>
      <c r="C34" s="38" t="s">
        <v>228</v>
      </c>
      <c r="D34" s="585" t="s">
        <v>237</v>
      </c>
      <c r="E34" s="585"/>
      <c r="F34" s="585"/>
      <c r="G34" s="585"/>
      <c r="H34" s="585"/>
      <c r="I34" s="585"/>
      <c r="J34" s="585"/>
      <c r="K34" s="585"/>
      <c r="L34" s="586"/>
      <c r="M34" s="587" t="s">
        <v>231</v>
      </c>
      <c r="N34" s="588"/>
      <c r="O34" s="588"/>
      <c r="P34" s="588"/>
      <c r="Q34" s="588"/>
      <c r="R34" s="588"/>
      <c r="S34" s="589"/>
    </row>
    <row r="35" spans="2:22" ht="21" customHeight="1">
      <c r="B35" s="572"/>
      <c r="C35" s="39" t="s">
        <v>84</v>
      </c>
      <c r="D35" s="40">
        <f>E39+H39</f>
        <v>0</v>
      </c>
      <c r="E35" s="41" t="s">
        <v>85</v>
      </c>
      <c r="F35" s="42" t="s">
        <v>86</v>
      </c>
      <c r="G35" s="43"/>
      <c r="H35" s="44" t="s">
        <v>87</v>
      </c>
      <c r="I35" s="433"/>
      <c r="J35" s="434" t="s">
        <v>338</v>
      </c>
      <c r="K35" s="42" t="s">
        <v>88</v>
      </c>
      <c r="L35" s="443">
        <f>D35*G35*I35</f>
        <v>0</v>
      </c>
      <c r="M35" s="333" t="s">
        <v>230</v>
      </c>
      <c r="N35" s="334" t="s">
        <v>232</v>
      </c>
      <c r="O35" s="341" t="s">
        <v>195</v>
      </c>
      <c r="P35" s="344" t="s">
        <v>233</v>
      </c>
      <c r="Q35" s="334" t="s">
        <v>232</v>
      </c>
      <c r="R35" s="338" t="s">
        <v>195</v>
      </c>
      <c r="S35" s="335"/>
    </row>
    <row r="36" spans="2:22" ht="21" customHeight="1">
      <c r="B36" s="572"/>
      <c r="C36" s="45" t="s">
        <v>89</v>
      </c>
      <c r="D36" s="46"/>
      <c r="E36" s="47" t="s">
        <v>85</v>
      </c>
      <c r="F36" s="48" t="s">
        <v>86</v>
      </c>
      <c r="G36" s="49"/>
      <c r="H36" s="50" t="s">
        <v>87</v>
      </c>
      <c r="I36" s="435"/>
      <c r="J36" s="436" t="s">
        <v>338</v>
      </c>
      <c r="K36" s="48" t="s">
        <v>88</v>
      </c>
      <c r="L36" s="444">
        <f>D36*G36*I36</f>
        <v>0</v>
      </c>
      <c r="M36" s="328"/>
      <c r="N36" s="329"/>
      <c r="O36" s="342"/>
      <c r="P36" s="345"/>
      <c r="Q36" s="329"/>
      <c r="R36" s="339"/>
      <c r="S36" s="336" t="s">
        <v>234</v>
      </c>
    </row>
    <row r="37" spans="2:22" ht="21" customHeight="1" thickBot="1">
      <c r="B37" s="572"/>
      <c r="C37" s="51" t="s">
        <v>90</v>
      </c>
      <c r="D37" s="52"/>
      <c r="E37" s="53" t="s">
        <v>85</v>
      </c>
      <c r="F37" s="54" t="s">
        <v>86</v>
      </c>
      <c r="G37" s="55"/>
      <c r="H37" s="56" t="s">
        <v>87</v>
      </c>
      <c r="I37" s="437"/>
      <c r="J37" s="48" t="s">
        <v>338</v>
      </c>
      <c r="K37" s="54" t="s">
        <v>88</v>
      </c>
      <c r="L37" s="445">
        <f>D37*G37*I37</f>
        <v>0</v>
      </c>
      <c r="M37" s="328"/>
      <c r="N37" s="329"/>
      <c r="O37" s="342"/>
      <c r="P37" s="345"/>
      <c r="Q37" s="329"/>
      <c r="R37" s="339"/>
      <c r="S37" s="336">
        <f>SUM(O36:O40,R36:R40)</f>
        <v>0</v>
      </c>
    </row>
    <row r="38" spans="2:22" ht="21" customHeight="1" thickTop="1" thickBot="1">
      <c r="B38" s="572"/>
      <c r="C38" s="57" t="s">
        <v>91</v>
      </c>
      <c r="D38" s="58">
        <f>SUM(D35:D37)</f>
        <v>0</v>
      </c>
      <c r="E38" s="59"/>
      <c r="F38" s="59"/>
      <c r="G38" s="60">
        <f>SUM(G35:G37)</f>
        <v>0</v>
      </c>
      <c r="H38" s="59"/>
      <c r="I38" s="59"/>
      <c r="J38" s="59"/>
      <c r="K38" s="59"/>
      <c r="L38" s="61">
        <f>SUM(L35:L37)</f>
        <v>0</v>
      </c>
      <c r="M38" s="328"/>
      <c r="N38" s="329"/>
      <c r="O38" s="342"/>
      <c r="P38" s="345"/>
      <c r="Q38" s="329"/>
      <c r="R38" s="339"/>
      <c r="S38" s="336" t="s">
        <v>235</v>
      </c>
    </row>
    <row r="39" spans="2:22" ht="21" customHeight="1" thickTop="1">
      <c r="B39" s="572"/>
      <c r="C39" s="590" t="s">
        <v>229</v>
      </c>
      <c r="D39" s="62" t="s">
        <v>92</v>
      </c>
      <c r="E39" s="63"/>
      <c r="F39" s="64" t="s">
        <v>85</v>
      </c>
      <c r="G39" s="64" t="s">
        <v>93</v>
      </c>
      <c r="H39" s="63"/>
      <c r="I39" s="430"/>
      <c r="J39" s="430"/>
      <c r="K39" s="65" t="s">
        <v>85</v>
      </c>
      <c r="L39" s="66" t="s">
        <v>94</v>
      </c>
      <c r="M39" s="330"/>
      <c r="N39" s="329"/>
      <c r="O39" s="342"/>
      <c r="P39" s="346"/>
      <c r="Q39" s="329"/>
      <c r="R39" s="339"/>
      <c r="S39" s="336">
        <f>D38-S37</f>
        <v>0</v>
      </c>
      <c r="V39" s="20">
        <v>1</v>
      </c>
    </row>
    <row r="40" spans="2:22" ht="21" customHeight="1" thickBot="1">
      <c r="B40" s="573"/>
      <c r="C40" s="591"/>
      <c r="D40" s="67" t="s">
        <v>95</v>
      </c>
      <c r="E40" s="68"/>
      <c r="F40" s="69" t="s">
        <v>85</v>
      </c>
      <c r="G40" s="69" t="s">
        <v>96</v>
      </c>
      <c r="H40" s="68"/>
      <c r="I40" s="431"/>
      <c r="J40" s="431"/>
      <c r="K40" s="70" t="s">
        <v>85</v>
      </c>
      <c r="L40" s="71"/>
      <c r="M40" s="331"/>
      <c r="N40" s="332"/>
      <c r="O40" s="343"/>
      <c r="P40" s="347"/>
      <c r="Q40" s="332"/>
      <c r="R40" s="340"/>
      <c r="S40" s="337"/>
      <c r="V40" s="20">
        <v>2</v>
      </c>
    </row>
    <row r="41" spans="2:22" ht="21" customHeight="1" thickTop="1" thickBot="1">
      <c r="B41" s="571" t="s">
        <v>97</v>
      </c>
      <c r="C41" s="75" t="s">
        <v>39</v>
      </c>
      <c r="D41" s="574"/>
      <c r="E41" s="575"/>
      <c r="F41" s="575"/>
      <c r="G41" s="575"/>
      <c r="H41" s="575"/>
      <c r="I41" s="575"/>
      <c r="J41" s="575"/>
      <c r="K41" s="575"/>
      <c r="L41" s="575"/>
      <c r="M41" s="575"/>
      <c r="N41" s="575"/>
      <c r="O41" s="575"/>
      <c r="P41" s="575"/>
      <c r="Q41" s="575"/>
      <c r="R41" s="575"/>
      <c r="S41" s="576"/>
      <c r="V41" s="20">
        <v>3</v>
      </c>
    </row>
    <row r="42" spans="2:22" ht="21" customHeight="1" thickBot="1">
      <c r="B42" s="572"/>
      <c r="C42" s="76" t="s">
        <v>44</v>
      </c>
      <c r="D42" s="577" t="s">
        <v>81</v>
      </c>
      <c r="E42" s="578"/>
      <c r="F42" s="578"/>
      <c r="G42" s="578"/>
      <c r="H42" s="578"/>
      <c r="I42" s="578"/>
      <c r="J42" s="578"/>
      <c r="K42" s="578"/>
      <c r="L42" s="578"/>
      <c r="M42" s="578"/>
      <c r="N42" s="579" t="s">
        <v>82</v>
      </c>
      <c r="O42" s="580"/>
      <c r="P42" s="581"/>
      <c r="Q42" s="582"/>
      <c r="R42" s="582"/>
      <c r="S42" s="583"/>
      <c r="T42" s="36"/>
      <c r="V42" s="20">
        <v>4</v>
      </c>
    </row>
    <row r="43" spans="2:22" ht="21" customHeight="1" thickBot="1">
      <c r="B43" s="572"/>
      <c r="C43" s="37" t="s">
        <v>83</v>
      </c>
      <c r="D43" s="577"/>
      <c r="E43" s="578"/>
      <c r="F43" s="578"/>
      <c r="G43" s="578"/>
      <c r="H43" s="578"/>
      <c r="I43" s="578"/>
      <c r="J43" s="578"/>
      <c r="K43" s="578"/>
      <c r="L43" s="578"/>
      <c r="M43" s="578"/>
      <c r="N43" s="578"/>
      <c r="O43" s="578"/>
      <c r="P43" s="578"/>
      <c r="Q43" s="578"/>
      <c r="R43" s="578"/>
      <c r="S43" s="584"/>
      <c r="T43" s="36"/>
      <c r="V43" s="20">
        <v>5</v>
      </c>
    </row>
    <row r="44" spans="2:22" ht="21" customHeight="1" thickBot="1">
      <c r="B44" s="572"/>
      <c r="C44" s="38" t="s">
        <v>228</v>
      </c>
      <c r="D44" s="585" t="s">
        <v>238</v>
      </c>
      <c r="E44" s="585"/>
      <c r="F44" s="585"/>
      <c r="G44" s="585"/>
      <c r="H44" s="585"/>
      <c r="I44" s="585"/>
      <c r="J44" s="585"/>
      <c r="K44" s="585"/>
      <c r="L44" s="586"/>
      <c r="M44" s="587" t="s">
        <v>231</v>
      </c>
      <c r="N44" s="588"/>
      <c r="O44" s="588"/>
      <c r="P44" s="588"/>
      <c r="Q44" s="588"/>
      <c r="R44" s="588"/>
      <c r="S44" s="589"/>
      <c r="V44" s="20">
        <v>6</v>
      </c>
    </row>
    <row r="45" spans="2:22" ht="21" customHeight="1">
      <c r="B45" s="572"/>
      <c r="C45" s="39" t="s">
        <v>84</v>
      </c>
      <c r="D45" s="40">
        <f>E49+H49</f>
        <v>0</v>
      </c>
      <c r="E45" s="41" t="s">
        <v>85</v>
      </c>
      <c r="F45" s="42" t="s">
        <v>86</v>
      </c>
      <c r="G45" s="43"/>
      <c r="H45" s="44" t="s">
        <v>87</v>
      </c>
      <c r="I45" s="433"/>
      <c r="J45" s="434" t="s">
        <v>338</v>
      </c>
      <c r="K45" s="42" t="s">
        <v>88</v>
      </c>
      <c r="L45" s="443">
        <f>D45*G45*I45</f>
        <v>0</v>
      </c>
      <c r="M45" s="333" t="s">
        <v>230</v>
      </c>
      <c r="N45" s="334" t="s">
        <v>232</v>
      </c>
      <c r="O45" s="341" t="s">
        <v>195</v>
      </c>
      <c r="P45" s="344" t="s">
        <v>233</v>
      </c>
      <c r="Q45" s="334" t="s">
        <v>232</v>
      </c>
      <c r="R45" s="338" t="s">
        <v>195</v>
      </c>
      <c r="S45" s="335"/>
      <c r="V45" s="20">
        <v>7</v>
      </c>
    </row>
    <row r="46" spans="2:22" ht="21" customHeight="1">
      <c r="B46" s="572"/>
      <c r="C46" s="45" t="s">
        <v>89</v>
      </c>
      <c r="D46" s="46"/>
      <c r="E46" s="47" t="s">
        <v>85</v>
      </c>
      <c r="F46" s="48" t="s">
        <v>86</v>
      </c>
      <c r="G46" s="49"/>
      <c r="H46" s="50" t="s">
        <v>87</v>
      </c>
      <c r="I46" s="435"/>
      <c r="J46" s="436" t="s">
        <v>338</v>
      </c>
      <c r="K46" s="48" t="s">
        <v>88</v>
      </c>
      <c r="L46" s="444">
        <f>D46*G46*I46</f>
        <v>0</v>
      </c>
      <c r="M46" s="328"/>
      <c r="N46" s="329"/>
      <c r="O46" s="342"/>
      <c r="P46" s="345"/>
      <c r="Q46" s="329"/>
      <c r="R46" s="339"/>
      <c r="S46" s="336" t="s">
        <v>234</v>
      </c>
      <c r="V46" s="20">
        <v>8</v>
      </c>
    </row>
    <row r="47" spans="2:22" ht="21" customHeight="1" thickBot="1">
      <c r="B47" s="572"/>
      <c r="C47" s="51" t="s">
        <v>90</v>
      </c>
      <c r="D47" s="52"/>
      <c r="E47" s="53" t="s">
        <v>85</v>
      </c>
      <c r="F47" s="54" t="s">
        <v>86</v>
      </c>
      <c r="G47" s="55"/>
      <c r="H47" s="56" t="s">
        <v>87</v>
      </c>
      <c r="I47" s="437"/>
      <c r="J47" s="48" t="s">
        <v>338</v>
      </c>
      <c r="K47" s="54" t="s">
        <v>88</v>
      </c>
      <c r="L47" s="445">
        <f>D47*G47*I47</f>
        <v>0</v>
      </c>
      <c r="M47" s="328"/>
      <c r="N47" s="329"/>
      <c r="O47" s="342"/>
      <c r="P47" s="345"/>
      <c r="Q47" s="329"/>
      <c r="R47" s="339"/>
      <c r="S47" s="336">
        <f>SUM(O46:O50,R46:R50)</f>
        <v>0</v>
      </c>
      <c r="V47" s="20">
        <v>9</v>
      </c>
    </row>
    <row r="48" spans="2:22" ht="21" customHeight="1" thickTop="1" thickBot="1">
      <c r="B48" s="572"/>
      <c r="C48" s="57" t="s">
        <v>91</v>
      </c>
      <c r="D48" s="58">
        <f>SUM(D45:D47)</f>
        <v>0</v>
      </c>
      <c r="E48" s="59"/>
      <c r="F48" s="59"/>
      <c r="G48" s="60">
        <f>SUM(G45:G47)</f>
        <v>0</v>
      </c>
      <c r="H48" s="59"/>
      <c r="I48" s="59"/>
      <c r="J48" s="59"/>
      <c r="K48" s="59"/>
      <c r="L48" s="61">
        <f>SUM(L45:L47)</f>
        <v>0</v>
      </c>
      <c r="M48" s="328"/>
      <c r="N48" s="329"/>
      <c r="O48" s="342"/>
      <c r="P48" s="345"/>
      <c r="Q48" s="329"/>
      <c r="R48" s="339"/>
      <c r="S48" s="336" t="s">
        <v>235</v>
      </c>
      <c r="V48" s="20">
        <v>10</v>
      </c>
    </row>
    <row r="49" spans="2:22" ht="21" customHeight="1" thickTop="1">
      <c r="B49" s="572"/>
      <c r="C49" s="590" t="s">
        <v>229</v>
      </c>
      <c r="D49" s="62" t="s">
        <v>92</v>
      </c>
      <c r="E49" s="63"/>
      <c r="F49" s="64" t="s">
        <v>85</v>
      </c>
      <c r="G49" s="64" t="s">
        <v>93</v>
      </c>
      <c r="H49" s="63"/>
      <c r="I49" s="430"/>
      <c r="J49" s="430"/>
      <c r="K49" s="65" t="s">
        <v>85</v>
      </c>
      <c r="L49" s="66" t="s">
        <v>94</v>
      </c>
      <c r="M49" s="330"/>
      <c r="N49" s="329"/>
      <c r="O49" s="342"/>
      <c r="P49" s="346"/>
      <c r="Q49" s="329"/>
      <c r="R49" s="339"/>
      <c r="S49" s="336">
        <f>D48-S47</f>
        <v>0</v>
      </c>
      <c r="V49" s="20">
        <v>11</v>
      </c>
    </row>
    <row r="50" spans="2:22" ht="21" customHeight="1" thickBot="1">
      <c r="B50" s="573"/>
      <c r="C50" s="591"/>
      <c r="D50" s="67" t="s">
        <v>95</v>
      </c>
      <c r="E50" s="68"/>
      <c r="F50" s="69" t="s">
        <v>85</v>
      </c>
      <c r="G50" s="69" t="s">
        <v>96</v>
      </c>
      <c r="H50" s="68"/>
      <c r="I50" s="431"/>
      <c r="J50" s="431"/>
      <c r="K50" s="70" t="s">
        <v>85</v>
      </c>
      <c r="L50" s="71"/>
      <c r="M50" s="331"/>
      <c r="N50" s="332"/>
      <c r="O50" s="343"/>
      <c r="P50" s="347"/>
      <c r="Q50" s="332"/>
      <c r="R50" s="340"/>
      <c r="S50" s="337"/>
      <c r="V50" s="20">
        <v>12</v>
      </c>
    </row>
    <row r="51" spans="2:22" ht="21" customHeight="1" thickTop="1" thickBot="1">
      <c r="B51" s="571" t="s">
        <v>98</v>
      </c>
      <c r="C51" s="75" t="s">
        <v>39</v>
      </c>
      <c r="D51" s="574"/>
      <c r="E51" s="575"/>
      <c r="F51" s="575"/>
      <c r="G51" s="575"/>
      <c r="H51" s="575"/>
      <c r="I51" s="575"/>
      <c r="J51" s="575"/>
      <c r="K51" s="575"/>
      <c r="L51" s="575"/>
      <c r="M51" s="575"/>
      <c r="N51" s="575"/>
      <c r="O51" s="575"/>
      <c r="P51" s="575"/>
      <c r="Q51" s="575"/>
      <c r="R51" s="575"/>
      <c r="S51" s="576"/>
    </row>
    <row r="52" spans="2:22" ht="21" customHeight="1" thickBot="1">
      <c r="B52" s="572"/>
      <c r="C52" s="76" t="s">
        <v>44</v>
      </c>
      <c r="D52" s="577" t="s">
        <v>81</v>
      </c>
      <c r="E52" s="578"/>
      <c r="F52" s="578"/>
      <c r="G52" s="578"/>
      <c r="H52" s="578"/>
      <c r="I52" s="578"/>
      <c r="J52" s="578"/>
      <c r="K52" s="578"/>
      <c r="L52" s="578"/>
      <c r="M52" s="578"/>
      <c r="N52" s="579" t="s">
        <v>82</v>
      </c>
      <c r="O52" s="580"/>
      <c r="P52" s="581"/>
      <c r="Q52" s="582"/>
      <c r="R52" s="582"/>
      <c r="S52" s="583"/>
      <c r="T52" s="36"/>
    </row>
    <row r="53" spans="2:22" ht="21" customHeight="1" thickBot="1">
      <c r="B53" s="572"/>
      <c r="C53" s="37" t="s">
        <v>83</v>
      </c>
      <c r="D53" s="577"/>
      <c r="E53" s="578"/>
      <c r="F53" s="578"/>
      <c r="G53" s="578"/>
      <c r="H53" s="578"/>
      <c r="I53" s="578"/>
      <c r="J53" s="578"/>
      <c r="K53" s="578"/>
      <c r="L53" s="578"/>
      <c r="M53" s="578"/>
      <c r="N53" s="578"/>
      <c r="O53" s="578"/>
      <c r="P53" s="578"/>
      <c r="Q53" s="578"/>
      <c r="R53" s="578"/>
      <c r="S53" s="584"/>
      <c r="T53" s="36"/>
    </row>
    <row r="54" spans="2:22" ht="21" customHeight="1" thickBot="1">
      <c r="B54" s="572"/>
      <c r="C54" s="38" t="s">
        <v>228</v>
      </c>
      <c r="D54" s="585" t="s">
        <v>237</v>
      </c>
      <c r="E54" s="585"/>
      <c r="F54" s="585"/>
      <c r="G54" s="585"/>
      <c r="H54" s="585"/>
      <c r="I54" s="585"/>
      <c r="J54" s="585"/>
      <c r="K54" s="585"/>
      <c r="L54" s="586"/>
      <c r="M54" s="587" t="s">
        <v>231</v>
      </c>
      <c r="N54" s="588"/>
      <c r="O54" s="588"/>
      <c r="P54" s="588"/>
      <c r="Q54" s="588"/>
      <c r="R54" s="588"/>
      <c r="S54" s="589"/>
    </row>
    <row r="55" spans="2:22" ht="21" customHeight="1">
      <c r="B55" s="572"/>
      <c r="C55" s="39" t="s">
        <v>84</v>
      </c>
      <c r="D55" s="40">
        <f>E59+H59</f>
        <v>0</v>
      </c>
      <c r="E55" s="41" t="s">
        <v>85</v>
      </c>
      <c r="F55" s="42" t="s">
        <v>86</v>
      </c>
      <c r="G55" s="43"/>
      <c r="H55" s="44" t="s">
        <v>87</v>
      </c>
      <c r="I55" s="433"/>
      <c r="J55" s="434" t="s">
        <v>338</v>
      </c>
      <c r="K55" s="42" t="s">
        <v>88</v>
      </c>
      <c r="L55" s="443">
        <f>D55*G55*I55</f>
        <v>0</v>
      </c>
      <c r="M55" s="333" t="s">
        <v>230</v>
      </c>
      <c r="N55" s="334" t="s">
        <v>232</v>
      </c>
      <c r="O55" s="341" t="s">
        <v>195</v>
      </c>
      <c r="P55" s="344" t="s">
        <v>233</v>
      </c>
      <c r="Q55" s="334" t="s">
        <v>232</v>
      </c>
      <c r="R55" s="338" t="s">
        <v>195</v>
      </c>
      <c r="S55" s="335"/>
    </row>
    <row r="56" spans="2:22" ht="21" customHeight="1">
      <c r="B56" s="572"/>
      <c r="C56" s="45" t="s">
        <v>89</v>
      </c>
      <c r="D56" s="46"/>
      <c r="E56" s="47" t="s">
        <v>85</v>
      </c>
      <c r="F56" s="48" t="s">
        <v>86</v>
      </c>
      <c r="G56" s="49"/>
      <c r="H56" s="50" t="s">
        <v>87</v>
      </c>
      <c r="I56" s="435"/>
      <c r="J56" s="436" t="s">
        <v>338</v>
      </c>
      <c r="K56" s="48" t="s">
        <v>88</v>
      </c>
      <c r="L56" s="444">
        <f>D56*G56*I56</f>
        <v>0</v>
      </c>
      <c r="M56" s="328"/>
      <c r="N56" s="329"/>
      <c r="O56" s="342"/>
      <c r="P56" s="345"/>
      <c r="Q56" s="329"/>
      <c r="R56" s="339"/>
      <c r="S56" s="336" t="s">
        <v>234</v>
      </c>
    </row>
    <row r="57" spans="2:22" ht="21" customHeight="1" thickBot="1">
      <c r="B57" s="572"/>
      <c r="C57" s="51" t="s">
        <v>90</v>
      </c>
      <c r="D57" s="52"/>
      <c r="E57" s="53" t="s">
        <v>85</v>
      </c>
      <c r="F57" s="54" t="s">
        <v>86</v>
      </c>
      <c r="G57" s="55"/>
      <c r="H57" s="56" t="s">
        <v>87</v>
      </c>
      <c r="I57" s="437"/>
      <c r="J57" s="48" t="s">
        <v>338</v>
      </c>
      <c r="K57" s="54" t="s">
        <v>88</v>
      </c>
      <c r="L57" s="445">
        <f>D57*G57*I57</f>
        <v>0</v>
      </c>
      <c r="M57" s="328"/>
      <c r="N57" s="329"/>
      <c r="O57" s="342"/>
      <c r="P57" s="345"/>
      <c r="Q57" s="329"/>
      <c r="R57" s="339"/>
      <c r="S57" s="336">
        <f>SUM(O56:O60,R56:R60)</f>
        <v>0</v>
      </c>
    </row>
    <row r="58" spans="2:22" ht="21" customHeight="1" thickTop="1" thickBot="1">
      <c r="B58" s="572"/>
      <c r="C58" s="57" t="s">
        <v>91</v>
      </c>
      <c r="D58" s="58">
        <f>SUM(D55:D57)</f>
        <v>0</v>
      </c>
      <c r="E58" s="59"/>
      <c r="F58" s="59"/>
      <c r="G58" s="60">
        <f>SUM(G55:G57)</f>
        <v>0</v>
      </c>
      <c r="H58" s="59"/>
      <c r="I58" s="59"/>
      <c r="J58" s="59"/>
      <c r="K58" s="59"/>
      <c r="L58" s="61">
        <f>SUM(L55:L57)</f>
        <v>0</v>
      </c>
      <c r="M58" s="328"/>
      <c r="N58" s="329"/>
      <c r="O58" s="342"/>
      <c r="P58" s="345"/>
      <c r="Q58" s="329"/>
      <c r="R58" s="339"/>
      <c r="S58" s="336" t="s">
        <v>235</v>
      </c>
    </row>
    <row r="59" spans="2:22" ht="21" customHeight="1" thickTop="1">
      <c r="B59" s="572"/>
      <c r="C59" s="590" t="s">
        <v>229</v>
      </c>
      <c r="D59" s="62" t="s">
        <v>92</v>
      </c>
      <c r="E59" s="63"/>
      <c r="F59" s="64" t="s">
        <v>85</v>
      </c>
      <c r="G59" s="64" t="s">
        <v>93</v>
      </c>
      <c r="H59" s="63"/>
      <c r="I59" s="430"/>
      <c r="J59" s="430"/>
      <c r="K59" s="65" t="s">
        <v>85</v>
      </c>
      <c r="L59" s="66" t="s">
        <v>94</v>
      </c>
      <c r="M59" s="330"/>
      <c r="N59" s="329"/>
      <c r="O59" s="342"/>
      <c r="P59" s="346"/>
      <c r="Q59" s="329"/>
      <c r="R59" s="339"/>
      <c r="S59" s="336">
        <f>D58-S57</f>
        <v>0</v>
      </c>
    </row>
    <row r="60" spans="2:22" ht="21" customHeight="1" thickBot="1">
      <c r="B60" s="573"/>
      <c r="C60" s="591"/>
      <c r="D60" s="67" t="s">
        <v>95</v>
      </c>
      <c r="E60" s="68"/>
      <c r="F60" s="69" t="s">
        <v>85</v>
      </c>
      <c r="G60" s="69" t="s">
        <v>96</v>
      </c>
      <c r="H60" s="68"/>
      <c r="I60" s="431"/>
      <c r="J60" s="431"/>
      <c r="K60" s="70" t="s">
        <v>85</v>
      </c>
      <c r="L60" s="71"/>
      <c r="M60" s="331"/>
      <c r="N60" s="332"/>
      <c r="O60" s="343"/>
      <c r="P60" s="347"/>
      <c r="Q60" s="332"/>
      <c r="R60" s="340"/>
      <c r="S60" s="337"/>
    </row>
    <row r="61" spans="2:22" ht="15" thickTop="1"/>
    <row r="65" spans="2:25" ht="21.95" customHeight="1" thickBot="1">
      <c r="B65" s="600" t="s">
        <v>38</v>
      </c>
      <c r="C65" s="600"/>
      <c r="D65" s="21"/>
      <c r="E65" s="21"/>
      <c r="F65" s="21"/>
      <c r="G65" s="21"/>
      <c r="H65" s="21"/>
      <c r="I65" s="21"/>
      <c r="J65" s="21"/>
      <c r="K65" s="21"/>
      <c r="L65" s="21"/>
      <c r="M65" s="21"/>
      <c r="N65" s="21"/>
      <c r="O65" s="21"/>
      <c r="P65" s="21"/>
      <c r="Q65" s="21"/>
      <c r="R65" s="21"/>
      <c r="S65" s="21"/>
      <c r="U65" s="22"/>
      <c r="V65" s="22"/>
      <c r="W65" s="22"/>
      <c r="X65" s="22"/>
      <c r="Y65" s="22"/>
    </row>
    <row r="66" spans="2:25" ht="24.95" customHeight="1" thickTop="1" thickBot="1">
      <c r="B66" s="95" t="s">
        <v>39</v>
      </c>
      <c r="C66" s="601">
        <f>C5</f>
        <v>0</v>
      </c>
      <c r="D66" s="601"/>
      <c r="E66" s="601"/>
      <c r="F66" s="601"/>
      <c r="G66" s="601"/>
      <c r="H66" s="601"/>
      <c r="I66" s="601"/>
      <c r="J66" s="601"/>
      <c r="K66" s="601"/>
      <c r="L66" s="601"/>
      <c r="M66" s="601"/>
      <c r="N66" s="601"/>
      <c r="O66" s="601"/>
      <c r="P66" s="601"/>
      <c r="Q66" s="601"/>
      <c r="R66" s="601"/>
      <c r="S66" s="602"/>
      <c r="U66" s="22"/>
      <c r="V66" s="22"/>
      <c r="W66" s="22"/>
      <c r="X66" s="22"/>
      <c r="Y66" s="22"/>
    </row>
    <row r="67" spans="2:25" ht="24.95" customHeight="1" thickBot="1">
      <c r="B67" s="96" t="s">
        <v>44</v>
      </c>
      <c r="C67" s="603">
        <f>C6</f>
        <v>0</v>
      </c>
      <c r="D67" s="603"/>
      <c r="E67" s="603"/>
      <c r="F67" s="603"/>
      <c r="G67" s="603"/>
      <c r="H67" s="603"/>
      <c r="I67" s="603"/>
      <c r="J67" s="603"/>
      <c r="K67" s="603"/>
      <c r="L67" s="603"/>
      <c r="M67" s="603"/>
      <c r="N67" s="603"/>
      <c r="O67" s="603"/>
      <c r="P67" s="603"/>
      <c r="Q67" s="603"/>
      <c r="R67" s="603"/>
      <c r="S67" s="604"/>
    </row>
    <row r="68" spans="2:25" s="22" customFormat="1" ht="24.95" customHeight="1" thickBot="1">
      <c r="B68" s="605" t="s">
        <v>46</v>
      </c>
      <c r="C68" s="579" t="s">
        <v>47</v>
      </c>
      <c r="D68" s="608" t="str">
        <f>D7</f>
        <v>部署：
氏名：</v>
      </c>
      <c r="E68" s="609"/>
      <c r="F68" s="609"/>
      <c r="G68" s="609"/>
      <c r="H68" s="609"/>
      <c r="I68" s="609"/>
      <c r="J68" s="609"/>
      <c r="K68" s="610"/>
      <c r="L68" s="97" t="s">
        <v>49</v>
      </c>
      <c r="M68" s="614">
        <f>M7</f>
        <v>0</v>
      </c>
      <c r="N68" s="615"/>
      <c r="O68" s="615"/>
      <c r="P68" s="97" t="s">
        <v>50</v>
      </c>
      <c r="Q68" s="614">
        <f>Q7</f>
        <v>0</v>
      </c>
      <c r="R68" s="615"/>
      <c r="S68" s="616"/>
      <c r="U68" s="20"/>
      <c r="V68" s="20"/>
      <c r="W68" s="20"/>
      <c r="X68" s="20"/>
      <c r="Y68" s="20"/>
    </row>
    <row r="69" spans="2:25" s="22" customFormat="1" ht="24.95" customHeight="1" thickBot="1">
      <c r="B69" s="606"/>
      <c r="C69" s="607"/>
      <c r="D69" s="611"/>
      <c r="E69" s="612"/>
      <c r="F69" s="612"/>
      <c r="G69" s="612"/>
      <c r="H69" s="612"/>
      <c r="I69" s="612"/>
      <c r="J69" s="612"/>
      <c r="K69" s="613"/>
      <c r="L69" s="98" t="s">
        <v>54</v>
      </c>
      <c r="M69" s="617">
        <f>M8</f>
        <v>0</v>
      </c>
      <c r="N69" s="618"/>
      <c r="O69" s="618"/>
      <c r="P69" s="618"/>
      <c r="Q69" s="618"/>
      <c r="R69" s="618"/>
      <c r="S69" s="619"/>
      <c r="U69" s="20"/>
      <c r="V69" s="20"/>
      <c r="W69" s="20"/>
      <c r="X69" s="20"/>
      <c r="Y69" s="20"/>
    </row>
    <row r="70" spans="2:25" ht="34.5" customHeight="1" thickTop="1"/>
    <row r="71" spans="2:25" ht="34.5" customHeight="1"/>
    <row r="72" spans="2:25" ht="34.5" customHeight="1" thickBot="1">
      <c r="B72" s="73" t="s">
        <v>115</v>
      </c>
    </row>
    <row r="73" spans="2:25" ht="21" customHeight="1" thickTop="1" thickBot="1">
      <c r="B73" s="571" t="s">
        <v>99</v>
      </c>
      <c r="C73" s="75" t="s">
        <v>39</v>
      </c>
      <c r="D73" s="597"/>
      <c r="E73" s="598"/>
      <c r="F73" s="598"/>
      <c r="G73" s="598"/>
      <c r="H73" s="598"/>
      <c r="I73" s="598"/>
      <c r="J73" s="598"/>
      <c r="K73" s="598"/>
      <c r="L73" s="598"/>
      <c r="M73" s="598"/>
      <c r="N73" s="598"/>
      <c r="O73" s="598"/>
      <c r="P73" s="598"/>
      <c r="Q73" s="598"/>
      <c r="R73" s="598"/>
      <c r="S73" s="599"/>
    </row>
    <row r="74" spans="2:25" ht="21" customHeight="1" thickBot="1">
      <c r="B74" s="572"/>
      <c r="C74" s="76" t="s">
        <v>44</v>
      </c>
      <c r="D74" s="577" t="s">
        <v>81</v>
      </c>
      <c r="E74" s="578"/>
      <c r="F74" s="578"/>
      <c r="G74" s="578"/>
      <c r="H74" s="578"/>
      <c r="I74" s="578"/>
      <c r="J74" s="578"/>
      <c r="K74" s="578"/>
      <c r="L74" s="578"/>
      <c r="M74" s="578"/>
      <c r="N74" s="579" t="s">
        <v>82</v>
      </c>
      <c r="O74" s="580"/>
      <c r="P74" s="581"/>
      <c r="Q74" s="582"/>
      <c r="R74" s="582"/>
      <c r="S74" s="583"/>
      <c r="T74" s="36"/>
    </row>
    <row r="75" spans="2:25" ht="21" customHeight="1" thickBot="1">
      <c r="B75" s="572"/>
      <c r="C75" s="37" t="s">
        <v>83</v>
      </c>
      <c r="D75" s="577"/>
      <c r="E75" s="578"/>
      <c r="F75" s="578"/>
      <c r="G75" s="578"/>
      <c r="H75" s="578"/>
      <c r="I75" s="578"/>
      <c r="J75" s="578"/>
      <c r="K75" s="578"/>
      <c r="L75" s="578"/>
      <c r="M75" s="578"/>
      <c r="N75" s="578"/>
      <c r="O75" s="578"/>
      <c r="P75" s="578"/>
      <c r="Q75" s="578"/>
      <c r="R75" s="578"/>
      <c r="S75" s="584"/>
      <c r="T75" s="36"/>
    </row>
    <row r="76" spans="2:25" ht="21" customHeight="1" thickBot="1">
      <c r="B76" s="572"/>
      <c r="C76" s="38" t="s">
        <v>228</v>
      </c>
      <c r="D76" s="585" t="s">
        <v>237</v>
      </c>
      <c r="E76" s="585"/>
      <c r="F76" s="585"/>
      <c r="G76" s="585"/>
      <c r="H76" s="585"/>
      <c r="I76" s="585"/>
      <c r="J76" s="585"/>
      <c r="K76" s="585"/>
      <c r="L76" s="586"/>
      <c r="M76" s="587" t="s">
        <v>231</v>
      </c>
      <c r="N76" s="588"/>
      <c r="O76" s="588"/>
      <c r="P76" s="588"/>
      <c r="Q76" s="588"/>
      <c r="R76" s="588"/>
      <c r="S76" s="589"/>
    </row>
    <row r="77" spans="2:25" ht="21" customHeight="1">
      <c r="B77" s="572"/>
      <c r="C77" s="39" t="s">
        <v>84</v>
      </c>
      <c r="D77" s="40">
        <f>E81+H81</f>
        <v>0</v>
      </c>
      <c r="E77" s="41" t="s">
        <v>85</v>
      </c>
      <c r="F77" s="42" t="s">
        <v>86</v>
      </c>
      <c r="G77" s="43"/>
      <c r="H77" s="44" t="s">
        <v>87</v>
      </c>
      <c r="I77" s="433"/>
      <c r="J77" s="434" t="s">
        <v>338</v>
      </c>
      <c r="K77" s="42" t="s">
        <v>88</v>
      </c>
      <c r="L77" s="443">
        <f>D77*G77*I77</f>
        <v>0</v>
      </c>
      <c r="M77" s="333" t="s">
        <v>230</v>
      </c>
      <c r="N77" s="334" t="s">
        <v>232</v>
      </c>
      <c r="O77" s="341" t="s">
        <v>195</v>
      </c>
      <c r="P77" s="344" t="s">
        <v>233</v>
      </c>
      <c r="Q77" s="334" t="s">
        <v>232</v>
      </c>
      <c r="R77" s="338" t="s">
        <v>195</v>
      </c>
      <c r="S77" s="335"/>
    </row>
    <row r="78" spans="2:25" ht="21" customHeight="1">
      <c r="B78" s="572"/>
      <c r="C78" s="45" t="s">
        <v>89</v>
      </c>
      <c r="D78" s="46"/>
      <c r="E78" s="47" t="s">
        <v>85</v>
      </c>
      <c r="F78" s="48" t="s">
        <v>86</v>
      </c>
      <c r="G78" s="49"/>
      <c r="H78" s="50" t="s">
        <v>87</v>
      </c>
      <c r="I78" s="435"/>
      <c r="J78" s="436" t="s">
        <v>338</v>
      </c>
      <c r="K78" s="48" t="s">
        <v>88</v>
      </c>
      <c r="L78" s="444">
        <f>D78*G78*I78</f>
        <v>0</v>
      </c>
      <c r="M78" s="328"/>
      <c r="N78" s="329"/>
      <c r="O78" s="342"/>
      <c r="P78" s="345"/>
      <c r="Q78" s="329"/>
      <c r="R78" s="339"/>
      <c r="S78" s="336" t="s">
        <v>234</v>
      </c>
    </row>
    <row r="79" spans="2:25" ht="21" customHeight="1" thickBot="1">
      <c r="B79" s="572"/>
      <c r="C79" s="51" t="s">
        <v>90</v>
      </c>
      <c r="D79" s="52"/>
      <c r="E79" s="53" t="s">
        <v>85</v>
      </c>
      <c r="F79" s="54" t="s">
        <v>86</v>
      </c>
      <c r="G79" s="55"/>
      <c r="H79" s="56" t="s">
        <v>87</v>
      </c>
      <c r="I79" s="437"/>
      <c r="J79" s="48" t="s">
        <v>338</v>
      </c>
      <c r="K79" s="54" t="s">
        <v>88</v>
      </c>
      <c r="L79" s="445">
        <f>D79*G79*I79</f>
        <v>0</v>
      </c>
      <c r="M79" s="328"/>
      <c r="N79" s="329"/>
      <c r="O79" s="342"/>
      <c r="P79" s="345"/>
      <c r="Q79" s="329"/>
      <c r="R79" s="339"/>
      <c r="S79" s="336">
        <f>SUM(O78:O82,R78:R82)</f>
        <v>0</v>
      </c>
    </row>
    <row r="80" spans="2:25" ht="21" customHeight="1" thickTop="1" thickBot="1">
      <c r="B80" s="572"/>
      <c r="C80" s="57" t="s">
        <v>91</v>
      </c>
      <c r="D80" s="58">
        <f>SUM(D77:D79)</f>
        <v>0</v>
      </c>
      <c r="E80" s="59"/>
      <c r="F80" s="59"/>
      <c r="G80" s="60">
        <f>SUM(G77:G79)</f>
        <v>0</v>
      </c>
      <c r="H80" s="59"/>
      <c r="I80" s="59"/>
      <c r="J80" s="59"/>
      <c r="K80" s="59"/>
      <c r="L80" s="61">
        <f>SUM(L77:L79)</f>
        <v>0</v>
      </c>
      <c r="M80" s="328"/>
      <c r="N80" s="329"/>
      <c r="O80" s="342"/>
      <c r="P80" s="345"/>
      <c r="Q80" s="329"/>
      <c r="R80" s="339"/>
      <c r="S80" s="336" t="s">
        <v>235</v>
      </c>
    </row>
    <row r="81" spans="2:20" ht="21" customHeight="1" thickTop="1">
      <c r="B81" s="572"/>
      <c r="C81" s="590" t="s">
        <v>229</v>
      </c>
      <c r="D81" s="62" t="s">
        <v>92</v>
      </c>
      <c r="E81" s="63"/>
      <c r="F81" s="64" t="s">
        <v>85</v>
      </c>
      <c r="G81" s="64" t="s">
        <v>93</v>
      </c>
      <c r="H81" s="438"/>
      <c r="I81" s="439"/>
      <c r="J81" s="440"/>
      <c r="K81" s="65" t="s">
        <v>85</v>
      </c>
      <c r="L81" s="66" t="s">
        <v>94</v>
      </c>
      <c r="M81" s="330"/>
      <c r="N81" s="329"/>
      <c r="O81" s="342"/>
      <c r="P81" s="346"/>
      <c r="Q81" s="329"/>
      <c r="R81" s="339"/>
      <c r="S81" s="336">
        <f>D80-S79</f>
        <v>0</v>
      </c>
    </row>
    <row r="82" spans="2:20" ht="21" customHeight="1" thickBot="1">
      <c r="B82" s="573"/>
      <c r="C82" s="591"/>
      <c r="D82" s="67" t="s">
        <v>95</v>
      </c>
      <c r="E82" s="68"/>
      <c r="F82" s="69" t="s">
        <v>85</v>
      </c>
      <c r="G82" s="69" t="s">
        <v>96</v>
      </c>
      <c r="H82" s="431"/>
      <c r="I82" s="441"/>
      <c r="J82" s="442"/>
      <c r="K82" s="70" t="s">
        <v>85</v>
      </c>
      <c r="L82" s="71"/>
      <c r="M82" s="331"/>
      <c r="N82" s="332"/>
      <c r="O82" s="343"/>
      <c r="P82" s="347"/>
      <c r="Q82" s="332"/>
      <c r="R82" s="340"/>
      <c r="S82" s="337"/>
    </row>
    <row r="83" spans="2:20" ht="21" customHeight="1" thickTop="1" thickBot="1">
      <c r="B83" s="571" t="s">
        <v>100</v>
      </c>
      <c r="C83" s="75" t="s">
        <v>39</v>
      </c>
      <c r="D83" s="594"/>
      <c r="E83" s="595"/>
      <c r="F83" s="595"/>
      <c r="G83" s="595"/>
      <c r="H83" s="595"/>
      <c r="I83" s="595"/>
      <c r="J83" s="595"/>
      <c r="K83" s="595"/>
      <c r="L83" s="595"/>
      <c r="M83" s="595"/>
      <c r="N83" s="595"/>
      <c r="O83" s="595"/>
      <c r="P83" s="595"/>
      <c r="Q83" s="595"/>
      <c r="R83" s="595"/>
      <c r="S83" s="596"/>
    </row>
    <row r="84" spans="2:20" ht="21" customHeight="1" thickBot="1">
      <c r="B84" s="572"/>
      <c r="C84" s="76" t="s">
        <v>44</v>
      </c>
      <c r="D84" s="577" t="s">
        <v>101</v>
      </c>
      <c r="E84" s="578"/>
      <c r="F84" s="578"/>
      <c r="G84" s="578"/>
      <c r="H84" s="578"/>
      <c r="I84" s="578"/>
      <c r="J84" s="578"/>
      <c r="K84" s="578"/>
      <c r="L84" s="578"/>
      <c r="M84" s="578"/>
      <c r="N84" s="579" t="s">
        <v>82</v>
      </c>
      <c r="O84" s="580"/>
      <c r="P84" s="581"/>
      <c r="Q84" s="582"/>
      <c r="R84" s="582"/>
      <c r="S84" s="583"/>
      <c r="T84" s="36"/>
    </row>
    <row r="85" spans="2:20" ht="21" customHeight="1" thickBot="1">
      <c r="B85" s="572"/>
      <c r="C85" s="37" t="s">
        <v>83</v>
      </c>
      <c r="D85" s="577"/>
      <c r="E85" s="578"/>
      <c r="F85" s="578"/>
      <c r="G85" s="578"/>
      <c r="H85" s="578"/>
      <c r="I85" s="578"/>
      <c r="J85" s="578"/>
      <c r="K85" s="578"/>
      <c r="L85" s="578"/>
      <c r="M85" s="578"/>
      <c r="N85" s="578"/>
      <c r="O85" s="578"/>
      <c r="P85" s="578"/>
      <c r="Q85" s="578"/>
      <c r="R85" s="578"/>
      <c r="S85" s="584"/>
      <c r="T85" s="36"/>
    </row>
    <row r="86" spans="2:20" ht="21" customHeight="1" thickBot="1">
      <c r="B86" s="572"/>
      <c r="C86" s="38" t="s">
        <v>228</v>
      </c>
      <c r="D86" s="585" t="s">
        <v>237</v>
      </c>
      <c r="E86" s="585"/>
      <c r="F86" s="585"/>
      <c r="G86" s="585"/>
      <c r="H86" s="585"/>
      <c r="I86" s="585"/>
      <c r="J86" s="585"/>
      <c r="K86" s="585"/>
      <c r="L86" s="586"/>
      <c r="M86" s="587" t="s">
        <v>231</v>
      </c>
      <c r="N86" s="588"/>
      <c r="O86" s="588"/>
      <c r="P86" s="588"/>
      <c r="Q86" s="588"/>
      <c r="R86" s="588"/>
      <c r="S86" s="589"/>
    </row>
    <row r="87" spans="2:20" ht="21" customHeight="1">
      <c r="B87" s="572"/>
      <c r="C87" s="39" t="s">
        <v>84</v>
      </c>
      <c r="D87" s="40">
        <f>E91+H91</f>
        <v>0</v>
      </c>
      <c r="E87" s="41" t="s">
        <v>85</v>
      </c>
      <c r="F87" s="42" t="s">
        <v>86</v>
      </c>
      <c r="G87" s="43"/>
      <c r="H87" s="44" t="s">
        <v>87</v>
      </c>
      <c r="I87" s="433"/>
      <c r="J87" s="434" t="s">
        <v>338</v>
      </c>
      <c r="K87" s="42" t="s">
        <v>88</v>
      </c>
      <c r="L87" s="443">
        <f>D87*G87*I87</f>
        <v>0</v>
      </c>
      <c r="M87" s="333" t="s">
        <v>230</v>
      </c>
      <c r="N87" s="334" t="s">
        <v>232</v>
      </c>
      <c r="O87" s="341" t="s">
        <v>195</v>
      </c>
      <c r="P87" s="344" t="s">
        <v>233</v>
      </c>
      <c r="Q87" s="334" t="s">
        <v>232</v>
      </c>
      <c r="R87" s="338" t="s">
        <v>195</v>
      </c>
      <c r="S87" s="335"/>
    </row>
    <row r="88" spans="2:20" ht="21" customHeight="1">
      <c r="B88" s="572"/>
      <c r="C88" s="45" t="s">
        <v>89</v>
      </c>
      <c r="D88" s="46"/>
      <c r="E88" s="47" t="s">
        <v>85</v>
      </c>
      <c r="F88" s="48" t="s">
        <v>86</v>
      </c>
      <c r="G88" s="49"/>
      <c r="H88" s="50" t="s">
        <v>87</v>
      </c>
      <c r="I88" s="435"/>
      <c r="J88" s="436" t="s">
        <v>338</v>
      </c>
      <c r="K88" s="48" t="s">
        <v>88</v>
      </c>
      <c r="L88" s="444">
        <f>D88*G88*I88</f>
        <v>0</v>
      </c>
      <c r="M88" s="328"/>
      <c r="N88" s="329"/>
      <c r="O88" s="342"/>
      <c r="P88" s="345"/>
      <c r="Q88" s="329"/>
      <c r="R88" s="339"/>
      <c r="S88" s="336" t="s">
        <v>234</v>
      </c>
    </row>
    <row r="89" spans="2:20" ht="21" customHeight="1" thickBot="1">
      <c r="B89" s="572"/>
      <c r="C89" s="51" t="s">
        <v>90</v>
      </c>
      <c r="D89" s="52"/>
      <c r="E89" s="53" t="s">
        <v>85</v>
      </c>
      <c r="F89" s="54" t="s">
        <v>86</v>
      </c>
      <c r="G89" s="55"/>
      <c r="H89" s="56" t="s">
        <v>87</v>
      </c>
      <c r="I89" s="437"/>
      <c r="J89" s="48" t="s">
        <v>338</v>
      </c>
      <c r="K89" s="54" t="s">
        <v>88</v>
      </c>
      <c r="L89" s="445">
        <f>D89*G89*I89</f>
        <v>0</v>
      </c>
      <c r="M89" s="328"/>
      <c r="N89" s="329"/>
      <c r="O89" s="342"/>
      <c r="P89" s="345"/>
      <c r="Q89" s="329"/>
      <c r="R89" s="339"/>
      <c r="S89" s="336">
        <f>SUM(O88:O92,R88:R92)</f>
        <v>0</v>
      </c>
    </row>
    <row r="90" spans="2:20" ht="21" customHeight="1" thickTop="1" thickBot="1">
      <c r="B90" s="572"/>
      <c r="C90" s="57" t="s">
        <v>91</v>
      </c>
      <c r="D90" s="58">
        <f>SUM(D87:D89)</f>
        <v>0</v>
      </c>
      <c r="E90" s="59"/>
      <c r="F90" s="59"/>
      <c r="G90" s="60">
        <f>SUM(G87:G89)</f>
        <v>0</v>
      </c>
      <c r="H90" s="59"/>
      <c r="I90" s="59"/>
      <c r="J90" s="59"/>
      <c r="K90" s="59"/>
      <c r="L90" s="61">
        <f>SUM(L87:L89)</f>
        <v>0</v>
      </c>
      <c r="M90" s="328"/>
      <c r="N90" s="329"/>
      <c r="O90" s="342"/>
      <c r="P90" s="345"/>
      <c r="Q90" s="329"/>
      <c r="R90" s="339"/>
      <c r="S90" s="336" t="s">
        <v>235</v>
      </c>
    </row>
    <row r="91" spans="2:20" ht="21" customHeight="1" thickTop="1">
      <c r="B91" s="572"/>
      <c r="C91" s="590" t="s">
        <v>229</v>
      </c>
      <c r="D91" s="62" t="s">
        <v>92</v>
      </c>
      <c r="E91" s="63"/>
      <c r="F91" s="64" t="s">
        <v>85</v>
      </c>
      <c r="G91" s="64" t="s">
        <v>93</v>
      </c>
      <c r="H91" s="438"/>
      <c r="I91" s="439"/>
      <c r="J91" s="440"/>
      <c r="K91" s="65" t="s">
        <v>85</v>
      </c>
      <c r="L91" s="66" t="s">
        <v>94</v>
      </c>
      <c r="M91" s="330"/>
      <c r="N91" s="329"/>
      <c r="O91" s="342"/>
      <c r="P91" s="346"/>
      <c r="Q91" s="329"/>
      <c r="R91" s="339"/>
      <c r="S91" s="336">
        <f>D90-S89</f>
        <v>0</v>
      </c>
    </row>
    <row r="92" spans="2:20" ht="21" customHeight="1" thickBot="1">
      <c r="B92" s="573"/>
      <c r="C92" s="591"/>
      <c r="D92" s="67" t="s">
        <v>95</v>
      </c>
      <c r="E92" s="68"/>
      <c r="F92" s="69" t="s">
        <v>85</v>
      </c>
      <c r="G92" s="69" t="s">
        <v>96</v>
      </c>
      <c r="H92" s="431"/>
      <c r="I92" s="441"/>
      <c r="J92" s="442"/>
      <c r="K92" s="70" t="s">
        <v>85</v>
      </c>
      <c r="L92" s="71"/>
      <c r="M92" s="331"/>
      <c r="N92" s="332"/>
      <c r="O92" s="343"/>
      <c r="P92" s="347"/>
      <c r="Q92" s="332"/>
      <c r="R92" s="340"/>
      <c r="S92" s="337"/>
    </row>
    <row r="93" spans="2:20" ht="21" customHeight="1" thickTop="1" thickBot="1">
      <c r="B93" s="571" t="s">
        <v>102</v>
      </c>
      <c r="C93" s="75" t="s">
        <v>39</v>
      </c>
      <c r="D93" s="594"/>
      <c r="E93" s="595"/>
      <c r="F93" s="595"/>
      <c r="G93" s="595"/>
      <c r="H93" s="595"/>
      <c r="I93" s="595"/>
      <c r="J93" s="595"/>
      <c r="K93" s="595"/>
      <c r="L93" s="595"/>
      <c r="M93" s="595"/>
      <c r="N93" s="595"/>
      <c r="O93" s="595"/>
      <c r="P93" s="595"/>
      <c r="Q93" s="595"/>
      <c r="R93" s="595"/>
      <c r="S93" s="596"/>
    </row>
    <row r="94" spans="2:20" ht="21" customHeight="1" thickBot="1">
      <c r="B94" s="572"/>
      <c r="C94" s="76" t="s">
        <v>44</v>
      </c>
      <c r="D94" s="577" t="s">
        <v>81</v>
      </c>
      <c r="E94" s="578"/>
      <c r="F94" s="578"/>
      <c r="G94" s="578"/>
      <c r="H94" s="578"/>
      <c r="I94" s="578"/>
      <c r="J94" s="578"/>
      <c r="K94" s="578"/>
      <c r="L94" s="578"/>
      <c r="M94" s="578"/>
      <c r="N94" s="579" t="s">
        <v>82</v>
      </c>
      <c r="O94" s="580"/>
      <c r="P94" s="581"/>
      <c r="Q94" s="582"/>
      <c r="R94" s="582"/>
      <c r="S94" s="583"/>
      <c r="T94" s="36"/>
    </row>
    <row r="95" spans="2:20" ht="21" customHeight="1" thickBot="1">
      <c r="B95" s="572"/>
      <c r="C95" s="37" t="s">
        <v>83</v>
      </c>
      <c r="D95" s="577"/>
      <c r="E95" s="578"/>
      <c r="F95" s="578"/>
      <c r="G95" s="578"/>
      <c r="H95" s="578"/>
      <c r="I95" s="578"/>
      <c r="J95" s="578"/>
      <c r="K95" s="578"/>
      <c r="L95" s="578"/>
      <c r="M95" s="578"/>
      <c r="N95" s="578"/>
      <c r="O95" s="578"/>
      <c r="P95" s="578"/>
      <c r="Q95" s="578"/>
      <c r="R95" s="578"/>
      <c r="S95" s="584"/>
      <c r="T95" s="36"/>
    </row>
    <row r="96" spans="2:20" ht="21" customHeight="1" thickBot="1">
      <c r="B96" s="572"/>
      <c r="C96" s="38" t="s">
        <v>228</v>
      </c>
      <c r="D96" s="585" t="s">
        <v>237</v>
      </c>
      <c r="E96" s="585"/>
      <c r="F96" s="585"/>
      <c r="G96" s="585"/>
      <c r="H96" s="585"/>
      <c r="I96" s="585"/>
      <c r="J96" s="585"/>
      <c r="K96" s="585"/>
      <c r="L96" s="586"/>
      <c r="M96" s="587" t="s">
        <v>231</v>
      </c>
      <c r="N96" s="588"/>
      <c r="O96" s="588"/>
      <c r="P96" s="588"/>
      <c r="Q96" s="588"/>
      <c r="R96" s="588"/>
      <c r="S96" s="589"/>
    </row>
    <row r="97" spans="2:20" ht="21" customHeight="1">
      <c r="B97" s="572"/>
      <c r="C97" s="39" t="s">
        <v>84</v>
      </c>
      <c r="D97" s="40">
        <f>E101+H101</f>
        <v>0</v>
      </c>
      <c r="E97" s="41" t="s">
        <v>85</v>
      </c>
      <c r="F97" s="42" t="s">
        <v>86</v>
      </c>
      <c r="G97" s="43"/>
      <c r="H97" s="44" t="s">
        <v>87</v>
      </c>
      <c r="I97" s="433"/>
      <c r="J97" s="434" t="s">
        <v>338</v>
      </c>
      <c r="K97" s="42" t="s">
        <v>88</v>
      </c>
      <c r="L97" s="443">
        <f>D97*G97*I97</f>
        <v>0</v>
      </c>
      <c r="M97" s="333" t="s">
        <v>230</v>
      </c>
      <c r="N97" s="334" t="s">
        <v>232</v>
      </c>
      <c r="O97" s="341" t="s">
        <v>195</v>
      </c>
      <c r="P97" s="344" t="s">
        <v>233</v>
      </c>
      <c r="Q97" s="334" t="s">
        <v>232</v>
      </c>
      <c r="R97" s="338" t="s">
        <v>195</v>
      </c>
      <c r="S97" s="335"/>
    </row>
    <row r="98" spans="2:20" ht="21" customHeight="1">
      <c r="B98" s="572"/>
      <c r="C98" s="45" t="s">
        <v>89</v>
      </c>
      <c r="D98" s="46"/>
      <c r="E98" s="47" t="s">
        <v>85</v>
      </c>
      <c r="F98" s="48" t="s">
        <v>86</v>
      </c>
      <c r="G98" s="49"/>
      <c r="H98" s="50" t="s">
        <v>87</v>
      </c>
      <c r="I98" s="435"/>
      <c r="J98" s="436" t="s">
        <v>338</v>
      </c>
      <c r="K98" s="48" t="s">
        <v>88</v>
      </c>
      <c r="L98" s="444">
        <f>D98*G98*I98</f>
        <v>0</v>
      </c>
      <c r="M98" s="328"/>
      <c r="N98" s="329"/>
      <c r="O98" s="342"/>
      <c r="P98" s="345"/>
      <c r="Q98" s="329"/>
      <c r="R98" s="339"/>
      <c r="S98" s="336" t="s">
        <v>234</v>
      </c>
    </row>
    <row r="99" spans="2:20" ht="21" customHeight="1" thickBot="1">
      <c r="B99" s="572"/>
      <c r="C99" s="51" t="s">
        <v>90</v>
      </c>
      <c r="D99" s="52"/>
      <c r="E99" s="53" t="s">
        <v>85</v>
      </c>
      <c r="F99" s="54" t="s">
        <v>86</v>
      </c>
      <c r="G99" s="55"/>
      <c r="H99" s="56" t="s">
        <v>87</v>
      </c>
      <c r="I99" s="437"/>
      <c r="J99" s="48" t="s">
        <v>338</v>
      </c>
      <c r="K99" s="54" t="s">
        <v>88</v>
      </c>
      <c r="L99" s="445">
        <f>D99*G99*I99</f>
        <v>0</v>
      </c>
      <c r="M99" s="328"/>
      <c r="N99" s="329"/>
      <c r="O99" s="342"/>
      <c r="P99" s="345"/>
      <c r="Q99" s="329"/>
      <c r="R99" s="339"/>
      <c r="S99" s="336">
        <f>SUM(O98:O102,R98:R102)</f>
        <v>0</v>
      </c>
    </row>
    <row r="100" spans="2:20" ht="21" customHeight="1" thickTop="1" thickBot="1">
      <c r="B100" s="572"/>
      <c r="C100" s="57" t="s">
        <v>91</v>
      </c>
      <c r="D100" s="58">
        <f>SUM(D97:D99)</f>
        <v>0</v>
      </c>
      <c r="E100" s="59"/>
      <c r="F100" s="59"/>
      <c r="G100" s="60">
        <f>SUM(G97:G99)</f>
        <v>0</v>
      </c>
      <c r="H100" s="59"/>
      <c r="I100" s="59"/>
      <c r="J100" s="59"/>
      <c r="K100" s="59"/>
      <c r="L100" s="61">
        <f>SUM(L97:L99)</f>
        <v>0</v>
      </c>
      <c r="M100" s="328"/>
      <c r="N100" s="329"/>
      <c r="O100" s="342"/>
      <c r="P100" s="345"/>
      <c r="Q100" s="329"/>
      <c r="R100" s="339"/>
      <c r="S100" s="336" t="s">
        <v>235</v>
      </c>
    </row>
    <row r="101" spans="2:20" ht="21" customHeight="1" thickTop="1">
      <c r="B101" s="572"/>
      <c r="C101" s="590" t="s">
        <v>229</v>
      </c>
      <c r="D101" s="62" t="s">
        <v>92</v>
      </c>
      <c r="E101" s="63"/>
      <c r="F101" s="64" t="s">
        <v>85</v>
      </c>
      <c r="G101" s="64" t="s">
        <v>93</v>
      </c>
      <c r="H101" s="438"/>
      <c r="I101" s="439"/>
      <c r="J101" s="440"/>
      <c r="K101" s="65" t="s">
        <v>85</v>
      </c>
      <c r="L101" s="66" t="s">
        <v>94</v>
      </c>
      <c r="M101" s="330"/>
      <c r="N101" s="329"/>
      <c r="O101" s="342"/>
      <c r="P101" s="346"/>
      <c r="Q101" s="329"/>
      <c r="R101" s="339"/>
      <c r="S101" s="336">
        <f>D100-S99</f>
        <v>0</v>
      </c>
    </row>
    <row r="102" spans="2:20" ht="21" customHeight="1" thickBot="1">
      <c r="B102" s="573"/>
      <c r="C102" s="591"/>
      <c r="D102" s="67" t="s">
        <v>95</v>
      </c>
      <c r="E102" s="68"/>
      <c r="F102" s="69" t="s">
        <v>85</v>
      </c>
      <c r="G102" s="69" t="s">
        <v>96</v>
      </c>
      <c r="H102" s="431"/>
      <c r="I102" s="441"/>
      <c r="J102" s="442"/>
      <c r="K102" s="70" t="s">
        <v>85</v>
      </c>
      <c r="L102" s="71"/>
      <c r="M102" s="331"/>
      <c r="N102" s="332"/>
      <c r="O102" s="343"/>
      <c r="P102" s="347"/>
      <c r="Q102" s="332"/>
      <c r="R102" s="340"/>
      <c r="S102" s="337"/>
    </row>
    <row r="103" spans="2:20" ht="21" customHeight="1" thickTop="1" thickBot="1">
      <c r="B103" s="571" t="s">
        <v>103</v>
      </c>
      <c r="C103" s="75" t="s">
        <v>39</v>
      </c>
      <c r="D103" s="574"/>
      <c r="E103" s="575"/>
      <c r="F103" s="575"/>
      <c r="G103" s="575"/>
      <c r="H103" s="575"/>
      <c r="I103" s="575"/>
      <c r="J103" s="575"/>
      <c r="K103" s="575"/>
      <c r="L103" s="575"/>
      <c r="M103" s="575"/>
      <c r="N103" s="575"/>
      <c r="O103" s="575"/>
      <c r="P103" s="575"/>
      <c r="Q103" s="575"/>
      <c r="R103" s="575"/>
      <c r="S103" s="576"/>
    </row>
    <row r="104" spans="2:20" ht="21" customHeight="1" thickBot="1">
      <c r="B104" s="572"/>
      <c r="C104" s="76" t="s">
        <v>44</v>
      </c>
      <c r="D104" s="577" t="s">
        <v>81</v>
      </c>
      <c r="E104" s="578"/>
      <c r="F104" s="578"/>
      <c r="G104" s="578"/>
      <c r="H104" s="578"/>
      <c r="I104" s="578"/>
      <c r="J104" s="578"/>
      <c r="K104" s="578"/>
      <c r="L104" s="578"/>
      <c r="M104" s="578"/>
      <c r="N104" s="579" t="s">
        <v>82</v>
      </c>
      <c r="O104" s="580"/>
      <c r="P104" s="581"/>
      <c r="Q104" s="582"/>
      <c r="R104" s="582"/>
      <c r="S104" s="583"/>
      <c r="T104" s="36"/>
    </row>
    <row r="105" spans="2:20" ht="21" customHeight="1" thickBot="1">
      <c r="B105" s="572"/>
      <c r="C105" s="37" t="s">
        <v>83</v>
      </c>
      <c r="D105" s="577"/>
      <c r="E105" s="578"/>
      <c r="F105" s="578"/>
      <c r="G105" s="578"/>
      <c r="H105" s="578"/>
      <c r="I105" s="578"/>
      <c r="J105" s="578"/>
      <c r="K105" s="578"/>
      <c r="L105" s="578"/>
      <c r="M105" s="578"/>
      <c r="N105" s="578"/>
      <c r="O105" s="578"/>
      <c r="P105" s="578"/>
      <c r="Q105" s="578"/>
      <c r="R105" s="578"/>
      <c r="S105" s="584"/>
      <c r="T105" s="36"/>
    </row>
    <row r="106" spans="2:20" ht="21" customHeight="1" thickBot="1">
      <c r="B106" s="572"/>
      <c r="C106" s="38" t="s">
        <v>228</v>
      </c>
      <c r="D106" s="585" t="s">
        <v>238</v>
      </c>
      <c r="E106" s="585"/>
      <c r="F106" s="585"/>
      <c r="G106" s="585"/>
      <c r="H106" s="585"/>
      <c r="I106" s="585"/>
      <c r="J106" s="585"/>
      <c r="K106" s="585"/>
      <c r="L106" s="586"/>
      <c r="M106" s="587" t="s">
        <v>231</v>
      </c>
      <c r="N106" s="588"/>
      <c r="O106" s="588"/>
      <c r="P106" s="588"/>
      <c r="Q106" s="588"/>
      <c r="R106" s="588"/>
      <c r="S106" s="589"/>
    </row>
    <row r="107" spans="2:20" ht="21" customHeight="1">
      <c r="B107" s="572"/>
      <c r="C107" s="39" t="s">
        <v>84</v>
      </c>
      <c r="D107" s="40">
        <f>E111+H111</f>
        <v>0</v>
      </c>
      <c r="E107" s="41" t="s">
        <v>85</v>
      </c>
      <c r="F107" s="42" t="s">
        <v>86</v>
      </c>
      <c r="G107" s="43"/>
      <c r="H107" s="44" t="s">
        <v>87</v>
      </c>
      <c r="I107" s="433"/>
      <c r="J107" s="434" t="s">
        <v>338</v>
      </c>
      <c r="K107" s="42" t="s">
        <v>88</v>
      </c>
      <c r="L107" s="443">
        <f>D107*G107*I107</f>
        <v>0</v>
      </c>
      <c r="M107" s="333" t="s">
        <v>230</v>
      </c>
      <c r="N107" s="334" t="s">
        <v>232</v>
      </c>
      <c r="O107" s="341" t="s">
        <v>195</v>
      </c>
      <c r="P107" s="344" t="s">
        <v>233</v>
      </c>
      <c r="Q107" s="334" t="s">
        <v>232</v>
      </c>
      <c r="R107" s="338" t="s">
        <v>195</v>
      </c>
      <c r="S107" s="335"/>
    </row>
    <row r="108" spans="2:20" ht="21" customHeight="1">
      <c r="B108" s="572"/>
      <c r="C108" s="45" t="s">
        <v>89</v>
      </c>
      <c r="D108" s="46"/>
      <c r="E108" s="47" t="s">
        <v>85</v>
      </c>
      <c r="F108" s="48" t="s">
        <v>86</v>
      </c>
      <c r="G108" s="49"/>
      <c r="H108" s="50" t="s">
        <v>87</v>
      </c>
      <c r="I108" s="435"/>
      <c r="J108" s="436" t="s">
        <v>338</v>
      </c>
      <c r="K108" s="48" t="s">
        <v>88</v>
      </c>
      <c r="L108" s="444">
        <f>D108*G108*I108</f>
        <v>0</v>
      </c>
      <c r="M108" s="328"/>
      <c r="N108" s="329"/>
      <c r="O108" s="342"/>
      <c r="P108" s="345"/>
      <c r="Q108" s="329"/>
      <c r="R108" s="339"/>
      <c r="S108" s="336" t="s">
        <v>234</v>
      </c>
    </row>
    <row r="109" spans="2:20" ht="21" customHeight="1" thickBot="1">
      <c r="B109" s="572"/>
      <c r="C109" s="51" t="s">
        <v>90</v>
      </c>
      <c r="D109" s="52"/>
      <c r="E109" s="53" t="s">
        <v>85</v>
      </c>
      <c r="F109" s="54" t="s">
        <v>86</v>
      </c>
      <c r="G109" s="55"/>
      <c r="H109" s="56" t="s">
        <v>87</v>
      </c>
      <c r="I109" s="437"/>
      <c r="J109" s="48" t="s">
        <v>338</v>
      </c>
      <c r="K109" s="54" t="s">
        <v>88</v>
      </c>
      <c r="L109" s="445">
        <f>D109*G109*I109</f>
        <v>0</v>
      </c>
      <c r="M109" s="328"/>
      <c r="N109" s="329"/>
      <c r="O109" s="342"/>
      <c r="P109" s="345"/>
      <c r="Q109" s="329"/>
      <c r="R109" s="339"/>
      <c r="S109" s="336">
        <f>SUM(O108:O112,R108:R112)</f>
        <v>0</v>
      </c>
    </row>
    <row r="110" spans="2:20" ht="21" customHeight="1" thickTop="1" thickBot="1">
      <c r="B110" s="572"/>
      <c r="C110" s="57" t="s">
        <v>91</v>
      </c>
      <c r="D110" s="58">
        <f>SUM(D107:D109)</f>
        <v>0</v>
      </c>
      <c r="E110" s="59"/>
      <c r="F110" s="59"/>
      <c r="G110" s="60">
        <f>SUM(G107:G109)</f>
        <v>0</v>
      </c>
      <c r="H110" s="59"/>
      <c r="I110" s="59"/>
      <c r="J110" s="59"/>
      <c r="K110" s="59"/>
      <c r="L110" s="61">
        <f>SUM(L107:L109)</f>
        <v>0</v>
      </c>
      <c r="M110" s="328"/>
      <c r="N110" s="329"/>
      <c r="O110" s="342"/>
      <c r="P110" s="345"/>
      <c r="Q110" s="329"/>
      <c r="R110" s="339"/>
      <c r="S110" s="336" t="s">
        <v>235</v>
      </c>
    </row>
    <row r="111" spans="2:20" ht="21" customHeight="1" thickTop="1">
      <c r="B111" s="572"/>
      <c r="C111" s="590" t="s">
        <v>229</v>
      </c>
      <c r="D111" s="62" t="s">
        <v>92</v>
      </c>
      <c r="E111" s="63"/>
      <c r="F111" s="64" t="s">
        <v>85</v>
      </c>
      <c r="G111" s="64" t="s">
        <v>93</v>
      </c>
      <c r="H111" s="438"/>
      <c r="I111" s="439"/>
      <c r="J111" s="440"/>
      <c r="K111" s="65" t="s">
        <v>85</v>
      </c>
      <c r="L111" s="66" t="s">
        <v>94</v>
      </c>
      <c r="M111" s="330"/>
      <c r="N111" s="329"/>
      <c r="O111" s="342"/>
      <c r="P111" s="346"/>
      <c r="Q111" s="329"/>
      <c r="R111" s="339"/>
      <c r="S111" s="336">
        <f>D110-S109</f>
        <v>0</v>
      </c>
    </row>
    <row r="112" spans="2:20" ht="21" customHeight="1" thickBot="1">
      <c r="B112" s="573"/>
      <c r="C112" s="591"/>
      <c r="D112" s="67" t="s">
        <v>95</v>
      </c>
      <c r="E112" s="68"/>
      <c r="F112" s="69" t="s">
        <v>85</v>
      </c>
      <c r="G112" s="69" t="s">
        <v>96</v>
      </c>
      <c r="H112" s="431"/>
      <c r="I112" s="441"/>
      <c r="J112" s="442"/>
      <c r="K112" s="70" t="s">
        <v>85</v>
      </c>
      <c r="L112" s="71"/>
      <c r="M112" s="331"/>
      <c r="N112" s="332"/>
      <c r="O112" s="343"/>
      <c r="P112" s="347"/>
      <c r="Q112" s="332"/>
      <c r="R112" s="340"/>
      <c r="S112" s="337"/>
    </row>
    <row r="113" spans="2:20" ht="21" customHeight="1" thickTop="1" thickBot="1">
      <c r="B113" s="571" t="s">
        <v>104</v>
      </c>
      <c r="C113" s="75" t="s">
        <v>39</v>
      </c>
      <c r="D113" s="574"/>
      <c r="E113" s="575"/>
      <c r="F113" s="575"/>
      <c r="G113" s="575"/>
      <c r="H113" s="575"/>
      <c r="I113" s="575"/>
      <c r="J113" s="575"/>
      <c r="K113" s="575"/>
      <c r="L113" s="575"/>
      <c r="M113" s="575"/>
      <c r="N113" s="575"/>
      <c r="O113" s="575"/>
      <c r="P113" s="575"/>
      <c r="Q113" s="575"/>
      <c r="R113" s="575"/>
      <c r="S113" s="576"/>
    </row>
    <row r="114" spans="2:20" ht="21" customHeight="1" thickBot="1">
      <c r="B114" s="592"/>
      <c r="C114" s="76" t="s">
        <v>44</v>
      </c>
      <c r="D114" s="577" t="s">
        <v>81</v>
      </c>
      <c r="E114" s="578"/>
      <c r="F114" s="578"/>
      <c r="G114" s="578"/>
      <c r="H114" s="578"/>
      <c r="I114" s="578"/>
      <c r="J114" s="578"/>
      <c r="K114" s="578"/>
      <c r="L114" s="578"/>
      <c r="M114" s="578"/>
      <c r="N114" s="579" t="s">
        <v>82</v>
      </c>
      <c r="O114" s="580"/>
      <c r="P114" s="581"/>
      <c r="Q114" s="582"/>
      <c r="R114" s="582"/>
      <c r="S114" s="583"/>
      <c r="T114" s="36"/>
    </row>
    <row r="115" spans="2:20" ht="21" customHeight="1" thickBot="1">
      <c r="B115" s="592"/>
      <c r="C115" s="37" t="s">
        <v>83</v>
      </c>
      <c r="D115" s="577"/>
      <c r="E115" s="578"/>
      <c r="F115" s="578"/>
      <c r="G115" s="578"/>
      <c r="H115" s="578"/>
      <c r="I115" s="578"/>
      <c r="J115" s="578"/>
      <c r="K115" s="578"/>
      <c r="L115" s="578"/>
      <c r="M115" s="578"/>
      <c r="N115" s="578"/>
      <c r="O115" s="578"/>
      <c r="P115" s="578"/>
      <c r="Q115" s="578"/>
      <c r="R115" s="578"/>
      <c r="S115" s="584"/>
      <c r="T115" s="36"/>
    </row>
    <row r="116" spans="2:20" ht="21" customHeight="1" thickBot="1">
      <c r="B116" s="592"/>
      <c r="C116" s="38" t="s">
        <v>228</v>
      </c>
      <c r="D116" s="585" t="s">
        <v>237</v>
      </c>
      <c r="E116" s="585"/>
      <c r="F116" s="585"/>
      <c r="G116" s="585"/>
      <c r="H116" s="585"/>
      <c r="I116" s="585"/>
      <c r="J116" s="585"/>
      <c r="K116" s="585"/>
      <c r="L116" s="586"/>
      <c r="M116" s="587" t="s">
        <v>231</v>
      </c>
      <c r="N116" s="588"/>
      <c r="O116" s="588"/>
      <c r="P116" s="588"/>
      <c r="Q116" s="588"/>
      <c r="R116" s="588"/>
      <c r="S116" s="589"/>
    </row>
    <row r="117" spans="2:20" ht="21" customHeight="1">
      <c r="B117" s="592"/>
      <c r="C117" s="39" t="s">
        <v>84</v>
      </c>
      <c r="D117" s="40">
        <f>E121+H121</f>
        <v>0</v>
      </c>
      <c r="E117" s="41" t="s">
        <v>85</v>
      </c>
      <c r="F117" s="42" t="s">
        <v>86</v>
      </c>
      <c r="G117" s="43"/>
      <c r="H117" s="44" t="s">
        <v>87</v>
      </c>
      <c r="I117" s="433"/>
      <c r="J117" s="434" t="s">
        <v>338</v>
      </c>
      <c r="K117" s="42" t="s">
        <v>88</v>
      </c>
      <c r="L117" s="443">
        <f>D117*G117*I117</f>
        <v>0</v>
      </c>
      <c r="M117" s="333" t="s">
        <v>230</v>
      </c>
      <c r="N117" s="334" t="s">
        <v>232</v>
      </c>
      <c r="O117" s="341" t="s">
        <v>195</v>
      </c>
      <c r="P117" s="344" t="s">
        <v>233</v>
      </c>
      <c r="Q117" s="334" t="s">
        <v>232</v>
      </c>
      <c r="R117" s="338" t="s">
        <v>195</v>
      </c>
      <c r="S117" s="335"/>
    </row>
    <row r="118" spans="2:20" ht="21" customHeight="1">
      <c r="B118" s="592"/>
      <c r="C118" s="45" t="s">
        <v>89</v>
      </c>
      <c r="D118" s="46"/>
      <c r="E118" s="47" t="s">
        <v>85</v>
      </c>
      <c r="F118" s="48" t="s">
        <v>86</v>
      </c>
      <c r="G118" s="49"/>
      <c r="H118" s="50" t="s">
        <v>87</v>
      </c>
      <c r="I118" s="435"/>
      <c r="J118" s="436" t="s">
        <v>338</v>
      </c>
      <c r="K118" s="48" t="s">
        <v>88</v>
      </c>
      <c r="L118" s="444">
        <f>D118*G118*I118</f>
        <v>0</v>
      </c>
      <c r="M118" s="328"/>
      <c r="N118" s="329"/>
      <c r="O118" s="342"/>
      <c r="P118" s="345"/>
      <c r="Q118" s="329"/>
      <c r="R118" s="339"/>
      <c r="S118" s="336" t="s">
        <v>234</v>
      </c>
    </row>
    <row r="119" spans="2:20" ht="21" customHeight="1" thickBot="1">
      <c r="B119" s="592"/>
      <c r="C119" s="51" t="s">
        <v>90</v>
      </c>
      <c r="D119" s="52"/>
      <c r="E119" s="53" t="s">
        <v>85</v>
      </c>
      <c r="F119" s="54" t="s">
        <v>86</v>
      </c>
      <c r="G119" s="55"/>
      <c r="H119" s="56" t="s">
        <v>87</v>
      </c>
      <c r="I119" s="437"/>
      <c r="J119" s="48" t="s">
        <v>338</v>
      </c>
      <c r="K119" s="54" t="s">
        <v>88</v>
      </c>
      <c r="L119" s="445">
        <f>D119*G119*I119</f>
        <v>0</v>
      </c>
      <c r="M119" s="328"/>
      <c r="N119" s="329"/>
      <c r="O119" s="342"/>
      <c r="P119" s="345"/>
      <c r="Q119" s="329"/>
      <c r="R119" s="339"/>
      <c r="S119" s="336">
        <f>SUM(O118:O122,R118:R122)</f>
        <v>0</v>
      </c>
    </row>
    <row r="120" spans="2:20" ht="21" customHeight="1" thickTop="1" thickBot="1">
      <c r="B120" s="592"/>
      <c r="C120" s="57" t="s">
        <v>91</v>
      </c>
      <c r="D120" s="58">
        <f>SUM(D117:D119)</f>
        <v>0</v>
      </c>
      <c r="E120" s="59"/>
      <c r="F120" s="59"/>
      <c r="G120" s="60">
        <f>SUM(G117:G119)</f>
        <v>0</v>
      </c>
      <c r="H120" s="59"/>
      <c r="I120" s="59"/>
      <c r="J120" s="59"/>
      <c r="K120" s="59"/>
      <c r="L120" s="61">
        <f>SUM(L117:L119)</f>
        <v>0</v>
      </c>
      <c r="M120" s="328"/>
      <c r="N120" s="329"/>
      <c r="O120" s="342"/>
      <c r="P120" s="345"/>
      <c r="Q120" s="329"/>
      <c r="R120" s="339"/>
      <c r="S120" s="336" t="s">
        <v>235</v>
      </c>
    </row>
    <row r="121" spans="2:20" ht="21" customHeight="1" thickTop="1">
      <c r="B121" s="592"/>
      <c r="C121" s="590" t="s">
        <v>229</v>
      </c>
      <c r="D121" s="62" t="s">
        <v>92</v>
      </c>
      <c r="E121" s="63"/>
      <c r="F121" s="64" t="s">
        <v>85</v>
      </c>
      <c r="G121" s="64" t="s">
        <v>93</v>
      </c>
      <c r="H121" s="438"/>
      <c r="I121" s="439"/>
      <c r="J121" s="440"/>
      <c r="K121" s="65" t="s">
        <v>85</v>
      </c>
      <c r="L121" s="66" t="s">
        <v>94</v>
      </c>
      <c r="M121" s="330"/>
      <c r="N121" s="329"/>
      <c r="O121" s="342"/>
      <c r="P121" s="346"/>
      <c r="Q121" s="329"/>
      <c r="R121" s="339"/>
      <c r="S121" s="336">
        <f>D120-S119</f>
        <v>0</v>
      </c>
    </row>
    <row r="122" spans="2:20" ht="21" customHeight="1" thickBot="1">
      <c r="B122" s="593"/>
      <c r="C122" s="591"/>
      <c r="D122" s="67" t="s">
        <v>95</v>
      </c>
      <c r="E122" s="68"/>
      <c r="F122" s="69" t="s">
        <v>85</v>
      </c>
      <c r="G122" s="69" t="s">
        <v>96</v>
      </c>
      <c r="H122" s="431"/>
      <c r="I122" s="441"/>
      <c r="J122" s="442"/>
      <c r="K122" s="70" t="s">
        <v>85</v>
      </c>
      <c r="L122" s="71"/>
      <c r="M122" s="331"/>
      <c r="N122" s="332"/>
      <c r="O122" s="343"/>
      <c r="P122" s="347"/>
      <c r="Q122" s="332"/>
      <c r="R122" s="340"/>
      <c r="S122" s="337"/>
    </row>
    <row r="123" spans="2:20" ht="3" customHeight="1" thickTop="1"/>
    <row r="124" spans="2:20" ht="3" customHeight="1"/>
    <row r="125" spans="2:20" ht="3" customHeight="1"/>
    <row r="126" spans="2:20" ht="3" customHeight="1"/>
    <row r="127" spans="2:20" ht="3" customHeight="1"/>
    <row r="128" spans="2:20" ht="3" customHeight="1"/>
    <row r="129" ht="3" customHeight="1"/>
  </sheetData>
  <mergeCells count="117">
    <mergeCell ref="A1:S1"/>
    <mergeCell ref="B4:C4"/>
    <mergeCell ref="C5:S5"/>
    <mergeCell ref="U5:V5"/>
    <mergeCell ref="A2:S3"/>
    <mergeCell ref="B11:C11"/>
    <mergeCell ref="D11:S11"/>
    <mergeCell ref="C6:S6"/>
    <mergeCell ref="U6:V6"/>
    <mergeCell ref="B7:B8"/>
    <mergeCell ref="C7:C8"/>
    <mergeCell ref="D7:K8"/>
    <mergeCell ref="M7:O7"/>
    <mergeCell ref="Q7:S7"/>
    <mergeCell ref="M8:S8"/>
    <mergeCell ref="B14:C14"/>
    <mergeCell ref="D14:K14"/>
    <mergeCell ref="B15:B20"/>
    <mergeCell ref="D15:S15"/>
    <mergeCell ref="D16:S16"/>
    <mergeCell ref="D17:S17"/>
    <mergeCell ref="B12:C12"/>
    <mergeCell ref="D12:S12"/>
    <mergeCell ref="B13:C13"/>
    <mergeCell ref="D13:K13"/>
    <mergeCell ref="D28:F28"/>
    <mergeCell ref="B31:B40"/>
    <mergeCell ref="D31:S31"/>
    <mergeCell ref="D32:M32"/>
    <mergeCell ref="N32:P32"/>
    <mergeCell ref="Q32:S32"/>
    <mergeCell ref="D33:S33"/>
    <mergeCell ref="C26:C27"/>
    <mergeCell ref="D18:K18"/>
    <mergeCell ref="D19:K19"/>
    <mergeCell ref="D20:K20"/>
    <mergeCell ref="B21:C21"/>
    <mergeCell ref="D21:K21"/>
    <mergeCell ref="D34:L34"/>
    <mergeCell ref="M34:S34"/>
    <mergeCell ref="C39:C40"/>
    <mergeCell ref="D26:F27"/>
    <mergeCell ref="H27:K27"/>
    <mergeCell ref="G26:L26"/>
    <mergeCell ref="H28:K28"/>
    <mergeCell ref="B41:B50"/>
    <mergeCell ref="D41:S41"/>
    <mergeCell ref="D42:M42"/>
    <mergeCell ref="N42:P42"/>
    <mergeCell ref="Q42:S42"/>
    <mergeCell ref="D43:S43"/>
    <mergeCell ref="D44:L44"/>
    <mergeCell ref="M44:S44"/>
    <mergeCell ref="C49:C50"/>
    <mergeCell ref="B51:B60"/>
    <mergeCell ref="D51:S51"/>
    <mergeCell ref="D52:M52"/>
    <mergeCell ref="N52:P52"/>
    <mergeCell ref="Q52:S52"/>
    <mergeCell ref="D53:S53"/>
    <mergeCell ref="D54:L54"/>
    <mergeCell ref="M54:S54"/>
    <mergeCell ref="C59:C60"/>
    <mergeCell ref="B65:C65"/>
    <mergeCell ref="C66:S66"/>
    <mergeCell ref="C67:S67"/>
    <mergeCell ref="B68:B69"/>
    <mergeCell ref="C68:C69"/>
    <mergeCell ref="D68:K69"/>
    <mergeCell ref="M68:O68"/>
    <mergeCell ref="Q68:S68"/>
    <mergeCell ref="M69:S69"/>
    <mergeCell ref="B73:B82"/>
    <mergeCell ref="D73:S73"/>
    <mergeCell ref="D74:M74"/>
    <mergeCell ref="N74:P74"/>
    <mergeCell ref="Q74:S74"/>
    <mergeCell ref="D75:S75"/>
    <mergeCell ref="D76:L76"/>
    <mergeCell ref="M76:S76"/>
    <mergeCell ref="C81:C82"/>
    <mergeCell ref="D95:S95"/>
    <mergeCell ref="D96:L96"/>
    <mergeCell ref="M96:S96"/>
    <mergeCell ref="C101:C102"/>
    <mergeCell ref="B83:B92"/>
    <mergeCell ref="D83:S83"/>
    <mergeCell ref="D84:M84"/>
    <mergeCell ref="N84:P84"/>
    <mergeCell ref="Q84:S84"/>
    <mergeCell ref="D85:S85"/>
    <mergeCell ref="D86:L86"/>
    <mergeCell ref="M86:S86"/>
    <mergeCell ref="C91:C92"/>
    <mergeCell ref="B93:B102"/>
    <mergeCell ref="D93:S93"/>
    <mergeCell ref="D94:M94"/>
    <mergeCell ref="N94:P94"/>
    <mergeCell ref="Q94:S94"/>
    <mergeCell ref="B113:B122"/>
    <mergeCell ref="D113:S113"/>
    <mergeCell ref="D114:M114"/>
    <mergeCell ref="N114:P114"/>
    <mergeCell ref="Q114:S114"/>
    <mergeCell ref="D115:S115"/>
    <mergeCell ref="D116:L116"/>
    <mergeCell ref="M116:S116"/>
    <mergeCell ref="C121:C122"/>
    <mergeCell ref="B103:B112"/>
    <mergeCell ref="D103:S103"/>
    <mergeCell ref="D104:M104"/>
    <mergeCell ref="N104:P104"/>
    <mergeCell ref="Q104:S104"/>
    <mergeCell ref="D105:S105"/>
    <mergeCell ref="D106:L106"/>
    <mergeCell ref="M106:S106"/>
    <mergeCell ref="C111:C112"/>
  </mergeCells>
  <phoneticPr fontId="25"/>
  <dataValidations xWindow="410" yWindow="423" count="4">
    <dataValidation allowBlank="1" showInputMessage="1" showErrorMessage="1" prompt="事業所が行う事業種別全てを記載ください。" sqref="D37"/>
    <dataValidation type="list" allowBlank="1" showInputMessage="1" showErrorMessage="1" sqref="N36:N40 Q118:Q122 N118:N122 Q108:Q112 N108:N112 Q98:Q102 N98:N102 Q88:Q92 N88:N92 Q78:Q82 N78:N82 Q56:Q60 N56:N60 Q46:Q50 N46:N50 Q36:Q40">
      <formula1>$W$6:$Y$6</formula1>
    </dataValidation>
    <dataValidation type="list" allowBlank="1" showInputMessage="1" showErrorMessage="1" sqref="M36:M40 P36:P40 M46:M50 P46:P50 M56:M60 P56:P60 M78:M82 P78:P82 M88:M92 P88:P92 M98:M102 P98:P102 M108:M112 P108:P112 M118:M122 P118:P122">
      <formula1>$U$7:$U$31</formula1>
    </dataValidation>
    <dataValidation type="list" allowBlank="1" showInputMessage="1" showErrorMessage="1" sqref="I35:I37 I45:I47 I55:I57 I77:I79 I87:I89 I97:I99 I107:I109 I117:I119">
      <formula1>$V$39:$V$50</formula1>
    </dataValidation>
  </dataValidations>
  <pageMargins left="0.56999999999999995" right="0.5" top="0.28999999999999998" bottom="0.15748031496062992" header="0.19" footer="0.15748031496062992"/>
  <pageSetup paperSize="9" scale="62" orientation="portrait" r:id="rId1"/>
  <headerFooter>
    <oddFooter>&amp;C&amp;"ＭＳ ゴシック,標準"&amp;12&amp;P/&amp;N</oddFooter>
  </headerFooter>
  <rowBreaks count="1" manualBreakCount="1">
    <brk id="61" max="1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view="pageBreakPreview" topLeftCell="A31" zoomScaleNormal="100" zoomScaleSheetLayoutView="100" workbookViewId="0">
      <selection activeCell="A11" sqref="A11:Z11"/>
    </sheetView>
  </sheetViews>
  <sheetFormatPr defaultColWidth="8.875" defaultRowHeight="17.25" customHeight="1"/>
  <cols>
    <col min="1" max="25" width="3.125" customWidth="1"/>
    <col min="26" max="26" width="5.75" customWidth="1"/>
    <col min="27" max="28" width="2" customWidth="1"/>
  </cols>
  <sheetData>
    <row r="1" spans="1:26" ht="19.5" customHeight="1">
      <c r="A1" s="563" t="s">
        <v>284</v>
      </c>
      <c r="B1" s="563"/>
      <c r="C1" s="563"/>
      <c r="D1" s="563"/>
      <c r="E1" s="563"/>
      <c r="F1" s="563"/>
      <c r="G1" s="563"/>
      <c r="H1" s="563"/>
      <c r="I1" s="563"/>
      <c r="J1" s="563"/>
      <c r="K1" s="563"/>
      <c r="L1" s="563"/>
      <c r="M1" s="563"/>
      <c r="N1" s="563"/>
      <c r="O1" s="563"/>
      <c r="P1" s="563"/>
      <c r="Q1" s="563"/>
      <c r="R1" s="563"/>
      <c r="S1" s="563"/>
      <c r="T1" s="563"/>
      <c r="U1" s="563"/>
      <c r="V1" s="563"/>
      <c r="W1" s="563"/>
      <c r="X1" s="563"/>
      <c r="Y1" s="563"/>
      <c r="Z1" s="563"/>
    </row>
    <row r="2" spans="1:26" ht="19.5" customHeight="1">
      <c r="A2" s="3"/>
      <c r="B2" s="3"/>
      <c r="C2" s="3"/>
      <c r="D2" s="3"/>
      <c r="E2" s="3"/>
      <c r="F2" s="3"/>
      <c r="G2" s="3"/>
      <c r="H2" s="3"/>
      <c r="I2" s="3"/>
      <c r="J2" s="3"/>
      <c r="K2" s="3"/>
      <c r="L2" s="3"/>
      <c r="M2" s="3"/>
      <c r="N2" s="3"/>
      <c r="O2" s="3"/>
      <c r="P2" s="3"/>
      <c r="Q2" s="3"/>
      <c r="R2" s="3"/>
      <c r="S2" s="3"/>
      <c r="T2" s="3"/>
      <c r="U2" s="556" t="s">
        <v>0</v>
      </c>
      <c r="V2" s="556"/>
      <c r="W2" s="556"/>
      <c r="X2" s="556"/>
      <c r="Y2" s="556"/>
      <c r="Z2" s="556"/>
    </row>
    <row r="3" spans="1:26" ht="19.5" customHeight="1">
      <c r="A3" s="563" t="s">
        <v>301</v>
      </c>
      <c r="B3" s="563"/>
      <c r="C3" s="563"/>
      <c r="D3" s="563"/>
      <c r="E3" s="563"/>
      <c r="F3" s="563"/>
      <c r="G3" s="563"/>
      <c r="H3" s="563"/>
      <c r="I3" s="563"/>
      <c r="J3" s="563"/>
      <c r="K3" s="563"/>
      <c r="L3" s="563"/>
      <c r="M3" s="563"/>
      <c r="N3" s="563"/>
      <c r="O3" s="563"/>
      <c r="P3" s="563"/>
      <c r="Q3" s="563"/>
      <c r="R3" s="563"/>
      <c r="S3" s="563"/>
      <c r="T3" s="563"/>
      <c r="U3" s="563"/>
      <c r="V3" s="563"/>
      <c r="W3" s="563"/>
      <c r="X3" s="563"/>
      <c r="Y3" s="563"/>
      <c r="Z3" s="563"/>
    </row>
    <row r="4" spans="1:26" ht="19.5" customHeight="1">
      <c r="A4" s="563" t="s">
        <v>18</v>
      </c>
      <c r="B4" s="563"/>
      <c r="C4" s="563"/>
      <c r="D4" s="563"/>
      <c r="E4" s="563"/>
      <c r="F4" s="563"/>
      <c r="G4" s="563"/>
      <c r="H4" s="563"/>
      <c r="I4" s="563"/>
      <c r="J4" s="563"/>
      <c r="K4" s="563"/>
      <c r="L4" s="563"/>
      <c r="M4" s="563"/>
      <c r="N4" s="563"/>
      <c r="O4" s="563"/>
      <c r="P4" s="563"/>
      <c r="Q4" s="563"/>
      <c r="R4" s="563"/>
      <c r="S4" s="563"/>
      <c r="T4" s="563"/>
      <c r="U4" s="563"/>
      <c r="V4" s="563"/>
      <c r="W4" s="563"/>
      <c r="X4" s="563"/>
      <c r="Y4" s="563"/>
      <c r="Z4" s="563"/>
    </row>
    <row r="5" spans="1:26" ht="19.5" customHeight="1">
      <c r="B5" s="3"/>
      <c r="C5" s="3"/>
      <c r="D5" s="3"/>
      <c r="E5" s="3"/>
      <c r="F5" s="3"/>
      <c r="G5" s="3"/>
      <c r="H5" s="3"/>
      <c r="I5" s="3"/>
      <c r="J5" s="3"/>
      <c r="K5" s="3"/>
      <c r="L5" s="570" t="s">
        <v>1</v>
      </c>
      <c r="M5" s="570"/>
      <c r="N5" s="570"/>
      <c r="O5" s="570"/>
      <c r="P5" s="570"/>
      <c r="Q5" s="570"/>
      <c r="R5" s="352"/>
      <c r="S5" s="352"/>
      <c r="T5" s="352"/>
      <c r="U5" s="557"/>
      <c r="V5" s="557"/>
      <c r="W5" s="557"/>
      <c r="X5" s="557"/>
      <c r="Y5" s="557"/>
      <c r="Z5" s="557"/>
    </row>
    <row r="6" spans="1:26" ht="19.5" customHeight="1">
      <c r="B6" s="3"/>
      <c r="C6" s="3"/>
      <c r="D6" s="3"/>
      <c r="E6" s="3"/>
      <c r="F6" s="3"/>
      <c r="G6" s="3"/>
      <c r="H6" s="3"/>
      <c r="I6" s="3"/>
      <c r="J6" s="3"/>
      <c r="K6" s="3"/>
      <c r="L6" s="565" t="s">
        <v>20</v>
      </c>
      <c r="M6" s="565"/>
      <c r="N6" s="565"/>
      <c r="O6" s="565"/>
      <c r="P6" s="566"/>
      <c r="Q6" s="566"/>
      <c r="R6" s="566"/>
      <c r="S6" s="566"/>
      <c r="T6" s="566"/>
      <c r="U6" s="566"/>
      <c r="V6" s="566"/>
      <c r="W6" s="566"/>
      <c r="X6" s="566"/>
      <c r="Y6" s="566"/>
      <c r="Z6" s="8"/>
    </row>
    <row r="7" spans="1:26" ht="19.5" customHeight="1">
      <c r="B7" s="3"/>
      <c r="C7" s="3"/>
      <c r="D7" s="3"/>
      <c r="E7" s="3"/>
      <c r="F7" s="3"/>
      <c r="G7" s="3"/>
      <c r="H7" s="3"/>
      <c r="I7" s="3"/>
      <c r="J7" s="3"/>
      <c r="K7" s="3"/>
      <c r="L7" s="565" t="s">
        <v>2</v>
      </c>
      <c r="M7" s="565"/>
      <c r="N7" s="565"/>
      <c r="O7" s="565"/>
      <c r="P7" s="567"/>
      <c r="Q7" s="567"/>
      <c r="R7" s="567"/>
      <c r="S7" s="567"/>
      <c r="T7" s="567"/>
      <c r="U7" s="567"/>
      <c r="V7" s="567"/>
      <c r="W7" s="567"/>
      <c r="X7" s="567"/>
      <c r="Y7" s="567"/>
      <c r="Z7" s="8"/>
    </row>
    <row r="8" spans="1:26" ht="19.5" customHeight="1">
      <c r="A8" s="2"/>
      <c r="B8" s="2"/>
      <c r="C8" s="2"/>
      <c r="D8" s="2"/>
      <c r="E8" s="2"/>
      <c r="F8" s="2"/>
      <c r="G8" s="2"/>
      <c r="H8" s="2"/>
      <c r="I8" s="2"/>
      <c r="J8" s="2"/>
      <c r="K8" s="2"/>
      <c r="L8" s="568" t="s">
        <v>19</v>
      </c>
      <c r="M8" s="568"/>
      <c r="N8" s="568"/>
      <c r="O8" s="568"/>
      <c r="P8" s="567"/>
      <c r="Q8" s="567"/>
      <c r="R8" s="567"/>
      <c r="S8" s="567"/>
      <c r="T8" s="567"/>
      <c r="U8" s="567"/>
      <c r="V8" s="567"/>
      <c r="W8" s="567"/>
      <c r="X8" s="567"/>
      <c r="Y8" s="567"/>
      <c r="Z8" s="9" t="s">
        <v>21</v>
      </c>
    </row>
    <row r="9" spans="1:26" ht="19.5" customHeight="1">
      <c r="A9" s="1"/>
      <c r="B9" s="1"/>
      <c r="C9" s="1"/>
      <c r="D9" s="1"/>
      <c r="E9" s="1"/>
      <c r="F9" s="1"/>
      <c r="G9" s="1"/>
      <c r="H9" s="1"/>
      <c r="I9" s="1"/>
      <c r="J9" s="1"/>
      <c r="K9" s="1"/>
      <c r="L9" s="1"/>
      <c r="M9" s="1"/>
      <c r="N9" s="1"/>
      <c r="O9" s="1"/>
      <c r="P9" s="1"/>
      <c r="Q9" s="1"/>
      <c r="R9" s="1"/>
      <c r="S9" s="1"/>
      <c r="T9" s="1"/>
      <c r="U9" s="1"/>
      <c r="V9" s="1"/>
      <c r="W9" s="1"/>
      <c r="X9" s="1"/>
      <c r="Y9" s="1"/>
    </row>
    <row r="10" spans="1:26" ht="19.5" customHeight="1">
      <c r="A10" s="556" t="s">
        <v>285</v>
      </c>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row>
    <row r="11" spans="1:26" ht="19.5" customHeight="1">
      <c r="A11" s="569"/>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row>
    <row r="12" spans="1:26" ht="19.5" customHeight="1">
      <c r="A12" s="569"/>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row>
    <row r="13" spans="1:26" ht="19.5" customHeight="1">
      <c r="A13" s="563" t="s">
        <v>302</v>
      </c>
      <c r="B13" s="563"/>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row>
    <row r="14" spans="1:26" ht="19.5" customHeight="1">
      <c r="A14" s="683" t="s">
        <v>328</v>
      </c>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row>
    <row r="15" spans="1:26" ht="19.5" customHeight="1">
      <c r="A15" s="683" t="s">
        <v>329</v>
      </c>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row>
    <row r="16" spans="1:26" ht="19.5" customHeight="1">
      <c r="A16" s="683" t="s">
        <v>330</v>
      </c>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row>
    <row r="17" spans="1:26" ht="19.5" customHeight="1">
      <c r="A17" s="684" t="s">
        <v>331</v>
      </c>
      <c r="B17" s="684"/>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row>
    <row r="18" spans="1:26" ht="9.7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spans="1:26" ht="19.5" customHeight="1">
      <c r="A19" s="556" t="s">
        <v>3</v>
      </c>
      <c r="B19" s="556"/>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row>
    <row r="20" spans="1:26" ht="19.5" customHeight="1">
      <c r="A20" s="1"/>
      <c r="B20" s="1"/>
      <c r="C20" s="1"/>
      <c r="D20" s="1"/>
      <c r="E20" s="1"/>
      <c r="F20" s="1"/>
      <c r="G20" s="1"/>
      <c r="H20" s="1"/>
      <c r="I20" s="1"/>
      <c r="J20" s="1"/>
      <c r="K20" s="1"/>
      <c r="L20" s="1"/>
      <c r="M20" s="1"/>
      <c r="N20" s="1"/>
      <c r="O20" s="1"/>
      <c r="P20" s="1"/>
      <c r="Q20" s="1"/>
      <c r="R20" s="1"/>
      <c r="S20" s="1"/>
      <c r="T20" s="1"/>
      <c r="U20" s="1"/>
      <c r="V20" s="1"/>
      <c r="W20" s="1"/>
      <c r="X20" s="1"/>
      <c r="Y20" s="1"/>
    </row>
    <row r="21" spans="1:26" ht="19.5" customHeight="1">
      <c r="A21" s="559" t="s">
        <v>9</v>
      </c>
      <c r="B21" s="559"/>
      <c r="C21" s="559"/>
      <c r="D21" s="559"/>
      <c r="E21" s="3"/>
      <c r="F21" s="685"/>
      <c r="G21" s="685"/>
      <c r="H21" s="685"/>
      <c r="I21" s="685"/>
      <c r="J21" s="685"/>
      <c r="K21" s="685"/>
      <c r="L21" s="685"/>
      <c r="M21" s="685"/>
      <c r="N21" s="685"/>
      <c r="O21" s="685"/>
      <c r="P21" s="685"/>
      <c r="Q21" s="685"/>
      <c r="R21" s="685"/>
      <c r="S21" s="685"/>
      <c r="T21" s="685"/>
      <c r="U21" s="685"/>
      <c r="V21" s="685"/>
      <c r="W21" s="3"/>
      <c r="X21" s="3"/>
      <c r="Y21" s="3"/>
      <c r="Z21" s="3"/>
    </row>
    <row r="22" spans="1:26" ht="19.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6" ht="19.5" customHeight="1">
      <c r="A23" s="559" t="s">
        <v>10</v>
      </c>
      <c r="B23" s="559"/>
      <c r="C23" s="559"/>
      <c r="D23" s="559"/>
      <c r="E23" s="559"/>
      <c r="F23" s="559"/>
      <c r="G23" s="559"/>
      <c r="H23" s="559"/>
      <c r="I23" s="3"/>
      <c r="J23" s="3"/>
      <c r="K23" s="3"/>
      <c r="L23" s="3"/>
      <c r="M23" s="3"/>
      <c r="N23" s="3"/>
      <c r="O23" s="3"/>
      <c r="P23" s="3"/>
      <c r="Q23" s="3"/>
      <c r="R23" s="3"/>
      <c r="S23" s="3"/>
      <c r="T23" s="3"/>
      <c r="U23" s="3"/>
      <c r="V23" s="3"/>
      <c r="W23" s="3"/>
      <c r="X23" s="3"/>
      <c r="Y23" s="3"/>
      <c r="Z23" s="3"/>
    </row>
    <row r="24" spans="1:26" ht="19.5" customHeight="1">
      <c r="A24" s="1"/>
      <c r="B24" s="686"/>
      <c r="C24" s="686"/>
      <c r="D24" s="686"/>
      <c r="E24" s="686"/>
      <c r="F24" s="686"/>
      <c r="G24" s="686"/>
      <c r="H24" s="686"/>
      <c r="I24" s="686"/>
      <c r="J24" s="686"/>
      <c r="K24" s="686"/>
      <c r="L24" s="686"/>
      <c r="M24" s="686"/>
      <c r="N24" s="686"/>
      <c r="O24" s="686"/>
      <c r="P24" s="686"/>
      <c r="Q24" s="686"/>
      <c r="R24" s="686"/>
      <c r="S24" s="686"/>
      <c r="T24" s="686"/>
      <c r="U24" s="686"/>
      <c r="V24" s="686"/>
      <c r="W24" s="686"/>
      <c r="X24" s="686"/>
      <c r="Y24" s="1"/>
    </row>
    <row r="25" spans="1:26" ht="19.5" customHeight="1">
      <c r="A25" s="1"/>
      <c r="B25" s="686"/>
      <c r="C25" s="686"/>
      <c r="D25" s="686"/>
      <c r="E25" s="686"/>
      <c r="F25" s="686"/>
      <c r="G25" s="686"/>
      <c r="H25" s="686"/>
      <c r="I25" s="686"/>
      <c r="J25" s="686"/>
      <c r="K25" s="686"/>
      <c r="L25" s="686"/>
      <c r="M25" s="686"/>
      <c r="N25" s="686"/>
      <c r="O25" s="686"/>
      <c r="P25" s="686"/>
      <c r="Q25" s="686"/>
      <c r="R25" s="686"/>
      <c r="S25" s="686"/>
      <c r="T25" s="686"/>
      <c r="U25" s="686"/>
      <c r="V25" s="686"/>
      <c r="W25" s="686"/>
      <c r="X25" s="686"/>
      <c r="Y25" s="1"/>
    </row>
    <row r="26" spans="1:26" ht="19.5" customHeight="1">
      <c r="A26" s="1"/>
      <c r="B26" s="686"/>
      <c r="C26" s="686"/>
      <c r="D26" s="686"/>
      <c r="E26" s="686"/>
      <c r="F26" s="686"/>
      <c r="G26" s="686"/>
      <c r="H26" s="686"/>
      <c r="I26" s="686"/>
      <c r="J26" s="686"/>
      <c r="K26" s="686"/>
      <c r="L26" s="686"/>
      <c r="M26" s="686"/>
      <c r="N26" s="686"/>
      <c r="O26" s="686"/>
      <c r="P26" s="686"/>
      <c r="Q26" s="686"/>
      <c r="R26" s="686"/>
      <c r="S26" s="686"/>
      <c r="T26" s="686"/>
      <c r="U26" s="686"/>
      <c r="V26" s="686"/>
      <c r="W26" s="686"/>
      <c r="X26" s="686"/>
      <c r="Y26" s="1"/>
    </row>
    <row r="27" spans="1:26" ht="19.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6" ht="19.5" customHeight="1">
      <c r="A28" s="559" t="s">
        <v>35</v>
      </c>
      <c r="B28" s="559"/>
      <c r="C28" s="559"/>
      <c r="D28" s="559"/>
      <c r="E28" s="559"/>
      <c r="F28" s="559"/>
      <c r="G28" s="559"/>
      <c r="H28" s="3"/>
      <c r="I28" s="3" t="s">
        <v>33</v>
      </c>
      <c r="J28" s="687"/>
      <c r="K28" s="687"/>
      <c r="L28" s="687"/>
      <c r="M28" s="687"/>
      <c r="N28" s="687"/>
      <c r="O28" s="687"/>
      <c r="P28" s="687"/>
      <c r="Q28" s="687"/>
      <c r="R28" s="687"/>
      <c r="S28" s="687"/>
      <c r="T28" s="3" t="s">
        <v>34</v>
      </c>
      <c r="U28" s="3"/>
      <c r="V28" s="3"/>
      <c r="W28" s="3"/>
      <c r="X28" s="3"/>
      <c r="Y28" s="3"/>
      <c r="Z28" s="3"/>
    </row>
    <row r="29" spans="1:26" ht="19.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6" ht="19.5" customHeight="1">
      <c r="A30" s="563" t="s">
        <v>4</v>
      </c>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row>
    <row r="31" spans="1:26" ht="19.5" customHeight="1">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row>
    <row r="32" spans="1:26" ht="19.5" customHeight="1">
      <c r="A32" s="563" t="s">
        <v>11</v>
      </c>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row>
    <row r="33" spans="1:26" ht="19.5" customHeight="1">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row>
    <row r="34" spans="1:26" ht="19.5" customHeight="1">
      <c r="A34" s="563" t="s">
        <v>6</v>
      </c>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row>
    <row r="35" spans="1:26" ht="19.5" customHeight="1">
      <c r="A35" s="350"/>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row>
    <row r="36" spans="1:26" ht="19.5" customHeight="1">
      <c r="A36" s="563" t="s">
        <v>7</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row>
    <row r="37" spans="1:26" ht="19.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6" ht="19.5" customHeight="1">
      <c r="A38" s="4"/>
      <c r="B38" s="4"/>
      <c r="C38" s="4"/>
      <c r="D38" s="4"/>
      <c r="E38" s="4"/>
      <c r="F38" s="4"/>
      <c r="G38" s="4"/>
      <c r="H38" s="4"/>
      <c r="I38" s="4"/>
      <c r="J38" s="4"/>
      <c r="K38" s="556" t="s">
        <v>26</v>
      </c>
      <c r="L38" s="556"/>
      <c r="M38" s="556"/>
      <c r="N38" s="556"/>
      <c r="O38" s="557" t="s">
        <v>28</v>
      </c>
      <c r="P38" s="557"/>
      <c r="Q38" s="557"/>
      <c r="R38" s="558"/>
      <c r="S38" s="558"/>
      <c r="T38" s="558"/>
      <c r="U38" s="558"/>
      <c r="V38" s="558"/>
      <c r="W38" s="558"/>
      <c r="X38" s="558"/>
      <c r="Y38" s="558"/>
      <c r="Z38" s="558"/>
    </row>
    <row r="39" spans="1:26" ht="19.5" customHeight="1">
      <c r="A39" s="4"/>
      <c r="B39" s="4"/>
      <c r="C39" s="4"/>
      <c r="D39" s="4"/>
      <c r="E39" s="4"/>
      <c r="F39" s="4"/>
      <c r="G39" s="4"/>
      <c r="H39" s="4"/>
      <c r="I39" s="4"/>
      <c r="J39" s="4"/>
      <c r="K39" s="351"/>
      <c r="L39" s="351"/>
      <c r="M39" s="351"/>
      <c r="N39" s="351"/>
      <c r="O39" s="551" t="s">
        <v>27</v>
      </c>
      <c r="P39" s="551"/>
      <c r="Q39" s="551"/>
      <c r="R39" s="360"/>
      <c r="S39" s="360"/>
      <c r="T39" s="360"/>
      <c r="U39" s="360"/>
      <c r="V39" s="360"/>
      <c r="W39" s="360"/>
      <c r="X39" s="360"/>
      <c r="Y39" s="360"/>
      <c r="Z39" s="360"/>
    </row>
    <row r="40" spans="1:26" ht="19.5" customHeight="1">
      <c r="O40" s="10"/>
      <c r="P40" s="12"/>
      <c r="Q40" s="12" t="s">
        <v>29</v>
      </c>
      <c r="R40" s="552"/>
      <c r="S40" s="552"/>
      <c r="T40" s="552"/>
      <c r="U40" s="552"/>
      <c r="V40" s="552"/>
      <c r="W40" s="552"/>
      <c r="X40" s="552"/>
      <c r="Y40" s="552"/>
      <c r="Z40" s="552"/>
    </row>
    <row r="41" spans="1:26" ht="19.5" customHeight="1">
      <c r="O41" s="354"/>
      <c r="P41" s="553" t="s">
        <v>31</v>
      </c>
      <c r="Q41" s="553"/>
      <c r="R41" s="554"/>
      <c r="S41" s="554"/>
      <c r="T41" s="554"/>
      <c r="U41" s="554"/>
      <c r="V41" s="554"/>
      <c r="W41" s="554"/>
      <c r="X41" s="554"/>
      <c r="Y41" s="554"/>
      <c r="Z41" s="554"/>
    </row>
    <row r="42" spans="1:26" ht="19.5" customHeight="1">
      <c r="O42" s="354"/>
      <c r="P42" s="553" t="s">
        <v>30</v>
      </c>
      <c r="Q42" s="553"/>
      <c r="R42" s="555"/>
      <c r="S42" s="555"/>
      <c r="T42" s="555"/>
      <c r="U42" s="555"/>
      <c r="V42" s="555"/>
      <c r="W42" s="555"/>
      <c r="X42" s="555"/>
      <c r="Y42" s="555"/>
      <c r="Z42" s="555"/>
    </row>
  </sheetData>
  <mergeCells count="40">
    <mergeCell ref="A1:Z1"/>
    <mergeCell ref="U2:Z2"/>
    <mergeCell ref="A3:Z3"/>
    <mergeCell ref="A4:Z4"/>
    <mergeCell ref="L5:Q5"/>
    <mergeCell ref="U5:Z5"/>
    <mergeCell ref="A15:Z15"/>
    <mergeCell ref="L6:O6"/>
    <mergeCell ref="P6:Y6"/>
    <mergeCell ref="L7:O7"/>
    <mergeCell ref="P7:Y7"/>
    <mergeCell ref="L8:O8"/>
    <mergeCell ref="P8:Y8"/>
    <mergeCell ref="A10:Z10"/>
    <mergeCell ref="A11:Z11"/>
    <mergeCell ref="A12:Z12"/>
    <mergeCell ref="A13:Z13"/>
    <mergeCell ref="A14:Z14"/>
    <mergeCell ref="A34:Z34"/>
    <mergeCell ref="A16:Z16"/>
    <mergeCell ref="A17:Z17"/>
    <mergeCell ref="A19:Z19"/>
    <mergeCell ref="A21:D21"/>
    <mergeCell ref="F21:V21"/>
    <mergeCell ref="A23:H23"/>
    <mergeCell ref="B24:X26"/>
    <mergeCell ref="A28:G28"/>
    <mergeCell ref="J28:S28"/>
    <mergeCell ref="A30:Z30"/>
    <mergeCell ref="A32:Z32"/>
    <mergeCell ref="P41:Q41"/>
    <mergeCell ref="R41:Z41"/>
    <mergeCell ref="P42:Q42"/>
    <mergeCell ref="R42:Z42"/>
    <mergeCell ref="A36:Z36"/>
    <mergeCell ref="K38:N38"/>
    <mergeCell ref="O38:Q38"/>
    <mergeCell ref="R38:Z38"/>
    <mergeCell ref="O39:Q39"/>
    <mergeCell ref="R40:Z40"/>
  </mergeCells>
  <phoneticPr fontId="20"/>
  <pageMargins left="0.94488188976377963" right="0.59055118110236227" top="0.83" bottom="0.59" header="0.51181102362204722" footer="0.51181102362204722"/>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view="pageBreakPreview" topLeftCell="A31" zoomScaleNormal="100" zoomScaleSheetLayoutView="100" workbookViewId="0">
      <selection activeCell="A15" sqref="A15:Z15"/>
    </sheetView>
  </sheetViews>
  <sheetFormatPr defaultColWidth="8.875" defaultRowHeight="17.25" customHeight="1"/>
  <cols>
    <col min="1" max="25" width="3.125" customWidth="1"/>
    <col min="26" max="26" width="7.25" customWidth="1"/>
    <col min="27" max="28" width="2" customWidth="1"/>
  </cols>
  <sheetData>
    <row r="1" spans="1:26" ht="19.5" customHeight="1">
      <c r="A1" s="563" t="s">
        <v>286</v>
      </c>
      <c r="B1" s="563"/>
      <c r="C1" s="563"/>
      <c r="D1" s="563"/>
      <c r="E1" s="563"/>
      <c r="F1" s="563"/>
      <c r="G1" s="563"/>
      <c r="H1" s="563"/>
      <c r="I1" s="563"/>
      <c r="J1" s="563"/>
      <c r="K1" s="563"/>
      <c r="L1" s="563"/>
      <c r="M1" s="563"/>
      <c r="N1" s="563"/>
      <c r="O1" s="563"/>
      <c r="P1" s="563"/>
      <c r="Q1" s="563"/>
      <c r="R1" s="563"/>
      <c r="S1" s="563"/>
      <c r="T1" s="563"/>
      <c r="U1" s="563"/>
      <c r="V1" s="563"/>
      <c r="W1" s="563"/>
      <c r="X1" s="563"/>
      <c r="Y1" s="563"/>
      <c r="Z1" s="563"/>
    </row>
    <row r="2" spans="1:26" ht="19.5" customHeigh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row>
    <row r="3" spans="1:26" ht="19.5" customHeight="1">
      <c r="A3" s="3"/>
      <c r="B3" s="3"/>
      <c r="C3" s="3"/>
      <c r="D3" s="3"/>
      <c r="E3" s="3"/>
      <c r="F3" s="3"/>
      <c r="G3" s="3"/>
      <c r="H3" s="3"/>
      <c r="I3" s="3"/>
      <c r="J3" s="3"/>
      <c r="K3" s="3"/>
      <c r="L3" s="3"/>
      <c r="M3" s="3"/>
      <c r="N3" s="3"/>
      <c r="O3" s="3"/>
      <c r="P3" s="3"/>
      <c r="Q3" s="3"/>
      <c r="R3" s="3"/>
      <c r="S3" s="3"/>
      <c r="T3" s="3"/>
      <c r="U3" s="556" t="s">
        <v>0</v>
      </c>
      <c r="V3" s="556"/>
      <c r="W3" s="556"/>
      <c r="X3" s="556"/>
      <c r="Y3" s="556"/>
      <c r="Z3" s="556"/>
    </row>
    <row r="4" spans="1:26" ht="19.5" customHeight="1">
      <c r="A4" s="563" t="s">
        <v>303</v>
      </c>
      <c r="B4" s="563"/>
      <c r="C4" s="563"/>
      <c r="D4" s="563"/>
      <c r="E4" s="563"/>
      <c r="F4" s="563"/>
      <c r="G4" s="563"/>
      <c r="H4" s="563"/>
      <c r="I4" s="563"/>
      <c r="J4" s="563"/>
      <c r="K4" s="563"/>
      <c r="L4" s="563"/>
      <c r="M4" s="563"/>
      <c r="N4" s="563"/>
      <c r="O4" s="563"/>
      <c r="P4" s="563"/>
      <c r="Q4" s="563"/>
      <c r="R4" s="563"/>
      <c r="S4" s="563"/>
      <c r="T4" s="563"/>
      <c r="U4" s="563"/>
      <c r="V4" s="563"/>
      <c r="W4" s="563"/>
      <c r="X4" s="563"/>
      <c r="Y4" s="563"/>
      <c r="Z4" s="563"/>
    </row>
    <row r="5" spans="1:26" ht="19.5" customHeight="1">
      <c r="A5" s="563" t="s">
        <v>18</v>
      </c>
      <c r="B5" s="563"/>
      <c r="C5" s="563"/>
      <c r="D5" s="563"/>
      <c r="E5" s="563"/>
      <c r="F5" s="563"/>
      <c r="G5" s="563"/>
      <c r="H5" s="563"/>
      <c r="I5" s="563"/>
      <c r="J5" s="563"/>
      <c r="K5" s="563"/>
      <c r="L5" s="563"/>
      <c r="M5" s="563"/>
      <c r="N5" s="563"/>
      <c r="O5" s="563"/>
      <c r="P5" s="563"/>
      <c r="Q5" s="563"/>
      <c r="R5" s="563"/>
      <c r="S5" s="563"/>
      <c r="T5" s="563"/>
      <c r="U5" s="563"/>
      <c r="V5" s="563"/>
      <c r="W5" s="563"/>
      <c r="X5" s="563"/>
      <c r="Y5" s="563"/>
      <c r="Z5" s="563"/>
    </row>
    <row r="6" spans="1:26" ht="19.5" customHeight="1">
      <c r="B6" s="3"/>
      <c r="C6" s="3"/>
      <c r="D6" s="3"/>
      <c r="E6" s="3"/>
      <c r="F6" s="3"/>
      <c r="G6" s="3"/>
      <c r="H6" s="3"/>
      <c r="I6" s="3"/>
      <c r="J6" s="3"/>
      <c r="K6" s="3"/>
      <c r="L6" s="570" t="s">
        <v>1</v>
      </c>
      <c r="M6" s="570"/>
      <c r="N6" s="570"/>
      <c r="O6" s="570"/>
      <c r="P6" s="570"/>
      <c r="Q6" s="570"/>
      <c r="R6" s="352"/>
      <c r="S6" s="352"/>
      <c r="T6" s="352"/>
      <c r="U6" s="557"/>
      <c r="V6" s="557"/>
      <c r="W6" s="557"/>
      <c r="X6" s="557"/>
      <c r="Y6" s="557"/>
      <c r="Z6" s="557"/>
    </row>
    <row r="7" spans="1:26" ht="19.5" customHeight="1">
      <c r="B7" s="3"/>
      <c r="C7" s="3"/>
      <c r="D7" s="3"/>
      <c r="E7" s="3"/>
      <c r="F7" s="3"/>
      <c r="G7" s="3"/>
      <c r="H7" s="3"/>
      <c r="I7" s="3"/>
      <c r="J7" s="3"/>
      <c r="K7" s="3"/>
      <c r="L7" s="565" t="s">
        <v>20</v>
      </c>
      <c r="M7" s="565"/>
      <c r="N7" s="565"/>
      <c r="O7" s="565"/>
      <c r="P7" s="566"/>
      <c r="Q7" s="566"/>
      <c r="R7" s="566"/>
      <c r="S7" s="566"/>
      <c r="T7" s="566"/>
      <c r="U7" s="566"/>
      <c r="V7" s="566"/>
      <c r="W7" s="566"/>
      <c r="X7" s="566"/>
      <c r="Y7" s="566"/>
      <c r="Z7" s="8"/>
    </row>
    <row r="8" spans="1:26" ht="19.5" customHeight="1">
      <c r="B8" s="3"/>
      <c r="C8" s="3"/>
      <c r="D8" s="3"/>
      <c r="E8" s="3"/>
      <c r="F8" s="3"/>
      <c r="G8" s="3"/>
      <c r="H8" s="3"/>
      <c r="I8" s="3"/>
      <c r="J8" s="3"/>
      <c r="K8" s="3"/>
      <c r="L8" s="565" t="s">
        <v>2</v>
      </c>
      <c r="M8" s="565"/>
      <c r="N8" s="565"/>
      <c r="O8" s="565"/>
      <c r="P8" s="567"/>
      <c r="Q8" s="567"/>
      <c r="R8" s="567"/>
      <c r="S8" s="567"/>
      <c r="T8" s="567"/>
      <c r="U8" s="567"/>
      <c r="V8" s="567"/>
      <c r="W8" s="567"/>
      <c r="X8" s="567"/>
      <c r="Y8" s="567"/>
      <c r="Z8" s="8"/>
    </row>
    <row r="9" spans="1:26" ht="19.5" customHeight="1">
      <c r="A9" s="2"/>
      <c r="B9" s="2"/>
      <c r="C9" s="2"/>
      <c r="D9" s="2"/>
      <c r="E9" s="2"/>
      <c r="F9" s="2"/>
      <c r="G9" s="2"/>
      <c r="H9" s="2"/>
      <c r="I9" s="2"/>
      <c r="J9" s="2"/>
      <c r="K9" s="2"/>
      <c r="L9" s="568" t="s">
        <v>19</v>
      </c>
      <c r="M9" s="568"/>
      <c r="N9" s="568"/>
      <c r="O9" s="568"/>
      <c r="P9" s="567"/>
      <c r="Q9" s="567"/>
      <c r="R9" s="567"/>
      <c r="S9" s="567"/>
      <c r="T9" s="567"/>
      <c r="U9" s="567"/>
      <c r="V9" s="567"/>
      <c r="W9" s="567"/>
      <c r="X9" s="567"/>
      <c r="Y9" s="567"/>
      <c r="Z9" s="9" t="s">
        <v>21</v>
      </c>
    </row>
    <row r="10" spans="1:26" ht="19.5" customHeight="1">
      <c r="A10" s="1"/>
      <c r="B10" s="1"/>
      <c r="C10" s="1"/>
      <c r="D10" s="1"/>
      <c r="E10" s="1"/>
      <c r="F10" s="1"/>
      <c r="G10" s="1"/>
      <c r="H10" s="1"/>
      <c r="I10" s="1"/>
      <c r="J10" s="1"/>
      <c r="K10" s="1"/>
      <c r="L10" s="1"/>
      <c r="M10" s="1"/>
      <c r="N10" s="1"/>
      <c r="O10" s="1"/>
      <c r="P10" s="1"/>
      <c r="Q10" s="1"/>
      <c r="R10" s="1"/>
      <c r="S10" s="1"/>
      <c r="T10" s="1"/>
      <c r="U10" s="1"/>
      <c r="V10" s="1"/>
      <c r="W10" s="1"/>
      <c r="X10" s="1"/>
      <c r="Y10" s="1"/>
    </row>
    <row r="11" spans="1:26" ht="19.5" customHeight="1">
      <c r="A11" s="1"/>
      <c r="B11" s="1"/>
      <c r="C11" s="1"/>
      <c r="D11" s="1"/>
      <c r="E11" s="1"/>
      <c r="F11" s="1"/>
      <c r="G11" s="1"/>
      <c r="H11" s="1"/>
      <c r="I11" s="1"/>
      <c r="J11" s="1"/>
      <c r="K11" s="1"/>
      <c r="L11" s="1"/>
      <c r="M11" s="1"/>
      <c r="N11" s="1"/>
      <c r="O11" s="1"/>
      <c r="P11" s="1"/>
      <c r="Q11" s="1"/>
      <c r="R11" s="1"/>
      <c r="S11" s="1"/>
      <c r="T11" s="1"/>
      <c r="U11" s="1"/>
      <c r="V11" s="1"/>
      <c r="W11" s="1"/>
      <c r="X11" s="1"/>
      <c r="Y11" s="1"/>
    </row>
    <row r="12" spans="1:26" ht="19.5" customHeight="1">
      <c r="A12" s="556" t="s">
        <v>287</v>
      </c>
      <c r="B12" s="556"/>
      <c r="C12" s="556"/>
      <c r="D12" s="556"/>
      <c r="E12" s="556"/>
      <c r="F12" s="556"/>
      <c r="G12" s="556"/>
      <c r="H12" s="556"/>
      <c r="I12" s="556"/>
      <c r="J12" s="556"/>
      <c r="K12" s="556"/>
      <c r="L12" s="556"/>
      <c r="M12" s="556"/>
      <c r="N12" s="556"/>
      <c r="O12" s="556"/>
      <c r="P12" s="556"/>
      <c r="Q12" s="556"/>
      <c r="R12" s="556"/>
      <c r="S12" s="556"/>
      <c r="T12" s="556"/>
      <c r="U12" s="556"/>
      <c r="V12" s="556"/>
      <c r="W12" s="556"/>
      <c r="X12" s="556"/>
      <c r="Y12" s="556"/>
      <c r="Z12" s="556"/>
    </row>
    <row r="13" spans="1:26" ht="19.5" customHeight="1">
      <c r="A13" s="569"/>
      <c r="B13" s="569"/>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row>
    <row r="14" spans="1:26" ht="19.5" customHeight="1">
      <c r="A14" s="1"/>
      <c r="B14" s="1"/>
      <c r="C14" s="1"/>
      <c r="D14" s="1"/>
      <c r="E14" s="1"/>
      <c r="F14" s="1"/>
      <c r="G14" s="1"/>
      <c r="H14" s="1"/>
      <c r="I14" s="1"/>
      <c r="J14" s="1"/>
      <c r="K14" s="1"/>
      <c r="L14" s="1"/>
      <c r="M14" s="1"/>
      <c r="N14" s="1"/>
      <c r="O14" s="1"/>
      <c r="P14" s="1"/>
      <c r="Q14" s="1"/>
      <c r="R14" s="1"/>
      <c r="S14" s="1"/>
      <c r="T14" s="1"/>
      <c r="U14" s="1"/>
      <c r="V14" s="1"/>
      <c r="W14" s="1"/>
      <c r="X14" s="1"/>
      <c r="Y14" s="1"/>
    </row>
    <row r="15" spans="1:26" ht="19.5" customHeight="1">
      <c r="A15" s="559" t="s">
        <v>304</v>
      </c>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row>
    <row r="16" spans="1:26" ht="19.5" customHeight="1">
      <c r="A16" s="559" t="s">
        <v>309</v>
      </c>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row>
    <row r="17" spans="1:26" ht="19.5" customHeight="1">
      <c r="A17" s="559" t="s">
        <v>310</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row>
    <row r="18" spans="1:26" ht="19.5" customHeight="1">
      <c r="A18" s="559" t="s">
        <v>311</v>
      </c>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row>
    <row r="19" spans="1:26" ht="19.5"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6" ht="19.5" customHeight="1">
      <c r="A20" s="556" t="s">
        <v>3</v>
      </c>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row>
    <row r="21" spans="1:26" ht="19.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6" ht="19.5" customHeight="1">
      <c r="A22" s="559" t="s">
        <v>8</v>
      </c>
      <c r="B22" s="559"/>
      <c r="C22" s="559"/>
      <c r="D22" s="559"/>
      <c r="E22" s="559"/>
      <c r="F22" s="559"/>
      <c r="G22" s="685"/>
      <c r="H22" s="685"/>
      <c r="I22" s="685"/>
      <c r="J22" s="685"/>
      <c r="K22" s="685"/>
      <c r="L22" s="685"/>
      <c r="M22" s="685"/>
      <c r="N22" s="685"/>
      <c r="O22" s="685"/>
      <c r="P22" s="685"/>
      <c r="Q22" s="685"/>
      <c r="R22" s="685"/>
      <c r="S22" s="685"/>
      <c r="T22" s="685"/>
      <c r="U22" s="685"/>
      <c r="V22" s="685"/>
      <c r="W22" s="685"/>
      <c r="X22" s="685"/>
      <c r="Y22" s="3"/>
      <c r="Z22" s="3"/>
    </row>
    <row r="23" spans="1:26" ht="19.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6" ht="19.5" customHeight="1">
      <c r="A24" s="559" t="s">
        <v>36</v>
      </c>
      <c r="B24" s="559"/>
      <c r="C24" s="559"/>
      <c r="D24" s="559"/>
      <c r="E24" s="559"/>
      <c r="F24" s="559"/>
      <c r="G24" s="6" t="s">
        <v>33</v>
      </c>
      <c r="H24" s="688"/>
      <c r="I24" s="688"/>
      <c r="J24" s="688"/>
      <c r="K24" s="688"/>
      <c r="L24" s="688"/>
      <c r="M24" s="688"/>
      <c r="N24" s="688"/>
      <c r="O24" s="688"/>
      <c r="P24" s="688"/>
      <c r="Q24" s="6" t="s">
        <v>34</v>
      </c>
      <c r="R24" s="3"/>
      <c r="S24" s="3"/>
      <c r="T24" s="3"/>
      <c r="U24" s="3"/>
      <c r="V24" s="3"/>
      <c r="W24" s="3"/>
      <c r="X24" s="3"/>
      <c r="Y24" s="3"/>
      <c r="Z24" s="3"/>
    </row>
    <row r="25" spans="1:26" ht="19.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6" ht="19.5" customHeight="1">
      <c r="A26" s="563" t="s">
        <v>12</v>
      </c>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row>
    <row r="27" spans="1:26" ht="19.5" customHeight="1">
      <c r="A27" s="350"/>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row>
    <row r="28" spans="1:26" ht="19.5" customHeight="1">
      <c r="A28" s="563" t="s">
        <v>13</v>
      </c>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row>
    <row r="29" spans="1:26" ht="19.5" customHeight="1">
      <c r="A29" s="350"/>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row>
    <row r="30" spans="1:26" ht="19.5" customHeight="1">
      <c r="A30" s="563" t="s">
        <v>14</v>
      </c>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row>
    <row r="31" spans="1:26" ht="19.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6" ht="19.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6" ht="19.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6" ht="19.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6" ht="19.5" customHeight="1">
      <c r="A35" s="4"/>
      <c r="B35" s="4"/>
      <c r="C35" s="4"/>
      <c r="D35" s="4"/>
      <c r="E35" s="4"/>
      <c r="F35" s="4"/>
      <c r="G35" s="4"/>
      <c r="H35" s="4"/>
      <c r="I35" s="4"/>
      <c r="J35" s="4"/>
      <c r="K35" s="556" t="s">
        <v>26</v>
      </c>
      <c r="L35" s="556"/>
      <c r="M35" s="556"/>
      <c r="N35" s="556"/>
      <c r="O35" s="557" t="s">
        <v>28</v>
      </c>
      <c r="P35" s="557"/>
      <c r="Q35" s="557"/>
      <c r="R35" s="558"/>
      <c r="S35" s="558"/>
      <c r="T35" s="558"/>
      <c r="U35" s="558"/>
      <c r="V35" s="558"/>
      <c r="W35" s="558"/>
      <c r="X35" s="558"/>
      <c r="Y35" s="558"/>
      <c r="Z35" s="558"/>
    </row>
    <row r="36" spans="1:26" ht="19.5" customHeight="1">
      <c r="A36" s="4"/>
      <c r="B36" s="4"/>
      <c r="C36" s="4"/>
      <c r="D36" s="4"/>
      <c r="E36" s="4"/>
      <c r="F36" s="4"/>
      <c r="G36" s="4"/>
      <c r="H36" s="4"/>
      <c r="I36" s="4"/>
      <c r="J36" s="4"/>
      <c r="K36" s="351"/>
      <c r="L36" s="351"/>
      <c r="M36" s="351"/>
      <c r="N36" s="351"/>
      <c r="O36" s="551" t="s">
        <v>27</v>
      </c>
      <c r="P36" s="551"/>
      <c r="Q36" s="551"/>
      <c r="R36" s="360"/>
      <c r="S36" s="360"/>
      <c r="T36" s="360"/>
      <c r="U36" s="360"/>
      <c r="V36" s="360"/>
      <c r="W36" s="360"/>
      <c r="X36" s="360"/>
      <c r="Y36" s="360"/>
      <c r="Z36" s="360"/>
    </row>
    <row r="37" spans="1:26" ht="19.5" customHeight="1">
      <c r="O37" s="10"/>
      <c r="P37" s="12"/>
      <c r="Q37" s="12" t="s">
        <v>29</v>
      </c>
      <c r="R37" s="552"/>
      <c r="S37" s="552"/>
      <c r="T37" s="552"/>
      <c r="U37" s="552"/>
      <c r="V37" s="552"/>
      <c r="W37" s="552"/>
      <c r="X37" s="552"/>
      <c r="Y37" s="552"/>
      <c r="Z37" s="552"/>
    </row>
    <row r="38" spans="1:26" ht="19.5" customHeight="1">
      <c r="O38" s="354"/>
      <c r="P38" s="553" t="s">
        <v>31</v>
      </c>
      <c r="Q38" s="553"/>
      <c r="R38" s="554"/>
      <c r="S38" s="554"/>
      <c r="T38" s="554"/>
      <c r="U38" s="554"/>
      <c r="V38" s="554"/>
      <c r="W38" s="554"/>
      <c r="X38" s="554"/>
      <c r="Y38" s="554"/>
      <c r="Z38" s="554"/>
    </row>
    <row r="39" spans="1:26" ht="19.5" customHeight="1">
      <c r="O39" s="354"/>
      <c r="P39" s="553" t="s">
        <v>30</v>
      </c>
      <c r="Q39" s="553"/>
      <c r="R39" s="555"/>
      <c r="S39" s="555"/>
      <c r="T39" s="555"/>
      <c r="U39" s="555"/>
      <c r="V39" s="555"/>
      <c r="W39" s="555"/>
      <c r="X39" s="555"/>
      <c r="Y39" s="555"/>
      <c r="Z39" s="555"/>
    </row>
    <row r="40" spans="1:26" ht="19.5" customHeight="1">
      <c r="A40" s="1"/>
      <c r="B40" s="1"/>
      <c r="C40" s="1"/>
      <c r="D40" s="1"/>
      <c r="E40" s="1"/>
      <c r="F40" s="1"/>
      <c r="G40" s="1"/>
      <c r="H40" s="1"/>
      <c r="I40" s="1"/>
      <c r="J40" s="1"/>
      <c r="K40" s="1"/>
      <c r="L40" s="1"/>
      <c r="M40" s="1"/>
      <c r="N40" s="1"/>
      <c r="O40" s="1"/>
      <c r="P40" s="1"/>
      <c r="Q40" s="1"/>
      <c r="R40" s="1"/>
      <c r="S40" s="1"/>
      <c r="T40" s="1"/>
      <c r="U40" s="1"/>
      <c r="V40" s="1"/>
      <c r="W40" s="1"/>
      <c r="X40" s="1"/>
      <c r="Y40" s="1"/>
    </row>
  </sheetData>
  <mergeCells count="35">
    <mergeCell ref="A1:Z1"/>
    <mergeCell ref="U3:Z3"/>
    <mergeCell ref="A4:Z4"/>
    <mergeCell ref="A5:Z5"/>
    <mergeCell ref="L6:Q6"/>
    <mergeCell ref="U6:Z6"/>
    <mergeCell ref="A18:Z18"/>
    <mergeCell ref="L7:O7"/>
    <mergeCell ref="P7:Y7"/>
    <mergeCell ref="L8:O8"/>
    <mergeCell ref="P8:Y8"/>
    <mergeCell ref="L9:O9"/>
    <mergeCell ref="P9:Y9"/>
    <mergeCell ref="A12:Z12"/>
    <mergeCell ref="A13:Z13"/>
    <mergeCell ref="A15:Z15"/>
    <mergeCell ref="A16:Z16"/>
    <mergeCell ref="A17:Z17"/>
    <mergeCell ref="O36:Q36"/>
    <mergeCell ref="A20:Z20"/>
    <mergeCell ref="A22:F22"/>
    <mergeCell ref="G22:X22"/>
    <mergeCell ref="A24:F24"/>
    <mergeCell ref="H24:P24"/>
    <mergeCell ref="A26:Z26"/>
    <mergeCell ref="A28:Z28"/>
    <mergeCell ref="A30:Z30"/>
    <mergeCell ref="K35:N35"/>
    <mergeCell ref="O35:Q35"/>
    <mergeCell ref="R35:Z35"/>
    <mergeCell ref="R37:Z37"/>
    <mergeCell ref="P38:Q38"/>
    <mergeCell ref="R38:Z38"/>
    <mergeCell ref="P39:Q39"/>
    <mergeCell ref="R39:Z39"/>
  </mergeCells>
  <phoneticPr fontId="20"/>
  <pageMargins left="0.94488188976377963" right="0.59055118110236227" top="0.83" bottom="0.59"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200"/>
  <sheetViews>
    <sheetView view="pageBreakPreview" zoomScale="70" zoomScaleNormal="100" zoomScaleSheetLayoutView="70" workbookViewId="0">
      <selection activeCell="G20" sqref="G20"/>
    </sheetView>
  </sheetViews>
  <sheetFormatPr defaultColWidth="12" defaultRowHeight="18" customHeight="1"/>
  <cols>
    <col min="1" max="1" width="5.125" style="99" customWidth="1"/>
    <col min="2" max="2" width="24.375" style="99" customWidth="1"/>
    <col min="3" max="3" width="23.625" style="99" customWidth="1"/>
    <col min="4" max="4" width="15.375" style="99" customWidth="1"/>
    <col min="5" max="6" width="12" style="99" customWidth="1"/>
    <col min="7" max="9" width="17.625" style="99" customWidth="1"/>
    <col min="10" max="10" width="13.125" style="99" customWidth="1"/>
    <col min="11" max="11" width="15.5" style="99" bestFit="1" customWidth="1"/>
    <col min="12" max="12" width="33.375" style="99" bestFit="1" customWidth="1"/>
    <col min="13" max="13" width="15.875" style="99" bestFit="1" customWidth="1"/>
    <col min="14" max="14" width="12" style="99" customWidth="1"/>
    <col min="15" max="16" width="15.5" style="99" bestFit="1" customWidth="1"/>
    <col min="17" max="17" width="12" style="99"/>
    <col min="18" max="19" width="15.875" style="99" bestFit="1" customWidth="1"/>
    <col min="20" max="21" width="12" style="99"/>
    <col min="22" max="22" width="15.5" style="99" bestFit="1" customWidth="1"/>
    <col min="23" max="16384" width="12" style="99"/>
  </cols>
  <sheetData>
    <row r="1" spans="1:25" ht="77.099999999999994" customHeight="1">
      <c r="A1" s="691" t="s">
        <v>326</v>
      </c>
      <c r="B1" s="692"/>
      <c r="C1" s="692"/>
      <c r="D1" s="692"/>
      <c r="E1" s="692"/>
      <c r="F1" s="692"/>
      <c r="G1" s="692"/>
      <c r="H1" s="692"/>
      <c r="I1" s="693"/>
    </row>
    <row r="2" spans="1:25" ht="27.95" customHeight="1">
      <c r="A2" s="100"/>
      <c r="B2" s="101"/>
      <c r="C2" s="101"/>
      <c r="D2" s="101"/>
      <c r="E2" s="101"/>
      <c r="F2" s="101"/>
      <c r="G2" s="101"/>
      <c r="H2" s="348"/>
      <c r="I2" s="102" t="s">
        <v>227</v>
      </c>
    </row>
    <row r="4" spans="1:25" ht="18" customHeight="1">
      <c r="I4" s="103" t="s">
        <v>105</v>
      </c>
      <c r="J4" s="103"/>
    </row>
    <row r="5" spans="1:25" ht="27" customHeight="1">
      <c r="A5" s="104" t="s">
        <v>106</v>
      </c>
      <c r="B5" s="104"/>
      <c r="C5" s="104"/>
      <c r="D5" s="104"/>
      <c r="E5" s="104"/>
      <c r="F5" s="104"/>
      <c r="G5" s="104"/>
      <c r="H5" s="694" t="s">
        <v>107</v>
      </c>
      <c r="I5" s="694"/>
      <c r="J5" s="105"/>
    </row>
    <row r="6" spans="1:25" s="110" customFormat="1" ht="18" customHeight="1">
      <c r="A6" s="106"/>
      <c r="B6" s="107" t="s">
        <v>108</v>
      </c>
      <c r="C6" s="107" t="s">
        <v>45</v>
      </c>
      <c r="D6" s="107" t="s">
        <v>109</v>
      </c>
      <c r="E6" s="107" t="s">
        <v>110</v>
      </c>
      <c r="F6" s="107" t="s">
        <v>171</v>
      </c>
      <c r="G6" s="107" t="s">
        <v>111</v>
      </c>
      <c r="H6" s="107" t="s">
        <v>112</v>
      </c>
      <c r="I6" s="108" t="s">
        <v>113</v>
      </c>
      <c r="J6" s="424" t="s">
        <v>336</v>
      </c>
      <c r="K6" s="429" t="s">
        <v>337</v>
      </c>
      <c r="L6" s="99"/>
      <c r="M6" s="99"/>
      <c r="N6" s="99"/>
      <c r="O6" s="99"/>
      <c r="P6" s="99"/>
      <c r="Q6" s="99"/>
      <c r="R6" s="99"/>
      <c r="S6" s="99"/>
      <c r="T6" s="99"/>
      <c r="U6" s="99"/>
      <c r="V6" s="99"/>
      <c r="W6" s="99"/>
      <c r="X6" s="99"/>
      <c r="Y6" s="99"/>
    </row>
    <row r="7" spans="1:25" ht="18" customHeight="1">
      <c r="A7" s="111">
        <v>1</v>
      </c>
      <c r="B7" s="112"/>
      <c r="C7" s="112"/>
      <c r="D7" s="112"/>
      <c r="E7" s="112"/>
      <c r="F7" s="113"/>
      <c r="G7" s="114"/>
      <c r="H7" s="115" t="str">
        <f t="shared" ref="H7:H36" si="0">IFERROR(VLOOKUP(F7,$L$119:$M$121,2,FALSE),"")</f>
        <v/>
      </c>
      <c r="I7" s="116">
        <f>MIN(G7,H7)</f>
        <v>0</v>
      </c>
      <c r="J7" s="425"/>
      <c r="K7" s="428">
        <f t="shared" ref="K7:K36" si="1">COUNTIF($D$7:$D$36,D7)</f>
        <v>0</v>
      </c>
      <c r="L7" s="99" t="str">
        <f t="shared" ref="L7:L36" si="2">IF(C7="","",IF(INDEX($L$127:$P$152,MATCH(C7,$L$127:$L$152,0),MATCH(E7,$L$127:$P$127,0))="○","","対象外"))</f>
        <v/>
      </c>
    </row>
    <row r="8" spans="1:25" ht="18" customHeight="1">
      <c r="A8" s="111">
        <v>2</v>
      </c>
      <c r="B8" s="118"/>
      <c r="C8" s="118"/>
      <c r="D8" s="118"/>
      <c r="E8" s="118"/>
      <c r="F8" s="113"/>
      <c r="G8" s="119"/>
      <c r="H8" s="115" t="str">
        <f t="shared" si="0"/>
        <v/>
      </c>
      <c r="I8" s="116">
        <f t="shared" ref="I8:I36" si="3">MIN(G8,H8)</f>
        <v>0</v>
      </c>
      <c r="J8" s="426"/>
      <c r="K8" s="428">
        <f t="shared" si="1"/>
        <v>0</v>
      </c>
      <c r="L8" s="99" t="str">
        <f t="shared" si="2"/>
        <v/>
      </c>
    </row>
    <row r="9" spans="1:25" ht="18" customHeight="1">
      <c r="A9" s="111">
        <v>3</v>
      </c>
      <c r="B9" s="118"/>
      <c r="C9" s="118"/>
      <c r="D9" s="118"/>
      <c r="E9" s="118"/>
      <c r="F9" s="113"/>
      <c r="G9" s="114"/>
      <c r="H9" s="115" t="str">
        <f t="shared" si="0"/>
        <v/>
      </c>
      <c r="I9" s="116">
        <f t="shared" si="3"/>
        <v>0</v>
      </c>
      <c r="J9" s="426"/>
      <c r="K9" s="428">
        <f t="shared" si="1"/>
        <v>0</v>
      </c>
      <c r="L9" s="99" t="str">
        <f t="shared" si="2"/>
        <v/>
      </c>
    </row>
    <row r="10" spans="1:25" ht="18" customHeight="1">
      <c r="A10" s="111">
        <v>4</v>
      </c>
      <c r="B10" s="118"/>
      <c r="C10" s="118"/>
      <c r="D10" s="118"/>
      <c r="E10" s="118"/>
      <c r="F10" s="113"/>
      <c r="G10" s="119"/>
      <c r="H10" s="115" t="str">
        <f t="shared" si="0"/>
        <v/>
      </c>
      <c r="I10" s="116">
        <f t="shared" si="3"/>
        <v>0</v>
      </c>
      <c r="J10" s="426"/>
      <c r="K10" s="428">
        <f t="shared" si="1"/>
        <v>0</v>
      </c>
      <c r="L10" s="99" t="str">
        <f t="shared" si="2"/>
        <v/>
      </c>
    </row>
    <row r="11" spans="1:25" ht="18" customHeight="1">
      <c r="A11" s="111">
        <v>5</v>
      </c>
      <c r="B11" s="118"/>
      <c r="C11" s="118"/>
      <c r="D11" s="118"/>
      <c r="E11" s="118"/>
      <c r="F11" s="113"/>
      <c r="G11" s="114"/>
      <c r="H11" s="115" t="str">
        <f t="shared" si="0"/>
        <v/>
      </c>
      <c r="I11" s="116">
        <f t="shared" si="3"/>
        <v>0</v>
      </c>
      <c r="J11" s="426"/>
      <c r="K11" s="428">
        <f t="shared" si="1"/>
        <v>0</v>
      </c>
      <c r="L11" s="99" t="str">
        <f t="shared" si="2"/>
        <v/>
      </c>
    </row>
    <row r="12" spans="1:25" ht="18" customHeight="1">
      <c r="A12" s="111">
        <v>6</v>
      </c>
      <c r="B12" s="118"/>
      <c r="C12" s="118"/>
      <c r="D12" s="118"/>
      <c r="E12" s="118"/>
      <c r="F12" s="113"/>
      <c r="G12" s="119"/>
      <c r="H12" s="115" t="str">
        <f t="shared" si="0"/>
        <v/>
      </c>
      <c r="I12" s="116">
        <f t="shared" si="3"/>
        <v>0</v>
      </c>
      <c r="J12" s="426"/>
      <c r="K12" s="428">
        <f t="shared" si="1"/>
        <v>0</v>
      </c>
      <c r="L12" s="99" t="str">
        <f t="shared" si="2"/>
        <v/>
      </c>
    </row>
    <row r="13" spans="1:25" ht="18" customHeight="1">
      <c r="A13" s="111">
        <v>7</v>
      </c>
      <c r="B13" s="118"/>
      <c r="C13" s="118"/>
      <c r="D13" s="118"/>
      <c r="E13" s="118"/>
      <c r="F13" s="113"/>
      <c r="G13" s="114"/>
      <c r="H13" s="115" t="str">
        <f t="shared" si="0"/>
        <v/>
      </c>
      <c r="I13" s="116">
        <f t="shared" si="3"/>
        <v>0</v>
      </c>
      <c r="J13" s="426"/>
      <c r="K13" s="428">
        <f t="shared" si="1"/>
        <v>0</v>
      </c>
      <c r="L13" s="99" t="str">
        <f t="shared" si="2"/>
        <v/>
      </c>
    </row>
    <row r="14" spans="1:25" ht="18" customHeight="1">
      <c r="A14" s="111">
        <v>8</v>
      </c>
      <c r="B14" s="118"/>
      <c r="C14" s="118"/>
      <c r="D14" s="118"/>
      <c r="E14" s="118"/>
      <c r="F14" s="113"/>
      <c r="G14" s="119"/>
      <c r="H14" s="115" t="str">
        <f t="shared" si="0"/>
        <v/>
      </c>
      <c r="I14" s="116">
        <f t="shared" si="3"/>
        <v>0</v>
      </c>
      <c r="J14" s="426"/>
      <c r="K14" s="428">
        <f t="shared" si="1"/>
        <v>0</v>
      </c>
      <c r="L14" s="99" t="str">
        <f t="shared" si="2"/>
        <v/>
      </c>
    </row>
    <row r="15" spans="1:25" ht="18" customHeight="1">
      <c r="A15" s="111">
        <v>9</v>
      </c>
      <c r="B15" s="118"/>
      <c r="C15" s="118"/>
      <c r="D15" s="118"/>
      <c r="E15" s="118"/>
      <c r="F15" s="113"/>
      <c r="G15" s="114"/>
      <c r="H15" s="115" t="str">
        <f t="shared" si="0"/>
        <v/>
      </c>
      <c r="I15" s="116">
        <f t="shared" si="3"/>
        <v>0</v>
      </c>
      <c r="J15" s="426"/>
      <c r="K15" s="428">
        <f t="shared" si="1"/>
        <v>0</v>
      </c>
      <c r="L15" s="99" t="str">
        <f t="shared" si="2"/>
        <v/>
      </c>
    </row>
    <row r="16" spans="1:25" ht="18" customHeight="1">
      <c r="A16" s="111">
        <v>10</v>
      </c>
      <c r="B16" s="118"/>
      <c r="C16" s="118"/>
      <c r="D16" s="118"/>
      <c r="E16" s="118"/>
      <c r="F16" s="113"/>
      <c r="G16" s="119"/>
      <c r="H16" s="115" t="str">
        <f t="shared" si="0"/>
        <v/>
      </c>
      <c r="I16" s="116">
        <f t="shared" si="3"/>
        <v>0</v>
      </c>
      <c r="J16" s="426"/>
      <c r="K16" s="428">
        <f t="shared" si="1"/>
        <v>0</v>
      </c>
      <c r="L16" s="99" t="str">
        <f t="shared" si="2"/>
        <v/>
      </c>
    </row>
    <row r="17" spans="1:12" ht="18" customHeight="1">
      <c r="A17" s="111">
        <v>11</v>
      </c>
      <c r="B17" s="118"/>
      <c r="C17" s="118"/>
      <c r="D17" s="118"/>
      <c r="E17" s="118"/>
      <c r="F17" s="113"/>
      <c r="G17" s="114"/>
      <c r="H17" s="115" t="str">
        <f t="shared" si="0"/>
        <v/>
      </c>
      <c r="I17" s="116">
        <f t="shared" si="3"/>
        <v>0</v>
      </c>
      <c r="J17" s="426"/>
      <c r="K17" s="428">
        <f t="shared" si="1"/>
        <v>0</v>
      </c>
      <c r="L17" s="99" t="str">
        <f t="shared" si="2"/>
        <v/>
      </c>
    </row>
    <row r="18" spans="1:12" ht="18" customHeight="1">
      <c r="A18" s="111">
        <v>12</v>
      </c>
      <c r="B18" s="118"/>
      <c r="C18" s="118"/>
      <c r="D18" s="118"/>
      <c r="E18" s="118"/>
      <c r="F18" s="113"/>
      <c r="G18" s="119"/>
      <c r="H18" s="115" t="str">
        <f t="shared" si="0"/>
        <v/>
      </c>
      <c r="I18" s="116">
        <f t="shared" si="3"/>
        <v>0</v>
      </c>
      <c r="J18" s="426"/>
      <c r="K18" s="428">
        <f t="shared" si="1"/>
        <v>0</v>
      </c>
      <c r="L18" s="99" t="str">
        <f t="shared" si="2"/>
        <v/>
      </c>
    </row>
    <row r="19" spans="1:12" ht="18" customHeight="1">
      <c r="A19" s="111">
        <v>13</v>
      </c>
      <c r="B19" s="118"/>
      <c r="C19" s="118"/>
      <c r="D19" s="118"/>
      <c r="E19" s="118"/>
      <c r="F19" s="113"/>
      <c r="G19" s="114"/>
      <c r="H19" s="115" t="str">
        <f t="shared" si="0"/>
        <v/>
      </c>
      <c r="I19" s="116">
        <f t="shared" si="3"/>
        <v>0</v>
      </c>
      <c r="J19" s="426"/>
      <c r="K19" s="428">
        <f t="shared" si="1"/>
        <v>0</v>
      </c>
      <c r="L19" s="99" t="str">
        <f t="shared" si="2"/>
        <v/>
      </c>
    </row>
    <row r="20" spans="1:12" ht="18" customHeight="1">
      <c r="A20" s="111">
        <v>14</v>
      </c>
      <c r="B20" s="118"/>
      <c r="C20" s="118"/>
      <c r="D20" s="118"/>
      <c r="E20" s="118"/>
      <c r="F20" s="113"/>
      <c r="G20" s="119"/>
      <c r="H20" s="115" t="str">
        <f t="shared" si="0"/>
        <v/>
      </c>
      <c r="I20" s="116">
        <f t="shared" si="3"/>
        <v>0</v>
      </c>
      <c r="J20" s="426"/>
      <c r="K20" s="428">
        <f t="shared" si="1"/>
        <v>0</v>
      </c>
      <c r="L20" s="99" t="str">
        <f t="shared" si="2"/>
        <v/>
      </c>
    </row>
    <row r="21" spans="1:12" ht="18" customHeight="1">
      <c r="A21" s="111">
        <v>15</v>
      </c>
      <c r="B21" s="118"/>
      <c r="C21" s="118"/>
      <c r="D21" s="118"/>
      <c r="E21" s="118"/>
      <c r="F21" s="113"/>
      <c r="G21" s="114"/>
      <c r="H21" s="115" t="str">
        <f t="shared" si="0"/>
        <v/>
      </c>
      <c r="I21" s="116">
        <f t="shared" si="3"/>
        <v>0</v>
      </c>
      <c r="J21" s="426"/>
      <c r="K21" s="428">
        <f t="shared" si="1"/>
        <v>0</v>
      </c>
      <c r="L21" s="99" t="str">
        <f t="shared" si="2"/>
        <v/>
      </c>
    </row>
    <row r="22" spans="1:12" ht="18" customHeight="1">
      <c r="A22" s="111">
        <v>16</v>
      </c>
      <c r="B22" s="118"/>
      <c r="C22" s="118"/>
      <c r="D22" s="118"/>
      <c r="E22" s="118"/>
      <c r="F22" s="113"/>
      <c r="G22" s="119"/>
      <c r="H22" s="115" t="str">
        <f t="shared" si="0"/>
        <v/>
      </c>
      <c r="I22" s="116">
        <f t="shared" si="3"/>
        <v>0</v>
      </c>
      <c r="J22" s="426"/>
      <c r="K22" s="428">
        <f t="shared" si="1"/>
        <v>0</v>
      </c>
      <c r="L22" s="99" t="str">
        <f t="shared" si="2"/>
        <v/>
      </c>
    </row>
    <row r="23" spans="1:12" ht="18" customHeight="1">
      <c r="A23" s="111">
        <v>17</v>
      </c>
      <c r="B23" s="118"/>
      <c r="C23" s="118"/>
      <c r="D23" s="118"/>
      <c r="E23" s="118"/>
      <c r="F23" s="113"/>
      <c r="G23" s="114"/>
      <c r="H23" s="115" t="str">
        <f t="shared" si="0"/>
        <v/>
      </c>
      <c r="I23" s="116">
        <f t="shared" si="3"/>
        <v>0</v>
      </c>
      <c r="J23" s="426"/>
      <c r="K23" s="428">
        <f t="shared" si="1"/>
        <v>0</v>
      </c>
      <c r="L23" s="99" t="str">
        <f t="shared" si="2"/>
        <v/>
      </c>
    </row>
    <row r="24" spans="1:12" ht="18" customHeight="1">
      <c r="A24" s="111">
        <v>18</v>
      </c>
      <c r="B24" s="118"/>
      <c r="C24" s="118"/>
      <c r="D24" s="118"/>
      <c r="E24" s="118"/>
      <c r="F24" s="113"/>
      <c r="G24" s="119"/>
      <c r="H24" s="115" t="str">
        <f t="shared" si="0"/>
        <v/>
      </c>
      <c r="I24" s="116">
        <f t="shared" si="3"/>
        <v>0</v>
      </c>
      <c r="J24" s="426"/>
      <c r="K24" s="428">
        <f t="shared" si="1"/>
        <v>0</v>
      </c>
      <c r="L24" s="99" t="str">
        <f t="shared" si="2"/>
        <v/>
      </c>
    </row>
    <row r="25" spans="1:12" ht="18" customHeight="1">
      <c r="A25" s="111">
        <v>19</v>
      </c>
      <c r="B25" s="118"/>
      <c r="C25" s="118"/>
      <c r="D25" s="118"/>
      <c r="E25" s="118"/>
      <c r="F25" s="113"/>
      <c r="G25" s="114"/>
      <c r="H25" s="115" t="str">
        <f t="shared" si="0"/>
        <v/>
      </c>
      <c r="I25" s="116">
        <f t="shared" si="3"/>
        <v>0</v>
      </c>
      <c r="J25" s="426"/>
      <c r="K25" s="428">
        <f t="shared" si="1"/>
        <v>0</v>
      </c>
      <c r="L25" s="99" t="str">
        <f t="shared" si="2"/>
        <v/>
      </c>
    </row>
    <row r="26" spans="1:12" ht="18" customHeight="1">
      <c r="A26" s="111">
        <v>20</v>
      </c>
      <c r="B26" s="118"/>
      <c r="C26" s="118"/>
      <c r="D26" s="118"/>
      <c r="E26" s="118"/>
      <c r="F26" s="113"/>
      <c r="G26" s="119"/>
      <c r="H26" s="115" t="str">
        <f t="shared" si="0"/>
        <v/>
      </c>
      <c r="I26" s="116">
        <f t="shared" si="3"/>
        <v>0</v>
      </c>
      <c r="J26" s="426"/>
      <c r="K26" s="428">
        <f t="shared" si="1"/>
        <v>0</v>
      </c>
      <c r="L26" s="99" t="str">
        <f t="shared" si="2"/>
        <v/>
      </c>
    </row>
    <row r="27" spans="1:12" ht="18" customHeight="1">
      <c r="A27" s="111">
        <v>21</v>
      </c>
      <c r="B27" s="118"/>
      <c r="C27" s="118"/>
      <c r="D27" s="118"/>
      <c r="E27" s="118"/>
      <c r="F27" s="113"/>
      <c r="G27" s="114"/>
      <c r="H27" s="115" t="str">
        <f t="shared" si="0"/>
        <v/>
      </c>
      <c r="I27" s="116">
        <f t="shared" si="3"/>
        <v>0</v>
      </c>
      <c r="J27" s="426"/>
      <c r="K27" s="428">
        <f t="shared" si="1"/>
        <v>0</v>
      </c>
      <c r="L27" s="99" t="str">
        <f t="shared" si="2"/>
        <v/>
      </c>
    </row>
    <row r="28" spans="1:12" ht="18" customHeight="1">
      <c r="A28" s="111">
        <v>22</v>
      </c>
      <c r="B28" s="118"/>
      <c r="C28" s="118"/>
      <c r="D28" s="118"/>
      <c r="E28" s="118"/>
      <c r="F28" s="113"/>
      <c r="G28" s="119"/>
      <c r="H28" s="115" t="str">
        <f t="shared" si="0"/>
        <v/>
      </c>
      <c r="I28" s="116">
        <f t="shared" si="3"/>
        <v>0</v>
      </c>
      <c r="J28" s="426"/>
      <c r="K28" s="428">
        <f t="shared" si="1"/>
        <v>0</v>
      </c>
      <c r="L28" s="99" t="str">
        <f t="shared" si="2"/>
        <v/>
      </c>
    </row>
    <row r="29" spans="1:12" ht="18" customHeight="1">
      <c r="A29" s="111">
        <v>23</v>
      </c>
      <c r="B29" s="118"/>
      <c r="C29" s="118"/>
      <c r="D29" s="118"/>
      <c r="E29" s="118"/>
      <c r="F29" s="113"/>
      <c r="G29" s="114"/>
      <c r="H29" s="115" t="str">
        <f t="shared" si="0"/>
        <v/>
      </c>
      <c r="I29" s="116">
        <f t="shared" si="3"/>
        <v>0</v>
      </c>
      <c r="J29" s="426"/>
      <c r="K29" s="428">
        <f t="shared" si="1"/>
        <v>0</v>
      </c>
      <c r="L29" s="99" t="str">
        <f t="shared" si="2"/>
        <v/>
      </c>
    </row>
    <row r="30" spans="1:12" ht="18" customHeight="1">
      <c r="A30" s="111">
        <v>24</v>
      </c>
      <c r="B30" s="118"/>
      <c r="C30" s="118"/>
      <c r="D30" s="118"/>
      <c r="E30" s="118"/>
      <c r="F30" s="113"/>
      <c r="G30" s="119"/>
      <c r="H30" s="115" t="str">
        <f t="shared" si="0"/>
        <v/>
      </c>
      <c r="I30" s="116">
        <f t="shared" si="3"/>
        <v>0</v>
      </c>
      <c r="J30" s="426"/>
      <c r="K30" s="428">
        <f t="shared" si="1"/>
        <v>0</v>
      </c>
      <c r="L30" s="99" t="str">
        <f t="shared" si="2"/>
        <v/>
      </c>
    </row>
    <row r="31" spans="1:12" ht="18" customHeight="1">
      <c r="A31" s="111">
        <v>25</v>
      </c>
      <c r="B31" s="118"/>
      <c r="C31" s="118"/>
      <c r="D31" s="118"/>
      <c r="E31" s="118"/>
      <c r="F31" s="113"/>
      <c r="G31" s="114"/>
      <c r="H31" s="115" t="str">
        <f t="shared" si="0"/>
        <v/>
      </c>
      <c r="I31" s="116">
        <f t="shared" si="3"/>
        <v>0</v>
      </c>
      <c r="J31" s="426"/>
      <c r="K31" s="428">
        <f t="shared" si="1"/>
        <v>0</v>
      </c>
      <c r="L31" s="99" t="str">
        <f t="shared" si="2"/>
        <v/>
      </c>
    </row>
    <row r="32" spans="1:12" ht="18" customHeight="1">
      <c r="A32" s="111">
        <v>26</v>
      </c>
      <c r="B32" s="118"/>
      <c r="C32" s="118"/>
      <c r="D32" s="118"/>
      <c r="E32" s="118"/>
      <c r="F32" s="113"/>
      <c r="G32" s="119"/>
      <c r="H32" s="115" t="str">
        <f t="shared" si="0"/>
        <v/>
      </c>
      <c r="I32" s="116">
        <f t="shared" si="3"/>
        <v>0</v>
      </c>
      <c r="J32" s="426"/>
      <c r="K32" s="428">
        <f t="shared" si="1"/>
        <v>0</v>
      </c>
      <c r="L32" s="99" t="str">
        <f t="shared" si="2"/>
        <v/>
      </c>
    </row>
    <row r="33" spans="1:13" ht="18" customHeight="1">
      <c r="A33" s="111">
        <v>27</v>
      </c>
      <c r="B33" s="118"/>
      <c r="C33" s="118"/>
      <c r="D33" s="118"/>
      <c r="E33" s="118"/>
      <c r="F33" s="113"/>
      <c r="G33" s="114"/>
      <c r="H33" s="115" t="str">
        <f t="shared" si="0"/>
        <v/>
      </c>
      <c r="I33" s="116">
        <f t="shared" si="3"/>
        <v>0</v>
      </c>
      <c r="J33" s="426"/>
      <c r="K33" s="428">
        <f t="shared" si="1"/>
        <v>0</v>
      </c>
      <c r="L33" s="99" t="str">
        <f t="shared" si="2"/>
        <v/>
      </c>
    </row>
    <row r="34" spans="1:13" ht="18" customHeight="1">
      <c r="A34" s="111">
        <v>28</v>
      </c>
      <c r="B34" s="118"/>
      <c r="C34" s="118"/>
      <c r="D34" s="118"/>
      <c r="E34" s="118"/>
      <c r="F34" s="113"/>
      <c r="G34" s="119"/>
      <c r="H34" s="115" t="str">
        <f t="shared" si="0"/>
        <v/>
      </c>
      <c r="I34" s="116">
        <f t="shared" si="3"/>
        <v>0</v>
      </c>
      <c r="J34" s="426"/>
      <c r="K34" s="428">
        <f t="shared" si="1"/>
        <v>0</v>
      </c>
      <c r="L34" s="99" t="str">
        <f t="shared" si="2"/>
        <v/>
      </c>
    </row>
    <row r="35" spans="1:13" ht="18" customHeight="1">
      <c r="A35" s="111">
        <v>29</v>
      </c>
      <c r="B35" s="118"/>
      <c r="C35" s="118"/>
      <c r="D35" s="118"/>
      <c r="E35" s="118"/>
      <c r="F35" s="113"/>
      <c r="G35" s="114"/>
      <c r="H35" s="115" t="str">
        <f t="shared" si="0"/>
        <v/>
      </c>
      <c r="I35" s="116">
        <f t="shared" si="3"/>
        <v>0</v>
      </c>
      <c r="J35" s="426"/>
      <c r="K35" s="428">
        <f t="shared" si="1"/>
        <v>0</v>
      </c>
      <c r="L35" s="99" t="str">
        <f t="shared" si="2"/>
        <v/>
      </c>
    </row>
    <row r="36" spans="1:13" ht="18" customHeight="1" thickBot="1">
      <c r="A36" s="120">
        <v>30</v>
      </c>
      <c r="B36" s="121"/>
      <c r="C36" s="121"/>
      <c r="D36" s="121"/>
      <c r="E36" s="121"/>
      <c r="F36" s="122"/>
      <c r="G36" s="123"/>
      <c r="H36" s="115" t="str">
        <f t="shared" si="0"/>
        <v/>
      </c>
      <c r="I36" s="125">
        <f t="shared" si="3"/>
        <v>0</v>
      </c>
      <c r="J36" s="427"/>
      <c r="K36" s="428">
        <f t="shared" si="1"/>
        <v>0</v>
      </c>
      <c r="L36" s="99" t="str">
        <f t="shared" si="2"/>
        <v/>
      </c>
    </row>
    <row r="37" spans="1:13" ht="24" customHeight="1" thickTop="1">
      <c r="A37" s="126" t="s">
        <v>114</v>
      </c>
      <c r="B37" s="127"/>
      <c r="C37" s="128"/>
      <c r="D37" s="129" t="s">
        <v>349</v>
      </c>
      <c r="E37" s="127">
        <f>COUNTIF(E7:E36,L122)+COUNTIF(E7:E36,L123)+COUNTIF(E7:E36,L124)</f>
        <v>0</v>
      </c>
      <c r="F37" s="130" t="s">
        <v>222</v>
      </c>
      <c r="G37" s="131">
        <f>SUM(G7:G36)</f>
        <v>0</v>
      </c>
      <c r="H37" s="129" t="s">
        <v>185</v>
      </c>
      <c r="I37" s="132">
        <f>SUM(I7:I36)</f>
        <v>0</v>
      </c>
      <c r="J37" s="133"/>
      <c r="K37" s="428"/>
    </row>
    <row r="38" spans="1:13" ht="41.1" customHeight="1">
      <c r="A38" s="695" t="s">
        <v>220</v>
      </c>
      <c r="B38" s="695"/>
      <c r="C38" s="695"/>
      <c r="D38" s="695"/>
      <c r="E38" s="695"/>
      <c r="F38" s="695"/>
      <c r="G38" s="695"/>
      <c r="H38" s="695"/>
      <c r="I38" s="695"/>
      <c r="J38" s="134"/>
      <c r="K38" s="428"/>
    </row>
    <row r="40" spans="1:13" ht="15.95" customHeight="1">
      <c r="A40" s="99" t="s">
        <v>219</v>
      </c>
    </row>
    <row r="41" spans="1:13" ht="15.95" customHeight="1" thickBot="1">
      <c r="A41" s="135"/>
      <c r="B41" s="135"/>
      <c r="C41" s="135"/>
      <c r="D41" s="135"/>
      <c r="E41" s="135" t="s">
        <v>226</v>
      </c>
      <c r="F41" s="135"/>
      <c r="G41" s="135"/>
      <c r="H41" s="135"/>
      <c r="I41" s="135"/>
    </row>
    <row r="42" spans="1:13" ht="15.95" customHeight="1" thickTop="1" thickBot="1">
      <c r="A42" s="136"/>
      <c r="B42" s="137" t="s">
        <v>214</v>
      </c>
      <c r="C42" s="420">
        <f>C47+C50</f>
        <v>0</v>
      </c>
      <c r="D42" s="136"/>
      <c r="E42" s="139" t="s">
        <v>223</v>
      </c>
      <c r="F42" s="139" t="s">
        <v>224</v>
      </c>
      <c r="G42" s="140"/>
      <c r="H42" s="141" t="s">
        <v>225</v>
      </c>
      <c r="I42" s="139"/>
    </row>
    <row r="43" spans="1:13" ht="15.95" customHeight="1" thickBot="1">
      <c r="A43" s="136"/>
      <c r="B43" s="142" t="s">
        <v>215</v>
      </c>
      <c r="C43" s="143">
        <f>C48+C51</f>
        <v>0</v>
      </c>
      <c r="D43" s="136"/>
      <c r="E43" s="484">
        <f>E37-C42</f>
        <v>0</v>
      </c>
      <c r="F43" s="144">
        <f>I37-C43</f>
        <v>0</v>
      </c>
      <c r="G43" s="145"/>
      <c r="H43" s="141">
        <f>G37-C43</f>
        <v>0</v>
      </c>
      <c r="I43" s="139"/>
    </row>
    <row r="44" spans="1:13" ht="15.95" customHeight="1" thickTop="1">
      <c r="A44" s="136"/>
      <c r="B44" s="136"/>
      <c r="C44" s="136"/>
      <c r="D44" s="136"/>
      <c r="E44" s="136"/>
      <c r="F44" s="136"/>
      <c r="G44" s="136"/>
      <c r="H44" s="136"/>
      <c r="I44" s="136"/>
    </row>
    <row r="45" spans="1:13" ht="15.95" customHeight="1" thickBot="1">
      <c r="A45" s="136"/>
      <c r="B45" s="146" t="s">
        <v>218</v>
      </c>
      <c r="C45" s="136"/>
      <c r="D45" s="136"/>
      <c r="E45" s="147"/>
      <c r="F45" s="147"/>
      <c r="G45" s="147"/>
      <c r="H45" s="136"/>
      <c r="I45" s="136"/>
    </row>
    <row r="46" spans="1:13" ht="15.95" customHeight="1" thickTop="1" thickBot="1">
      <c r="A46" s="136"/>
      <c r="B46" s="148" t="s">
        <v>207</v>
      </c>
      <c r="C46" s="149"/>
      <c r="D46" s="150" t="s">
        <v>217</v>
      </c>
      <c r="E46" s="151" t="s">
        <v>204</v>
      </c>
      <c r="F46" s="152" t="s">
        <v>210</v>
      </c>
      <c r="G46" s="153" t="s">
        <v>211</v>
      </c>
      <c r="H46" s="150" t="s">
        <v>212</v>
      </c>
      <c r="I46" s="154" t="s">
        <v>213</v>
      </c>
      <c r="J46" s="181"/>
      <c r="K46" s="518" t="s">
        <v>371</v>
      </c>
      <c r="L46" s="154" t="s">
        <v>372</v>
      </c>
    </row>
    <row r="47" spans="1:13" ht="15.95" customHeight="1" thickTop="1">
      <c r="A47" s="136"/>
      <c r="B47" s="155" t="s">
        <v>208</v>
      </c>
      <c r="C47" s="416">
        <f>SUMIFS($F$47:$F$112,$J$47:$J$112,"区")+SUMIFS($K$47:$K$112,M47:M112,"区")+SUMIFS($H$47:$H$112,J47:J112,"区")</f>
        <v>0</v>
      </c>
      <c r="D47" s="374" t="s">
        <v>350</v>
      </c>
      <c r="E47" s="158" t="s">
        <v>200</v>
      </c>
      <c r="F47" s="399">
        <f t="shared" ref="F47:G49" si="4">N187</f>
        <v>0</v>
      </c>
      <c r="G47" s="390">
        <f t="shared" si="4"/>
        <v>0</v>
      </c>
      <c r="H47" s="405">
        <f t="shared" ref="H47:M49" si="5">P187</f>
        <v>0</v>
      </c>
      <c r="I47" s="491">
        <f t="shared" si="5"/>
        <v>0</v>
      </c>
      <c r="J47" s="99" t="str">
        <f t="shared" si="5"/>
        <v>区</v>
      </c>
      <c r="K47" s="405">
        <f t="shared" si="5"/>
        <v>0</v>
      </c>
      <c r="L47" s="383">
        <f t="shared" si="5"/>
        <v>0</v>
      </c>
      <c r="M47" s="99" t="str">
        <f t="shared" si="5"/>
        <v>区</v>
      </c>
    </row>
    <row r="48" spans="1:13" ht="15.95" customHeight="1" thickBot="1">
      <c r="A48" s="136"/>
      <c r="B48" s="163" t="s">
        <v>209</v>
      </c>
      <c r="C48" s="164">
        <f>SUMIFS($G$47:$G$112,$J$47:$J$112,"区")+SUMIFS($L$47:$L$112,$M$47:$M$112,"区")+SUMIFS($I$47:$I$112,$J$47:$J$112,"区")</f>
        <v>0</v>
      </c>
      <c r="D48" s="136"/>
      <c r="E48" s="375" t="s">
        <v>351</v>
      </c>
      <c r="F48" s="400">
        <f t="shared" si="4"/>
        <v>0</v>
      </c>
      <c r="G48" s="391">
        <f t="shared" si="4"/>
        <v>0</v>
      </c>
      <c r="H48" s="408">
        <f t="shared" si="5"/>
        <v>0</v>
      </c>
      <c r="I48" s="492">
        <f t="shared" si="5"/>
        <v>0</v>
      </c>
      <c r="J48" s="99" t="str">
        <f t="shared" si="5"/>
        <v>都</v>
      </c>
      <c r="K48" s="408">
        <f t="shared" si="5"/>
        <v>0</v>
      </c>
      <c r="L48" s="384">
        <f t="shared" si="5"/>
        <v>0</v>
      </c>
      <c r="M48" s="99" t="str">
        <f t="shared" si="5"/>
        <v>都</v>
      </c>
    </row>
    <row r="49" spans="1:31" ht="15.95" customHeight="1" thickTop="1" thickBot="1">
      <c r="A49" s="136"/>
      <c r="B49" s="170" t="s">
        <v>216</v>
      </c>
      <c r="C49" s="171"/>
      <c r="D49" s="136"/>
      <c r="E49" s="377" t="s">
        <v>352</v>
      </c>
      <c r="F49" s="534">
        <f t="shared" si="4"/>
        <v>0</v>
      </c>
      <c r="G49" s="537">
        <f t="shared" si="4"/>
        <v>0</v>
      </c>
      <c r="H49" s="522">
        <f t="shared" si="5"/>
        <v>0</v>
      </c>
      <c r="I49" s="520">
        <f t="shared" si="5"/>
        <v>0</v>
      </c>
      <c r="J49" s="99" t="str">
        <f t="shared" si="5"/>
        <v>都</v>
      </c>
      <c r="K49" s="409">
        <f t="shared" si="5"/>
        <v>0</v>
      </c>
      <c r="L49" s="548">
        <f t="shared" si="5"/>
        <v>0</v>
      </c>
      <c r="M49" s="99" t="str">
        <f t="shared" si="5"/>
        <v>都</v>
      </c>
    </row>
    <row r="50" spans="1:31" ht="15.95" customHeight="1" thickBot="1">
      <c r="A50" s="136"/>
      <c r="B50" s="155" t="s">
        <v>208</v>
      </c>
      <c r="C50" s="416">
        <f>SUMIFS($F$47:$F$112,$J$47:$J$112,"都")+SUMIFS($K$47:$K$112,$M$47:$M$112,"都")+SUMIFS($H$47:$H$112,$J$47:$J$112,"都")</f>
        <v>0</v>
      </c>
      <c r="D50" s="147"/>
      <c r="E50" s="376" t="s">
        <v>177</v>
      </c>
      <c r="F50" s="495">
        <f t="shared" ref="F50:L50" si="6">SUBTOTAL(9,F47:F49)</f>
        <v>0</v>
      </c>
      <c r="G50" s="540">
        <f t="shared" si="6"/>
        <v>0</v>
      </c>
      <c r="H50" s="538">
        <f t="shared" si="6"/>
        <v>0</v>
      </c>
      <c r="I50" s="539">
        <f t="shared" si="6"/>
        <v>0</v>
      </c>
      <c r="K50" s="410">
        <f t="shared" si="6"/>
        <v>0</v>
      </c>
      <c r="L50" s="494">
        <f t="shared" si="6"/>
        <v>0</v>
      </c>
    </row>
    <row r="51" spans="1:31" ht="15.95" customHeight="1" thickTop="1" thickBot="1">
      <c r="A51" s="136"/>
      <c r="B51" s="414" t="s">
        <v>209</v>
      </c>
      <c r="C51" s="415">
        <f>SUMIFS($G$47:$G$112,$J$47:$J$112,"都")+SUMIFS($L$47:$L$112,$M$47:$M$112,"都")+SUMIFS($I$47:$I$112,$J$47:$J$112,"都")</f>
        <v>0</v>
      </c>
      <c r="D51" s="378" t="s">
        <v>244</v>
      </c>
      <c r="E51" s="158" t="s">
        <v>200</v>
      </c>
      <c r="F51" s="402">
        <f t="shared" ref="F51:G53" si="7">N190</f>
        <v>0</v>
      </c>
      <c r="G51" s="393">
        <f t="shared" si="7"/>
        <v>0</v>
      </c>
      <c r="H51" s="406">
        <f t="shared" ref="H51:M53" si="8">P190</f>
        <v>0</v>
      </c>
      <c r="I51" s="489">
        <f t="shared" si="8"/>
        <v>0</v>
      </c>
      <c r="J51" s="99" t="str">
        <f t="shared" si="8"/>
        <v>区</v>
      </c>
      <c r="K51" s="406">
        <f t="shared" si="8"/>
        <v>0</v>
      </c>
      <c r="L51" s="385">
        <f t="shared" si="8"/>
        <v>0</v>
      </c>
      <c r="M51" s="99" t="str">
        <f t="shared" si="8"/>
        <v>区</v>
      </c>
      <c r="AC51" s="110"/>
      <c r="AD51" s="110"/>
      <c r="AE51" s="110"/>
    </row>
    <row r="52" spans="1:31" ht="15.95" customHeight="1" thickTop="1">
      <c r="A52" s="136"/>
      <c r="B52" s="161"/>
      <c r="C52" s="417"/>
      <c r="D52" s="379"/>
      <c r="E52" s="375" t="s">
        <v>351</v>
      </c>
      <c r="F52" s="403">
        <f t="shared" si="7"/>
        <v>0</v>
      </c>
      <c r="G52" s="394">
        <f t="shared" si="7"/>
        <v>0</v>
      </c>
      <c r="H52" s="411">
        <f t="shared" si="8"/>
        <v>0</v>
      </c>
      <c r="I52" s="493">
        <f t="shared" si="8"/>
        <v>0</v>
      </c>
      <c r="J52" s="99" t="str">
        <f t="shared" si="8"/>
        <v>都</v>
      </c>
      <c r="K52" s="411">
        <f t="shared" si="8"/>
        <v>0</v>
      </c>
      <c r="L52" s="386">
        <f t="shared" si="8"/>
        <v>0</v>
      </c>
      <c r="M52" s="99" t="str">
        <f t="shared" si="8"/>
        <v>都</v>
      </c>
    </row>
    <row r="53" spans="1:31" ht="15.95" customHeight="1" thickBot="1">
      <c r="A53" s="136"/>
      <c r="B53" s="192"/>
      <c r="C53" s="418"/>
      <c r="D53" s="379"/>
      <c r="E53" s="375" t="s">
        <v>353</v>
      </c>
      <c r="F53" s="403">
        <f t="shared" si="7"/>
        <v>0</v>
      </c>
      <c r="G53" s="394">
        <f t="shared" si="7"/>
        <v>0</v>
      </c>
      <c r="H53" s="411">
        <f t="shared" si="8"/>
        <v>0</v>
      </c>
      <c r="I53" s="493">
        <f t="shared" si="8"/>
        <v>0</v>
      </c>
      <c r="J53" s="99" t="str">
        <f t="shared" si="8"/>
        <v>都</v>
      </c>
      <c r="K53" s="411">
        <f t="shared" si="8"/>
        <v>0</v>
      </c>
      <c r="L53" s="386">
        <f t="shared" si="8"/>
        <v>0</v>
      </c>
      <c r="M53" s="99" t="str">
        <f t="shared" si="8"/>
        <v>都</v>
      </c>
    </row>
    <row r="54" spans="1:31" ht="15.95" customHeight="1" thickBot="1">
      <c r="A54" s="136"/>
      <c r="B54" s="192"/>
      <c r="C54" s="419"/>
      <c r="D54" s="380"/>
      <c r="E54" s="165" t="s">
        <v>177</v>
      </c>
      <c r="F54" s="401">
        <f t="shared" ref="F54:L54" si="9">SUBTOTAL(9,F51:F53)</f>
        <v>0</v>
      </c>
      <c r="G54" s="392">
        <f t="shared" si="9"/>
        <v>0</v>
      </c>
      <c r="H54" s="410">
        <f t="shared" si="9"/>
        <v>0</v>
      </c>
      <c r="I54" s="494">
        <f t="shared" si="9"/>
        <v>0</v>
      </c>
      <c r="K54" s="410">
        <f t="shared" si="9"/>
        <v>0</v>
      </c>
      <c r="L54" s="387">
        <f t="shared" si="9"/>
        <v>0</v>
      </c>
    </row>
    <row r="55" spans="1:31" ht="15.95" customHeight="1" thickTop="1">
      <c r="A55" s="136"/>
      <c r="B55" s="192"/>
      <c r="C55" s="419"/>
      <c r="D55" s="181" t="s">
        <v>246</v>
      </c>
      <c r="E55" s="158" t="s">
        <v>200</v>
      </c>
      <c r="F55" s="404">
        <f t="shared" ref="F55:G57" si="10">N169</f>
        <v>0</v>
      </c>
      <c r="G55" s="395">
        <f t="shared" si="10"/>
        <v>0</v>
      </c>
      <c r="H55" s="412">
        <f t="shared" ref="H55:H57" si="11">P169</f>
        <v>0</v>
      </c>
      <c r="I55" s="491">
        <f t="shared" ref="I55:M56" si="12">Q169</f>
        <v>0</v>
      </c>
      <c r="J55" s="99" t="str">
        <f t="shared" si="12"/>
        <v>都</v>
      </c>
      <c r="K55" s="497">
        <f t="shared" si="12"/>
        <v>0</v>
      </c>
      <c r="L55" s="388">
        <f t="shared" si="12"/>
        <v>0</v>
      </c>
      <c r="M55" s="99" t="str">
        <f t="shared" si="12"/>
        <v>区</v>
      </c>
    </row>
    <row r="56" spans="1:31" ht="15.95" customHeight="1">
      <c r="A56" s="136"/>
      <c r="B56" s="179"/>
      <c r="C56" s="179"/>
      <c r="D56" s="379"/>
      <c r="E56" s="375" t="s">
        <v>351</v>
      </c>
      <c r="F56" s="534">
        <f t="shared" si="10"/>
        <v>0</v>
      </c>
      <c r="G56" s="523">
        <f t="shared" si="10"/>
        <v>0</v>
      </c>
      <c r="H56" s="522">
        <f t="shared" si="11"/>
        <v>0</v>
      </c>
      <c r="I56" s="520">
        <f t="shared" si="12"/>
        <v>0</v>
      </c>
      <c r="J56" s="99" t="str">
        <f t="shared" si="12"/>
        <v>都</v>
      </c>
      <c r="K56" s="498">
        <f t="shared" si="12"/>
        <v>0</v>
      </c>
      <c r="L56" s="546">
        <f t="shared" si="12"/>
        <v>0</v>
      </c>
      <c r="M56" s="99" t="str">
        <f t="shared" si="12"/>
        <v>都</v>
      </c>
    </row>
    <row r="57" spans="1:31" ht="15.95" customHeight="1" thickBot="1">
      <c r="A57" s="136"/>
      <c r="B57" s="179"/>
      <c r="C57" s="179"/>
      <c r="D57" s="379"/>
      <c r="E57" s="521" t="s">
        <v>353</v>
      </c>
      <c r="F57" s="408">
        <f>N171</f>
        <v>0</v>
      </c>
      <c r="G57" s="531">
        <f t="shared" si="10"/>
        <v>0</v>
      </c>
      <c r="H57" s="532">
        <f t="shared" si="11"/>
        <v>0</v>
      </c>
      <c r="I57" s="533">
        <f t="shared" ref="I57" si="13">Q171</f>
        <v>0</v>
      </c>
      <c r="J57" s="99" t="str">
        <f>R171</f>
        <v>都</v>
      </c>
      <c r="K57" s="547">
        <f>S171</f>
        <v>0</v>
      </c>
      <c r="L57" s="408">
        <f>T171</f>
        <v>0</v>
      </c>
      <c r="M57" s="99" t="str">
        <f>U171</f>
        <v>都</v>
      </c>
    </row>
    <row r="58" spans="1:31" ht="15.95" customHeight="1" thickBot="1">
      <c r="A58" s="136"/>
      <c r="B58" s="179"/>
      <c r="C58" s="180"/>
      <c r="D58" s="147"/>
      <c r="E58" s="165" t="s">
        <v>177</v>
      </c>
      <c r="F58" s="401">
        <f>SUBTOTAL(9,F55:F57)</f>
        <v>0</v>
      </c>
      <c r="G58" s="382">
        <f>SUBTOTAL(9,G55:G57)</f>
        <v>0</v>
      </c>
      <c r="H58" s="382">
        <f>SUBTOTAL(9,H55:H57)</f>
        <v>0</v>
      </c>
      <c r="I58" s="530">
        <f t="shared" ref="I58" si="14">SUBTOTAL(9,I55:I56)</f>
        <v>0</v>
      </c>
      <c r="K58" s="499">
        <f>SUBTOTAL(9,K55:K57)</f>
        <v>0</v>
      </c>
      <c r="L58" s="530">
        <f t="shared" ref="L58" si="15">SUBTOTAL(9,L55:L56)</f>
        <v>0</v>
      </c>
    </row>
    <row r="59" spans="1:31" ht="15.95" customHeight="1" thickTop="1">
      <c r="A59" s="136"/>
      <c r="B59" s="179"/>
      <c r="C59" s="180"/>
      <c r="D59" s="378" t="s">
        <v>248</v>
      </c>
      <c r="E59" s="158" t="s">
        <v>200</v>
      </c>
      <c r="F59" s="404">
        <f>N172</f>
        <v>0</v>
      </c>
      <c r="G59" s="395">
        <f>O172</f>
        <v>0</v>
      </c>
      <c r="H59" s="412">
        <f t="shared" ref="H59:H61" si="16">P172</f>
        <v>0</v>
      </c>
      <c r="I59" s="491">
        <f t="shared" ref="I59:M60" si="17">Q172</f>
        <v>0</v>
      </c>
      <c r="J59" s="99" t="str">
        <f t="shared" si="17"/>
        <v>都</v>
      </c>
      <c r="K59" s="412">
        <f t="shared" si="17"/>
        <v>0</v>
      </c>
      <c r="L59" s="388">
        <f t="shared" si="17"/>
        <v>0</v>
      </c>
      <c r="M59" s="99" t="str">
        <f t="shared" si="17"/>
        <v>区</v>
      </c>
    </row>
    <row r="60" spans="1:31" ht="15.95" customHeight="1" thickBot="1">
      <c r="A60" s="136"/>
      <c r="B60" s="179"/>
      <c r="C60" s="180"/>
      <c r="D60" s="379"/>
      <c r="E60" s="375" t="s">
        <v>351</v>
      </c>
      <c r="F60" s="534">
        <f>N173</f>
        <v>0</v>
      </c>
      <c r="G60" s="523">
        <f>O173</f>
        <v>0</v>
      </c>
      <c r="H60" s="522">
        <f t="shared" si="16"/>
        <v>0</v>
      </c>
      <c r="I60" s="520">
        <f t="shared" si="17"/>
        <v>0</v>
      </c>
      <c r="J60" s="99" t="str">
        <f t="shared" si="17"/>
        <v>都</v>
      </c>
      <c r="K60" s="409">
        <f t="shared" si="17"/>
        <v>0</v>
      </c>
      <c r="L60" s="546">
        <f t="shared" si="17"/>
        <v>0</v>
      </c>
      <c r="M60" s="99" t="str">
        <f t="shared" si="17"/>
        <v>都</v>
      </c>
    </row>
    <row r="61" spans="1:31" ht="15.95" customHeight="1" thickBot="1">
      <c r="A61" s="136"/>
      <c r="B61" s="179"/>
      <c r="C61" s="179"/>
      <c r="D61" s="379"/>
      <c r="E61" s="521" t="s">
        <v>353</v>
      </c>
      <c r="F61" s="408">
        <f>N174</f>
        <v>0</v>
      </c>
      <c r="G61" s="531">
        <f t="shared" ref="G61" si="18">O174</f>
        <v>0</v>
      </c>
      <c r="H61" s="532">
        <f t="shared" si="16"/>
        <v>0</v>
      </c>
      <c r="I61" s="533">
        <f t="shared" ref="I61" si="19">Q174</f>
        <v>0</v>
      </c>
      <c r="J61" s="99" t="str">
        <f>R174</f>
        <v>都</v>
      </c>
      <c r="K61" s="409">
        <f>S174</f>
        <v>0</v>
      </c>
      <c r="L61" s="408">
        <f>T174</f>
        <v>0</v>
      </c>
      <c r="M61" s="99" t="str">
        <f>U174</f>
        <v>都</v>
      </c>
    </row>
    <row r="62" spans="1:31" ht="15.95" customHeight="1" thickBot="1">
      <c r="A62" s="136"/>
      <c r="B62" s="179"/>
      <c r="C62" s="179"/>
      <c r="D62" s="380"/>
      <c r="E62" s="376" t="s">
        <v>177</v>
      </c>
      <c r="F62" s="401">
        <f>SUBTOTAL(9,F59:F61)</f>
        <v>0</v>
      </c>
      <c r="G62" s="401">
        <f t="shared" ref="G62:I62" si="20">SUBTOTAL(9,G59:G61)</f>
        <v>0</v>
      </c>
      <c r="H62" s="401">
        <f t="shared" si="20"/>
        <v>0</v>
      </c>
      <c r="I62" s="536">
        <f t="shared" si="20"/>
        <v>0</v>
      </c>
      <c r="K62" s="401">
        <f>SUBTOTAL(9,K59:K61)</f>
        <v>0</v>
      </c>
      <c r="L62" s="495">
        <f>SUBTOTAL(9,L59:L61)</f>
        <v>0</v>
      </c>
    </row>
    <row r="63" spans="1:31" ht="15.95" customHeight="1" thickTop="1">
      <c r="A63" s="136"/>
      <c r="B63" s="179"/>
      <c r="C63" s="179"/>
      <c r="D63" s="378" t="s">
        <v>250</v>
      </c>
      <c r="E63" s="158" t="s">
        <v>200</v>
      </c>
      <c r="F63" s="412">
        <f t="shared" ref="F63:G65" si="21">N175</f>
        <v>0</v>
      </c>
      <c r="G63" s="395">
        <f t="shared" si="21"/>
        <v>0</v>
      </c>
      <c r="H63" s="412">
        <f t="shared" ref="H63:H65" si="22">P175</f>
        <v>0</v>
      </c>
      <c r="I63" s="491">
        <f t="shared" ref="I63:M64" si="23">Q175</f>
        <v>0</v>
      </c>
      <c r="J63" s="99" t="str">
        <f t="shared" si="23"/>
        <v>都</v>
      </c>
      <c r="K63" s="412">
        <f t="shared" si="23"/>
        <v>0</v>
      </c>
      <c r="L63" s="491">
        <f t="shared" si="23"/>
        <v>0</v>
      </c>
      <c r="M63" s="99" t="str">
        <f t="shared" si="23"/>
        <v>区</v>
      </c>
    </row>
    <row r="64" spans="1:31" ht="15.95" customHeight="1">
      <c r="A64" s="136"/>
      <c r="B64" s="136"/>
      <c r="C64" s="136"/>
      <c r="D64" s="379"/>
      <c r="E64" s="375" t="s">
        <v>351</v>
      </c>
      <c r="F64" s="408">
        <f t="shared" si="21"/>
        <v>0</v>
      </c>
      <c r="G64" s="396">
        <f t="shared" si="21"/>
        <v>0</v>
      </c>
      <c r="H64" s="408">
        <f t="shared" si="22"/>
        <v>0</v>
      </c>
      <c r="I64" s="492">
        <f t="shared" si="23"/>
        <v>0</v>
      </c>
      <c r="J64" s="99" t="str">
        <f t="shared" si="23"/>
        <v>都</v>
      </c>
      <c r="K64" s="408">
        <f t="shared" si="23"/>
        <v>0</v>
      </c>
      <c r="L64" s="492">
        <f t="shared" si="23"/>
        <v>0</v>
      </c>
      <c r="M64" s="99" t="str">
        <f t="shared" si="23"/>
        <v>都</v>
      </c>
    </row>
    <row r="65" spans="1:27" ht="15.95" customHeight="1" thickBot="1">
      <c r="A65" s="136"/>
      <c r="B65" s="136"/>
      <c r="C65" s="136"/>
      <c r="D65" s="379"/>
      <c r="E65" s="521" t="s">
        <v>353</v>
      </c>
      <c r="F65" s="408">
        <f>N177</f>
        <v>0</v>
      </c>
      <c r="G65" s="408">
        <f t="shared" si="21"/>
        <v>0</v>
      </c>
      <c r="H65" s="408">
        <f t="shared" si="22"/>
        <v>0</v>
      </c>
      <c r="I65" s="408">
        <f t="shared" ref="I65" si="24">Q177</f>
        <v>0</v>
      </c>
      <c r="J65" s="99" t="str">
        <f>R177</f>
        <v>都</v>
      </c>
      <c r="K65" s="408">
        <f>S177</f>
        <v>0</v>
      </c>
      <c r="L65" s="408">
        <f>T177</f>
        <v>0</v>
      </c>
      <c r="M65" s="99" t="str">
        <f>U177</f>
        <v>都</v>
      </c>
    </row>
    <row r="66" spans="1:27" ht="15.95" customHeight="1" thickBot="1">
      <c r="A66" s="136"/>
      <c r="B66" s="136"/>
      <c r="C66" s="136"/>
      <c r="D66" s="380"/>
      <c r="E66" s="165" t="s">
        <v>177</v>
      </c>
      <c r="F66" s="495">
        <f>SUBTOTAL(9,F63:F65)</f>
        <v>0</v>
      </c>
      <c r="G66" s="495">
        <f t="shared" ref="G66:I66" si="25">SUBTOTAL(9,G63:G65)</f>
        <v>0</v>
      </c>
      <c r="H66" s="495">
        <f t="shared" si="25"/>
        <v>0</v>
      </c>
      <c r="I66" s="529">
        <f t="shared" si="25"/>
        <v>0</v>
      </c>
      <c r="K66" s="495">
        <f>SUBTOTAL(9,K63:K65)</f>
        <v>0</v>
      </c>
      <c r="L66" s="495">
        <f>SUBTOTAL(9,L63:L65)</f>
        <v>0</v>
      </c>
    </row>
    <row r="67" spans="1:27" ht="18" customHeight="1" thickTop="1">
      <c r="D67" s="378" t="s">
        <v>252</v>
      </c>
      <c r="E67" s="158" t="s">
        <v>200</v>
      </c>
      <c r="F67" s="404">
        <f t="shared" ref="F67:G69" si="26">N178</f>
        <v>0</v>
      </c>
      <c r="G67" s="395">
        <f t="shared" si="26"/>
        <v>0</v>
      </c>
      <c r="H67" s="412">
        <f t="shared" ref="H67:H69" si="27">P178</f>
        <v>0</v>
      </c>
      <c r="I67" s="491">
        <f t="shared" ref="I67:M68" si="28">Q178</f>
        <v>0</v>
      </c>
      <c r="J67" s="99" t="str">
        <f t="shared" si="28"/>
        <v>都</v>
      </c>
      <c r="K67" s="412">
        <f t="shared" si="28"/>
        <v>0</v>
      </c>
      <c r="L67" s="388">
        <f t="shared" si="28"/>
        <v>0</v>
      </c>
      <c r="M67" s="99" t="str">
        <f t="shared" si="28"/>
        <v>区</v>
      </c>
    </row>
    <row r="68" spans="1:27" ht="18" customHeight="1">
      <c r="D68" s="379"/>
      <c r="E68" s="375" t="s">
        <v>351</v>
      </c>
      <c r="F68" s="400">
        <f t="shared" si="26"/>
        <v>0</v>
      </c>
      <c r="G68" s="391">
        <f t="shared" si="26"/>
        <v>0</v>
      </c>
      <c r="H68" s="408">
        <f t="shared" si="27"/>
        <v>0</v>
      </c>
      <c r="I68" s="492">
        <f t="shared" si="28"/>
        <v>0</v>
      </c>
      <c r="J68" s="99" t="str">
        <f t="shared" si="28"/>
        <v>都</v>
      </c>
      <c r="K68" s="408">
        <f t="shared" si="28"/>
        <v>0</v>
      </c>
      <c r="L68" s="386">
        <f t="shared" si="28"/>
        <v>0</v>
      </c>
      <c r="M68" s="99" t="str">
        <f t="shared" si="28"/>
        <v>都</v>
      </c>
    </row>
    <row r="69" spans="1:27" ht="18" customHeight="1" thickBot="1">
      <c r="D69" s="379"/>
      <c r="E69" s="521" t="s">
        <v>353</v>
      </c>
      <c r="F69" s="400">
        <f>N180</f>
        <v>0</v>
      </c>
      <c r="G69" s="400">
        <f t="shared" si="26"/>
        <v>0</v>
      </c>
      <c r="H69" s="408">
        <f t="shared" si="27"/>
        <v>0</v>
      </c>
      <c r="I69" s="541">
        <f t="shared" ref="I69" si="29">Q180</f>
        <v>0</v>
      </c>
      <c r="J69" s="99" t="str">
        <f>R180</f>
        <v>都</v>
      </c>
      <c r="K69" s="408">
        <f>S180</f>
        <v>0</v>
      </c>
      <c r="L69" s="408">
        <f>T180</f>
        <v>0</v>
      </c>
      <c r="M69" s="99" t="str">
        <f>U180</f>
        <v>都</v>
      </c>
    </row>
    <row r="70" spans="1:27" ht="18" customHeight="1" thickBot="1">
      <c r="D70" s="380"/>
      <c r="E70" s="376" t="s">
        <v>177</v>
      </c>
      <c r="F70" s="401">
        <f>SUBTOTAL(9,F67:F69)</f>
        <v>0</v>
      </c>
      <c r="G70" s="401">
        <f t="shared" ref="G70:I70" si="30">SUBTOTAL(9,G67:G69)</f>
        <v>0</v>
      </c>
      <c r="H70" s="401">
        <f t="shared" si="30"/>
        <v>0</v>
      </c>
      <c r="I70" s="529">
        <f t="shared" si="30"/>
        <v>0</v>
      </c>
      <c r="K70" s="401">
        <f>SUBTOTAL(9,K67:K69)</f>
        <v>0</v>
      </c>
      <c r="L70" s="528">
        <f>SUBTOTAL(9,L67:L69)</f>
        <v>0</v>
      </c>
    </row>
    <row r="71" spans="1:27" ht="18" customHeight="1" thickTop="1">
      <c r="D71" s="378" t="s">
        <v>254</v>
      </c>
      <c r="E71" s="158" t="s">
        <v>200</v>
      </c>
      <c r="F71" s="400">
        <f t="shared" ref="F71:G73" si="31">N181</f>
        <v>0</v>
      </c>
      <c r="G71" s="396">
        <f t="shared" si="31"/>
        <v>0</v>
      </c>
      <c r="H71" s="408">
        <f t="shared" ref="H71:H73" si="32">P181</f>
        <v>0</v>
      </c>
      <c r="I71" s="491">
        <f t="shared" ref="I71:M72" si="33">Q181</f>
        <v>0</v>
      </c>
      <c r="J71" s="519" t="str">
        <f t="shared" si="33"/>
        <v>都</v>
      </c>
      <c r="K71" s="408">
        <f t="shared" si="33"/>
        <v>0</v>
      </c>
      <c r="L71" s="389">
        <f t="shared" si="33"/>
        <v>0</v>
      </c>
      <c r="M71" s="381" t="str">
        <f t="shared" si="33"/>
        <v>区</v>
      </c>
    </row>
    <row r="72" spans="1:27" ht="18" customHeight="1">
      <c r="D72" s="379"/>
      <c r="E72" s="375" t="s">
        <v>351</v>
      </c>
      <c r="F72" s="400">
        <f t="shared" si="31"/>
        <v>0</v>
      </c>
      <c r="G72" s="396">
        <f t="shared" si="31"/>
        <v>0</v>
      </c>
      <c r="H72" s="408">
        <f t="shared" si="32"/>
        <v>0</v>
      </c>
      <c r="I72" s="492">
        <f t="shared" si="33"/>
        <v>0</v>
      </c>
      <c r="J72" s="519" t="str">
        <f t="shared" si="33"/>
        <v>都</v>
      </c>
      <c r="K72" s="408">
        <f t="shared" si="33"/>
        <v>0</v>
      </c>
      <c r="L72" s="389">
        <f t="shared" si="33"/>
        <v>0</v>
      </c>
      <c r="M72" s="381" t="str">
        <f t="shared" si="33"/>
        <v>都</v>
      </c>
    </row>
    <row r="73" spans="1:27" ht="18" customHeight="1" thickBot="1">
      <c r="D73" s="379"/>
      <c r="E73" s="521" t="s">
        <v>353</v>
      </c>
      <c r="F73" s="400">
        <f>N183</f>
        <v>0</v>
      </c>
      <c r="G73" s="400">
        <f t="shared" si="31"/>
        <v>0</v>
      </c>
      <c r="H73" s="408">
        <f t="shared" si="32"/>
        <v>0</v>
      </c>
      <c r="I73" s="541">
        <f t="shared" ref="I73" si="34">Q183</f>
        <v>0</v>
      </c>
      <c r="J73" s="519" t="str">
        <f>R183</f>
        <v>都</v>
      </c>
      <c r="K73" s="408">
        <f>S183</f>
        <v>0</v>
      </c>
      <c r="L73" s="408">
        <f>T183</f>
        <v>0</v>
      </c>
      <c r="M73" s="381" t="str">
        <f>U183</f>
        <v>都</v>
      </c>
    </row>
    <row r="74" spans="1:27" ht="18" customHeight="1" thickBot="1">
      <c r="D74" s="380"/>
      <c r="E74" s="376" t="s">
        <v>177</v>
      </c>
      <c r="F74" s="401">
        <f>SUBTOTAL(9,F71:F73)</f>
        <v>0</v>
      </c>
      <c r="G74" s="401">
        <f t="shared" ref="G74:I74" si="35">SUBTOTAL(9,G71:G73)</f>
        <v>0</v>
      </c>
      <c r="H74" s="401">
        <f t="shared" si="35"/>
        <v>0</v>
      </c>
      <c r="I74" s="529">
        <f t="shared" si="35"/>
        <v>0</v>
      </c>
      <c r="J74" s="230"/>
      <c r="K74" s="401">
        <f>SUBTOTAL(9,K71:K73)</f>
        <v>0</v>
      </c>
      <c r="L74" s="528">
        <f>SUBTOTAL(9,L71:L73)</f>
        <v>0</v>
      </c>
      <c r="M74" s="230"/>
    </row>
    <row r="75" spans="1:27" ht="18" customHeight="1" thickTop="1">
      <c r="D75" s="378" t="s">
        <v>256</v>
      </c>
      <c r="E75" s="158" t="s">
        <v>200</v>
      </c>
      <c r="F75" s="405">
        <f t="shared" ref="F75:G77" si="36">N184</f>
        <v>0</v>
      </c>
      <c r="G75" s="397">
        <f t="shared" si="36"/>
        <v>0</v>
      </c>
      <c r="H75" s="413">
        <f t="shared" ref="H75:H77" si="37">P184</f>
        <v>0</v>
      </c>
      <c r="I75" s="489">
        <f t="shared" ref="I75:M76" si="38">Q184</f>
        <v>0</v>
      </c>
      <c r="J75" s="99" t="str">
        <f t="shared" si="38"/>
        <v>都</v>
      </c>
      <c r="K75" s="402">
        <f t="shared" si="38"/>
        <v>0</v>
      </c>
      <c r="L75" s="398">
        <f t="shared" si="38"/>
        <v>0</v>
      </c>
      <c r="M75" s="99" t="str">
        <f t="shared" si="38"/>
        <v>区</v>
      </c>
    </row>
    <row r="76" spans="1:27" ht="18" customHeight="1">
      <c r="D76" s="379"/>
      <c r="E76" s="375" t="s">
        <v>351</v>
      </c>
      <c r="F76" s="535">
        <f t="shared" si="36"/>
        <v>0</v>
      </c>
      <c r="G76" s="542">
        <f t="shared" si="36"/>
        <v>0</v>
      </c>
      <c r="H76" s="535">
        <f t="shared" si="37"/>
        <v>0</v>
      </c>
      <c r="I76" s="493">
        <f t="shared" si="38"/>
        <v>0</v>
      </c>
      <c r="J76" s="99" t="str">
        <f t="shared" si="38"/>
        <v>都</v>
      </c>
      <c r="K76" s="403">
        <f t="shared" si="38"/>
        <v>0</v>
      </c>
      <c r="L76" s="500">
        <f t="shared" si="38"/>
        <v>0</v>
      </c>
      <c r="M76" s="99" t="str">
        <f t="shared" si="38"/>
        <v>都</v>
      </c>
    </row>
    <row r="77" spans="1:27" ht="18" customHeight="1">
      <c r="D77" s="379"/>
      <c r="E77" s="521" t="s">
        <v>353</v>
      </c>
      <c r="F77" s="411">
        <f>N186</f>
        <v>0</v>
      </c>
      <c r="G77" s="543">
        <f t="shared" si="36"/>
        <v>0</v>
      </c>
      <c r="H77" s="544">
        <f t="shared" si="37"/>
        <v>0</v>
      </c>
      <c r="I77" s="535">
        <f t="shared" ref="I77" si="39">Q186</f>
        <v>0</v>
      </c>
      <c r="J77" s="99" t="str">
        <f>R186</f>
        <v>都</v>
      </c>
      <c r="K77" s="403">
        <f>S186</f>
        <v>0</v>
      </c>
      <c r="L77" s="411">
        <f>T186</f>
        <v>0</v>
      </c>
      <c r="M77" s="99" t="str">
        <f>U186</f>
        <v>都</v>
      </c>
    </row>
    <row r="78" spans="1:27" ht="18" customHeight="1" thickBot="1">
      <c r="D78" s="380"/>
      <c r="E78" s="376" t="s">
        <v>177</v>
      </c>
      <c r="F78" s="401">
        <f>SUBTOTAL(9,F75:F77)</f>
        <v>0</v>
      </c>
      <c r="G78" s="401">
        <f t="shared" ref="G78:I78" si="40">SUBTOTAL(9,G75:G77)</f>
        <v>0</v>
      </c>
      <c r="H78" s="401">
        <f t="shared" si="40"/>
        <v>0</v>
      </c>
      <c r="I78" s="529">
        <f t="shared" si="40"/>
        <v>0</v>
      </c>
      <c r="K78" s="496">
        <f>SUBTOTAL(9,K75:K77)</f>
        <v>0</v>
      </c>
      <c r="L78" s="495">
        <f>SUBTOTAL(9,L75:L77)</f>
        <v>0</v>
      </c>
      <c r="U78" s="110"/>
      <c r="V78" s="110"/>
      <c r="W78" s="110"/>
      <c r="X78" s="110"/>
      <c r="Y78" s="110"/>
      <c r="Z78" s="110"/>
      <c r="AA78" s="110"/>
    </row>
    <row r="79" spans="1:27" ht="18" customHeight="1" thickTop="1">
      <c r="D79" s="378" t="s">
        <v>260</v>
      </c>
      <c r="E79" s="174" t="s">
        <v>200</v>
      </c>
      <c r="F79" s="406">
        <f t="shared" ref="F79:H79" si="41">N158</f>
        <v>0</v>
      </c>
      <c r="G79" s="393">
        <f t="shared" si="41"/>
        <v>0</v>
      </c>
      <c r="H79" s="406">
        <f t="shared" si="41"/>
        <v>0</v>
      </c>
      <c r="I79" s="489">
        <f>Q158</f>
        <v>0</v>
      </c>
      <c r="J79" s="99" t="str">
        <f>R158</f>
        <v>都</v>
      </c>
      <c r="K79" s="406">
        <f>S158</f>
        <v>0</v>
      </c>
      <c r="L79" s="398">
        <f>T158</f>
        <v>0</v>
      </c>
      <c r="M79" s="99" t="str">
        <f>U158</f>
        <v>区</v>
      </c>
    </row>
    <row r="80" spans="1:27" ht="18" customHeight="1" thickBot="1">
      <c r="D80" s="380"/>
      <c r="E80" s="376" t="s">
        <v>177</v>
      </c>
      <c r="F80" s="401">
        <f t="shared" ref="F80:L80" si="42">SUBTOTAL(9,F79)</f>
        <v>0</v>
      </c>
      <c r="G80" s="382">
        <f t="shared" si="42"/>
        <v>0</v>
      </c>
      <c r="H80" s="401">
        <f t="shared" si="42"/>
        <v>0</v>
      </c>
      <c r="I80" s="494">
        <f t="shared" si="42"/>
        <v>0</v>
      </c>
      <c r="K80" s="401">
        <f t="shared" si="42"/>
        <v>0</v>
      </c>
      <c r="L80" s="494">
        <f t="shared" si="42"/>
        <v>0</v>
      </c>
    </row>
    <row r="81" spans="4:13" ht="18" customHeight="1" thickTop="1">
      <c r="D81" s="378" t="s">
        <v>261</v>
      </c>
      <c r="E81" s="174" t="s">
        <v>200</v>
      </c>
      <c r="F81" s="406">
        <f t="shared" ref="F81:H81" si="43">N159</f>
        <v>0</v>
      </c>
      <c r="G81" s="393">
        <f t="shared" si="43"/>
        <v>0</v>
      </c>
      <c r="H81" s="406">
        <f t="shared" si="43"/>
        <v>0</v>
      </c>
      <c r="I81" s="489">
        <f>Q159</f>
        <v>0</v>
      </c>
      <c r="J81" s="99" t="str">
        <f>R159</f>
        <v>都</v>
      </c>
      <c r="K81" s="406">
        <f>S159</f>
        <v>0</v>
      </c>
      <c r="L81" s="398">
        <f>T159</f>
        <v>0</v>
      </c>
      <c r="M81" s="99" t="str">
        <f>U159</f>
        <v>区</v>
      </c>
    </row>
    <row r="82" spans="4:13" ht="18" customHeight="1" thickBot="1">
      <c r="D82" s="380"/>
      <c r="E82" s="376" t="s">
        <v>177</v>
      </c>
      <c r="F82" s="401">
        <f t="shared" ref="F82:L82" si="44">SUBTOTAL(9,F81)</f>
        <v>0</v>
      </c>
      <c r="G82" s="382">
        <f t="shared" si="44"/>
        <v>0</v>
      </c>
      <c r="H82" s="401">
        <f t="shared" si="44"/>
        <v>0</v>
      </c>
      <c r="I82" s="494">
        <f t="shared" si="44"/>
        <v>0</v>
      </c>
      <c r="K82" s="401">
        <f t="shared" si="44"/>
        <v>0</v>
      </c>
      <c r="L82" s="494">
        <f t="shared" si="44"/>
        <v>0</v>
      </c>
    </row>
    <row r="83" spans="4:13" ht="18" customHeight="1" thickTop="1">
      <c r="D83" s="423" t="s">
        <v>335</v>
      </c>
      <c r="E83" s="174" t="s">
        <v>200</v>
      </c>
      <c r="F83" s="422">
        <f t="shared" ref="F83:H83" si="45">N161</f>
        <v>0</v>
      </c>
      <c r="G83" s="501">
        <f t="shared" si="45"/>
        <v>0</v>
      </c>
      <c r="H83" s="502">
        <f t="shared" si="45"/>
        <v>0</v>
      </c>
      <c r="I83" s="501">
        <f>Q161</f>
        <v>0</v>
      </c>
      <c r="J83" s="99" t="str">
        <f>R161</f>
        <v>都</v>
      </c>
      <c r="K83" s="404">
        <f>S161</f>
        <v>0</v>
      </c>
      <c r="L83" s="501">
        <f>T161</f>
        <v>0</v>
      </c>
      <c r="M83" s="99" t="str">
        <f>U161</f>
        <v>区</v>
      </c>
    </row>
    <row r="84" spans="4:13" ht="18" customHeight="1" thickBot="1">
      <c r="D84" s="421"/>
      <c r="E84" s="376" t="s">
        <v>177</v>
      </c>
      <c r="F84" s="401">
        <f t="shared" ref="F84:L84" si="46">SUBTOTAL(9,F83)</f>
        <v>0</v>
      </c>
      <c r="G84" s="494">
        <f t="shared" si="46"/>
        <v>0</v>
      </c>
      <c r="H84" s="545">
        <f t="shared" si="46"/>
        <v>0</v>
      </c>
      <c r="I84" s="494">
        <f t="shared" si="46"/>
        <v>0</v>
      </c>
      <c r="K84" s="496">
        <f t="shared" si="46"/>
        <v>0</v>
      </c>
      <c r="L84" s="494">
        <f t="shared" si="46"/>
        <v>0</v>
      </c>
    </row>
    <row r="85" spans="4:13" ht="18" customHeight="1" thickTop="1">
      <c r="D85" s="378" t="s">
        <v>263</v>
      </c>
      <c r="E85" s="174" t="s">
        <v>200</v>
      </c>
      <c r="F85" s="406">
        <f t="shared" ref="F85:H85" si="47">N160</f>
        <v>0</v>
      </c>
      <c r="G85" s="393">
        <f t="shared" si="47"/>
        <v>0</v>
      </c>
      <c r="H85" s="406">
        <f t="shared" si="47"/>
        <v>0</v>
      </c>
      <c r="I85" s="489">
        <f>Q160</f>
        <v>0</v>
      </c>
      <c r="J85" s="99" t="str">
        <f>R160</f>
        <v>都</v>
      </c>
      <c r="K85" s="406">
        <f>S160</f>
        <v>0</v>
      </c>
      <c r="L85" s="398">
        <f>T160</f>
        <v>0</v>
      </c>
      <c r="M85" s="99" t="str">
        <f>U160</f>
        <v>区</v>
      </c>
    </row>
    <row r="86" spans="4:13" ht="18" customHeight="1" thickBot="1">
      <c r="D86" s="380"/>
      <c r="E86" s="376" t="s">
        <v>177</v>
      </c>
      <c r="F86" s="401">
        <f t="shared" ref="F86:L86" si="48">SUBTOTAL(9,F85)</f>
        <v>0</v>
      </c>
      <c r="G86" s="382">
        <f t="shared" si="48"/>
        <v>0</v>
      </c>
      <c r="H86" s="401">
        <f t="shared" si="48"/>
        <v>0</v>
      </c>
      <c r="I86" s="494">
        <f t="shared" si="48"/>
        <v>0</v>
      </c>
      <c r="K86" s="401">
        <f t="shared" si="48"/>
        <v>0</v>
      </c>
      <c r="L86" s="494">
        <f t="shared" si="48"/>
        <v>0</v>
      </c>
    </row>
    <row r="87" spans="4:13" ht="18" customHeight="1" thickTop="1">
      <c r="D87" s="378" t="s">
        <v>265</v>
      </c>
      <c r="E87" s="174" t="s">
        <v>200</v>
      </c>
      <c r="F87" s="406">
        <f t="shared" ref="F87:H87" si="49">N162</f>
        <v>0</v>
      </c>
      <c r="G87" s="393">
        <f t="shared" si="49"/>
        <v>0</v>
      </c>
      <c r="H87" s="406">
        <f t="shared" si="49"/>
        <v>0</v>
      </c>
      <c r="I87" s="489">
        <f>Q162</f>
        <v>0</v>
      </c>
      <c r="J87" s="99" t="str">
        <f>R162</f>
        <v>都</v>
      </c>
      <c r="K87" s="406">
        <f>S162</f>
        <v>0</v>
      </c>
      <c r="L87" s="398">
        <f>T162</f>
        <v>0</v>
      </c>
      <c r="M87" s="99" t="str">
        <f>U162</f>
        <v>区</v>
      </c>
    </row>
    <row r="88" spans="4:13" ht="18" customHeight="1" thickBot="1">
      <c r="D88" s="380"/>
      <c r="E88" s="376" t="s">
        <v>177</v>
      </c>
      <c r="F88" s="401">
        <f t="shared" ref="F88:L88" si="50">SUBTOTAL(9,F87)</f>
        <v>0</v>
      </c>
      <c r="G88" s="382">
        <f t="shared" si="50"/>
        <v>0</v>
      </c>
      <c r="H88" s="401">
        <f t="shared" si="50"/>
        <v>0</v>
      </c>
      <c r="I88" s="494">
        <f t="shared" si="50"/>
        <v>0</v>
      </c>
      <c r="K88" s="401">
        <f t="shared" si="50"/>
        <v>0</v>
      </c>
      <c r="L88" s="494">
        <f t="shared" si="50"/>
        <v>0</v>
      </c>
    </row>
    <row r="89" spans="4:13" ht="18" customHeight="1" thickTop="1">
      <c r="D89" s="378" t="s">
        <v>267</v>
      </c>
      <c r="E89" s="174" t="s">
        <v>200</v>
      </c>
      <c r="F89" s="406">
        <f t="shared" ref="F89:H89" si="51">N163</f>
        <v>0</v>
      </c>
      <c r="G89" s="393">
        <f t="shared" si="51"/>
        <v>0</v>
      </c>
      <c r="H89" s="406">
        <f t="shared" si="51"/>
        <v>0</v>
      </c>
      <c r="I89" s="489">
        <f>Q163</f>
        <v>0</v>
      </c>
      <c r="J89" s="99" t="str">
        <f>R163</f>
        <v>区</v>
      </c>
      <c r="K89" s="406">
        <f>S163</f>
        <v>0</v>
      </c>
      <c r="L89" s="398">
        <f>T163</f>
        <v>0</v>
      </c>
      <c r="M89" s="99" t="str">
        <f>U163</f>
        <v>区</v>
      </c>
    </row>
    <row r="90" spans="4:13" ht="18" customHeight="1" thickBot="1">
      <c r="D90" s="380"/>
      <c r="E90" s="376" t="s">
        <v>177</v>
      </c>
      <c r="F90" s="401">
        <f t="shared" ref="F90:L90" si="52">SUBTOTAL(9,F89)</f>
        <v>0</v>
      </c>
      <c r="G90" s="382">
        <f t="shared" si="52"/>
        <v>0</v>
      </c>
      <c r="H90" s="401">
        <f t="shared" si="52"/>
        <v>0</v>
      </c>
      <c r="I90" s="494">
        <f t="shared" si="52"/>
        <v>0</v>
      </c>
      <c r="K90" s="401">
        <f t="shared" si="52"/>
        <v>0</v>
      </c>
      <c r="L90" s="494">
        <f t="shared" si="52"/>
        <v>0</v>
      </c>
    </row>
    <row r="91" spans="4:13" ht="18" customHeight="1" thickTop="1">
      <c r="D91" s="378" t="s">
        <v>269</v>
      </c>
      <c r="E91" s="174" t="s">
        <v>200</v>
      </c>
      <c r="F91" s="406">
        <f t="shared" ref="F91:H91" si="53">N164</f>
        <v>0</v>
      </c>
      <c r="G91" s="393">
        <f t="shared" si="53"/>
        <v>0</v>
      </c>
      <c r="H91" s="406">
        <f t="shared" si="53"/>
        <v>0</v>
      </c>
      <c r="I91" s="489">
        <f>Q164</f>
        <v>0</v>
      </c>
      <c r="J91" s="99" t="str">
        <f>R164</f>
        <v>都</v>
      </c>
      <c r="K91" s="406">
        <f>S164</f>
        <v>0</v>
      </c>
      <c r="L91" s="398">
        <f>T164</f>
        <v>0</v>
      </c>
      <c r="M91" s="99" t="str">
        <f>U164</f>
        <v>区</v>
      </c>
    </row>
    <row r="92" spans="4:13" ht="18" customHeight="1" thickBot="1">
      <c r="D92" s="380"/>
      <c r="E92" s="376" t="s">
        <v>177</v>
      </c>
      <c r="F92" s="401">
        <f t="shared" ref="F92:L92" si="54">SUBTOTAL(9,F91)</f>
        <v>0</v>
      </c>
      <c r="G92" s="382">
        <f t="shared" si="54"/>
        <v>0</v>
      </c>
      <c r="H92" s="401">
        <f t="shared" si="54"/>
        <v>0</v>
      </c>
      <c r="I92" s="494">
        <f t="shared" si="54"/>
        <v>0</v>
      </c>
      <c r="K92" s="401">
        <f t="shared" si="54"/>
        <v>0</v>
      </c>
      <c r="L92" s="494">
        <f t="shared" si="54"/>
        <v>0</v>
      </c>
    </row>
    <row r="93" spans="4:13" ht="18" customHeight="1" thickTop="1">
      <c r="D93" s="378" t="s">
        <v>271</v>
      </c>
      <c r="E93" s="174" t="s">
        <v>200</v>
      </c>
      <c r="F93" s="406">
        <f t="shared" ref="F93:H93" si="55">N165</f>
        <v>0</v>
      </c>
      <c r="G93" s="393">
        <f t="shared" si="55"/>
        <v>0</v>
      </c>
      <c r="H93" s="406">
        <f t="shared" si="55"/>
        <v>0</v>
      </c>
      <c r="I93" s="489">
        <f>Q165</f>
        <v>0</v>
      </c>
      <c r="J93" s="99" t="str">
        <f>R165</f>
        <v>都</v>
      </c>
      <c r="K93" s="406">
        <f>S165</f>
        <v>0</v>
      </c>
      <c r="L93" s="398">
        <f>T165</f>
        <v>0</v>
      </c>
      <c r="M93" s="99" t="str">
        <f>U165</f>
        <v>区</v>
      </c>
    </row>
    <row r="94" spans="4:13" ht="18" customHeight="1" thickBot="1">
      <c r="D94" s="380"/>
      <c r="E94" s="376" t="s">
        <v>177</v>
      </c>
      <c r="F94" s="401">
        <f t="shared" ref="F94:L94" si="56">SUBTOTAL(9,F93)</f>
        <v>0</v>
      </c>
      <c r="G94" s="382">
        <f t="shared" si="56"/>
        <v>0</v>
      </c>
      <c r="H94" s="401">
        <f t="shared" si="56"/>
        <v>0</v>
      </c>
      <c r="I94" s="494">
        <f t="shared" si="56"/>
        <v>0</v>
      </c>
      <c r="K94" s="401">
        <f t="shared" si="56"/>
        <v>0</v>
      </c>
      <c r="L94" s="494">
        <f t="shared" si="56"/>
        <v>0</v>
      </c>
    </row>
    <row r="95" spans="4:13" ht="18" customHeight="1" thickTop="1">
      <c r="D95" s="378" t="s">
        <v>273</v>
      </c>
      <c r="E95" s="174" t="s">
        <v>200</v>
      </c>
      <c r="F95" s="406">
        <f t="shared" ref="F95:H95" si="57">N166</f>
        <v>0</v>
      </c>
      <c r="G95" s="393">
        <f t="shared" si="57"/>
        <v>0</v>
      </c>
      <c r="H95" s="406">
        <f t="shared" si="57"/>
        <v>0</v>
      </c>
      <c r="I95" s="489">
        <f>Q166</f>
        <v>0</v>
      </c>
      <c r="J95" s="99" t="str">
        <f>R166</f>
        <v>都</v>
      </c>
      <c r="K95" s="406">
        <f>S166</f>
        <v>0</v>
      </c>
      <c r="L95" s="398">
        <f>T166</f>
        <v>0</v>
      </c>
      <c r="M95" s="99" t="str">
        <f>U166</f>
        <v>区</v>
      </c>
    </row>
    <row r="96" spans="4:13" ht="18" customHeight="1" thickBot="1">
      <c r="D96" s="380"/>
      <c r="E96" s="376" t="s">
        <v>177</v>
      </c>
      <c r="F96" s="401">
        <f t="shared" ref="F96:L96" si="58">SUBTOTAL(9,F95)</f>
        <v>0</v>
      </c>
      <c r="G96" s="382">
        <f t="shared" si="58"/>
        <v>0</v>
      </c>
      <c r="H96" s="401">
        <f t="shared" si="58"/>
        <v>0</v>
      </c>
      <c r="I96" s="494">
        <f t="shared" si="58"/>
        <v>0</v>
      </c>
      <c r="K96" s="401">
        <f t="shared" si="58"/>
        <v>0</v>
      </c>
      <c r="L96" s="494">
        <f t="shared" si="58"/>
        <v>0</v>
      </c>
    </row>
    <row r="97" spans="4:13" ht="18" customHeight="1" thickTop="1">
      <c r="D97" s="378" t="s">
        <v>275</v>
      </c>
      <c r="E97" s="174" t="s">
        <v>200</v>
      </c>
      <c r="F97" s="406">
        <f t="shared" ref="F97:H97" si="59">N167</f>
        <v>0</v>
      </c>
      <c r="G97" s="393">
        <f t="shared" si="59"/>
        <v>0</v>
      </c>
      <c r="H97" s="406">
        <f t="shared" si="59"/>
        <v>0</v>
      </c>
      <c r="I97" s="489">
        <f>Q167</f>
        <v>0</v>
      </c>
      <c r="J97" s="99" t="str">
        <f>R167</f>
        <v>区</v>
      </c>
      <c r="K97" s="406">
        <f>S167</f>
        <v>0</v>
      </c>
      <c r="L97" s="398">
        <f>T167</f>
        <v>0</v>
      </c>
      <c r="M97" s="99" t="str">
        <f>U167</f>
        <v>区</v>
      </c>
    </row>
    <row r="98" spans="4:13" ht="18" customHeight="1" thickBot="1">
      <c r="D98" s="380"/>
      <c r="E98" s="376" t="s">
        <v>177</v>
      </c>
      <c r="F98" s="401">
        <f t="shared" ref="F98:L98" si="60">SUBTOTAL(9,F97)</f>
        <v>0</v>
      </c>
      <c r="G98" s="382">
        <f t="shared" si="60"/>
        <v>0</v>
      </c>
      <c r="H98" s="401">
        <f t="shared" si="60"/>
        <v>0</v>
      </c>
      <c r="I98" s="494">
        <f t="shared" si="60"/>
        <v>0</v>
      </c>
      <c r="K98" s="401">
        <f t="shared" si="60"/>
        <v>0</v>
      </c>
      <c r="L98" s="494">
        <f t="shared" si="60"/>
        <v>0</v>
      </c>
    </row>
    <row r="99" spans="4:13" ht="18" customHeight="1" thickTop="1">
      <c r="D99" s="378" t="s">
        <v>277</v>
      </c>
      <c r="E99" s="174" t="s">
        <v>200</v>
      </c>
      <c r="F99" s="406">
        <f t="shared" ref="F99:H99" si="61">N168</f>
        <v>0</v>
      </c>
      <c r="G99" s="393">
        <f t="shared" si="61"/>
        <v>0</v>
      </c>
      <c r="H99" s="406">
        <f t="shared" si="61"/>
        <v>0</v>
      </c>
      <c r="I99" s="489">
        <f>Q168</f>
        <v>0</v>
      </c>
      <c r="J99" s="99" t="str">
        <f>R168</f>
        <v>区</v>
      </c>
      <c r="K99" s="406">
        <f>S168</f>
        <v>0</v>
      </c>
      <c r="L99" s="398">
        <f>T168</f>
        <v>0</v>
      </c>
      <c r="M99" s="99" t="str">
        <f>U168</f>
        <v>区</v>
      </c>
    </row>
    <row r="100" spans="4:13" ht="18" customHeight="1" thickBot="1">
      <c r="D100" s="380"/>
      <c r="E100" s="376" t="s">
        <v>177</v>
      </c>
      <c r="F100" s="401">
        <f t="shared" ref="F100:L100" si="62">SUBTOTAL(9,F99)</f>
        <v>0</v>
      </c>
      <c r="G100" s="382">
        <f t="shared" si="62"/>
        <v>0</v>
      </c>
      <c r="H100" s="401">
        <f t="shared" si="62"/>
        <v>0</v>
      </c>
      <c r="I100" s="494">
        <f t="shared" si="62"/>
        <v>0</v>
      </c>
      <c r="K100" s="401">
        <f t="shared" si="62"/>
        <v>0</v>
      </c>
      <c r="L100" s="494">
        <f t="shared" si="62"/>
        <v>0</v>
      </c>
    </row>
    <row r="101" spans="4:13" ht="18" customHeight="1" thickTop="1">
      <c r="D101" s="487" t="s">
        <v>364</v>
      </c>
      <c r="E101" s="174" t="s">
        <v>200</v>
      </c>
      <c r="F101" s="406">
        <f t="shared" ref="F101:H101" si="63">N193</f>
        <v>0</v>
      </c>
      <c r="G101" s="488">
        <f t="shared" si="63"/>
        <v>0</v>
      </c>
      <c r="H101" s="406">
        <f t="shared" si="63"/>
        <v>0</v>
      </c>
      <c r="I101" s="489">
        <f>Q193</f>
        <v>0</v>
      </c>
      <c r="K101" s="406">
        <f>S193</f>
        <v>0</v>
      </c>
      <c r="L101" s="489">
        <f>T193</f>
        <v>0</v>
      </c>
      <c r="M101" s="99" t="s">
        <v>373</v>
      </c>
    </row>
    <row r="102" spans="4:13" ht="18" customHeight="1" thickBot="1">
      <c r="D102" s="486"/>
      <c r="E102" s="376" t="s">
        <v>177</v>
      </c>
      <c r="F102" s="401">
        <f t="shared" ref="F102" si="64">SUBTOTAL(9,F101)</f>
        <v>0</v>
      </c>
      <c r="G102" s="382">
        <f t="shared" ref="G102" si="65">SUBTOTAL(9,G101)</f>
        <v>0</v>
      </c>
      <c r="H102" s="401">
        <f t="shared" ref="H102" si="66">SUBTOTAL(9,H101)</f>
        <v>0</v>
      </c>
      <c r="I102" s="494">
        <f t="shared" ref="I102" si="67">SUBTOTAL(9,I101)</f>
        <v>0</v>
      </c>
      <c r="K102" s="401">
        <f t="shared" ref="K102" si="68">SUBTOTAL(9,K101)</f>
        <v>0</v>
      </c>
      <c r="L102" s="494">
        <f t="shared" ref="L102" si="69">SUBTOTAL(9,L101)</f>
        <v>0</v>
      </c>
    </row>
    <row r="103" spans="4:13" ht="18" customHeight="1" thickTop="1">
      <c r="D103" s="487" t="s">
        <v>365</v>
      </c>
      <c r="E103" s="174" t="s">
        <v>200</v>
      </c>
      <c r="F103" s="406">
        <f t="shared" ref="F103:H103" si="70">N194</f>
        <v>0</v>
      </c>
      <c r="G103" s="488">
        <f t="shared" si="70"/>
        <v>0</v>
      </c>
      <c r="H103" s="406">
        <f t="shared" si="70"/>
        <v>0</v>
      </c>
      <c r="I103" s="489">
        <f>Q194</f>
        <v>0</v>
      </c>
      <c r="K103" s="406">
        <f>S194</f>
        <v>0</v>
      </c>
      <c r="L103" s="489">
        <f>T194</f>
        <v>0</v>
      </c>
      <c r="M103" s="99" t="s">
        <v>373</v>
      </c>
    </row>
    <row r="104" spans="4:13" ht="18" customHeight="1" thickBot="1">
      <c r="D104" s="486"/>
      <c r="E104" s="376" t="s">
        <v>177</v>
      </c>
      <c r="F104" s="401">
        <f t="shared" ref="F104" si="71">SUBTOTAL(9,F103)</f>
        <v>0</v>
      </c>
      <c r="G104" s="382">
        <f t="shared" ref="G104" si="72">SUBTOTAL(9,G103)</f>
        <v>0</v>
      </c>
      <c r="H104" s="401">
        <f t="shared" ref="H104" si="73">SUBTOTAL(9,H103)</f>
        <v>0</v>
      </c>
      <c r="I104" s="494">
        <f t="shared" ref="I104" si="74">SUBTOTAL(9,I103)</f>
        <v>0</v>
      </c>
      <c r="K104" s="401">
        <f t="shared" ref="K104" si="75">SUBTOTAL(9,K103)</f>
        <v>0</v>
      </c>
      <c r="L104" s="494">
        <f t="shared" ref="L104" si="76">SUBTOTAL(9,L103)</f>
        <v>0</v>
      </c>
    </row>
    <row r="105" spans="4:13" ht="18" customHeight="1" thickTop="1">
      <c r="D105" s="487" t="s">
        <v>366</v>
      </c>
      <c r="E105" s="174" t="s">
        <v>200</v>
      </c>
      <c r="F105" s="406">
        <f t="shared" ref="F105:H105" si="77">N195</f>
        <v>0</v>
      </c>
      <c r="G105" s="488">
        <f t="shared" si="77"/>
        <v>0</v>
      </c>
      <c r="H105" s="406">
        <f t="shared" si="77"/>
        <v>0</v>
      </c>
      <c r="I105" s="489">
        <f>Q195</f>
        <v>0</v>
      </c>
      <c r="K105" s="406">
        <f>S195</f>
        <v>0</v>
      </c>
      <c r="L105" s="489">
        <f>T195</f>
        <v>0</v>
      </c>
      <c r="M105" s="99" t="s">
        <v>373</v>
      </c>
    </row>
    <row r="106" spans="4:13" ht="18" customHeight="1" thickBot="1">
      <c r="D106" s="486"/>
      <c r="E106" s="376" t="s">
        <v>177</v>
      </c>
      <c r="F106" s="401">
        <f t="shared" ref="F106" si="78">SUBTOTAL(9,F105)</f>
        <v>0</v>
      </c>
      <c r="G106" s="382">
        <f t="shared" ref="G106" si="79">SUBTOTAL(9,G105)</f>
        <v>0</v>
      </c>
      <c r="H106" s="401">
        <f t="shared" ref="H106" si="80">SUBTOTAL(9,H105)</f>
        <v>0</v>
      </c>
      <c r="I106" s="494">
        <f t="shared" ref="I106" si="81">SUBTOTAL(9,I105)</f>
        <v>0</v>
      </c>
      <c r="K106" s="401">
        <f t="shared" ref="K106" si="82">SUBTOTAL(9,K105)</f>
        <v>0</v>
      </c>
      <c r="L106" s="494">
        <f t="shared" ref="L106" si="83">SUBTOTAL(9,L105)</f>
        <v>0</v>
      </c>
    </row>
    <row r="107" spans="4:13" ht="18" customHeight="1" thickTop="1">
      <c r="D107" s="487" t="s">
        <v>367</v>
      </c>
      <c r="E107" s="174" t="s">
        <v>200</v>
      </c>
      <c r="F107" s="406">
        <f t="shared" ref="F107:H107" si="84">N196</f>
        <v>0</v>
      </c>
      <c r="G107" s="488">
        <f t="shared" si="84"/>
        <v>0</v>
      </c>
      <c r="H107" s="406">
        <f t="shared" si="84"/>
        <v>0</v>
      </c>
      <c r="I107" s="489">
        <f>Q196</f>
        <v>0</v>
      </c>
      <c r="K107" s="406">
        <f>S196</f>
        <v>0</v>
      </c>
      <c r="L107" s="489">
        <f>T196</f>
        <v>0</v>
      </c>
      <c r="M107" s="99" t="s">
        <v>373</v>
      </c>
    </row>
    <row r="108" spans="4:13" ht="18" customHeight="1" thickBot="1">
      <c r="D108" s="486"/>
      <c r="E108" s="376" t="s">
        <v>177</v>
      </c>
      <c r="F108" s="401">
        <f t="shared" ref="F108" si="85">SUBTOTAL(9,F107)</f>
        <v>0</v>
      </c>
      <c r="G108" s="382">
        <f t="shared" ref="G108" si="86">SUBTOTAL(9,G107)</f>
        <v>0</v>
      </c>
      <c r="H108" s="401">
        <f t="shared" ref="H108" si="87">SUBTOTAL(9,H107)</f>
        <v>0</v>
      </c>
      <c r="I108" s="494">
        <f t="shared" ref="I108" si="88">SUBTOTAL(9,I107)</f>
        <v>0</v>
      </c>
      <c r="K108" s="401">
        <f t="shared" ref="K108" si="89">SUBTOTAL(9,K107)</f>
        <v>0</v>
      </c>
      <c r="L108" s="494">
        <f t="shared" ref="L108" si="90">SUBTOTAL(9,L107)</f>
        <v>0</v>
      </c>
    </row>
    <row r="109" spans="4:13" ht="18" customHeight="1" thickTop="1">
      <c r="D109" s="487" t="s">
        <v>368</v>
      </c>
      <c r="E109" s="174" t="s">
        <v>200</v>
      </c>
      <c r="F109" s="406">
        <f t="shared" ref="F109:H109" si="91">N197</f>
        <v>0</v>
      </c>
      <c r="G109" s="488">
        <f t="shared" si="91"/>
        <v>0</v>
      </c>
      <c r="H109" s="406">
        <f t="shared" si="91"/>
        <v>0</v>
      </c>
      <c r="I109" s="489">
        <f>Q197</f>
        <v>0</v>
      </c>
      <c r="K109" s="406">
        <f>S197</f>
        <v>0</v>
      </c>
      <c r="L109" s="489">
        <f>T197</f>
        <v>0</v>
      </c>
      <c r="M109" s="99" t="s">
        <v>373</v>
      </c>
    </row>
    <row r="110" spans="4:13" ht="18" customHeight="1" thickBot="1">
      <c r="D110" s="486"/>
      <c r="E110" s="376" t="s">
        <v>177</v>
      </c>
      <c r="F110" s="401">
        <f t="shared" ref="F110" si="92">SUBTOTAL(9,F109)</f>
        <v>0</v>
      </c>
      <c r="G110" s="382">
        <f t="shared" ref="G110" si="93">SUBTOTAL(9,G109)</f>
        <v>0</v>
      </c>
      <c r="H110" s="401">
        <f t="shared" ref="H110" si="94">SUBTOTAL(9,H109)</f>
        <v>0</v>
      </c>
      <c r="I110" s="494">
        <f t="shared" ref="I110" si="95">SUBTOTAL(9,I109)</f>
        <v>0</v>
      </c>
      <c r="K110" s="401">
        <f t="shared" ref="K110" si="96">SUBTOTAL(9,K109)</f>
        <v>0</v>
      </c>
      <c r="L110" s="494">
        <f t="shared" ref="L110" si="97">SUBTOTAL(9,L109)</f>
        <v>0</v>
      </c>
    </row>
    <row r="111" spans="4:13" ht="18" customHeight="1" thickTop="1">
      <c r="D111" s="487" t="s">
        <v>369</v>
      </c>
      <c r="E111" s="174" t="s">
        <v>200</v>
      </c>
      <c r="F111" s="406">
        <f t="shared" ref="F111:H111" si="98">N198</f>
        <v>0</v>
      </c>
      <c r="G111" s="488">
        <f t="shared" si="98"/>
        <v>0</v>
      </c>
      <c r="H111" s="406">
        <f t="shared" si="98"/>
        <v>0</v>
      </c>
      <c r="I111" s="489">
        <f>Q198</f>
        <v>0</v>
      </c>
      <c r="K111" s="406">
        <f>S198</f>
        <v>0</v>
      </c>
      <c r="L111" s="489">
        <f>T198</f>
        <v>0</v>
      </c>
      <c r="M111" s="99" t="s">
        <v>373</v>
      </c>
    </row>
    <row r="112" spans="4:13" ht="18" customHeight="1" thickBot="1">
      <c r="D112" s="485"/>
      <c r="E112" s="376" t="s">
        <v>177</v>
      </c>
      <c r="F112" s="401">
        <f t="shared" ref="F112:L112" si="99">SUBTOTAL(9,F111)</f>
        <v>0</v>
      </c>
      <c r="G112" s="382">
        <f t="shared" si="99"/>
        <v>0</v>
      </c>
      <c r="H112" s="401">
        <f t="shared" si="99"/>
        <v>0</v>
      </c>
      <c r="I112" s="504">
        <f t="shared" si="99"/>
        <v>0</v>
      </c>
      <c r="K112" s="401">
        <f t="shared" si="99"/>
        <v>0</v>
      </c>
      <c r="L112" s="504">
        <f t="shared" si="99"/>
        <v>0</v>
      </c>
    </row>
    <row r="113" spans="4:22" ht="18" customHeight="1" thickTop="1" thickBot="1">
      <c r="D113" s="187"/>
      <c r="E113" s="200"/>
      <c r="F113" s="407">
        <f>SUBTOTAL(9,F47:F112)</f>
        <v>0</v>
      </c>
      <c r="G113" s="202">
        <f>SUBTOTAL(9,G47:G112)</f>
        <v>0</v>
      </c>
      <c r="H113" s="202">
        <f t="shared" ref="H113:I113" si="100">SUBTOTAL(9,H47:H112)</f>
        <v>0</v>
      </c>
      <c r="I113" s="202">
        <f t="shared" si="100"/>
        <v>0</v>
      </c>
      <c r="K113" s="202">
        <f>SUBTOTAL(9,K47:K112)</f>
        <v>0</v>
      </c>
      <c r="L113" s="503">
        <f>SUBTOTAL(9,L47:L112)</f>
        <v>0</v>
      </c>
    </row>
    <row r="114" spans="4:22" ht="18" customHeight="1" thickTop="1">
      <c r="I114" s="325">
        <f>G113+L113+I113</f>
        <v>0</v>
      </c>
    </row>
    <row r="117" spans="4:22" ht="18" customHeight="1" thickBot="1"/>
    <row r="118" spans="4:22" ht="18" customHeight="1" thickTop="1">
      <c r="L118" s="205" t="s">
        <v>171</v>
      </c>
      <c r="M118" s="206" t="s">
        <v>172</v>
      </c>
    </row>
    <row r="119" spans="4:22" ht="18" customHeight="1">
      <c r="L119" s="207" t="s">
        <v>354</v>
      </c>
      <c r="M119" s="208">
        <v>20000</v>
      </c>
    </row>
    <row r="120" spans="4:22" ht="18" customHeight="1">
      <c r="L120" s="207" t="s">
        <v>175</v>
      </c>
      <c r="M120" s="208">
        <v>7500</v>
      </c>
    </row>
    <row r="121" spans="4:22" ht="18" customHeight="1" thickBot="1">
      <c r="L121" s="215" t="s">
        <v>370</v>
      </c>
      <c r="M121" s="471">
        <v>7500</v>
      </c>
    </row>
    <row r="122" spans="4:22" ht="18" customHeight="1" thickTop="1">
      <c r="L122" s="211" t="s">
        <v>353</v>
      </c>
    </row>
    <row r="123" spans="4:22" ht="18" customHeight="1">
      <c r="L123" s="212" t="s">
        <v>351</v>
      </c>
    </row>
    <row r="124" spans="4:22" ht="18" customHeight="1" thickBot="1">
      <c r="L124" s="213" t="s">
        <v>144</v>
      </c>
    </row>
    <row r="125" spans="4:22" ht="18" customHeight="1" thickTop="1" thickBot="1">
      <c r="S125" s="231"/>
      <c r="T125" s="231"/>
    </row>
    <row r="126" spans="4:22" ht="18" customHeight="1" thickTop="1" thickBot="1">
      <c r="L126" s="214" t="s">
        <v>40</v>
      </c>
      <c r="M126" s="698" t="s">
        <v>41</v>
      </c>
      <c r="N126" s="696"/>
      <c r="O126" s="700" t="s">
        <v>42</v>
      </c>
      <c r="P126" s="689" t="s">
        <v>43</v>
      </c>
      <c r="R126" s="515" t="s">
        <v>40</v>
      </c>
      <c r="S126" s="699" t="s">
        <v>41</v>
      </c>
      <c r="T126" s="699"/>
      <c r="U126" s="696" t="s">
        <v>42</v>
      </c>
      <c r="V126" s="689" t="s">
        <v>43</v>
      </c>
    </row>
    <row r="127" spans="4:22" ht="18" customHeight="1" thickBot="1">
      <c r="L127" s="215" t="s">
        <v>45</v>
      </c>
      <c r="M127" s="549" t="s">
        <v>383</v>
      </c>
      <c r="N127" s="550" t="s">
        <v>382</v>
      </c>
      <c r="O127" s="701"/>
      <c r="P127" s="690"/>
      <c r="R127" s="516" t="s">
        <v>45</v>
      </c>
      <c r="S127" s="517" t="s">
        <v>383</v>
      </c>
      <c r="T127" s="517" t="s">
        <v>382</v>
      </c>
      <c r="U127" s="697"/>
      <c r="V127" s="690"/>
    </row>
    <row r="128" spans="4:22" ht="18" customHeight="1" thickTop="1">
      <c r="L128" s="205" t="s">
        <v>242</v>
      </c>
      <c r="M128" s="512" t="s">
        <v>61</v>
      </c>
      <c r="N128" s="216" t="s">
        <v>61</v>
      </c>
      <c r="O128" s="216" t="s">
        <v>61</v>
      </c>
      <c r="P128" s="217" t="s">
        <v>61</v>
      </c>
      <c r="R128" s="205" t="s">
        <v>242</v>
      </c>
      <c r="S128" s="216" t="s">
        <v>168</v>
      </c>
      <c r="T128" s="216" t="s">
        <v>168</v>
      </c>
      <c r="U128" s="216" t="s">
        <v>170</v>
      </c>
      <c r="V128" s="217" t="s">
        <v>170</v>
      </c>
    </row>
    <row r="129" spans="12:22" ht="18" customHeight="1">
      <c r="L129" s="207" t="s">
        <v>244</v>
      </c>
      <c r="M129" s="513" t="s">
        <v>61</v>
      </c>
      <c r="N129" s="218" t="s">
        <v>61</v>
      </c>
      <c r="O129" s="218" t="s">
        <v>61</v>
      </c>
      <c r="P129" s="219" t="s">
        <v>61</v>
      </c>
      <c r="R129" s="207" t="s">
        <v>244</v>
      </c>
      <c r="S129" s="365" t="s">
        <v>168</v>
      </c>
      <c r="T129" s="365" t="s">
        <v>168</v>
      </c>
      <c r="U129" s="365" t="s">
        <v>170</v>
      </c>
      <c r="V129" s="219" t="s">
        <v>170</v>
      </c>
    </row>
    <row r="130" spans="12:22" ht="18" customHeight="1">
      <c r="L130" s="207" t="s">
        <v>246</v>
      </c>
      <c r="M130" s="513" t="s">
        <v>61</v>
      </c>
      <c r="N130" s="218" t="s">
        <v>61</v>
      </c>
      <c r="O130" s="218" t="s">
        <v>61</v>
      </c>
      <c r="P130" s="219" t="s">
        <v>61</v>
      </c>
      <c r="R130" s="207" t="s">
        <v>246</v>
      </c>
      <c r="S130" s="218" t="s">
        <v>170</v>
      </c>
      <c r="T130" s="218" t="s">
        <v>168</v>
      </c>
      <c r="U130" s="218" t="s">
        <v>170</v>
      </c>
      <c r="V130" s="219" t="s">
        <v>170</v>
      </c>
    </row>
    <row r="131" spans="12:22" ht="18" customHeight="1">
      <c r="L131" s="207" t="s">
        <v>248</v>
      </c>
      <c r="M131" s="513" t="s">
        <v>61</v>
      </c>
      <c r="N131" s="218" t="s">
        <v>61</v>
      </c>
      <c r="O131" s="218" t="s">
        <v>61</v>
      </c>
      <c r="P131" s="219" t="s">
        <v>61</v>
      </c>
      <c r="R131" s="207" t="s">
        <v>248</v>
      </c>
      <c r="S131" s="218" t="s">
        <v>170</v>
      </c>
      <c r="T131" s="218" t="s">
        <v>168</v>
      </c>
      <c r="U131" s="218" t="s">
        <v>170</v>
      </c>
      <c r="V131" s="219" t="s">
        <v>170</v>
      </c>
    </row>
    <row r="132" spans="12:22" ht="18" customHeight="1">
      <c r="L132" s="207" t="s">
        <v>250</v>
      </c>
      <c r="M132" s="513" t="s">
        <v>61</v>
      </c>
      <c r="N132" s="218" t="s">
        <v>61</v>
      </c>
      <c r="O132" s="223" t="s">
        <v>61</v>
      </c>
      <c r="P132" s="219" t="s">
        <v>61</v>
      </c>
      <c r="R132" s="207" t="s">
        <v>250</v>
      </c>
      <c r="S132" s="218" t="s">
        <v>170</v>
      </c>
      <c r="T132" s="218" t="s">
        <v>168</v>
      </c>
      <c r="U132" s="218" t="s">
        <v>170</v>
      </c>
      <c r="V132" s="219" t="s">
        <v>170</v>
      </c>
    </row>
    <row r="133" spans="12:22" ht="18" customHeight="1">
      <c r="L133" s="207" t="s">
        <v>252</v>
      </c>
      <c r="M133" s="513" t="s">
        <v>61</v>
      </c>
      <c r="N133" s="218" t="s">
        <v>61</v>
      </c>
      <c r="O133" s="223" t="s">
        <v>61</v>
      </c>
      <c r="P133" s="219" t="s">
        <v>61</v>
      </c>
      <c r="R133" s="207" t="s">
        <v>252</v>
      </c>
      <c r="S133" s="218" t="s">
        <v>170</v>
      </c>
      <c r="T133" s="218" t="s">
        <v>168</v>
      </c>
      <c r="U133" s="218" t="s">
        <v>170</v>
      </c>
      <c r="V133" s="219" t="s">
        <v>170</v>
      </c>
    </row>
    <row r="134" spans="12:22" ht="18" customHeight="1">
      <c r="L134" s="207" t="s">
        <v>254</v>
      </c>
      <c r="M134" s="513" t="s">
        <v>61</v>
      </c>
      <c r="N134" s="218" t="s">
        <v>61</v>
      </c>
      <c r="O134" s="223" t="s">
        <v>61</v>
      </c>
      <c r="P134" s="219" t="s">
        <v>61</v>
      </c>
      <c r="R134" s="207" t="s">
        <v>254</v>
      </c>
      <c r="S134" s="218" t="s">
        <v>170</v>
      </c>
      <c r="T134" s="218" t="s">
        <v>168</v>
      </c>
      <c r="U134" s="218" t="s">
        <v>170</v>
      </c>
      <c r="V134" s="219" t="s">
        <v>170</v>
      </c>
    </row>
    <row r="135" spans="12:22" ht="18" customHeight="1">
      <c r="L135" s="207" t="s">
        <v>256</v>
      </c>
      <c r="M135" s="513" t="s">
        <v>61</v>
      </c>
      <c r="N135" s="218" t="s">
        <v>61</v>
      </c>
      <c r="O135" s="223" t="s">
        <v>61</v>
      </c>
      <c r="P135" s="219" t="s">
        <v>61</v>
      </c>
      <c r="R135" s="207" t="s">
        <v>256</v>
      </c>
      <c r="S135" s="218" t="s">
        <v>170</v>
      </c>
      <c r="T135" s="218" t="s">
        <v>168</v>
      </c>
      <c r="U135" s="218" t="s">
        <v>170</v>
      </c>
      <c r="V135" s="219" t="s">
        <v>170</v>
      </c>
    </row>
    <row r="136" spans="12:22" ht="18" customHeight="1">
      <c r="L136" s="207" t="s">
        <v>260</v>
      </c>
      <c r="M136" s="513" t="s">
        <v>61</v>
      </c>
      <c r="N136" s="218" t="s">
        <v>61</v>
      </c>
      <c r="O136" s="223" t="s">
        <v>258</v>
      </c>
      <c r="P136" s="219" t="s">
        <v>258</v>
      </c>
      <c r="R136" s="207" t="s">
        <v>260</v>
      </c>
      <c r="S136" s="218" t="s">
        <v>170</v>
      </c>
      <c r="T136" s="218" t="s">
        <v>168</v>
      </c>
      <c r="U136" s="223" t="s">
        <v>258</v>
      </c>
      <c r="V136" s="219" t="s">
        <v>258</v>
      </c>
    </row>
    <row r="137" spans="12:22" ht="18" customHeight="1">
      <c r="L137" s="207" t="s">
        <v>261</v>
      </c>
      <c r="M137" s="513" t="s">
        <v>61</v>
      </c>
      <c r="N137" s="218" t="s">
        <v>61</v>
      </c>
      <c r="O137" s="223" t="s">
        <v>258</v>
      </c>
      <c r="P137" s="364" t="s">
        <v>258</v>
      </c>
      <c r="R137" s="207" t="s">
        <v>261</v>
      </c>
      <c r="S137" s="218" t="s">
        <v>170</v>
      </c>
      <c r="T137" s="218" t="s">
        <v>168</v>
      </c>
      <c r="U137" s="223" t="s">
        <v>258</v>
      </c>
      <c r="V137" s="364" t="s">
        <v>258</v>
      </c>
    </row>
    <row r="138" spans="12:22" ht="18" customHeight="1">
      <c r="L138" s="207" t="s">
        <v>263</v>
      </c>
      <c r="M138" s="513" t="s">
        <v>61</v>
      </c>
      <c r="N138" s="218" t="s">
        <v>61</v>
      </c>
      <c r="O138" s="223" t="s">
        <v>258</v>
      </c>
      <c r="P138" s="219" t="s">
        <v>258</v>
      </c>
      <c r="R138" s="207" t="s">
        <v>263</v>
      </c>
      <c r="S138" s="218" t="s">
        <v>170</v>
      </c>
      <c r="T138" s="218" t="s">
        <v>168</v>
      </c>
      <c r="U138" s="223" t="s">
        <v>258</v>
      </c>
      <c r="V138" s="219" t="s">
        <v>258</v>
      </c>
    </row>
    <row r="139" spans="12:22" ht="18" customHeight="1">
      <c r="L139" s="207" t="s">
        <v>334</v>
      </c>
      <c r="M139" s="513" t="s">
        <v>61</v>
      </c>
      <c r="N139" s="218" t="s">
        <v>61</v>
      </c>
      <c r="O139" s="223" t="s">
        <v>258</v>
      </c>
      <c r="P139" s="219" t="s">
        <v>258</v>
      </c>
      <c r="R139" s="207" t="s">
        <v>334</v>
      </c>
      <c r="S139" s="218" t="s">
        <v>170</v>
      </c>
      <c r="T139" s="218" t="s">
        <v>168</v>
      </c>
      <c r="U139" s="223" t="s">
        <v>258</v>
      </c>
      <c r="V139" s="219" t="s">
        <v>258</v>
      </c>
    </row>
    <row r="140" spans="12:22" ht="18" customHeight="1">
      <c r="L140" s="207" t="s">
        <v>265</v>
      </c>
      <c r="M140" s="513" t="s">
        <v>61</v>
      </c>
      <c r="N140" s="218" t="s">
        <v>61</v>
      </c>
      <c r="O140" s="223" t="s">
        <v>258</v>
      </c>
      <c r="P140" s="219" t="s">
        <v>258</v>
      </c>
      <c r="R140" s="207" t="s">
        <v>265</v>
      </c>
      <c r="S140" s="218" t="s">
        <v>170</v>
      </c>
      <c r="T140" s="218" t="s">
        <v>168</v>
      </c>
      <c r="U140" s="223" t="s">
        <v>258</v>
      </c>
      <c r="V140" s="219" t="s">
        <v>258</v>
      </c>
    </row>
    <row r="141" spans="12:22" ht="18" customHeight="1">
      <c r="L141" s="207" t="s">
        <v>267</v>
      </c>
      <c r="M141" s="513" t="s">
        <v>61</v>
      </c>
      <c r="N141" s="218" t="s">
        <v>61</v>
      </c>
      <c r="O141" s="223" t="s">
        <v>258</v>
      </c>
      <c r="P141" s="219" t="s">
        <v>258</v>
      </c>
      <c r="R141" s="207" t="s">
        <v>267</v>
      </c>
      <c r="S141" s="218" t="s">
        <v>168</v>
      </c>
      <c r="T141" s="218" t="s">
        <v>168</v>
      </c>
      <c r="U141" s="223" t="s">
        <v>258</v>
      </c>
      <c r="V141" s="219" t="s">
        <v>258</v>
      </c>
    </row>
    <row r="142" spans="12:22" ht="18" customHeight="1">
      <c r="L142" s="207" t="s">
        <v>269</v>
      </c>
      <c r="M142" s="513" t="s">
        <v>61</v>
      </c>
      <c r="N142" s="218" t="s">
        <v>61</v>
      </c>
      <c r="O142" s="223" t="s">
        <v>258</v>
      </c>
      <c r="P142" s="219" t="s">
        <v>258</v>
      </c>
      <c r="R142" s="207" t="s">
        <v>269</v>
      </c>
      <c r="S142" s="218" t="s">
        <v>170</v>
      </c>
      <c r="T142" s="218" t="s">
        <v>168</v>
      </c>
      <c r="U142" s="223" t="s">
        <v>258</v>
      </c>
      <c r="V142" s="219" t="s">
        <v>258</v>
      </c>
    </row>
    <row r="143" spans="12:22" ht="18" customHeight="1">
      <c r="L143" s="207" t="s">
        <v>271</v>
      </c>
      <c r="M143" s="513" t="s">
        <v>61</v>
      </c>
      <c r="N143" s="218" t="s">
        <v>61</v>
      </c>
      <c r="O143" s="223" t="s">
        <v>258</v>
      </c>
      <c r="P143" s="219" t="s">
        <v>258</v>
      </c>
      <c r="R143" s="207" t="s">
        <v>271</v>
      </c>
      <c r="S143" s="218" t="s">
        <v>170</v>
      </c>
      <c r="T143" s="218" t="s">
        <v>168</v>
      </c>
      <c r="U143" s="223" t="s">
        <v>258</v>
      </c>
      <c r="V143" s="219" t="s">
        <v>258</v>
      </c>
    </row>
    <row r="144" spans="12:22" ht="18" customHeight="1">
      <c r="L144" s="207" t="s">
        <v>273</v>
      </c>
      <c r="M144" s="513" t="s">
        <v>61</v>
      </c>
      <c r="N144" s="218" t="s">
        <v>61</v>
      </c>
      <c r="O144" s="223" t="s">
        <v>258</v>
      </c>
      <c r="P144" s="219" t="s">
        <v>258</v>
      </c>
      <c r="R144" s="207" t="s">
        <v>273</v>
      </c>
      <c r="S144" s="218" t="s">
        <v>170</v>
      </c>
      <c r="T144" s="218" t="s">
        <v>168</v>
      </c>
      <c r="U144" s="218" t="s">
        <v>258</v>
      </c>
      <c r="V144" s="219" t="s">
        <v>258</v>
      </c>
    </row>
    <row r="145" spans="12:35" ht="18" customHeight="1">
      <c r="L145" s="207" t="s">
        <v>275</v>
      </c>
      <c r="M145" s="513" t="s">
        <v>61</v>
      </c>
      <c r="N145" s="218" t="s">
        <v>61</v>
      </c>
      <c r="O145" s="223" t="s">
        <v>258</v>
      </c>
      <c r="P145" s="219" t="s">
        <v>258</v>
      </c>
      <c r="R145" s="207" t="s">
        <v>275</v>
      </c>
      <c r="S145" s="218" t="s">
        <v>168</v>
      </c>
      <c r="T145" s="218" t="s">
        <v>168</v>
      </c>
      <c r="U145" s="218" t="s">
        <v>258</v>
      </c>
      <c r="V145" s="219" t="s">
        <v>258</v>
      </c>
    </row>
    <row r="146" spans="12:35" ht="18" customHeight="1">
      <c r="L146" s="472" t="s">
        <v>277</v>
      </c>
      <c r="M146" s="514" t="s">
        <v>61</v>
      </c>
      <c r="N146" s="365" t="s">
        <v>61</v>
      </c>
      <c r="O146" s="473" t="s">
        <v>258</v>
      </c>
      <c r="P146" s="474" t="s">
        <v>258</v>
      </c>
      <c r="R146" s="472" t="s">
        <v>277</v>
      </c>
      <c r="S146" s="365" t="s">
        <v>168</v>
      </c>
      <c r="T146" s="365" t="s">
        <v>168</v>
      </c>
      <c r="U146" s="365" t="s">
        <v>258</v>
      </c>
      <c r="V146" s="474" t="s">
        <v>258</v>
      </c>
    </row>
    <row r="147" spans="12:35" ht="18" customHeight="1">
      <c r="L147" s="475" t="s">
        <v>384</v>
      </c>
      <c r="M147" s="467" t="s">
        <v>258</v>
      </c>
      <c r="N147" s="467" t="s">
        <v>61</v>
      </c>
      <c r="O147" s="467" t="s">
        <v>258</v>
      </c>
      <c r="P147" s="476" t="s">
        <v>258</v>
      </c>
      <c r="R147" s="475" t="s">
        <v>364</v>
      </c>
      <c r="S147" s="467" t="s">
        <v>258</v>
      </c>
      <c r="T147" s="467" t="s">
        <v>168</v>
      </c>
      <c r="U147" s="467" t="s">
        <v>258</v>
      </c>
      <c r="V147" s="476" t="s">
        <v>258</v>
      </c>
    </row>
    <row r="148" spans="12:35" ht="18" customHeight="1">
      <c r="L148" s="475" t="s">
        <v>385</v>
      </c>
      <c r="M148" s="467" t="s">
        <v>258</v>
      </c>
      <c r="N148" s="467" t="s">
        <v>61</v>
      </c>
      <c r="O148" s="467" t="s">
        <v>258</v>
      </c>
      <c r="P148" s="476" t="s">
        <v>258</v>
      </c>
      <c r="R148" s="475" t="s">
        <v>365</v>
      </c>
      <c r="S148" s="467" t="s">
        <v>258</v>
      </c>
      <c r="T148" s="467" t="s">
        <v>168</v>
      </c>
      <c r="U148" s="467" t="s">
        <v>258</v>
      </c>
      <c r="V148" s="476" t="s">
        <v>258</v>
      </c>
    </row>
    <row r="149" spans="12:35" ht="18" customHeight="1">
      <c r="L149" s="475" t="s">
        <v>386</v>
      </c>
      <c r="M149" s="467" t="s">
        <v>258</v>
      </c>
      <c r="N149" s="467" t="s">
        <v>61</v>
      </c>
      <c r="O149" s="467" t="s">
        <v>258</v>
      </c>
      <c r="P149" s="476" t="s">
        <v>258</v>
      </c>
      <c r="R149" s="475" t="s">
        <v>366</v>
      </c>
      <c r="S149" s="467" t="s">
        <v>258</v>
      </c>
      <c r="T149" s="467" t="s">
        <v>168</v>
      </c>
      <c r="U149" s="467" t="s">
        <v>258</v>
      </c>
      <c r="V149" s="476" t="s">
        <v>258</v>
      </c>
    </row>
    <row r="150" spans="12:35" ht="18" customHeight="1">
      <c r="L150" s="475" t="s">
        <v>387</v>
      </c>
      <c r="M150" s="467" t="s">
        <v>258</v>
      </c>
      <c r="N150" s="467" t="s">
        <v>61</v>
      </c>
      <c r="O150" s="467" t="s">
        <v>258</v>
      </c>
      <c r="P150" s="476" t="s">
        <v>258</v>
      </c>
      <c r="R150" s="475" t="s">
        <v>367</v>
      </c>
      <c r="S150" s="467" t="s">
        <v>258</v>
      </c>
      <c r="T150" s="467" t="s">
        <v>168</v>
      </c>
      <c r="U150" s="467" t="s">
        <v>258</v>
      </c>
      <c r="V150" s="476" t="s">
        <v>258</v>
      </c>
    </row>
    <row r="151" spans="12:35" ht="18" customHeight="1">
      <c r="L151" s="475" t="s">
        <v>388</v>
      </c>
      <c r="M151" s="467" t="s">
        <v>258</v>
      </c>
      <c r="N151" s="467" t="s">
        <v>61</v>
      </c>
      <c r="O151" s="467" t="s">
        <v>258</v>
      </c>
      <c r="P151" s="476" t="s">
        <v>258</v>
      </c>
      <c r="R151" s="475" t="s">
        <v>368</v>
      </c>
      <c r="S151" s="467" t="s">
        <v>258</v>
      </c>
      <c r="T151" s="467" t="s">
        <v>168</v>
      </c>
      <c r="U151" s="467" t="s">
        <v>258</v>
      </c>
      <c r="V151" s="476" t="s">
        <v>258</v>
      </c>
    </row>
    <row r="152" spans="12:35" ht="18" customHeight="1" thickBot="1">
      <c r="L152" s="477" t="s">
        <v>389</v>
      </c>
      <c r="M152" s="478" t="s">
        <v>258</v>
      </c>
      <c r="N152" s="478" t="s">
        <v>61</v>
      </c>
      <c r="O152" s="478" t="s">
        <v>258</v>
      </c>
      <c r="P152" s="479" t="s">
        <v>258</v>
      </c>
      <c r="R152" s="477" t="s">
        <v>369</v>
      </c>
      <c r="S152" s="478" t="s">
        <v>258</v>
      </c>
      <c r="T152" s="478" t="s">
        <v>168</v>
      </c>
      <c r="U152" s="478" t="s">
        <v>258</v>
      </c>
      <c r="V152" s="479" t="s">
        <v>258</v>
      </c>
    </row>
    <row r="153" spans="12:35" ht="18" customHeight="1" thickTop="1">
      <c r="L153" s="230"/>
      <c r="M153" s="231"/>
      <c r="N153" s="232"/>
      <c r="O153" s="231"/>
    </row>
    <row r="154" spans="12:35" ht="18" customHeight="1">
      <c r="L154" s="230"/>
      <c r="M154" s="231"/>
      <c r="N154" s="232"/>
      <c r="O154" s="231"/>
    </row>
    <row r="155" spans="12:35" ht="18" customHeight="1">
      <c r="L155" s="230"/>
      <c r="M155" s="231"/>
      <c r="N155" s="232"/>
      <c r="O155" s="231"/>
      <c r="T155" s="448"/>
      <c r="U155" s="448"/>
      <c r="V155" s="448"/>
      <c r="W155" s="448"/>
      <c r="X155" s="448"/>
      <c r="Y155" s="448"/>
    </row>
    <row r="156" spans="12:35" ht="18" customHeight="1" thickBot="1">
      <c r="N156" s="110" t="s">
        <v>355</v>
      </c>
      <c r="O156" s="110" t="s">
        <v>356</v>
      </c>
      <c r="P156" s="110" t="s">
        <v>176</v>
      </c>
      <c r="Q156" s="110" t="s">
        <v>202</v>
      </c>
      <c r="S156" s="110" t="s">
        <v>370</v>
      </c>
      <c r="T156" s="99" t="s">
        <v>370</v>
      </c>
      <c r="V156" s="450"/>
      <c r="W156" s="450"/>
      <c r="X156" s="448"/>
      <c r="Y156" s="448"/>
    </row>
    <row r="157" spans="12:35" ht="18" customHeight="1" thickTop="1" thickBot="1">
      <c r="L157" s="234" t="s">
        <v>357</v>
      </c>
      <c r="M157" s="235" t="s">
        <v>358</v>
      </c>
      <c r="N157" s="236" t="s">
        <v>195</v>
      </c>
      <c r="O157" s="237" t="s">
        <v>194</v>
      </c>
      <c r="P157" s="236" t="s">
        <v>195</v>
      </c>
      <c r="Q157" s="237" t="s">
        <v>194</v>
      </c>
      <c r="R157" s="238" t="s">
        <v>167</v>
      </c>
      <c r="S157" s="236" t="s">
        <v>195</v>
      </c>
      <c r="T157" s="237" t="s">
        <v>194</v>
      </c>
      <c r="U157" s="238" t="s">
        <v>167</v>
      </c>
      <c r="V157" s="449"/>
      <c r="W157" s="450"/>
      <c r="X157" s="450"/>
      <c r="Y157" s="450"/>
      <c r="Z157" s="450"/>
      <c r="AA157" s="505"/>
      <c r="AB157" s="240"/>
      <c r="AC157" s="240" t="s">
        <v>186</v>
      </c>
      <c r="AD157" s="240"/>
      <c r="AE157" s="241"/>
      <c r="AF157" s="242"/>
      <c r="AG157" s="240" t="s">
        <v>187</v>
      </c>
      <c r="AH157" s="240"/>
      <c r="AI157" s="241"/>
    </row>
    <row r="158" spans="12:35" ht="18" customHeight="1" thickTop="1" thickBot="1">
      <c r="L158" s="207" t="s">
        <v>260</v>
      </c>
      <c r="M158" s="244" t="s">
        <v>359</v>
      </c>
      <c r="N158" s="245">
        <f t="shared" ref="N158:N198" si="101">COUNTIFS($C$7:$C$36,L158,$E$7:$E$36,M158,$F$7:$F$36,$L$119)</f>
        <v>0</v>
      </c>
      <c r="O158" s="246">
        <f t="shared" ref="O158:O198" si="102">SUMIFS($I$7:$I$36,$C$7:$C$36,L158,$E$7:$E$36,M158,$F$7:$F$36,$L$119)</f>
        <v>0</v>
      </c>
      <c r="P158" s="245">
        <f t="shared" ref="P158:P198" si="103">COUNTIFS($C$7:$C$36,L158,$E$7:$E$36,M158,$F$7:$F$36,$L$120)</f>
        <v>0</v>
      </c>
      <c r="Q158" s="246">
        <f t="shared" ref="Q158:Q198" si="104">SUMIFS($I$7:$I$36,$C$7:$C$36,L158,$E$7:$E$36,M158,$F$7:$F$36,$L$120)</f>
        <v>0</v>
      </c>
      <c r="R158" s="247" t="s">
        <v>170</v>
      </c>
      <c r="S158" s="245">
        <f t="shared" ref="S158:S198" si="105">COUNTIFS($C$7:$C$36,L158,$E$7:$E$36,M158,$F$7:$F$36,$L$121)</f>
        <v>0</v>
      </c>
      <c r="T158" s="246">
        <f t="shared" ref="T158:T198" si="106">SUMIFS($I$7:$I$36,$C$7:$C$36,L158,$E$7:$E$36,M158,$F$7:$F$36,$L$121)</f>
        <v>0</v>
      </c>
      <c r="U158" s="247" t="s">
        <v>168</v>
      </c>
      <c r="V158" s="449"/>
      <c r="W158" s="450"/>
      <c r="X158" s="451"/>
      <c r="Y158" s="452"/>
      <c r="Z158" s="451"/>
      <c r="AA158" s="453"/>
      <c r="AB158" s="254" t="s">
        <v>178</v>
      </c>
      <c r="AC158" s="255" t="s">
        <v>179</v>
      </c>
      <c r="AD158" s="490" t="s">
        <v>374</v>
      </c>
      <c r="AE158" s="256" t="s">
        <v>180</v>
      </c>
      <c r="AF158" s="257" t="s">
        <v>181</v>
      </c>
      <c r="AG158" s="255" t="s">
        <v>182</v>
      </c>
      <c r="AH158" s="490" t="s">
        <v>375</v>
      </c>
      <c r="AI158" s="256" t="s">
        <v>183</v>
      </c>
    </row>
    <row r="159" spans="12:35" ht="18" customHeight="1" thickBot="1">
      <c r="L159" s="207" t="s">
        <v>261</v>
      </c>
      <c r="M159" s="259" t="s">
        <v>360</v>
      </c>
      <c r="N159" s="260">
        <f t="shared" si="101"/>
        <v>0</v>
      </c>
      <c r="O159" s="261">
        <f t="shared" si="102"/>
        <v>0</v>
      </c>
      <c r="P159" s="245">
        <f t="shared" si="103"/>
        <v>0</v>
      </c>
      <c r="Q159" s="246">
        <f t="shared" si="104"/>
        <v>0</v>
      </c>
      <c r="R159" s="262" t="s">
        <v>170</v>
      </c>
      <c r="S159" s="245">
        <f t="shared" si="105"/>
        <v>0</v>
      </c>
      <c r="T159" s="246">
        <f t="shared" si="106"/>
        <v>0</v>
      </c>
      <c r="U159" s="262" t="s">
        <v>168</v>
      </c>
      <c r="V159" s="449"/>
      <c r="W159" s="450"/>
      <c r="X159" s="451"/>
      <c r="Y159" s="452"/>
      <c r="Z159" s="451"/>
      <c r="AA159" s="453"/>
      <c r="AB159" s="269">
        <f>SUMIF($U$158:$U$198,"都",O158:O198)</f>
        <v>0</v>
      </c>
      <c r="AC159" s="270">
        <f>SUMIF($U$158:$U$198,"都",Q158:Q198)</f>
        <v>0</v>
      </c>
      <c r="AD159" s="270">
        <f>SUMIF($U$158:$U$198,"都",T158:T198)</f>
        <v>0</v>
      </c>
      <c r="AE159" s="271">
        <f>SUM(AB159:AD159)</f>
        <v>0</v>
      </c>
      <c r="AF159" s="272">
        <f>SUMIF($U$158:$U$198,"区",O158:O198)</f>
        <v>0</v>
      </c>
      <c r="AG159" s="270">
        <f>SUMIF($U$158:$U$198,"区",Q158:Q198)</f>
        <v>0</v>
      </c>
      <c r="AH159" s="270">
        <f>SUMIF($U$158:$U$198,"区",T158:T198)</f>
        <v>0</v>
      </c>
      <c r="AI159" s="268">
        <f>SUM(AF159:AH159)</f>
        <v>0</v>
      </c>
    </row>
    <row r="160" spans="12:35" ht="18" customHeight="1" thickTop="1">
      <c r="L160" s="207" t="s">
        <v>263</v>
      </c>
      <c r="M160" s="259" t="s">
        <v>360</v>
      </c>
      <c r="N160" s="260">
        <f t="shared" si="101"/>
        <v>0</v>
      </c>
      <c r="O160" s="261">
        <f t="shared" si="102"/>
        <v>0</v>
      </c>
      <c r="P160" s="245">
        <f t="shared" si="103"/>
        <v>0</v>
      </c>
      <c r="Q160" s="246">
        <f t="shared" si="104"/>
        <v>0</v>
      </c>
      <c r="R160" s="273" t="s">
        <v>170</v>
      </c>
      <c r="S160" s="245">
        <f t="shared" si="105"/>
        <v>0</v>
      </c>
      <c r="T160" s="246">
        <f t="shared" si="106"/>
        <v>0</v>
      </c>
      <c r="U160" s="273" t="s">
        <v>168</v>
      </c>
      <c r="V160" s="449"/>
      <c r="W160" s="450"/>
      <c r="X160" s="451"/>
      <c r="Y160" s="452"/>
      <c r="Z160" s="451"/>
      <c r="AA160" s="452"/>
      <c r="AB160" s="230"/>
      <c r="AC160" s="230"/>
      <c r="AD160" s="230"/>
      <c r="AE160" s="230"/>
      <c r="AF160" s="230"/>
      <c r="AG160" s="230"/>
      <c r="AH160" s="230"/>
      <c r="AI160" s="230"/>
    </row>
    <row r="161" spans="12:35" ht="18" customHeight="1">
      <c r="L161" s="207" t="s">
        <v>334</v>
      </c>
      <c r="M161" s="259" t="s">
        <v>360</v>
      </c>
      <c r="N161" s="260">
        <f t="shared" si="101"/>
        <v>0</v>
      </c>
      <c r="O161" s="261">
        <f t="shared" si="102"/>
        <v>0</v>
      </c>
      <c r="P161" s="245">
        <f t="shared" si="103"/>
        <v>0</v>
      </c>
      <c r="Q161" s="246">
        <f t="shared" si="104"/>
        <v>0</v>
      </c>
      <c r="R161" s="273" t="s">
        <v>170</v>
      </c>
      <c r="S161" s="245">
        <f t="shared" si="105"/>
        <v>0</v>
      </c>
      <c r="T161" s="246">
        <f t="shared" si="106"/>
        <v>0</v>
      </c>
      <c r="U161" s="273" t="s">
        <v>168</v>
      </c>
      <c r="V161" s="449"/>
      <c r="W161" s="450"/>
      <c r="X161" s="451"/>
      <c r="Y161" s="452"/>
      <c r="Z161" s="451"/>
      <c r="AA161" s="452"/>
      <c r="AB161" s="230"/>
      <c r="AC161" s="230"/>
      <c r="AD161" s="230"/>
      <c r="AE161" s="230"/>
      <c r="AF161" s="230"/>
      <c r="AG161" s="230"/>
      <c r="AH161" s="230"/>
      <c r="AI161" s="230"/>
    </row>
    <row r="162" spans="12:35" ht="18" customHeight="1" thickBot="1">
      <c r="L162" s="207" t="s">
        <v>265</v>
      </c>
      <c r="M162" s="319" t="s">
        <v>360</v>
      </c>
      <c r="N162" s="320">
        <f t="shared" si="101"/>
        <v>0</v>
      </c>
      <c r="O162" s="321">
        <f t="shared" si="102"/>
        <v>0</v>
      </c>
      <c r="P162" s="245">
        <f t="shared" si="103"/>
        <v>0</v>
      </c>
      <c r="Q162" s="246">
        <f t="shared" si="104"/>
        <v>0</v>
      </c>
      <c r="R162" s="322" t="s">
        <v>170</v>
      </c>
      <c r="S162" s="245">
        <f t="shared" si="105"/>
        <v>0</v>
      </c>
      <c r="T162" s="246">
        <f t="shared" si="106"/>
        <v>0</v>
      </c>
      <c r="U162" s="322" t="s">
        <v>168</v>
      </c>
      <c r="V162" s="449"/>
      <c r="W162" s="450"/>
      <c r="X162" s="451"/>
      <c r="Y162" s="452"/>
      <c r="Z162" s="451"/>
      <c r="AA162" s="452"/>
      <c r="AB162" s="230"/>
      <c r="AC162" s="230"/>
      <c r="AD162" s="230"/>
      <c r="AE162" s="230"/>
      <c r="AF162" s="230"/>
      <c r="AG162" s="230"/>
      <c r="AH162" s="230"/>
      <c r="AI162" s="230"/>
    </row>
    <row r="163" spans="12:35" ht="18" customHeight="1" thickTop="1">
      <c r="L163" s="207" t="s">
        <v>267</v>
      </c>
      <c r="M163" s="259" t="s">
        <v>360</v>
      </c>
      <c r="N163" s="260">
        <f t="shared" si="101"/>
        <v>0</v>
      </c>
      <c r="O163" s="261">
        <f t="shared" si="102"/>
        <v>0</v>
      </c>
      <c r="P163" s="245">
        <f t="shared" si="103"/>
        <v>0</v>
      </c>
      <c r="Q163" s="246">
        <f t="shared" si="104"/>
        <v>0</v>
      </c>
      <c r="R163" s="273" t="s">
        <v>168</v>
      </c>
      <c r="S163" s="245">
        <f t="shared" si="105"/>
        <v>0</v>
      </c>
      <c r="T163" s="246">
        <f t="shared" si="106"/>
        <v>0</v>
      </c>
      <c r="U163" s="273" t="s">
        <v>168</v>
      </c>
      <c r="V163" s="449"/>
      <c r="W163" s="450"/>
      <c r="X163" s="451"/>
      <c r="Y163" s="452"/>
      <c r="Z163" s="451"/>
      <c r="AA163" s="452"/>
      <c r="AB163" s="230"/>
      <c r="AC163" s="230"/>
      <c r="AD163" s="230"/>
      <c r="AE163" s="230"/>
      <c r="AF163" s="230"/>
      <c r="AG163" s="230"/>
      <c r="AH163" s="230"/>
      <c r="AI163" s="295" t="s">
        <v>184</v>
      </c>
    </row>
    <row r="164" spans="12:35" ht="18" customHeight="1" thickBot="1">
      <c r="L164" s="207" t="s">
        <v>269</v>
      </c>
      <c r="M164" s="259" t="s">
        <v>360</v>
      </c>
      <c r="N164" s="260">
        <f t="shared" si="101"/>
        <v>0</v>
      </c>
      <c r="O164" s="261">
        <f t="shared" si="102"/>
        <v>0</v>
      </c>
      <c r="P164" s="245">
        <f t="shared" si="103"/>
        <v>0</v>
      </c>
      <c r="Q164" s="246">
        <f t="shared" si="104"/>
        <v>0</v>
      </c>
      <c r="R164" s="273" t="s">
        <v>170</v>
      </c>
      <c r="S164" s="245">
        <f t="shared" si="105"/>
        <v>0</v>
      </c>
      <c r="T164" s="246">
        <f t="shared" si="106"/>
        <v>0</v>
      </c>
      <c r="U164" s="273" t="s">
        <v>168</v>
      </c>
      <c r="V164" s="449"/>
      <c r="W164" s="450"/>
      <c r="X164" s="451"/>
      <c r="Y164" s="452"/>
      <c r="Z164" s="451"/>
      <c r="AA164" s="452"/>
      <c r="AB164" s="230"/>
      <c r="AC164" s="230"/>
      <c r="AD164" s="230"/>
      <c r="AE164" s="230"/>
      <c r="AF164" s="230"/>
      <c r="AG164" s="230"/>
      <c r="AH164" s="230"/>
      <c r="AI164" s="371">
        <f>AE159+AI159</f>
        <v>0</v>
      </c>
    </row>
    <row r="165" spans="12:35" ht="18" customHeight="1" thickTop="1">
      <c r="L165" s="207" t="s">
        <v>271</v>
      </c>
      <c r="M165" s="259" t="s">
        <v>359</v>
      </c>
      <c r="N165" s="260">
        <f t="shared" si="101"/>
        <v>0</v>
      </c>
      <c r="O165" s="261">
        <f t="shared" si="102"/>
        <v>0</v>
      </c>
      <c r="P165" s="245">
        <f t="shared" si="103"/>
        <v>0</v>
      </c>
      <c r="Q165" s="246">
        <f t="shared" si="104"/>
        <v>0</v>
      </c>
      <c r="R165" s="273" t="s">
        <v>170</v>
      </c>
      <c r="S165" s="245">
        <f t="shared" si="105"/>
        <v>0</v>
      </c>
      <c r="T165" s="246">
        <f t="shared" si="106"/>
        <v>0</v>
      </c>
      <c r="U165" s="273" t="s">
        <v>168</v>
      </c>
      <c r="V165" s="449"/>
      <c r="W165" s="450"/>
      <c r="X165" s="451"/>
      <c r="Y165" s="452"/>
      <c r="Z165" s="451"/>
      <c r="AA165" s="452"/>
      <c r="AB165" s="230"/>
      <c r="AC165" s="230"/>
      <c r="AD165" s="230"/>
      <c r="AE165" s="230"/>
      <c r="AF165" s="230"/>
      <c r="AG165" s="230"/>
      <c r="AH165" s="230"/>
      <c r="AI165" s="230"/>
    </row>
    <row r="166" spans="12:35" ht="18" customHeight="1">
      <c r="L166" s="207" t="s">
        <v>273</v>
      </c>
      <c r="M166" s="259" t="s">
        <v>360</v>
      </c>
      <c r="N166" s="260">
        <f t="shared" si="101"/>
        <v>0</v>
      </c>
      <c r="O166" s="261">
        <f t="shared" si="102"/>
        <v>0</v>
      </c>
      <c r="P166" s="245">
        <f t="shared" si="103"/>
        <v>0</v>
      </c>
      <c r="Q166" s="246">
        <f t="shared" si="104"/>
        <v>0</v>
      </c>
      <c r="R166" s="273" t="s">
        <v>170</v>
      </c>
      <c r="S166" s="245">
        <f t="shared" si="105"/>
        <v>0</v>
      </c>
      <c r="T166" s="246">
        <f t="shared" si="106"/>
        <v>0</v>
      </c>
      <c r="U166" s="273" t="s">
        <v>168</v>
      </c>
      <c r="V166" s="449"/>
      <c r="W166" s="450"/>
      <c r="X166" s="451"/>
      <c r="Y166" s="452"/>
      <c r="Z166" s="451"/>
      <c r="AA166" s="452"/>
      <c r="AB166" s="230"/>
      <c r="AC166" s="230"/>
      <c r="AD166" s="230"/>
      <c r="AE166" s="230"/>
      <c r="AF166" s="230"/>
      <c r="AG166" s="230"/>
      <c r="AH166" s="230"/>
      <c r="AI166" s="230"/>
    </row>
    <row r="167" spans="12:35" ht="18" customHeight="1">
      <c r="L167" s="207" t="s">
        <v>275</v>
      </c>
      <c r="M167" s="244" t="s">
        <v>360</v>
      </c>
      <c r="N167" s="245">
        <f t="shared" si="101"/>
        <v>0</v>
      </c>
      <c r="O167" s="246">
        <f t="shared" si="102"/>
        <v>0</v>
      </c>
      <c r="P167" s="245">
        <f t="shared" si="103"/>
        <v>0</v>
      </c>
      <c r="Q167" s="246">
        <f t="shared" si="104"/>
        <v>0</v>
      </c>
      <c r="R167" s="366" t="s">
        <v>361</v>
      </c>
      <c r="S167" s="245">
        <f t="shared" si="105"/>
        <v>0</v>
      </c>
      <c r="T167" s="246">
        <f t="shared" si="106"/>
        <v>0</v>
      </c>
      <c r="U167" s="366" t="s">
        <v>361</v>
      </c>
      <c r="V167" s="449"/>
      <c r="W167" s="450"/>
      <c r="X167" s="451"/>
      <c r="Y167" s="452"/>
      <c r="Z167" s="451"/>
      <c r="AA167" s="452"/>
      <c r="AB167" s="230"/>
      <c r="AC167" s="230"/>
      <c r="AD167" s="230"/>
      <c r="AE167" s="230"/>
      <c r="AF167" s="230"/>
      <c r="AG167" s="230"/>
      <c r="AH167" s="230"/>
      <c r="AI167" s="230"/>
    </row>
    <row r="168" spans="12:35" ht="18" customHeight="1" thickBot="1">
      <c r="L168" s="209" t="s">
        <v>277</v>
      </c>
      <c r="M168" s="280" t="s">
        <v>360</v>
      </c>
      <c r="N168" s="281">
        <f t="shared" si="101"/>
        <v>0</v>
      </c>
      <c r="O168" s="282">
        <f t="shared" si="102"/>
        <v>0</v>
      </c>
      <c r="P168" s="281">
        <f t="shared" si="103"/>
        <v>0</v>
      </c>
      <c r="Q168" s="282">
        <f t="shared" si="104"/>
        <v>0</v>
      </c>
      <c r="R168" s="283" t="s">
        <v>362</v>
      </c>
      <c r="S168" s="281">
        <f t="shared" si="105"/>
        <v>0</v>
      </c>
      <c r="T168" s="282">
        <f t="shared" si="106"/>
        <v>0</v>
      </c>
      <c r="U168" s="283" t="s">
        <v>362</v>
      </c>
      <c r="V168" s="449"/>
      <c r="W168" s="450"/>
      <c r="X168" s="451"/>
      <c r="Y168" s="452"/>
      <c r="Z168" s="451"/>
      <c r="AA168" s="452"/>
      <c r="AB168" s="230"/>
      <c r="AC168" s="230"/>
      <c r="AD168" s="230"/>
      <c r="AE168" s="230"/>
      <c r="AF168" s="230"/>
      <c r="AG168" s="230"/>
      <c r="AH168" s="230"/>
      <c r="AI168" s="230"/>
    </row>
    <row r="169" spans="12:35" ht="18" customHeight="1" thickTop="1">
      <c r="L169" s="207" t="s">
        <v>246</v>
      </c>
      <c r="M169" s="244" t="s">
        <v>359</v>
      </c>
      <c r="N169" s="292">
        <f t="shared" si="101"/>
        <v>0</v>
      </c>
      <c r="O169" s="293">
        <f t="shared" si="102"/>
        <v>0</v>
      </c>
      <c r="P169" s="245">
        <f t="shared" si="103"/>
        <v>0</v>
      </c>
      <c r="Q169" s="246">
        <f t="shared" si="104"/>
        <v>0</v>
      </c>
      <c r="R169" s="366" t="s">
        <v>170</v>
      </c>
      <c r="S169" s="245">
        <f t="shared" si="105"/>
        <v>0</v>
      </c>
      <c r="T169" s="246">
        <f t="shared" si="106"/>
        <v>0</v>
      </c>
      <c r="U169" s="273" t="s">
        <v>168</v>
      </c>
      <c r="V169" s="449"/>
      <c r="W169" s="450"/>
      <c r="X169" s="451"/>
      <c r="Y169" s="452"/>
      <c r="Z169" s="451"/>
      <c r="AA169" s="452"/>
      <c r="AB169" s="230"/>
      <c r="AC169" s="230"/>
      <c r="AD169" s="230"/>
      <c r="AE169" s="230"/>
      <c r="AF169" s="230"/>
      <c r="AG169" s="230"/>
      <c r="AH169" s="230"/>
      <c r="AI169" s="230"/>
    </row>
    <row r="170" spans="12:35" ht="18" customHeight="1">
      <c r="L170" s="258" t="s">
        <v>246</v>
      </c>
      <c r="M170" s="368" t="s">
        <v>145</v>
      </c>
      <c r="N170" s="260">
        <f t="shared" si="101"/>
        <v>0</v>
      </c>
      <c r="O170" s="261">
        <f t="shared" si="102"/>
        <v>0</v>
      </c>
      <c r="P170" s="245">
        <f t="shared" si="103"/>
        <v>0</v>
      </c>
      <c r="Q170" s="246">
        <f t="shared" si="104"/>
        <v>0</v>
      </c>
      <c r="R170" s="273" t="s">
        <v>170</v>
      </c>
      <c r="S170" s="245">
        <f t="shared" si="105"/>
        <v>0</v>
      </c>
      <c r="T170" s="246">
        <f t="shared" si="106"/>
        <v>0</v>
      </c>
      <c r="U170" s="273" t="s">
        <v>170</v>
      </c>
      <c r="V170" s="449"/>
      <c r="W170" s="450"/>
      <c r="X170" s="451"/>
      <c r="Y170" s="452"/>
      <c r="Z170" s="451"/>
      <c r="AA170" s="452"/>
      <c r="AB170" s="230"/>
      <c r="AC170" s="230"/>
      <c r="AD170" s="230"/>
      <c r="AE170" s="230"/>
      <c r="AF170" s="230"/>
      <c r="AG170" s="230"/>
      <c r="AH170" s="230"/>
      <c r="AI170" s="230"/>
    </row>
    <row r="171" spans="12:35" ht="18" customHeight="1">
      <c r="L171" s="258" t="s">
        <v>246</v>
      </c>
      <c r="M171" s="259" t="s">
        <v>147</v>
      </c>
      <c r="N171" s="260">
        <f t="shared" si="101"/>
        <v>0</v>
      </c>
      <c r="O171" s="261">
        <f t="shared" si="102"/>
        <v>0</v>
      </c>
      <c r="P171" s="245">
        <f t="shared" si="103"/>
        <v>0</v>
      </c>
      <c r="Q171" s="246">
        <f t="shared" si="104"/>
        <v>0</v>
      </c>
      <c r="R171" s="369" t="s">
        <v>170</v>
      </c>
      <c r="S171" s="245">
        <f t="shared" si="105"/>
        <v>0</v>
      </c>
      <c r="T171" s="246">
        <f t="shared" si="106"/>
        <v>0</v>
      </c>
      <c r="U171" s="526" t="s">
        <v>170</v>
      </c>
      <c r="V171" s="449"/>
      <c r="W171" s="450"/>
      <c r="X171" s="451"/>
      <c r="Y171" s="452"/>
      <c r="Z171" s="451"/>
      <c r="AA171" s="452"/>
      <c r="AB171" s="230"/>
      <c r="AC171" s="230"/>
      <c r="AD171" s="230"/>
      <c r="AE171" s="230"/>
      <c r="AF171" s="230"/>
      <c r="AG171" s="230"/>
      <c r="AH171" s="230"/>
      <c r="AI171" s="230"/>
    </row>
    <row r="172" spans="12:35" ht="18" customHeight="1">
      <c r="L172" s="207" t="s">
        <v>248</v>
      </c>
      <c r="M172" s="244" t="s">
        <v>360</v>
      </c>
      <c r="N172" s="260">
        <f t="shared" si="101"/>
        <v>0</v>
      </c>
      <c r="O172" s="261">
        <f t="shared" si="102"/>
        <v>0</v>
      </c>
      <c r="P172" s="245">
        <f t="shared" si="103"/>
        <v>0</v>
      </c>
      <c r="Q172" s="246">
        <f t="shared" si="104"/>
        <v>0</v>
      </c>
      <c r="R172" s="273" t="s">
        <v>170</v>
      </c>
      <c r="S172" s="245">
        <f t="shared" si="105"/>
        <v>0</v>
      </c>
      <c r="T172" s="246">
        <f t="shared" si="106"/>
        <v>0</v>
      </c>
      <c r="U172" s="273" t="s">
        <v>168</v>
      </c>
      <c r="V172" s="449"/>
      <c r="W172" s="450"/>
      <c r="X172" s="451"/>
      <c r="Y172" s="452"/>
      <c r="Z172" s="451"/>
      <c r="AA172" s="452"/>
      <c r="AB172" s="230"/>
      <c r="AC172" s="230"/>
      <c r="AD172" s="230"/>
      <c r="AE172" s="230"/>
      <c r="AF172" s="230"/>
      <c r="AG172" s="230"/>
      <c r="AH172" s="230"/>
      <c r="AI172" s="230"/>
    </row>
    <row r="173" spans="12:35" ht="18" customHeight="1">
      <c r="L173" s="207" t="s">
        <v>248</v>
      </c>
      <c r="M173" s="368" t="s">
        <v>363</v>
      </c>
      <c r="N173" s="260">
        <f t="shared" si="101"/>
        <v>0</v>
      </c>
      <c r="O173" s="261">
        <f t="shared" si="102"/>
        <v>0</v>
      </c>
      <c r="P173" s="245">
        <f t="shared" si="103"/>
        <v>0</v>
      </c>
      <c r="Q173" s="246">
        <f t="shared" si="104"/>
        <v>0</v>
      </c>
      <c r="R173" s="273" t="s">
        <v>170</v>
      </c>
      <c r="S173" s="245">
        <f t="shared" si="105"/>
        <v>0</v>
      </c>
      <c r="T173" s="246">
        <f t="shared" si="106"/>
        <v>0</v>
      </c>
      <c r="U173" s="273" t="s">
        <v>170</v>
      </c>
      <c r="V173" s="449"/>
      <c r="W173" s="450"/>
      <c r="X173" s="451"/>
      <c r="Y173" s="452"/>
      <c r="Z173" s="451"/>
      <c r="AA173" s="452"/>
      <c r="AB173" s="230"/>
      <c r="AC173" s="230"/>
      <c r="AD173" s="230"/>
      <c r="AE173" s="230"/>
      <c r="AF173" s="230"/>
      <c r="AG173" s="230"/>
      <c r="AH173" s="230"/>
      <c r="AI173" s="230"/>
    </row>
    <row r="174" spans="12:35" ht="18" customHeight="1">
      <c r="L174" s="207" t="s">
        <v>248</v>
      </c>
      <c r="M174" s="259" t="s">
        <v>147</v>
      </c>
      <c r="N174" s="260">
        <f t="shared" si="101"/>
        <v>0</v>
      </c>
      <c r="O174" s="261">
        <f t="shared" si="102"/>
        <v>0</v>
      </c>
      <c r="P174" s="245">
        <f t="shared" si="103"/>
        <v>0</v>
      </c>
      <c r="Q174" s="246">
        <f t="shared" si="104"/>
        <v>0</v>
      </c>
      <c r="R174" s="369" t="s">
        <v>170</v>
      </c>
      <c r="S174" s="245">
        <f t="shared" si="105"/>
        <v>0</v>
      </c>
      <c r="T174" s="246">
        <f t="shared" si="106"/>
        <v>0</v>
      </c>
      <c r="U174" s="526" t="s">
        <v>170</v>
      </c>
      <c r="V174" s="449"/>
      <c r="W174" s="450"/>
      <c r="X174" s="451"/>
      <c r="Y174" s="452"/>
      <c r="Z174" s="451"/>
      <c r="AA174" s="452"/>
      <c r="AB174" s="230"/>
      <c r="AC174" s="230"/>
      <c r="AD174" s="230"/>
      <c r="AE174" s="230"/>
      <c r="AF174" s="230"/>
      <c r="AG174" s="230"/>
      <c r="AH174" s="230"/>
      <c r="AI174" s="230"/>
    </row>
    <row r="175" spans="12:35" ht="18" customHeight="1">
      <c r="L175" s="207" t="s">
        <v>250</v>
      </c>
      <c r="M175" s="244" t="s">
        <v>360</v>
      </c>
      <c r="N175" s="260">
        <f t="shared" si="101"/>
        <v>0</v>
      </c>
      <c r="O175" s="261">
        <f t="shared" si="102"/>
        <v>0</v>
      </c>
      <c r="P175" s="245">
        <f t="shared" si="103"/>
        <v>0</v>
      </c>
      <c r="Q175" s="246">
        <f t="shared" si="104"/>
        <v>0</v>
      </c>
      <c r="R175" s="273" t="s">
        <v>170</v>
      </c>
      <c r="S175" s="245">
        <f t="shared" si="105"/>
        <v>0</v>
      </c>
      <c r="T175" s="246">
        <f t="shared" si="106"/>
        <v>0</v>
      </c>
      <c r="U175" s="273" t="s">
        <v>168</v>
      </c>
      <c r="V175" s="449"/>
      <c r="W175" s="450"/>
      <c r="X175" s="451"/>
      <c r="Y175" s="452"/>
      <c r="Z175" s="451"/>
      <c r="AA175" s="452"/>
      <c r="AB175" s="230"/>
      <c r="AC175" s="230"/>
      <c r="AD175" s="230"/>
      <c r="AE175" s="230"/>
      <c r="AF175" s="230"/>
      <c r="AG175" s="230"/>
      <c r="AH175" s="230"/>
      <c r="AI175" s="230"/>
    </row>
    <row r="176" spans="12:35" ht="18" customHeight="1">
      <c r="L176" s="207" t="s">
        <v>250</v>
      </c>
      <c r="M176" s="368" t="s">
        <v>363</v>
      </c>
      <c r="N176" s="260">
        <f t="shared" si="101"/>
        <v>0</v>
      </c>
      <c r="O176" s="261">
        <f t="shared" si="102"/>
        <v>0</v>
      </c>
      <c r="P176" s="245">
        <f t="shared" si="103"/>
        <v>0</v>
      </c>
      <c r="Q176" s="246">
        <f t="shared" si="104"/>
        <v>0</v>
      </c>
      <c r="R176" s="273" t="s">
        <v>170</v>
      </c>
      <c r="S176" s="245">
        <f t="shared" si="105"/>
        <v>0</v>
      </c>
      <c r="T176" s="246">
        <f t="shared" si="106"/>
        <v>0</v>
      </c>
      <c r="U176" s="273" t="s">
        <v>170</v>
      </c>
      <c r="V176" s="449"/>
      <c r="W176" s="454"/>
      <c r="X176" s="454"/>
      <c r="Y176" s="455"/>
      <c r="Z176" s="454"/>
      <c r="AA176" s="452"/>
      <c r="AB176" s="230"/>
      <c r="AC176" s="230"/>
      <c r="AD176" s="230"/>
      <c r="AE176" s="230"/>
      <c r="AF176" s="230"/>
      <c r="AG176" s="230"/>
      <c r="AH176" s="230"/>
      <c r="AI176" s="230"/>
    </row>
    <row r="177" spans="12:35" ht="18" customHeight="1">
      <c r="L177" s="207" t="s">
        <v>250</v>
      </c>
      <c r="M177" s="259" t="s">
        <v>147</v>
      </c>
      <c r="N177" s="260">
        <f t="shared" si="101"/>
        <v>0</v>
      </c>
      <c r="O177" s="261">
        <f t="shared" si="102"/>
        <v>0</v>
      </c>
      <c r="P177" s="245">
        <f t="shared" si="103"/>
        <v>0</v>
      </c>
      <c r="Q177" s="246">
        <f t="shared" si="104"/>
        <v>0</v>
      </c>
      <c r="R177" s="369" t="s">
        <v>170</v>
      </c>
      <c r="S177" s="245">
        <f t="shared" si="105"/>
        <v>0</v>
      </c>
      <c r="T177" s="246">
        <f t="shared" si="106"/>
        <v>0</v>
      </c>
      <c r="U177" s="526" t="s">
        <v>170</v>
      </c>
      <c r="V177" s="449"/>
      <c r="W177" s="454"/>
      <c r="X177" s="454"/>
      <c r="Y177" s="455"/>
      <c r="Z177" s="454"/>
      <c r="AA177" s="452"/>
      <c r="AB177" s="230"/>
      <c r="AC177" s="230"/>
      <c r="AD177" s="230"/>
      <c r="AE177" s="230"/>
      <c r="AF177" s="230"/>
      <c r="AG177" s="230"/>
      <c r="AH177" s="230"/>
      <c r="AI177" s="230"/>
    </row>
    <row r="178" spans="12:35" ht="18" customHeight="1">
      <c r="L178" s="207" t="s">
        <v>252</v>
      </c>
      <c r="M178" s="244" t="s">
        <v>360</v>
      </c>
      <c r="N178" s="260">
        <f t="shared" si="101"/>
        <v>0</v>
      </c>
      <c r="O178" s="261">
        <f t="shared" si="102"/>
        <v>0</v>
      </c>
      <c r="P178" s="245">
        <f t="shared" si="103"/>
        <v>0</v>
      </c>
      <c r="Q178" s="246">
        <f t="shared" si="104"/>
        <v>0</v>
      </c>
      <c r="R178" s="273" t="s">
        <v>170</v>
      </c>
      <c r="S178" s="245">
        <f t="shared" si="105"/>
        <v>0</v>
      </c>
      <c r="T178" s="246">
        <f t="shared" si="106"/>
        <v>0</v>
      </c>
      <c r="U178" s="273" t="s">
        <v>168</v>
      </c>
      <c r="V178" s="372"/>
      <c r="W178" s="373"/>
      <c r="X178" s="373"/>
      <c r="Y178" s="373"/>
      <c r="Z178" s="373"/>
      <c r="AA178" s="452"/>
      <c r="AB178" s="230"/>
      <c r="AC178" s="230"/>
      <c r="AD178" s="230"/>
      <c r="AE178" s="230"/>
      <c r="AF178" s="230"/>
      <c r="AG178" s="230"/>
      <c r="AH178" s="230"/>
      <c r="AI178" s="230"/>
    </row>
    <row r="179" spans="12:35" ht="18" customHeight="1">
      <c r="L179" s="207" t="s">
        <v>252</v>
      </c>
      <c r="M179" s="368" t="s">
        <v>363</v>
      </c>
      <c r="N179" s="320">
        <f t="shared" si="101"/>
        <v>0</v>
      </c>
      <c r="O179" s="321">
        <f t="shared" si="102"/>
        <v>0</v>
      </c>
      <c r="P179" s="245">
        <f t="shared" si="103"/>
        <v>0</v>
      </c>
      <c r="Q179" s="246">
        <f t="shared" si="104"/>
        <v>0</v>
      </c>
      <c r="R179" s="369" t="s">
        <v>170</v>
      </c>
      <c r="S179" s="245">
        <f t="shared" si="105"/>
        <v>0</v>
      </c>
      <c r="T179" s="246">
        <f t="shared" si="106"/>
        <v>0</v>
      </c>
      <c r="U179" s="369" t="s">
        <v>170</v>
      </c>
      <c r="V179" s="230"/>
      <c r="AA179" s="230"/>
      <c r="AB179" s="230"/>
      <c r="AC179" s="230"/>
      <c r="AD179" s="230"/>
      <c r="AE179" s="230"/>
      <c r="AF179" s="230"/>
      <c r="AG179" s="230"/>
      <c r="AH179" s="230"/>
      <c r="AI179" s="230"/>
    </row>
    <row r="180" spans="12:35" ht="18" customHeight="1">
      <c r="L180" s="207" t="s">
        <v>252</v>
      </c>
      <c r="M180" s="259" t="s">
        <v>147</v>
      </c>
      <c r="N180" s="320">
        <f t="shared" si="101"/>
        <v>0</v>
      </c>
      <c r="O180" s="321">
        <f t="shared" si="102"/>
        <v>0</v>
      </c>
      <c r="P180" s="245">
        <f t="shared" si="103"/>
        <v>0</v>
      </c>
      <c r="Q180" s="246">
        <f t="shared" si="104"/>
        <v>0</v>
      </c>
      <c r="R180" s="369" t="s">
        <v>170</v>
      </c>
      <c r="S180" s="245">
        <f t="shared" si="105"/>
        <v>0</v>
      </c>
      <c r="T180" s="246">
        <f t="shared" si="106"/>
        <v>0</v>
      </c>
      <c r="U180" s="526" t="s">
        <v>170</v>
      </c>
      <c r="V180" s="230"/>
      <c r="AA180" s="230"/>
      <c r="AB180" s="230"/>
      <c r="AC180" s="230"/>
      <c r="AD180" s="230"/>
      <c r="AE180" s="230"/>
      <c r="AF180" s="230"/>
      <c r="AG180" s="230"/>
      <c r="AH180" s="230"/>
      <c r="AI180" s="230"/>
    </row>
    <row r="181" spans="12:35" ht="18" customHeight="1">
      <c r="L181" s="207" t="s">
        <v>254</v>
      </c>
      <c r="M181" s="244" t="s">
        <v>360</v>
      </c>
      <c r="N181" s="260">
        <f t="shared" si="101"/>
        <v>0</v>
      </c>
      <c r="O181" s="261">
        <f t="shared" si="102"/>
        <v>0</v>
      </c>
      <c r="P181" s="245">
        <f t="shared" si="103"/>
        <v>0</v>
      </c>
      <c r="Q181" s="246">
        <f t="shared" si="104"/>
        <v>0</v>
      </c>
      <c r="R181" s="369" t="s">
        <v>170</v>
      </c>
      <c r="S181" s="245">
        <f t="shared" si="105"/>
        <v>0</v>
      </c>
      <c r="T181" s="246">
        <f t="shared" si="106"/>
        <v>0</v>
      </c>
      <c r="U181" s="273" t="s">
        <v>168</v>
      </c>
      <c r="V181" s="230"/>
      <c r="AB181" s="230"/>
      <c r="AC181" s="230"/>
      <c r="AD181" s="230"/>
      <c r="AE181" s="230"/>
      <c r="AF181" s="230"/>
      <c r="AG181" s="230"/>
      <c r="AH181" s="230"/>
      <c r="AI181" s="230"/>
    </row>
    <row r="182" spans="12:35" ht="18" customHeight="1">
      <c r="L182" s="207" t="s">
        <v>254</v>
      </c>
      <c r="M182" s="368" t="s">
        <v>363</v>
      </c>
      <c r="N182" s="260">
        <f t="shared" si="101"/>
        <v>0</v>
      </c>
      <c r="O182" s="261">
        <f t="shared" si="102"/>
        <v>0</v>
      </c>
      <c r="P182" s="245">
        <f t="shared" si="103"/>
        <v>0</v>
      </c>
      <c r="Q182" s="246">
        <f t="shared" si="104"/>
        <v>0</v>
      </c>
      <c r="R182" s="369" t="s">
        <v>170</v>
      </c>
      <c r="S182" s="245">
        <f t="shared" si="105"/>
        <v>0</v>
      </c>
      <c r="T182" s="246">
        <f t="shared" si="106"/>
        <v>0</v>
      </c>
      <c r="U182" s="369" t="s">
        <v>170</v>
      </c>
      <c r="AB182" s="230"/>
      <c r="AC182" s="230"/>
      <c r="AD182" s="230"/>
      <c r="AE182" s="230"/>
      <c r="AF182" s="230"/>
      <c r="AG182" s="230"/>
      <c r="AH182" s="230"/>
      <c r="AI182" s="230"/>
    </row>
    <row r="183" spans="12:35" ht="18" customHeight="1">
      <c r="L183" s="207" t="s">
        <v>254</v>
      </c>
      <c r="M183" s="259" t="s">
        <v>147</v>
      </c>
      <c r="N183" s="260">
        <f t="shared" si="101"/>
        <v>0</v>
      </c>
      <c r="O183" s="261">
        <f t="shared" si="102"/>
        <v>0</v>
      </c>
      <c r="P183" s="245">
        <f t="shared" si="103"/>
        <v>0</v>
      </c>
      <c r="Q183" s="246">
        <f t="shared" si="104"/>
        <v>0</v>
      </c>
      <c r="R183" s="369" t="s">
        <v>170</v>
      </c>
      <c r="S183" s="245">
        <f t="shared" si="105"/>
        <v>0</v>
      </c>
      <c r="T183" s="246">
        <f t="shared" si="106"/>
        <v>0</v>
      </c>
      <c r="U183" s="526" t="s">
        <v>170</v>
      </c>
      <c r="AB183" s="230"/>
      <c r="AC183" s="230"/>
      <c r="AD183" s="230"/>
      <c r="AE183" s="230"/>
      <c r="AF183" s="230"/>
      <c r="AG183" s="230"/>
      <c r="AH183" s="230"/>
      <c r="AI183" s="230"/>
    </row>
    <row r="184" spans="12:35" ht="18" customHeight="1">
      <c r="L184" s="207" t="s">
        <v>256</v>
      </c>
      <c r="M184" s="244" t="s">
        <v>360</v>
      </c>
      <c r="N184" s="260">
        <f t="shared" si="101"/>
        <v>0</v>
      </c>
      <c r="O184" s="261">
        <f t="shared" si="102"/>
        <v>0</v>
      </c>
      <c r="P184" s="245">
        <f t="shared" si="103"/>
        <v>0</v>
      </c>
      <c r="Q184" s="246">
        <f t="shared" si="104"/>
        <v>0</v>
      </c>
      <c r="R184" s="369" t="s">
        <v>170</v>
      </c>
      <c r="S184" s="245">
        <f t="shared" si="105"/>
        <v>0</v>
      </c>
      <c r="T184" s="246">
        <f t="shared" si="106"/>
        <v>0</v>
      </c>
      <c r="U184" s="273" t="s">
        <v>168</v>
      </c>
      <c r="AB184" s="230"/>
      <c r="AC184" s="230"/>
      <c r="AD184" s="230"/>
      <c r="AE184" s="230"/>
      <c r="AF184" s="230"/>
      <c r="AG184" s="230"/>
      <c r="AH184" s="230"/>
      <c r="AI184" s="230"/>
    </row>
    <row r="185" spans="12:35" ht="18" customHeight="1">
      <c r="L185" s="207" t="s">
        <v>256</v>
      </c>
      <c r="M185" s="368" t="s">
        <v>363</v>
      </c>
      <c r="N185" s="524">
        <f t="shared" si="101"/>
        <v>0</v>
      </c>
      <c r="O185" s="525">
        <f t="shared" si="102"/>
        <v>0</v>
      </c>
      <c r="P185" s="320">
        <f t="shared" si="103"/>
        <v>0</v>
      </c>
      <c r="Q185" s="321">
        <f t="shared" si="104"/>
        <v>0</v>
      </c>
      <c r="R185" s="526" t="s">
        <v>170</v>
      </c>
      <c r="S185" s="320">
        <f t="shared" si="105"/>
        <v>0</v>
      </c>
      <c r="T185" s="261">
        <f t="shared" si="106"/>
        <v>0</v>
      </c>
      <c r="U185" s="273" t="s">
        <v>170</v>
      </c>
    </row>
    <row r="186" spans="12:35" ht="18" customHeight="1" thickBot="1">
      <c r="L186" s="243" t="s">
        <v>256</v>
      </c>
      <c r="M186" s="259" t="s">
        <v>147</v>
      </c>
      <c r="N186" s="281">
        <f t="shared" si="101"/>
        <v>0</v>
      </c>
      <c r="O186" s="282">
        <f t="shared" si="102"/>
        <v>0</v>
      </c>
      <c r="P186" s="281">
        <f t="shared" si="103"/>
        <v>0</v>
      </c>
      <c r="Q186" s="282">
        <f t="shared" si="104"/>
        <v>0</v>
      </c>
      <c r="R186" s="527" t="s">
        <v>170</v>
      </c>
      <c r="S186" s="209">
        <f t="shared" si="105"/>
        <v>0</v>
      </c>
      <c r="T186" s="282">
        <f t="shared" si="106"/>
        <v>0</v>
      </c>
      <c r="U186" s="283" t="s">
        <v>170</v>
      </c>
    </row>
    <row r="187" spans="12:35" ht="18" customHeight="1" thickTop="1">
      <c r="L187" s="290" t="s">
        <v>242</v>
      </c>
      <c r="M187" s="291" t="s">
        <v>360</v>
      </c>
      <c r="N187" s="245">
        <f t="shared" si="101"/>
        <v>0</v>
      </c>
      <c r="O187" s="246">
        <f t="shared" si="102"/>
        <v>0</v>
      </c>
      <c r="P187" s="245">
        <f t="shared" si="103"/>
        <v>0</v>
      </c>
      <c r="Q187" s="246">
        <f t="shared" si="104"/>
        <v>0</v>
      </c>
      <c r="R187" s="366" t="s">
        <v>168</v>
      </c>
      <c r="S187" s="245">
        <f t="shared" si="105"/>
        <v>0</v>
      </c>
      <c r="T187" s="246">
        <f t="shared" si="106"/>
        <v>0</v>
      </c>
      <c r="U187" s="366" t="s">
        <v>168</v>
      </c>
    </row>
    <row r="188" spans="12:35" ht="18" customHeight="1">
      <c r="L188" s="258" t="s">
        <v>242</v>
      </c>
      <c r="M188" s="259" t="s">
        <v>363</v>
      </c>
      <c r="N188" s="260">
        <f t="shared" si="101"/>
        <v>0</v>
      </c>
      <c r="O188" s="367">
        <f t="shared" si="102"/>
        <v>0</v>
      </c>
      <c r="P188" s="245">
        <f t="shared" si="103"/>
        <v>0</v>
      </c>
      <c r="Q188" s="246">
        <f t="shared" si="104"/>
        <v>0</v>
      </c>
      <c r="R188" s="273" t="s">
        <v>170</v>
      </c>
      <c r="S188" s="245">
        <f t="shared" si="105"/>
        <v>0</v>
      </c>
      <c r="T188" s="246">
        <f t="shared" si="106"/>
        <v>0</v>
      </c>
      <c r="U188" s="273" t="s">
        <v>170</v>
      </c>
    </row>
    <row r="189" spans="12:35" ht="18" customHeight="1">
      <c r="L189" s="258" t="s">
        <v>242</v>
      </c>
      <c r="M189" s="259" t="s">
        <v>147</v>
      </c>
      <c r="N189" s="370">
        <f t="shared" si="101"/>
        <v>0</v>
      </c>
      <c r="O189" s="367">
        <f t="shared" si="102"/>
        <v>0</v>
      </c>
      <c r="P189" s="245">
        <f t="shared" si="103"/>
        <v>0</v>
      </c>
      <c r="Q189" s="246">
        <f t="shared" si="104"/>
        <v>0</v>
      </c>
      <c r="R189" s="273" t="s">
        <v>170</v>
      </c>
      <c r="S189" s="245">
        <f t="shared" si="105"/>
        <v>0</v>
      </c>
      <c r="T189" s="246">
        <f t="shared" si="106"/>
        <v>0</v>
      </c>
      <c r="U189" s="273" t="s">
        <v>170</v>
      </c>
    </row>
    <row r="190" spans="12:35" ht="18" customHeight="1">
      <c r="L190" s="258" t="s">
        <v>244</v>
      </c>
      <c r="M190" s="244" t="s">
        <v>360</v>
      </c>
      <c r="N190" s="260">
        <f t="shared" si="101"/>
        <v>0</v>
      </c>
      <c r="O190" s="367">
        <f t="shared" si="102"/>
        <v>0</v>
      </c>
      <c r="P190" s="245">
        <f t="shared" si="103"/>
        <v>0</v>
      </c>
      <c r="Q190" s="246">
        <f t="shared" si="104"/>
        <v>0</v>
      </c>
      <c r="R190" s="273" t="s">
        <v>168</v>
      </c>
      <c r="S190" s="245">
        <f t="shared" si="105"/>
        <v>0</v>
      </c>
      <c r="T190" s="246">
        <f t="shared" si="106"/>
        <v>0</v>
      </c>
      <c r="U190" s="273" t="s">
        <v>168</v>
      </c>
    </row>
    <row r="191" spans="12:35" ht="18" customHeight="1">
      <c r="L191" s="258" t="s">
        <v>244</v>
      </c>
      <c r="M191" s="259" t="s">
        <v>363</v>
      </c>
      <c r="N191" s="260">
        <f t="shared" si="101"/>
        <v>0</v>
      </c>
      <c r="O191" s="367">
        <f t="shared" si="102"/>
        <v>0</v>
      </c>
      <c r="P191" s="245">
        <f t="shared" si="103"/>
        <v>0</v>
      </c>
      <c r="Q191" s="246">
        <f t="shared" si="104"/>
        <v>0</v>
      </c>
      <c r="R191" s="273" t="s">
        <v>170</v>
      </c>
      <c r="S191" s="245">
        <f t="shared" si="105"/>
        <v>0</v>
      </c>
      <c r="T191" s="246">
        <f t="shared" si="106"/>
        <v>0</v>
      </c>
      <c r="U191" s="273" t="s">
        <v>170</v>
      </c>
    </row>
    <row r="192" spans="12:35" ht="18" customHeight="1">
      <c r="L192" s="258" t="s">
        <v>244</v>
      </c>
      <c r="M192" s="259" t="s">
        <v>147</v>
      </c>
      <c r="N192" s="370">
        <f t="shared" si="101"/>
        <v>0</v>
      </c>
      <c r="O192" s="367">
        <f t="shared" si="102"/>
        <v>0</v>
      </c>
      <c r="P192" s="245">
        <f t="shared" si="103"/>
        <v>0</v>
      </c>
      <c r="Q192" s="246">
        <f t="shared" si="104"/>
        <v>0</v>
      </c>
      <c r="R192" s="369" t="s">
        <v>170</v>
      </c>
      <c r="S192" s="245">
        <f t="shared" si="105"/>
        <v>0</v>
      </c>
      <c r="T192" s="246">
        <f t="shared" si="106"/>
        <v>0</v>
      </c>
      <c r="U192" s="369" t="s">
        <v>170</v>
      </c>
    </row>
    <row r="193" spans="12:21" ht="18" customHeight="1">
      <c r="L193" s="258" t="s">
        <v>390</v>
      </c>
      <c r="M193" s="259" t="s">
        <v>143</v>
      </c>
      <c r="N193" s="370">
        <f t="shared" si="101"/>
        <v>0</v>
      </c>
      <c r="O193" s="367">
        <f t="shared" si="102"/>
        <v>0</v>
      </c>
      <c r="P193" s="245">
        <f t="shared" si="103"/>
        <v>0</v>
      </c>
      <c r="Q193" s="246">
        <f t="shared" si="104"/>
        <v>0</v>
      </c>
      <c r="R193" s="369" t="s">
        <v>258</v>
      </c>
      <c r="S193" s="245">
        <f t="shared" si="105"/>
        <v>0</v>
      </c>
      <c r="T193" s="246">
        <f t="shared" si="106"/>
        <v>0</v>
      </c>
      <c r="U193" s="369" t="s">
        <v>373</v>
      </c>
    </row>
    <row r="194" spans="12:21" ht="18" customHeight="1">
      <c r="L194" s="258" t="s">
        <v>385</v>
      </c>
      <c r="M194" s="259" t="s">
        <v>143</v>
      </c>
      <c r="N194" s="370">
        <f t="shared" si="101"/>
        <v>0</v>
      </c>
      <c r="O194" s="367">
        <f t="shared" si="102"/>
        <v>0</v>
      </c>
      <c r="P194" s="245">
        <f t="shared" si="103"/>
        <v>0</v>
      </c>
      <c r="Q194" s="246">
        <f t="shared" si="104"/>
        <v>0</v>
      </c>
      <c r="R194" s="369" t="s">
        <v>258</v>
      </c>
      <c r="S194" s="245">
        <f t="shared" si="105"/>
        <v>0</v>
      </c>
      <c r="T194" s="246">
        <f t="shared" si="106"/>
        <v>0</v>
      </c>
      <c r="U194" s="369" t="s">
        <v>373</v>
      </c>
    </row>
    <row r="195" spans="12:21" ht="18" customHeight="1">
      <c r="L195" s="258" t="s">
        <v>386</v>
      </c>
      <c r="M195" s="259" t="s">
        <v>143</v>
      </c>
      <c r="N195" s="370">
        <f t="shared" si="101"/>
        <v>0</v>
      </c>
      <c r="O195" s="367">
        <f t="shared" si="102"/>
        <v>0</v>
      </c>
      <c r="P195" s="245">
        <f t="shared" si="103"/>
        <v>0</v>
      </c>
      <c r="Q195" s="246">
        <f t="shared" si="104"/>
        <v>0</v>
      </c>
      <c r="R195" s="369" t="s">
        <v>258</v>
      </c>
      <c r="S195" s="245">
        <f t="shared" si="105"/>
        <v>0</v>
      </c>
      <c r="T195" s="246">
        <f t="shared" si="106"/>
        <v>0</v>
      </c>
      <c r="U195" s="369" t="s">
        <v>373</v>
      </c>
    </row>
    <row r="196" spans="12:21" ht="18" customHeight="1">
      <c r="L196" s="258" t="s">
        <v>391</v>
      </c>
      <c r="M196" s="259" t="s">
        <v>143</v>
      </c>
      <c r="N196" s="370">
        <f t="shared" si="101"/>
        <v>0</v>
      </c>
      <c r="O196" s="367">
        <f t="shared" si="102"/>
        <v>0</v>
      </c>
      <c r="P196" s="245">
        <f t="shared" si="103"/>
        <v>0</v>
      </c>
      <c r="Q196" s="246">
        <f t="shared" si="104"/>
        <v>0</v>
      </c>
      <c r="R196" s="369" t="s">
        <v>258</v>
      </c>
      <c r="S196" s="245">
        <f t="shared" si="105"/>
        <v>0</v>
      </c>
      <c r="T196" s="246">
        <f t="shared" si="106"/>
        <v>0</v>
      </c>
      <c r="U196" s="369" t="s">
        <v>373</v>
      </c>
    </row>
    <row r="197" spans="12:21" ht="18" customHeight="1">
      <c r="L197" s="258" t="s">
        <v>388</v>
      </c>
      <c r="M197" s="259" t="s">
        <v>143</v>
      </c>
      <c r="N197" s="370">
        <f t="shared" si="101"/>
        <v>0</v>
      </c>
      <c r="O197" s="367">
        <f t="shared" si="102"/>
        <v>0</v>
      </c>
      <c r="P197" s="245">
        <f t="shared" si="103"/>
        <v>0</v>
      </c>
      <c r="Q197" s="246">
        <f t="shared" si="104"/>
        <v>0</v>
      </c>
      <c r="R197" s="369" t="s">
        <v>258</v>
      </c>
      <c r="S197" s="245">
        <f t="shared" si="105"/>
        <v>0</v>
      </c>
      <c r="T197" s="246">
        <f t="shared" si="106"/>
        <v>0</v>
      </c>
      <c r="U197" s="369" t="s">
        <v>373</v>
      </c>
    </row>
    <row r="198" spans="12:21" ht="18" customHeight="1" thickBot="1">
      <c r="L198" s="482" t="s">
        <v>389</v>
      </c>
      <c r="M198" s="483" t="s">
        <v>143</v>
      </c>
      <c r="N198" s="370">
        <f t="shared" si="101"/>
        <v>0</v>
      </c>
      <c r="O198" s="367">
        <f t="shared" si="102"/>
        <v>0</v>
      </c>
      <c r="P198" s="245">
        <f t="shared" si="103"/>
        <v>0</v>
      </c>
      <c r="Q198" s="246">
        <f t="shared" si="104"/>
        <v>0</v>
      </c>
      <c r="R198" s="480" t="s">
        <v>258</v>
      </c>
      <c r="S198" s="245">
        <f t="shared" si="105"/>
        <v>0</v>
      </c>
      <c r="T198" s="481">
        <f t="shared" si="106"/>
        <v>0</v>
      </c>
      <c r="U198" s="480" t="s">
        <v>373</v>
      </c>
    </row>
    <row r="199" spans="12:21" ht="18" customHeight="1" thickTop="1" thickBot="1">
      <c r="L199" s="323" t="s">
        <v>381</v>
      </c>
      <c r="M199" s="312"/>
      <c r="N199" s="313">
        <f>SUM(N158:N198)</f>
        <v>0</v>
      </c>
      <c r="O199" s="313">
        <f t="shared" ref="O199:P199" si="107">SUM(O158:O198)</f>
        <v>0</v>
      </c>
      <c r="P199" s="313">
        <f t="shared" si="107"/>
        <v>0</v>
      </c>
      <c r="Q199" s="313">
        <f>SUM(Q158:Q198)</f>
        <v>0</v>
      </c>
      <c r="S199" s="313">
        <f>SUM(S158:S198)</f>
        <v>0</v>
      </c>
      <c r="T199" s="312">
        <f>SUM(T158:T198)</f>
        <v>0</v>
      </c>
    </row>
    <row r="200" spans="12:21" ht="18" customHeight="1" thickTop="1">
      <c r="P200" s="99">
        <f>N199+P199+S199</f>
        <v>0</v>
      </c>
      <c r="Q200" s="325">
        <f>O199+Q199+T199</f>
        <v>0</v>
      </c>
      <c r="R200" s="231"/>
    </row>
  </sheetData>
  <sheetProtection insertRows="0" deleteRows="0" sort="0"/>
  <mergeCells count="9">
    <mergeCell ref="V126:V127"/>
    <mergeCell ref="A1:I1"/>
    <mergeCell ref="H5:I5"/>
    <mergeCell ref="A38:I38"/>
    <mergeCell ref="U126:U127"/>
    <mergeCell ref="M126:N126"/>
    <mergeCell ref="S126:T126"/>
    <mergeCell ref="O126:O127"/>
    <mergeCell ref="P126:P127"/>
  </mergeCells>
  <phoneticPr fontId="20"/>
  <dataValidations count="3">
    <dataValidation type="list" allowBlank="1" showInputMessage="1" showErrorMessage="1" sqref="E7:E36">
      <formula1>$L$122:$L$124</formula1>
    </dataValidation>
    <dataValidation type="list" allowBlank="1" showInputMessage="1" showErrorMessage="1" sqref="F7:F36">
      <formula1>$L$119:$L$121</formula1>
    </dataValidation>
    <dataValidation type="list" allowBlank="1" showInputMessage="1" showErrorMessage="1" sqref="C7:C36">
      <formula1>$L$128:$L$152</formula1>
    </dataValidation>
  </dataValidations>
  <printOptions horizontalCentered="1" verticalCentered="1"/>
  <pageMargins left="0.39370078740157483" right="0.39370078740157483" top="0.17" bottom="0.17" header="0.16" footer="0.17"/>
  <pageSetup paperSize="9" scale="61" orientation="portrait" r:id="rId1"/>
  <colBreaks count="1" manualBreakCount="1">
    <brk id="10" max="39"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D128"/>
  <sheetViews>
    <sheetView view="pageBreakPreview" topLeftCell="A36" zoomScaleNormal="100" zoomScaleSheetLayoutView="100" workbookViewId="0">
      <selection activeCell="C50" sqref="C50"/>
    </sheetView>
  </sheetViews>
  <sheetFormatPr defaultColWidth="12" defaultRowHeight="18" customHeight="1"/>
  <cols>
    <col min="1" max="1" width="5.125" style="99" customWidth="1"/>
    <col min="2" max="2" width="24.375" style="99" customWidth="1"/>
    <col min="3" max="3" width="23.625" style="99" customWidth="1"/>
    <col min="4" max="4" width="15.375" style="99" customWidth="1"/>
    <col min="5" max="6" width="12" style="99" customWidth="1"/>
    <col min="7" max="9" width="17.625" style="99" customWidth="1"/>
    <col min="10" max="10" width="4" style="99" customWidth="1"/>
    <col min="11" max="11" width="5.125" style="99" customWidth="1"/>
    <col min="12" max="12" width="24.125" style="99" customWidth="1"/>
    <col min="13" max="15" width="12" style="99" customWidth="1"/>
    <col min="16" max="16384" width="12" style="99"/>
  </cols>
  <sheetData>
    <row r="1" spans="1:24" ht="77.099999999999994" customHeight="1">
      <c r="A1" s="691" t="s">
        <v>296</v>
      </c>
      <c r="B1" s="692"/>
      <c r="C1" s="692"/>
      <c r="D1" s="692"/>
      <c r="E1" s="692"/>
      <c r="F1" s="692"/>
      <c r="G1" s="692"/>
      <c r="H1" s="692"/>
      <c r="I1" s="693"/>
    </row>
    <row r="2" spans="1:24" ht="27.95" customHeight="1">
      <c r="A2" s="100"/>
      <c r="B2" s="101"/>
      <c r="C2" s="101"/>
      <c r="D2" s="101"/>
      <c r="E2" s="101"/>
      <c r="F2" s="101"/>
      <c r="G2" s="101"/>
      <c r="H2" s="348"/>
      <c r="I2" s="102" t="s">
        <v>227</v>
      </c>
    </row>
    <row r="4" spans="1:24" ht="18" customHeight="1">
      <c r="I4" s="103" t="s">
        <v>105</v>
      </c>
      <c r="J4" s="103"/>
    </row>
    <row r="5" spans="1:24" ht="27" customHeight="1">
      <c r="A5" s="104" t="s">
        <v>106</v>
      </c>
      <c r="B5" s="104"/>
      <c r="C5" s="104"/>
      <c r="D5" s="104"/>
      <c r="E5" s="104"/>
      <c r="F5" s="104"/>
      <c r="G5" s="104"/>
      <c r="H5" s="694" t="s">
        <v>107</v>
      </c>
      <c r="I5" s="694"/>
      <c r="J5" s="105"/>
    </row>
    <row r="6" spans="1:24" s="110" customFormat="1" ht="18" customHeight="1">
      <c r="A6" s="106"/>
      <c r="B6" s="107" t="s">
        <v>108</v>
      </c>
      <c r="C6" s="107" t="s">
        <v>45</v>
      </c>
      <c r="D6" s="107" t="s">
        <v>109</v>
      </c>
      <c r="E6" s="107" t="s">
        <v>110</v>
      </c>
      <c r="F6" s="107" t="s">
        <v>171</v>
      </c>
      <c r="G6" s="107" t="s">
        <v>111</v>
      </c>
      <c r="H6" s="107" t="s">
        <v>112</v>
      </c>
      <c r="I6" s="108" t="s">
        <v>113</v>
      </c>
      <c r="J6" s="109"/>
      <c r="L6" s="99"/>
      <c r="M6" s="99"/>
      <c r="N6" s="99"/>
      <c r="O6" s="99"/>
      <c r="P6" s="99"/>
      <c r="Q6" s="99"/>
      <c r="R6" s="99"/>
      <c r="S6" s="99"/>
      <c r="T6" s="99"/>
      <c r="U6" s="99"/>
      <c r="V6" s="99"/>
      <c r="W6" s="99"/>
      <c r="X6" s="99"/>
    </row>
    <row r="7" spans="1:24" ht="18" customHeight="1">
      <c r="A7" s="111">
        <v>1</v>
      </c>
      <c r="B7" s="112"/>
      <c r="C7" s="112" t="s">
        <v>149</v>
      </c>
      <c r="D7" s="112"/>
      <c r="E7" s="112" t="s">
        <v>143</v>
      </c>
      <c r="F7" s="113" t="s">
        <v>173</v>
      </c>
      <c r="G7" s="114">
        <v>4000</v>
      </c>
      <c r="H7" s="115">
        <f t="shared" ref="H7:H36" si="0">IFERROR(VLOOKUP(F7,$L$73:$M$74,2,FALSE),"")</f>
        <v>20000</v>
      </c>
      <c r="I7" s="116">
        <f>MIN(G7,H7)</f>
        <v>4000</v>
      </c>
      <c r="J7" s="117"/>
    </row>
    <row r="8" spans="1:24" ht="18" customHeight="1">
      <c r="A8" s="111">
        <v>2</v>
      </c>
      <c r="B8" s="118"/>
      <c r="C8" s="118" t="s">
        <v>256</v>
      </c>
      <c r="D8" s="118"/>
      <c r="E8" s="118" t="s">
        <v>240</v>
      </c>
      <c r="F8" s="113" t="s">
        <v>175</v>
      </c>
      <c r="G8" s="119">
        <v>5000</v>
      </c>
      <c r="H8" s="115">
        <f t="shared" si="0"/>
        <v>7500</v>
      </c>
      <c r="I8" s="116">
        <f t="shared" ref="I8:I36" si="1">MIN(G8,H8)</f>
        <v>5000</v>
      </c>
      <c r="J8" s="117"/>
    </row>
    <row r="9" spans="1:24" ht="18" customHeight="1">
      <c r="A9" s="111">
        <v>3</v>
      </c>
      <c r="B9" s="118"/>
      <c r="C9" s="118" t="s">
        <v>152</v>
      </c>
      <c r="D9" s="118"/>
      <c r="E9" s="118" t="s">
        <v>240</v>
      </c>
      <c r="F9" s="113" t="s">
        <v>173</v>
      </c>
      <c r="G9" s="114">
        <v>23000</v>
      </c>
      <c r="H9" s="115">
        <f t="shared" si="0"/>
        <v>20000</v>
      </c>
      <c r="I9" s="116">
        <f t="shared" si="1"/>
        <v>20000</v>
      </c>
      <c r="J9" s="117"/>
    </row>
    <row r="10" spans="1:24" ht="18" customHeight="1">
      <c r="A10" s="111">
        <v>4</v>
      </c>
      <c r="B10" s="118"/>
      <c r="C10" s="118" t="s">
        <v>154</v>
      </c>
      <c r="D10" s="118"/>
      <c r="E10" s="118" t="s">
        <v>143</v>
      </c>
      <c r="F10" s="113" t="s">
        <v>175</v>
      </c>
      <c r="G10" s="119">
        <v>7000</v>
      </c>
      <c r="H10" s="115">
        <f t="shared" si="0"/>
        <v>7500</v>
      </c>
      <c r="I10" s="116">
        <f t="shared" si="1"/>
        <v>7000</v>
      </c>
      <c r="J10" s="117"/>
    </row>
    <row r="11" spans="1:24" ht="18" customHeight="1">
      <c r="A11" s="111">
        <v>5</v>
      </c>
      <c r="B11" s="118"/>
      <c r="C11" s="118" t="s">
        <v>60</v>
      </c>
      <c r="D11" s="118"/>
      <c r="E11" s="118" t="s">
        <v>240</v>
      </c>
      <c r="F11" s="113" t="s">
        <v>173</v>
      </c>
      <c r="G11" s="114">
        <v>8000</v>
      </c>
      <c r="H11" s="115">
        <f t="shared" si="0"/>
        <v>20000</v>
      </c>
      <c r="I11" s="116">
        <f t="shared" si="1"/>
        <v>8000</v>
      </c>
      <c r="J11" s="117"/>
    </row>
    <row r="12" spans="1:24" ht="18" customHeight="1">
      <c r="A12" s="111">
        <v>6</v>
      </c>
      <c r="B12" s="118"/>
      <c r="C12" s="118" t="s">
        <v>60</v>
      </c>
      <c r="D12" s="118"/>
      <c r="E12" s="118" t="s">
        <v>145</v>
      </c>
      <c r="F12" s="113" t="s">
        <v>175</v>
      </c>
      <c r="G12" s="119">
        <v>9000</v>
      </c>
      <c r="H12" s="115">
        <f t="shared" si="0"/>
        <v>7500</v>
      </c>
      <c r="I12" s="116">
        <f t="shared" si="1"/>
        <v>7500</v>
      </c>
      <c r="J12" s="117"/>
    </row>
    <row r="13" spans="1:24" ht="18" customHeight="1">
      <c r="A13" s="111">
        <v>7</v>
      </c>
      <c r="B13" s="118"/>
      <c r="C13" s="118" t="s">
        <v>64</v>
      </c>
      <c r="D13" s="118"/>
      <c r="E13" s="118" t="s">
        <v>143</v>
      </c>
      <c r="F13" s="113" t="s">
        <v>173</v>
      </c>
      <c r="G13" s="114">
        <v>10000</v>
      </c>
      <c r="H13" s="115">
        <f t="shared" si="0"/>
        <v>20000</v>
      </c>
      <c r="I13" s="116">
        <f t="shared" si="1"/>
        <v>10000</v>
      </c>
      <c r="J13" s="117"/>
    </row>
    <row r="14" spans="1:24" ht="18" customHeight="1">
      <c r="A14" s="111">
        <v>8</v>
      </c>
      <c r="B14" s="118"/>
      <c r="C14" s="118" t="s">
        <v>64</v>
      </c>
      <c r="D14" s="118"/>
      <c r="E14" s="118" t="s">
        <v>145</v>
      </c>
      <c r="F14" s="113" t="s">
        <v>175</v>
      </c>
      <c r="G14" s="119">
        <v>11000</v>
      </c>
      <c r="H14" s="115">
        <f t="shared" si="0"/>
        <v>7500</v>
      </c>
      <c r="I14" s="116">
        <f t="shared" si="1"/>
        <v>7500</v>
      </c>
      <c r="J14" s="117"/>
    </row>
    <row r="15" spans="1:24" ht="18" customHeight="1">
      <c r="A15" s="111">
        <v>9</v>
      </c>
      <c r="B15" s="118"/>
      <c r="C15" s="118" t="s">
        <v>67</v>
      </c>
      <c r="D15" s="118"/>
      <c r="E15" s="118" t="s">
        <v>143</v>
      </c>
      <c r="F15" s="113" t="s">
        <v>173</v>
      </c>
      <c r="G15" s="114">
        <v>12000</v>
      </c>
      <c r="H15" s="115">
        <f t="shared" si="0"/>
        <v>20000</v>
      </c>
      <c r="I15" s="116">
        <f t="shared" si="1"/>
        <v>12000</v>
      </c>
      <c r="J15" s="117"/>
    </row>
    <row r="16" spans="1:24" ht="18" customHeight="1">
      <c r="A16" s="111">
        <v>10</v>
      </c>
      <c r="B16" s="118"/>
      <c r="C16" s="118" t="s">
        <v>67</v>
      </c>
      <c r="D16" s="118"/>
      <c r="E16" s="118" t="s">
        <v>145</v>
      </c>
      <c r="F16" s="113" t="s">
        <v>175</v>
      </c>
      <c r="G16" s="119">
        <v>13000</v>
      </c>
      <c r="H16" s="115">
        <f t="shared" si="0"/>
        <v>7500</v>
      </c>
      <c r="I16" s="116">
        <f t="shared" si="1"/>
        <v>7500</v>
      </c>
      <c r="J16" s="117"/>
    </row>
    <row r="17" spans="1:10" ht="18" customHeight="1">
      <c r="A17" s="111">
        <v>11</v>
      </c>
      <c r="B17" s="118"/>
      <c r="C17" s="118" t="s">
        <v>68</v>
      </c>
      <c r="D17" s="118"/>
      <c r="E17" s="118" t="s">
        <v>143</v>
      </c>
      <c r="F17" s="113" t="s">
        <v>173</v>
      </c>
      <c r="G17" s="114">
        <v>14000</v>
      </c>
      <c r="H17" s="115">
        <f t="shared" si="0"/>
        <v>20000</v>
      </c>
      <c r="I17" s="116">
        <f t="shared" si="1"/>
        <v>14000</v>
      </c>
      <c r="J17" s="117"/>
    </row>
    <row r="18" spans="1:10" ht="18" customHeight="1">
      <c r="A18" s="111">
        <v>12</v>
      </c>
      <c r="B18" s="118"/>
      <c r="C18" s="118" t="s">
        <v>68</v>
      </c>
      <c r="D18" s="118"/>
      <c r="E18" s="118" t="s">
        <v>145</v>
      </c>
      <c r="F18" s="113" t="s">
        <v>175</v>
      </c>
      <c r="G18" s="119">
        <v>15000</v>
      </c>
      <c r="H18" s="115">
        <f t="shared" si="0"/>
        <v>7500</v>
      </c>
      <c r="I18" s="116">
        <f t="shared" si="1"/>
        <v>7500</v>
      </c>
      <c r="J18" s="117"/>
    </row>
    <row r="19" spans="1:10" ht="18" customHeight="1">
      <c r="A19" s="111">
        <v>13</v>
      </c>
      <c r="B19" s="118"/>
      <c r="C19" s="118" t="s">
        <v>159</v>
      </c>
      <c r="D19" s="118"/>
      <c r="E19" s="118" t="s">
        <v>145</v>
      </c>
      <c r="F19" s="113" t="s">
        <v>173</v>
      </c>
      <c r="G19" s="114">
        <v>16000</v>
      </c>
      <c r="H19" s="115">
        <f t="shared" si="0"/>
        <v>20000</v>
      </c>
      <c r="I19" s="116">
        <f t="shared" si="1"/>
        <v>16000</v>
      </c>
      <c r="J19" s="117"/>
    </row>
    <row r="20" spans="1:10" ht="18" customHeight="1">
      <c r="A20" s="111">
        <v>14</v>
      </c>
      <c r="B20" s="118"/>
      <c r="C20" s="118" t="s">
        <v>60</v>
      </c>
      <c r="D20" s="118"/>
      <c r="E20" s="118" t="s">
        <v>143</v>
      </c>
      <c r="F20" s="113" t="s">
        <v>173</v>
      </c>
      <c r="G20" s="119">
        <v>17000</v>
      </c>
      <c r="H20" s="115">
        <f t="shared" si="0"/>
        <v>20000</v>
      </c>
      <c r="I20" s="116">
        <f t="shared" si="1"/>
        <v>17000</v>
      </c>
      <c r="J20" s="117"/>
    </row>
    <row r="21" spans="1:10" ht="18" customHeight="1">
      <c r="A21" s="111">
        <v>15</v>
      </c>
      <c r="B21" s="118"/>
      <c r="C21" s="118" t="s">
        <v>60</v>
      </c>
      <c r="D21" s="118"/>
      <c r="E21" s="118" t="s">
        <v>143</v>
      </c>
      <c r="F21" s="113" t="s">
        <v>173</v>
      </c>
      <c r="G21" s="114">
        <v>8000</v>
      </c>
      <c r="H21" s="115">
        <f t="shared" si="0"/>
        <v>20000</v>
      </c>
      <c r="I21" s="116">
        <f t="shared" si="1"/>
        <v>8000</v>
      </c>
      <c r="J21" s="117"/>
    </row>
    <row r="22" spans="1:10" ht="18" customHeight="1">
      <c r="A22" s="111">
        <v>16</v>
      </c>
      <c r="B22" s="118"/>
      <c r="C22" s="118" t="s">
        <v>60</v>
      </c>
      <c r="D22" s="118"/>
      <c r="E22" s="118" t="s">
        <v>145</v>
      </c>
      <c r="F22" s="113" t="s">
        <v>175</v>
      </c>
      <c r="G22" s="119">
        <v>9000</v>
      </c>
      <c r="H22" s="115">
        <f t="shared" si="0"/>
        <v>7500</v>
      </c>
      <c r="I22" s="116">
        <f t="shared" si="1"/>
        <v>7500</v>
      </c>
      <c r="J22" s="117"/>
    </row>
    <row r="23" spans="1:10" ht="18" customHeight="1">
      <c r="A23" s="111">
        <v>17</v>
      </c>
      <c r="B23" s="118"/>
      <c r="C23" s="118" t="s">
        <v>64</v>
      </c>
      <c r="D23" s="118"/>
      <c r="E23" s="118" t="s">
        <v>143</v>
      </c>
      <c r="F23" s="113" t="s">
        <v>173</v>
      </c>
      <c r="G23" s="114">
        <v>10000</v>
      </c>
      <c r="H23" s="115">
        <f t="shared" si="0"/>
        <v>20000</v>
      </c>
      <c r="I23" s="116">
        <f t="shared" si="1"/>
        <v>10000</v>
      </c>
      <c r="J23" s="117"/>
    </row>
    <row r="24" spans="1:10" ht="18" customHeight="1">
      <c r="A24" s="111">
        <v>18</v>
      </c>
      <c r="B24" s="118"/>
      <c r="C24" s="118" t="s">
        <v>64</v>
      </c>
      <c r="D24" s="118"/>
      <c r="E24" s="118" t="s">
        <v>145</v>
      </c>
      <c r="F24" s="113" t="s">
        <v>175</v>
      </c>
      <c r="G24" s="119">
        <v>11000</v>
      </c>
      <c r="H24" s="115">
        <f t="shared" si="0"/>
        <v>7500</v>
      </c>
      <c r="I24" s="116">
        <f t="shared" si="1"/>
        <v>7500</v>
      </c>
      <c r="J24" s="117"/>
    </row>
    <row r="25" spans="1:10" ht="18" customHeight="1">
      <c r="A25" s="111">
        <v>19</v>
      </c>
      <c r="B25" s="118"/>
      <c r="C25" s="118" t="s">
        <v>67</v>
      </c>
      <c r="D25" s="118"/>
      <c r="E25" s="118" t="s">
        <v>143</v>
      </c>
      <c r="F25" s="113" t="s">
        <v>173</v>
      </c>
      <c r="G25" s="114">
        <v>12000</v>
      </c>
      <c r="H25" s="115">
        <f t="shared" si="0"/>
        <v>20000</v>
      </c>
      <c r="I25" s="116">
        <f t="shared" si="1"/>
        <v>12000</v>
      </c>
      <c r="J25" s="117"/>
    </row>
    <row r="26" spans="1:10" ht="18" customHeight="1">
      <c r="A26" s="111">
        <v>20</v>
      </c>
      <c r="B26" s="118"/>
      <c r="C26" s="118" t="s">
        <v>67</v>
      </c>
      <c r="D26" s="118"/>
      <c r="E26" s="118" t="s">
        <v>145</v>
      </c>
      <c r="F26" s="113" t="s">
        <v>173</v>
      </c>
      <c r="G26" s="119">
        <v>13000</v>
      </c>
      <c r="H26" s="115">
        <f t="shared" si="0"/>
        <v>20000</v>
      </c>
      <c r="I26" s="116">
        <f t="shared" si="1"/>
        <v>13000</v>
      </c>
      <c r="J26" s="117"/>
    </row>
    <row r="27" spans="1:10" ht="18" customHeight="1">
      <c r="A27" s="111">
        <v>21</v>
      </c>
      <c r="B27" s="118"/>
      <c r="C27" s="118" t="s">
        <v>68</v>
      </c>
      <c r="D27" s="118"/>
      <c r="E27" s="118" t="s">
        <v>143</v>
      </c>
      <c r="F27" s="113" t="s">
        <v>173</v>
      </c>
      <c r="G27" s="114">
        <v>300000</v>
      </c>
      <c r="H27" s="115">
        <f t="shared" si="0"/>
        <v>20000</v>
      </c>
      <c r="I27" s="116">
        <f t="shared" si="1"/>
        <v>20000</v>
      </c>
      <c r="J27" s="117"/>
    </row>
    <row r="28" spans="1:10" ht="18" customHeight="1">
      <c r="A28" s="111">
        <v>22</v>
      </c>
      <c r="B28" s="118"/>
      <c r="C28" s="118" t="s">
        <v>68</v>
      </c>
      <c r="D28" s="118"/>
      <c r="E28" s="118" t="s">
        <v>145</v>
      </c>
      <c r="F28" s="113" t="s">
        <v>175</v>
      </c>
      <c r="G28" s="119">
        <v>15000</v>
      </c>
      <c r="H28" s="115">
        <f t="shared" si="0"/>
        <v>7500</v>
      </c>
      <c r="I28" s="116">
        <f t="shared" si="1"/>
        <v>7500</v>
      </c>
      <c r="J28" s="117"/>
    </row>
    <row r="29" spans="1:10" ht="18" customHeight="1">
      <c r="A29" s="111">
        <v>23</v>
      </c>
      <c r="B29" s="118"/>
      <c r="C29" s="118" t="s">
        <v>159</v>
      </c>
      <c r="D29" s="118"/>
      <c r="E29" s="118" t="s">
        <v>145</v>
      </c>
      <c r="F29" s="113" t="s">
        <v>173</v>
      </c>
      <c r="G29" s="114">
        <v>16000</v>
      </c>
      <c r="H29" s="115">
        <f t="shared" si="0"/>
        <v>20000</v>
      </c>
      <c r="I29" s="116">
        <f t="shared" si="1"/>
        <v>16000</v>
      </c>
      <c r="J29" s="117"/>
    </row>
    <row r="30" spans="1:10" ht="18" customHeight="1">
      <c r="A30" s="111">
        <v>24</v>
      </c>
      <c r="B30" s="118"/>
      <c r="C30" s="118" t="s">
        <v>161</v>
      </c>
      <c r="D30" s="118"/>
      <c r="E30" s="118" t="s">
        <v>145</v>
      </c>
      <c r="F30" s="113" t="s">
        <v>175</v>
      </c>
      <c r="G30" s="119">
        <v>17000</v>
      </c>
      <c r="H30" s="115">
        <f t="shared" si="0"/>
        <v>7500</v>
      </c>
      <c r="I30" s="116">
        <f t="shared" si="1"/>
        <v>7500</v>
      </c>
      <c r="J30" s="117"/>
    </row>
    <row r="31" spans="1:10" ht="18" customHeight="1">
      <c r="A31" s="111">
        <v>25</v>
      </c>
      <c r="B31" s="118"/>
      <c r="C31" s="118" t="s">
        <v>161</v>
      </c>
      <c r="D31" s="118"/>
      <c r="E31" s="118" t="s">
        <v>144</v>
      </c>
      <c r="F31" s="113" t="s">
        <v>173</v>
      </c>
      <c r="G31" s="114">
        <v>18000</v>
      </c>
      <c r="H31" s="115">
        <f t="shared" si="0"/>
        <v>20000</v>
      </c>
      <c r="I31" s="116">
        <f t="shared" si="1"/>
        <v>18000</v>
      </c>
      <c r="J31" s="117"/>
    </row>
    <row r="32" spans="1:10" ht="18" customHeight="1">
      <c r="A32" s="111">
        <v>26</v>
      </c>
      <c r="B32" s="118"/>
      <c r="C32" s="118" t="s">
        <v>161</v>
      </c>
      <c r="D32" s="118"/>
      <c r="E32" s="118" t="s">
        <v>147</v>
      </c>
      <c r="F32" s="113" t="s">
        <v>175</v>
      </c>
      <c r="G32" s="119">
        <v>19000</v>
      </c>
      <c r="H32" s="115">
        <f t="shared" si="0"/>
        <v>7500</v>
      </c>
      <c r="I32" s="116">
        <f t="shared" si="1"/>
        <v>7500</v>
      </c>
      <c r="J32" s="117"/>
    </row>
    <row r="33" spans="1:10" ht="18" customHeight="1">
      <c r="A33" s="111">
        <v>27</v>
      </c>
      <c r="B33" s="118"/>
      <c r="C33" s="118" t="s">
        <v>163</v>
      </c>
      <c r="D33" s="118"/>
      <c r="E33" s="118" t="s">
        <v>143</v>
      </c>
      <c r="F33" s="113" t="s">
        <v>173</v>
      </c>
      <c r="G33" s="114">
        <v>10000</v>
      </c>
      <c r="H33" s="115">
        <f t="shared" si="0"/>
        <v>20000</v>
      </c>
      <c r="I33" s="116">
        <f t="shared" si="1"/>
        <v>10000</v>
      </c>
      <c r="J33" s="117"/>
    </row>
    <row r="34" spans="1:10" ht="18" customHeight="1">
      <c r="A34" s="111">
        <v>28</v>
      </c>
      <c r="B34" s="118"/>
      <c r="C34" s="118" t="s">
        <v>163</v>
      </c>
      <c r="D34" s="118"/>
      <c r="E34" s="118" t="s">
        <v>147</v>
      </c>
      <c r="F34" s="113" t="s">
        <v>175</v>
      </c>
      <c r="G34" s="119">
        <v>21000</v>
      </c>
      <c r="H34" s="115">
        <f t="shared" si="0"/>
        <v>7500</v>
      </c>
      <c r="I34" s="116">
        <f t="shared" si="1"/>
        <v>7500</v>
      </c>
      <c r="J34" s="117"/>
    </row>
    <row r="35" spans="1:10" ht="18" customHeight="1">
      <c r="A35" s="111">
        <v>29</v>
      </c>
      <c r="B35" s="118"/>
      <c r="C35" s="118" t="s">
        <v>165</v>
      </c>
      <c r="D35" s="118"/>
      <c r="E35" s="118" t="s">
        <v>143</v>
      </c>
      <c r="F35" s="113" t="s">
        <v>173</v>
      </c>
      <c r="G35" s="114">
        <v>22000</v>
      </c>
      <c r="H35" s="115">
        <f t="shared" si="0"/>
        <v>20000</v>
      </c>
      <c r="I35" s="116">
        <f t="shared" si="1"/>
        <v>20000</v>
      </c>
      <c r="J35" s="117"/>
    </row>
    <row r="36" spans="1:10" ht="18" customHeight="1" thickBot="1">
      <c r="A36" s="120">
        <v>30</v>
      </c>
      <c r="B36" s="121"/>
      <c r="C36" s="121" t="s">
        <v>165</v>
      </c>
      <c r="D36" s="121"/>
      <c r="E36" s="121" t="s">
        <v>145</v>
      </c>
      <c r="F36" s="122" t="s">
        <v>175</v>
      </c>
      <c r="G36" s="123">
        <v>23000</v>
      </c>
      <c r="H36" s="124">
        <f t="shared" si="0"/>
        <v>7500</v>
      </c>
      <c r="I36" s="125">
        <f t="shared" si="1"/>
        <v>7500</v>
      </c>
      <c r="J36" s="117"/>
    </row>
    <row r="37" spans="1:10" ht="24" customHeight="1" thickTop="1">
      <c r="A37" s="126" t="s">
        <v>114</v>
      </c>
      <c r="B37" s="127"/>
      <c r="C37" s="128"/>
      <c r="D37" s="129" t="s">
        <v>221</v>
      </c>
      <c r="E37" s="127">
        <f>COUNTIF(E7:E36,L76)+COUNTIF(E7:E36,L77)+COUNTIF(E7:E36,L78)</f>
        <v>30</v>
      </c>
      <c r="F37" s="130" t="s">
        <v>222</v>
      </c>
      <c r="G37" s="131">
        <f>SUM(G7:G36)</f>
        <v>688000</v>
      </c>
      <c r="H37" s="129" t="s">
        <v>185</v>
      </c>
      <c r="I37" s="132">
        <f>SUM(I7:I36)</f>
        <v>322500</v>
      </c>
      <c r="J37" s="133"/>
    </row>
    <row r="38" spans="1:10" ht="41.1" customHeight="1">
      <c r="A38" s="695" t="s">
        <v>220</v>
      </c>
      <c r="B38" s="695"/>
      <c r="C38" s="695"/>
      <c r="D38" s="695"/>
      <c r="E38" s="695"/>
      <c r="F38" s="695"/>
      <c r="G38" s="695"/>
      <c r="H38" s="695"/>
      <c r="I38" s="695"/>
      <c r="J38" s="134"/>
    </row>
    <row r="40" spans="1:10" ht="15.95" customHeight="1">
      <c r="A40" s="99" t="s">
        <v>219</v>
      </c>
    </row>
    <row r="41" spans="1:10" ht="15.95" customHeight="1" thickBot="1">
      <c r="A41" s="135"/>
      <c r="B41" s="135"/>
      <c r="C41" s="135"/>
      <c r="D41" s="135"/>
      <c r="E41" s="135" t="s">
        <v>226</v>
      </c>
      <c r="F41" s="135"/>
      <c r="G41" s="135"/>
      <c r="H41" s="135"/>
      <c r="I41" s="135"/>
    </row>
    <row r="42" spans="1:10" ht="15.95" customHeight="1" thickTop="1" thickBot="1">
      <c r="A42" s="136"/>
      <c r="B42" s="137" t="s">
        <v>214</v>
      </c>
      <c r="C42" s="138">
        <f>C47+C50</f>
        <v>28</v>
      </c>
      <c r="D42" s="136"/>
      <c r="E42" s="139" t="s">
        <v>223</v>
      </c>
      <c r="F42" s="139" t="s">
        <v>224</v>
      </c>
      <c r="G42" s="140"/>
      <c r="H42" s="141" t="s">
        <v>225</v>
      </c>
      <c r="I42" s="139"/>
    </row>
    <row r="43" spans="1:10" ht="15.95" customHeight="1" thickBot="1">
      <c r="A43" s="136"/>
      <c r="B43" s="142" t="s">
        <v>215</v>
      </c>
      <c r="C43" s="143">
        <f>C48+C51</f>
        <v>310000</v>
      </c>
      <c r="D43" s="136"/>
      <c r="E43" s="139">
        <f>E37-C42</f>
        <v>2</v>
      </c>
      <c r="F43" s="144">
        <f>I37-C43</f>
        <v>12500</v>
      </c>
      <c r="G43" s="145"/>
      <c r="H43" s="141">
        <f>G37-C43</f>
        <v>378000</v>
      </c>
      <c r="I43" s="139"/>
    </row>
    <row r="44" spans="1:10" ht="15.95" customHeight="1" thickTop="1">
      <c r="A44" s="136"/>
      <c r="B44" s="136"/>
      <c r="C44" s="136"/>
      <c r="D44" s="136"/>
      <c r="E44" s="136"/>
      <c r="F44" s="136"/>
      <c r="G44" s="136"/>
      <c r="H44" s="136"/>
      <c r="I44" s="136"/>
    </row>
    <row r="45" spans="1:10" ht="15.95" customHeight="1" thickBot="1">
      <c r="A45" s="136"/>
      <c r="B45" s="146" t="s">
        <v>218</v>
      </c>
      <c r="C45" s="136"/>
      <c r="D45" s="136"/>
      <c r="E45" s="147"/>
      <c r="F45" s="147"/>
      <c r="G45" s="147"/>
      <c r="H45" s="136"/>
      <c r="I45" s="136"/>
    </row>
    <row r="46" spans="1:10" ht="15.95" customHeight="1" thickTop="1" thickBot="1">
      <c r="A46" s="136"/>
      <c r="B46" s="148" t="s">
        <v>207</v>
      </c>
      <c r="C46" s="149"/>
      <c r="D46" s="150" t="s">
        <v>217</v>
      </c>
      <c r="E46" s="151" t="s">
        <v>204</v>
      </c>
      <c r="F46" s="152" t="s">
        <v>210</v>
      </c>
      <c r="G46" s="153" t="s">
        <v>211</v>
      </c>
      <c r="H46" s="150" t="s">
        <v>212</v>
      </c>
      <c r="I46" s="154" t="s">
        <v>213</v>
      </c>
    </row>
    <row r="47" spans="1:10" ht="15.95" customHeight="1" thickTop="1" thickBot="1">
      <c r="A47" s="136"/>
      <c r="B47" s="155" t="s">
        <v>208</v>
      </c>
      <c r="C47" s="156">
        <f>SUBTOTAL(9,F47:F50,H47:H50)</f>
        <v>4</v>
      </c>
      <c r="D47" s="157" t="s">
        <v>198</v>
      </c>
      <c r="E47" s="158" t="s">
        <v>200</v>
      </c>
      <c r="F47" s="159">
        <f>SUMIF($M$104:$M$107,E47,$N$104:$N$107)</f>
        <v>2</v>
      </c>
      <c r="G47" s="160">
        <f>SUMIF($M$104:$M$107,E47,$O$104:$O$107)</f>
        <v>24000</v>
      </c>
      <c r="H47" s="161">
        <f>SUMIF($M$104:$M$107,E47,$P$104:$P$107)</f>
        <v>1</v>
      </c>
      <c r="I47" s="162">
        <f>SUMIF($M$104:$M$107,E47,$Q$104:$Q$107)</f>
        <v>7000</v>
      </c>
    </row>
    <row r="48" spans="1:10" ht="15.95" customHeight="1" thickBot="1">
      <c r="A48" s="136"/>
      <c r="B48" s="163" t="s">
        <v>209</v>
      </c>
      <c r="C48" s="164">
        <f>SUBTOTAL(9,G47:G50,I47:I50)</f>
        <v>38500</v>
      </c>
      <c r="D48" s="147"/>
      <c r="E48" s="165" t="s">
        <v>177</v>
      </c>
      <c r="F48" s="166">
        <f>SUBTOTAL(9,F47)</f>
        <v>2</v>
      </c>
      <c r="G48" s="167">
        <f>SUBTOTAL(9,G47)</f>
        <v>24000</v>
      </c>
      <c r="H48" s="168">
        <f>SUBTOTAL(9,H47)</f>
        <v>1</v>
      </c>
      <c r="I48" s="169">
        <f>SUBTOTAL(9,I47)</f>
        <v>7000</v>
      </c>
    </row>
    <row r="49" spans="1:26" ht="15.95" customHeight="1" thickTop="1" thickBot="1">
      <c r="A49" s="136"/>
      <c r="B49" s="170" t="s">
        <v>216</v>
      </c>
      <c r="C49" s="171"/>
      <c r="D49" s="157" t="s">
        <v>197</v>
      </c>
      <c r="E49" s="158" t="s">
        <v>148</v>
      </c>
      <c r="F49" s="159">
        <f>SUMIF($M$119,E49,$N$119)</f>
        <v>0</v>
      </c>
      <c r="G49" s="160">
        <f>SUMIF($M$119,E49,$O$119)</f>
        <v>0</v>
      </c>
      <c r="H49" s="161">
        <f>SUMIF($M$119,E49,$P$119)</f>
        <v>1</v>
      </c>
      <c r="I49" s="162">
        <f>SUMIF($M$119,E49,$Q$119)</f>
        <v>7500</v>
      </c>
    </row>
    <row r="50" spans="1:26" ht="15.95" customHeight="1" thickBot="1">
      <c r="A50" s="136"/>
      <c r="B50" s="155" t="s">
        <v>208</v>
      </c>
      <c r="C50" s="156">
        <f>SUBTOTAL(9,F51:F61,H51:H61)</f>
        <v>24</v>
      </c>
      <c r="D50" s="147"/>
      <c r="E50" s="165" t="s">
        <v>205</v>
      </c>
      <c r="F50" s="166">
        <f>SUBTOTAL(9,F49)</f>
        <v>0</v>
      </c>
      <c r="G50" s="167">
        <f>SUBTOTAL(9,G49)</f>
        <v>0</v>
      </c>
      <c r="H50" s="168">
        <f>SUBTOTAL(9,H49)</f>
        <v>1</v>
      </c>
      <c r="I50" s="169">
        <f>SUBTOTAL(9,I49)</f>
        <v>7500</v>
      </c>
    </row>
    <row r="51" spans="1:26" ht="15.95" customHeight="1" thickTop="1" thickBot="1">
      <c r="A51" s="136"/>
      <c r="B51" s="172" t="s">
        <v>209</v>
      </c>
      <c r="C51" s="173">
        <f>SUBTOTAL(9,G51:G61,I51:I61)</f>
        <v>271500</v>
      </c>
      <c r="D51" s="157" t="s">
        <v>199</v>
      </c>
      <c r="E51" s="174" t="s">
        <v>156</v>
      </c>
      <c r="F51" s="175">
        <f>SUMIF($M$108:$M$115,E51,$N$108:$N$115)</f>
        <v>9</v>
      </c>
      <c r="G51" s="176">
        <f>SUMIF($M$108:$M$115,E51,$O$108:$O$115)</f>
        <v>111000</v>
      </c>
      <c r="H51" s="177">
        <f>SUMIF($M$108:$M$115,E51,$P$108:$P$115)</f>
        <v>0</v>
      </c>
      <c r="I51" s="178">
        <f>SUMIF($M$108:$M$115,E51,$Q$108:$Q$115)</f>
        <v>0</v>
      </c>
      <c r="Y51" s="110"/>
      <c r="Z51" s="110"/>
    </row>
    <row r="52" spans="1:26" ht="15.95" customHeight="1" thickTop="1" thickBot="1">
      <c r="A52" s="136"/>
      <c r="B52" s="179"/>
      <c r="C52" s="180"/>
      <c r="D52" s="181"/>
      <c r="E52" s="182" t="s">
        <v>146</v>
      </c>
      <c r="F52" s="183">
        <f>SUMIF($M$108:$M$115,E52,$N$108:$N$115)</f>
        <v>1</v>
      </c>
      <c r="G52" s="184">
        <f>SUMIF($M$108:$M$115,E52,$O$108:$O$115)</f>
        <v>13000</v>
      </c>
      <c r="H52" s="185">
        <f>SUMIF($M$108:$M$115,E52,$P$108:$P$115)</f>
        <v>7</v>
      </c>
      <c r="I52" s="186">
        <f>SUMIF($M$108:$M$115,E52,$Q$108:$Q$115)</f>
        <v>52500</v>
      </c>
    </row>
    <row r="53" spans="1:26" ht="15.95" customHeight="1" thickBot="1">
      <c r="A53" s="136"/>
      <c r="B53" s="179"/>
      <c r="C53" s="180"/>
      <c r="D53" s="187"/>
      <c r="E53" s="165" t="s">
        <v>201</v>
      </c>
      <c r="F53" s="166">
        <f>SUBTOTAL(9,F51:F52)</f>
        <v>10</v>
      </c>
      <c r="G53" s="167">
        <f>SUBTOTAL(9,G51:G52)</f>
        <v>124000</v>
      </c>
      <c r="H53" s="168">
        <f>SUBTOTAL(9,H51:H52)</f>
        <v>7</v>
      </c>
      <c r="I53" s="169">
        <f>SUBTOTAL(9,I51:I52)</f>
        <v>52500</v>
      </c>
    </row>
    <row r="54" spans="1:26" ht="15.95" customHeight="1" thickTop="1" thickBot="1">
      <c r="A54" s="136"/>
      <c r="B54" s="179"/>
      <c r="C54" s="180"/>
      <c r="D54" s="188" t="s">
        <v>206</v>
      </c>
      <c r="E54" s="158" t="s">
        <v>146</v>
      </c>
      <c r="F54" s="159">
        <f>SUMIF($M$116,E54,$N$116)</f>
        <v>2</v>
      </c>
      <c r="G54" s="160">
        <f>SUMIF($M$116,E54,$O$116)</f>
        <v>32000</v>
      </c>
      <c r="H54" s="161">
        <f>SUMIF($M$116,E54,$P$116)</f>
        <v>0</v>
      </c>
      <c r="I54" s="162">
        <f>SUMIF($M$116,E54,$Q$116)</f>
        <v>0</v>
      </c>
    </row>
    <row r="55" spans="1:26" ht="15.95" customHeight="1" thickBot="1">
      <c r="A55" s="136"/>
      <c r="B55" s="179"/>
      <c r="C55" s="180"/>
      <c r="D55" s="187"/>
      <c r="E55" s="165" t="s">
        <v>177</v>
      </c>
      <c r="F55" s="166">
        <f>SUBTOTAL(9,F54)</f>
        <v>2</v>
      </c>
      <c r="G55" s="167">
        <f>SUBTOTAL(9,G54)</f>
        <v>32000</v>
      </c>
      <c r="H55" s="168">
        <f>SUBTOTAL(9,H54)</f>
        <v>0</v>
      </c>
      <c r="I55" s="169">
        <f>SUBTOTAL(9,I54)</f>
        <v>0</v>
      </c>
    </row>
    <row r="56" spans="1:26" ht="15.95" customHeight="1" thickTop="1">
      <c r="A56" s="136"/>
      <c r="B56" s="179"/>
      <c r="C56" s="180"/>
      <c r="D56" s="188" t="s">
        <v>196</v>
      </c>
      <c r="E56" s="174" t="s">
        <v>143</v>
      </c>
      <c r="F56" s="175">
        <f>SUMIF($M$117:$M$118,E56,$N$117:$N$118)</f>
        <v>1</v>
      </c>
      <c r="G56" s="176">
        <f>SUMIF($M$117:$M$118,E56,$O$117:$O$118)</f>
        <v>18000</v>
      </c>
      <c r="H56" s="177">
        <f>SUMIF($M$117:$M$118,E56,$P$117:$P$118)</f>
        <v>0</v>
      </c>
      <c r="I56" s="178">
        <f>SUMIF($M$117:$M$118,E56,$Q$117:$Q$118)</f>
        <v>0</v>
      </c>
    </row>
    <row r="57" spans="1:26" ht="15.95" customHeight="1" thickBot="1">
      <c r="A57" s="136"/>
      <c r="B57" s="179"/>
      <c r="C57" s="180"/>
      <c r="D57" s="181"/>
      <c r="E57" s="182" t="s">
        <v>145</v>
      </c>
      <c r="F57" s="183">
        <f>SUMIF($M$117:$M$118,E57,$N$117:$N$118)</f>
        <v>0</v>
      </c>
      <c r="G57" s="184">
        <f>SUMIF($M$117:$M$118,E57,$O$117:$O$118)</f>
        <v>0</v>
      </c>
      <c r="H57" s="185">
        <f>SUMIF($M$117:$M$118,E57,$P$117:$P$118)</f>
        <v>1</v>
      </c>
      <c r="I57" s="186">
        <f>SUMIF($M$117:$M$118,E57,$Q$117:$Q$118)</f>
        <v>7500</v>
      </c>
    </row>
    <row r="58" spans="1:26" ht="15.95" customHeight="1" thickBot="1">
      <c r="A58" s="136"/>
      <c r="B58" s="179"/>
      <c r="C58" s="180"/>
      <c r="D58" s="187"/>
      <c r="E58" s="165" t="s">
        <v>177</v>
      </c>
      <c r="F58" s="166">
        <f>SUBTOTAL(9,F56:F57)</f>
        <v>1</v>
      </c>
      <c r="G58" s="167">
        <f>SUBTOTAL(9,G56:G57)</f>
        <v>18000</v>
      </c>
      <c r="H58" s="168">
        <f>SUBTOTAL(9,H56:H57)</f>
        <v>1</v>
      </c>
      <c r="I58" s="169">
        <f>SUBTOTAL(9,I56:I57)</f>
        <v>7500</v>
      </c>
    </row>
    <row r="59" spans="1:26" ht="15.95" customHeight="1" thickTop="1">
      <c r="A59" s="136"/>
      <c r="B59" s="179"/>
      <c r="C59" s="180"/>
      <c r="D59" s="188" t="s">
        <v>193</v>
      </c>
      <c r="E59" s="174" t="s">
        <v>143</v>
      </c>
      <c r="F59" s="175">
        <f>SUMIF($M$120:$M$123,E59,$N$120:$N$123)</f>
        <v>2</v>
      </c>
      <c r="G59" s="176">
        <f>SUMIF($M$120:$M$123,E59,$O$120:$O$123)</f>
        <v>30000</v>
      </c>
      <c r="H59" s="177">
        <f>SUMIF($M$120:$M$123,E59,$P$120:$P$123)</f>
        <v>0</v>
      </c>
      <c r="I59" s="178">
        <f>SUMIF($M$120:$M$123,E59,$Q$120:$Q$123)</f>
        <v>0</v>
      </c>
    </row>
    <row r="60" spans="1:26" ht="15.95" customHeight="1" thickBot="1">
      <c r="A60" s="136"/>
      <c r="B60" s="179"/>
      <c r="C60" s="180"/>
      <c r="D60" s="181"/>
      <c r="E60" s="189" t="s">
        <v>146</v>
      </c>
      <c r="F60" s="190">
        <f>SUMIF($M$120:$M$123,E60,$N$120:$N$123)</f>
        <v>0</v>
      </c>
      <c r="G60" s="191">
        <f>SUMIF($M$120:$M$123,E60,$O$120:$O$123)</f>
        <v>0</v>
      </c>
      <c r="H60" s="192">
        <f>SUMIF($M$120:$M$123,E60,$P$120:$P$123)</f>
        <v>1</v>
      </c>
      <c r="I60" s="193">
        <f>SUMIF($M$120:$M$123,E60,$Q$120:$Q$123)</f>
        <v>7500</v>
      </c>
    </row>
    <row r="61" spans="1:26" ht="15.95" customHeight="1" thickBot="1">
      <c r="A61" s="136"/>
      <c r="B61" s="136"/>
      <c r="C61" s="136"/>
      <c r="D61" s="181"/>
      <c r="E61" s="194" t="s">
        <v>205</v>
      </c>
      <c r="F61" s="195">
        <f>SUBTOTAL(9,F59:F60)</f>
        <v>2</v>
      </c>
      <c r="G61" s="196">
        <f>SUBTOTAL(9,G59:G60)</f>
        <v>30000</v>
      </c>
      <c r="H61" s="197">
        <f>SUBTOTAL(9,H59:H60)</f>
        <v>1</v>
      </c>
      <c r="I61" s="198">
        <f>SUBTOTAL(9,I59:I60)</f>
        <v>7500</v>
      </c>
    </row>
    <row r="62" spans="1:26" ht="15.95" customHeight="1" thickTop="1" thickBot="1">
      <c r="A62" s="136"/>
      <c r="B62" s="136"/>
      <c r="C62" s="136"/>
      <c r="D62" s="199"/>
      <c r="E62" s="200"/>
      <c r="F62" s="201">
        <f>SUBTOTAL(9,F47:F61)</f>
        <v>17</v>
      </c>
      <c r="G62" s="202">
        <f>SUBTOTAL(9,G47:G61)</f>
        <v>228000</v>
      </c>
      <c r="H62" s="203">
        <f>SUBTOTAL(9,H47:H61)</f>
        <v>11</v>
      </c>
      <c r="I62" s="204">
        <f>SUBTOTAL(9,I47:I61)</f>
        <v>82000</v>
      </c>
    </row>
    <row r="63" spans="1:26" ht="18" customHeight="1" thickTop="1"/>
    <row r="71" spans="12:23" ht="18" customHeight="1" thickBot="1">
      <c r="Q71" s="110"/>
      <c r="R71" s="110"/>
      <c r="S71" s="110"/>
      <c r="T71" s="110"/>
      <c r="U71" s="110"/>
      <c r="V71" s="110"/>
      <c r="W71" s="110"/>
    </row>
    <row r="72" spans="12:23" ht="18" customHeight="1" thickTop="1">
      <c r="L72" s="205" t="s">
        <v>171</v>
      </c>
      <c r="M72" s="206" t="s">
        <v>172</v>
      </c>
    </row>
    <row r="73" spans="12:23" ht="18" customHeight="1">
      <c r="L73" s="207" t="s">
        <v>174</v>
      </c>
      <c r="M73" s="208">
        <v>20000</v>
      </c>
    </row>
    <row r="74" spans="12:23" ht="18" customHeight="1" thickBot="1">
      <c r="L74" s="209" t="s">
        <v>175</v>
      </c>
      <c r="M74" s="210">
        <v>7500</v>
      </c>
    </row>
    <row r="75" spans="12:23" ht="18" customHeight="1" thickTop="1" thickBot="1"/>
    <row r="76" spans="12:23" ht="18" customHeight="1" thickTop="1">
      <c r="L76" s="211" t="s">
        <v>148</v>
      </c>
    </row>
    <row r="77" spans="12:23" ht="18" customHeight="1">
      <c r="L77" s="212" t="s">
        <v>146</v>
      </c>
    </row>
    <row r="78" spans="12:23" ht="18" customHeight="1" thickBot="1">
      <c r="L78" s="213" t="s">
        <v>144</v>
      </c>
    </row>
    <row r="79" spans="12:23" ht="18" customHeight="1" thickTop="1" thickBot="1"/>
    <row r="80" spans="12:23" ht="18" customHeight="1" thickTop="1">
      <c r="L80" s="214" t="s">
        <v>40</v>
      </c>
      <c r="M80" s="700" t="s">
        <v>41</v>
      </c>
      <c r="N80" s="700" t="s">
        <v>42</v>
      </c>
      <c r="O80" s="689" t="s">
        <v>43</v>
      </c>
      <c r="Q80" s="214" t="s">
        <v>40</v>
      </c>
      <c r="R80" s="700" t="s">
        <v>41</v>
      </c>
      <c r="S80" s="700" t="s">
        <v>42</v>
      </c>
      <c r="T80" s="689" t="s">
        <v>43</v>
      </c>
    </row>
    <row r="81" spans="12:20" ht="18" customHeight="1" thickBot="1">
      <c r="L81" s="215" t="s">
        <v>45</v>
      </c>
      <c r="M81" s="701"/>
      <c r="N81" s="701"/>
      <c r="O81" s="690"/>
      <c r="Q81" s="215" t="s">
        <v>45</v>
      </c>
      <c r="R81" s="701"/>
      <c r="S81" s="701"/>
      <c r="T81" s="690"/>
    </row>
    <row r="82" spans="12:20" ht="18" customHeight="1" thickTop="1">
      <c r="L82" s="205" t="s">
        <v>242</v>
      </c>
      <c r="M82" s="216" t="s">
        <v>61</v>
      </c>
      <c r="N82" s="216" t="s">
        <v>61</v>
      </c>
      <c r="O82" s="217" t="s">
        <v>61</v>
      </c>
      <c r="Q82" s="205" t="s">
        <v>51</v>
      </c>
      <c r="R82" s="216" t="s">
        <v>188</v>
      </c>
      <c r="S82" s="216" t="s">
        <v>53</v>
      </c>
      <c r="T82" s="217" t="s">
        <v>53</v>
      </c>
    </row>
    <row r="83" spans="12:20" ht="18" customHeight="1">
      <c r="L83" s="207" t="s">
        <v>244</v>
      </c>
      <c r="M83" s="218" t="s">
        <v>61</v>
      </c>
      <c r="N83" s="218" t="s">
        <v>61</v>
      </c>
      <c r="O83" s="219" t="s">
        <v>61</v>
      </c>
      <c r="Q83" s="207" t="s">
        <v>151</v>
      </c>
      <c r="R83" s="218" t="s">
        <v>188</v>
      </c>
      <c r="S83" s="218" t="s">
        <v>53</v>
      </c>
      <c r="T83" s="219" t="s">
        <v>53</v>
      </c>
    </row>
    <row r="84" spans="12:20" ht="18" customHeight="1">
      <c r="L84" s="207" t="s">
        <v>246</v>
      </c>
      <c r="M84" s="218" t="s">
        <v>61</v>
      </c>
      <c r="N84" s="218" t="s">
        <v>61</v>
      </c>
      <c r="O84" s="219" t="s">
        <v>258</v>
      </c>
      <c r="Q84" s="207" t="s">
        <v>56</v>
      </c>
      <c r="R84" s="218" t="s">
        <v>188</v>
      </c>
      <c r="S84" s="218" t="s">
        <v>53</v>
      </c>
      <c r="T84" s="219" t="s">
        <v>53</v>
      </c>
    </row>
    <row r="85" spans="12:20" ht="18" customHeight="1" thickBot="1">
      <c r="L85" s="207" t="s">
        <v>248</v>
      </c>
      <c r="M85" s="218" t="s">
        <v>61</v>
      </c>
      <c r="N85" s="218" t="s">
        <v>61</v>
      </c>
      <c r="O85" s="219" t="s">
        <v>258</v>
      </c>
      <c r="Q85" s="209" t="s">
        <v>58</v>
      </c>
      <c r="R85" s="220" t="s">
        <v>188</v>
      </c>
      <c r="S85" s="220" t="s">
        <v>53</v>
      </c>
      <c r="T85" s="221" t="s">
        <v>53</v>
      </c>
    </row>
    <row r="86" spans="12:20" ht="18" customHeight="1" thickTop="1">
      <c r="L86" s="207" t="s">
        <v>250</v>
      </c>
      <c r="M86" s="218" t="s">
        <v>61</v>
      </c>
      <c r="N86" s="223" t="s">
        <v>61</v>
      </c>
      <c r="O86" s="219" t="s">
        <v>258</v>
      </c>
      <c r="Q86" s="205" t="s">
        <v>60</v>
      </c>
      <c r="R86" s="216" t="s">
        <v>189</v>
      </c>
      <c r="S86" s="222" t="s">
        <v>190</v>
      </c>
      <c r="T86" s="217" t="s">
        <v>53</v>
      </c>
    </row>
    <row r="87" spans="12:20" ht="18" customHeight="1">
      <c r="L87" s="207" t="s">
        <v>252</v>
      </c>
      <c r="M87" s="218" t="s">
        <v>61</v>
      </c>
      <c r="N87" s="223" t="s">
        <v>61</v>
      </c>
      <c r="O87" s="219" t="s">
        <v>258</v>
      </c>
      <c r="Q87" s="207" t="s">
        <v>64</v>
      </c>
      <c r="R87" s="218" t="s">
        <v>189</v>
      </c>
      <c r="S87" s="223" t="s">
        <v>190</v>
      </c>
      <c r="T87" s="219" t="s">
        <v>53</v>
      </c>
    </row>
    <row r="88" spans="12:20" ht="18" customHeight="1">
      <c r="L88" s="207" t="s">
        <v>254</v>
      </c>
      <c r="M88" s="218" t="s">
        <v>61</v>
      </c>
      <c r="N88" s="223" t="s">
        <v>61</v>
      </c>
      <c r="O88" s="219" t="s">
        <v>258</v>
      </c>
      <c r="Q88" s="207" t="s">
        <v>67</v>
      </c>
      <c r="R88" s="218" t="s">
        <v>189</v>
      </c>
      <c r="S88" s="223" t="s">
        <v>190</v>
      </c>
      <c r="T88" s="219" t="s">
        <v>53</v>
      </c>
    </row>
    <row r="89" spans="12:20" ht="18" customHeight="1" thickBot="1">
      <c r="L89" s="207" t="s">
        <v>256</v>
      </c>
      <c r="M89" s="218" t="s">
        <v>61</v>
      </c>
      <c r="N89" s="223" t="s">
        <v>61</v>
      </c>
      <c r="O89" s="219" t="s">
        <v>258</v>
      </c>
      <c r="Q89" s="209" t="s">
        <v>68</v>
      </c>
      <c r="R89" s="220" t="s">
        <v>189</v>
      </c>
      <c r="S89" s="224" t="s">
        <v>190</v>
      </c>
      <c r="T89" s="221" t="s">
        <v>53</v>
      </c>
    </row>
    <row r="90" spans="12:20" ht="18" customHeight="1" thickTop="1" thickBot="1">
      <c r="L90" s="207" t="s">
        <v>260</v>
      </c>
      <c r="M90" s="218" t="s">
        <v>61</v>
      </c>
      <c r="N90" s="223" t="s">
        <v>258</v>
      </c>
      <c r="O90" s="219" t="s">
        <v>258</v>
      </c>
      <c r="Q90" s="225" t="s">
        <v>69</v>
      </c>
      <c r="R90" s="226" t="s">
        <v>53</v>
      </c>
      <c r="S90" s="227" t="s">
        <v>190</v>
      </c>
      <c r="T90" s="228" t="s">
        <v>53</v>
      </c>
    </row>
    <row r="91" spans="12:20" ht="18" customHeight="1" thickTop="1" thickBot="1">
      <c r="L91" s="207" t="s">
        <v>261</v>
      </c>
      <c r="M91" s="218" t="s">
        <v>61</v>
      </c>
      <c r="N91" s="223" t="s">
        <v>258</v>
      </c>
      <c r="O91" s="364" t="s">
        <v>258</v>
      </c>
      <c r="Q91" s="225" t="s">
        <v>71</v>
      </c>
      <c r="R91" s="226" t="s">
        <v>189</v>
      </c>
      <c r="S91" s="227" t="s">
        <v>190</v>
      </c>
      <c r="T91" s="229" t="s">
        <v>191</v>
      </c>
    </row>
    <row r="92" spans="12:20" ht="18" customHeight="1" thickTop="1">
      <c r="L92" s="207" t="s">
        <v>263</v>
      </c>
      <c r="M92" s="218" t="s">
        <v>61</v>
      </c>
      <c r="N92" s="223" t="s">
        <v>258</v>
      </c>
      <c r="O92" s="219" t="s">
        <v>258</v>
      </c>
      <c r="Q92" s="205" t="s">
        <v>74</v>
      </c>
      <c r="R92" s="216" t="s">
        <v>189</v>
      </c>
      <c r="S92" s="222" t="s">
        <v>190</v>
      </c>
      <c r="T92" s="217" t="s">
        <v>53</v>
      </c>
    </row>
    <row r="93" spans="12:20" ht="18" customHeight="1" thickBot="1">
      <c r="L93" s="207" t="s">
        <v>265</v>
      </c>
      <c r="M93" s="218" t="s">
        <v>61</v>
      </c>
      <c r="N93" s="223" t="s">
        <v>258</v>
      </c>
      <c r="O93" s="219" t="s">
        <v>258</v>
      </c>
      <c r="Q93" s="209" t="s">
        <v>77</v>
      </c>
      <c r="R93" s="220" t="s">
        <v>189</v>
      </c>
      <c r="S93" s="224" t="s">
        <v>190</v>
      </c>
      <c r="T93" s="221" t="s">
        <v>53</v>
      </c>
    </row>
    <row r="94" spans="12:20" ht="18" customHeight="1" thickTop="1">
      <c r="L94" s="207" t="s">
        <v>267</v>
      </c>
      <c r="M94" s="218" t="s">
        <v>61</v>
      </c>
      <c r="N94" s="223" t="s">
        <v>258</v>
      </c>
      <c r="O94" s="219" t="s">
        <v>258</v>
      </c>
      <c r="Q94" s="230"/>
      <c r="R94" s="231"/>
      <c r="S94" s="232"/>
      <c r="T94" s="231"/>
    </row>
    <row r="95" spans="12:20" ht="18" customHeight="1">
      <c r="L95" s="207" t="s">
        <v>269</v>
      </c>
      <c r="M95" s="218" t="s">
        <v>61</v>
      </c>
      <c r="N95" s="223" t="s">
        <v>258</v>
      </c>
      <c r="O95" s="219" t="s">
        <v>258</v>
      </c>
      <c r="Q95" s="230"/>
      <c r="R95" s="231"/>
      <c r="S95" s="232"/>
      <c r="T95" s="231"/>
    </row>
    <row r="96" spans="12:20" ht="18" customHeight="1">
      <c r="L96" s="207" t="s">
        <v>271</v>
      </c>
      <c r="M96" s="218" t="s">
        <v>61</v>
      </c>
      <c r="N96" s="223" t="s">
        <v>258</v>
      </c>
      <c r="O96" s="219" t="s">
        <v>258</v>
      </c>
      <c r="Q96" s="230"/>
      <c r="R96" s="231"/>
      <c r="S96" s="232"/>
      <c r="T96" s="231"/>
    </row>
    <row r="97" spans="12:30" ht="18" customHeight="1">
      <c r="L97" s="207" t="s">
        <v>273</v>
      </c>
      <c r="M97" s="218" t="s">
        <v>61</v>
      </c>
      <c r="N97" s="223" t="s">
        <v>258</v>
      </c>
      <c r="O97" s="219" t="s">
        <v>258</v>
      </c>
      <c r="Q97" s="230"/>
      <c r="R97" s="231"/>
      <c r="S97" s="232"/>
      <c r="T97" s="231"/>
    </row>
    <row r="98" spans="12:30" ht="18" customHeight="1">
      <c r="L98" s="207" t="s">
        <v>275</v>
      </c>
      <c r="M98" s="218" t="s">
        <v>61</v>
      </c>
      <c r="N98" s="223" t="s">
        <v>258</v>
      </c>
      <c r="O98" s="219" t="s">
        <v>258</v>
      </c>
      <c r="Q98" s="230"/>
      <c r="R98" s="231"/>
      <c r="S98" s="232"/>
      <c r="T98" s="231"/>
    </row>
    <row r="99" spans="12:30" ht="18" customHeight="1" thickBot="1">
      <c r="L99" s="209" t="s">
        <v>277</v>
      </c>
      <c r="M99" s="220" t="s">
        <v>61</v>
      </c>
      <c r="N99" s="224" t="s">
        <v>258</v>
      </c>
      <c r="O99" s="221" t="s">
        <v>258</v>
      </c>
      <c r="Q99" s="230"/>
      <c r="R99" s="231"/>
      <c r="S99" s="232"/>
      <c r="T99" s="231"/>
    </row>
    <row r="100" spans="12:30" ht="18" customHeight="1" thickTop="1">
      <c r="L100" s="230"/>
      <c r="M100" s="231"/>
      <c r="N100" s="232"/>
      <c r="O100" s="231"/>
    </row>
    <row r="101" spans="12:30" ht="18" customHeight="1">
      <c r="L101" s="230"/>
      <c r="M101" s="231"/>
      <c r="N101" s="232"/>
      <c r="O101" s="231"/>
    </row>
    <row r="102" spans="12:30" ht="18" customHeight="1" thickBot="1">
      <c r="N102" s="99" t="s">
        <v>174</v>
      </c>
      <c r="O102" s="99" t="s">
        <v>174</v>
      </c>
      <c r="P102" s="99" t="s">
        <v>176</v>
      </c>
      <c r="Q102" s="99" t="s">
        <v>202</v>
      </c>
      <c r="S102" s="99" t="s">
        <v>203</v>
      </c>
      <c r="U102" s="233" t="s">
        <v>174</v>
      </c>
      <c r="V102" s="233" t="s">
        <v>174</v>
      </c>
      <c r="W102" s="99" t="s">
        <v>176</v>
      </c>
      <c r="X102" s="99" t="s">
        <v>176</v>
      </c>
    </row>
    <row r="103" spans="12:30" ht="18" customHeight="1" thickTop="1" thickBot="1">
      <c r="L103" s="234" t="s">
        <v>157</v>
      </c>
      <c r="M103" s="235" t="s">
        <v>158</v>
      </c>
      <c r="N103" s="236" t="s">
        <v>195</v>
      </c>
      <c r="O103" s="237" t="s">
        <v>194</v>
      </c>
      <c r="P103" s="236" t="s">
        <v>195</v>
      </c>
      <c r="Q103" s="237" t="s">
        <v>194</v>
      </c>
      <c r="R103" s="238" t="s">
        <v>167</v>
      </c>
      <c r="S103" s="234"/>
      <c r="T103" s="235" t="s">
        <v>204</v>
      </c>
      <c r="U103" s="236" t="s">
        <v>195</v>
      </c>
      <c r="V103" s="237" t="s">
        <v>194</v>
      </c>
      <c r="W103" s="239" t="s">
        <v>195</v>
      </c>
      <c r="X103" s="228" t="s">
        <v>194</v>
      </c>
      <c r="Y103" s="240"/>
      <c r="Z103" s="240" t="s">
        <v>186</v>
      </c>
      <c r="AA103" s="241"/>
      <c r="AB103" s="242"/>
      <c r="AC103" s="240" t="s">
        <v>187</v>
      </c>
      <c r="AD103" s="241"/>
    </row>
    <row r="104" spans="12:30" ht="18" customHeight="1" thickTop="1" thickBot="1">
      <c r="L104" s="243" t="s">
        <v>150</v>
      </c>
      <c r="M104" s="244" t="s">
        <v>156</v>
      </c>
      <c r="N104" s="245">
        <f t="shared" ref="N104:N123" si="2">COUNTIFS($C$7:$C$36,L104,$E$7:$E$36,M104,$F$7:$F$36,$L$73)</f>
        <v>1</v>
      </c>
      <c r="O104" s="246">
        <f t="shared" ref="O104:O123" si="3">SUMIFS($I$7:$I$36,$C$7:$C$36,L104,$E$7:$E$36,M104,$F$7:$F$36,$L$73)</f>
        <v>4000</v>
      </c>
      <c r="P104" s="245">
        <f t="shared" ref="P104:P123" si="4">COUNTIFS($C$7:$C$36,L104,$E$7:$E$36,M104,$F$7:$F$36,$L$74)</f>
        <v>0</v>
      </c>
      <c r="Q104" s="246">
        <f t="shared" ref="Q104:Q123" si="5">SUMIFS($I$7:$I$36,$C$7:$C$36,L104,$E$7:$E$36,M104,$F$7:$F$36,$L$74)</f>
        <v>0</v>
      </c>
      <c r="R104" s="247" t="s">
        <v>168</v>
      </c>
      <c r="S104" s="248" t="s">
        <v>198</v>
      </c>
      <c r="T104" s="249" t="s">
        <v>200</v>
      </c>
      <c r="U104" s="250">
        <f>SUMIF($M$104:$M$107,T104,$N$104:$N$107)</f>
        <v>2</v>
      </c>
      <c r="V104" s="251">
        <f>SUMIF($M$104:$M$107,T104,$O$104:$O$107)</f>
        <v>24000</v>
      </c>
      <c r="W104" s="252">
        <f>SUMIF($M$104:$M$107,T104,$P$104:$P$107)</f>
        <v>1</v>
      </c>
      <c r="X104" s="253">
        <f>SUMIF($M$104:$M$107,T104,$Q$104:$Q$107)</f>
        <v>7000</v>
      </c>
      <c r="Y104" s="254" t="s">
        <v>178</v>
      </c>
      <c r="Z104" s="255" t="s">
        <v>179</v>
      </c>
      <c r="AA104" s="256" t="s">
        <v>180</v>
      </c>
      <c r="AB104" s="257" t="s">
        <v>181</v>
      </c>
      <c r="AC104" s="255" t="s">
        <v>182</v>
      </c>
      <c r="AD104" s="256" t="s">
        <v>183</v>
      </c>
    </row>
    <row r="105" spans="12:30" ht="18" customHeight="1" thickBot="1">
      <c r="L105" s="258" t="s">
        <v>151</v>
      </c>
      <c r="M105" s="259" t="s">
        <v>156</v>
      </c>
      <c r="N105" s="260">
        <f t="shared" si="2"/>
        <v>0</v>
      </c>
      <c r="O105" s="261">
        <f t="shared" si="3"/>
        <v>0</v>
      </c>
      <c r="P105" s="260">
        <f t="shared" si="4"/>
        <v>0</v>
      </c>
      <c r="Q105" s="261">
        <f t="shared" si="5"/>
        <v>0</v>
      </c>
      <c r="R105" s="262" t="s">
        <v>169</v>
      </c>
      <c r="S105" s="263"/>
      <c r="T105" s="264" t="s">
        <v>177</v>
      </c>
      <c r="U105" s="265">
        <f>SUBTOTAL(9,U104)</f>
        <v>2</v>
      </c>
      <c r="V105" s="266">
        <f>SUBTOTAL(9,V104)</f>
        <v>24000</v>
      </c>
      <c r="W105" s="267">
        <f>SUBTOTAL(9,W104)</f>
        <v>1</v>
      </c>
      <c r="X105" s="268">
        <f>SUBTOTAL(9,X104)</f>
        <v>7000</v>
      </c>
      <c r="Y105" s="269">
        <f>SUMIF($R$104:$R$123,"都",O104:O123)</f>
        <v>204000</v>
      </c>
      <c r="Z105" s="270">
        <f>SUMIF($R$104:$R$123,"都",Q104:Q123)</f>
        <v>67500</v>
      </c>
      <c r="AA105" s="271">
        <f>SUM(Y105:Z105)</f>
        <v>271500</v>
      </c>
      <c r="AB105" s="272">
        <f>SUMIF($R$104:$R$123,"区",O104:O123)</f>
        <v>24000</v>
      </c>
      <c r="AC105" s="270">
        <f>SUMIF($R$104:$R$123,"区",Q104:Q123)</f>
        <v>14500</v>
      </c>
      <c r="AD105" s="268">
        <f>SUM(AB105:AC105)</f>
        <v>38500</v>
      </c>
    </row>
    <row r="106" spans="12:30" ht="18" customHeight="1" thickTop="1">
      <c r="L106" s="258" t="s">
        <v>153</v>
      </c>
      <c r="M106" s="259" t="s">
        <v>156</v>
      </c>
      <c r="N106" s="260">
        <f t="shared" si="2"/>
        <v>1</v>
      </c>
      <c r="O106" s="261">
        <f t="shared" si="3"/>
        <v>20000</v>
      </c>
      <c r="P106" s="260">
        <f t="shared" si="4"/>
        <v>0</v>
      </c>
      <c r="Q106" s="261">
        <f t="shared" si="5"/>
        <v>0</v>
      </c>
      <c r="R106" s="273" t="s">
        <v>169</v>
      </c>
      <c r="S106" s="248" t="s">
        <v>199</v>
      </c>
      <c r="T106" s="274" t="s">
        <v>156</v>
      </c>
      <c r="U106" s="275">
        <f>SUMIF($M$108:$M$115,T106,$N$108:$N$115)</f>
        <v>9</v>
      </c>
      <c r="V106" s="276">
        <f>SUMIF($M$108:$M$115,T106,$O$108:$O$115)</f>
        <v>111000</v>
      </c>
      <c r="W106" s="277">
        <f>SUMIF($M$108:$M$115,T106,$P$108:$P$115)</f>
        <v>0</v>
      </c>
      <c r="X106" s="278">
        <f>SUMIF($M$108:$M$115,T106,$Q$108:$Q$115)</f>
        <v>0</v>
      </c>
      <c r="Y106" s="230"/>
      <c r="Z106" s="230"/>
      <c r="AA106" s="230"/>
      <c r="AB106" s="230"/>
      <c r="AC106" s="230"/>
      <c r="AD106" s="230"/>
    </row>
    <row r="107" spans="12:30" ht="18" customHeight="1" thickBot="1">
      <c r="L107" s="279" t="s">
        <v>155</v>
      </c>
      <c r="M107" s="280" t="s">
        <v>156</v>
      </c>
      <c r="N107" s="281">
        <f t="shared" si="2"/>
        <v>0</v>
      </c>
      <c r="O107" s="282">
        <f t="shared" si="3"/>
        <v>0</v>
      </c>
      <c r="P107" s="281">
        <f t="shared" si="4"/>
        <v>1</v>
      </c>
      <c r="Q107" s="282">
        <f t="shared" si="5"/>
        <v>7000</v>
      </c>
      <c r="R107" s="283" t="s">
        <v>169</v>
      </c>
      <c r="S107" s="284"/>
      <c r="T107" s="285" t="s">
        <v>146</v>
      </c>
      <c r="U107" s="286">
        <f>SUMIF($M$108:$M$115,T107,$N$108:$N$115)</f>
        <v>1</v>
      </c>
      <c r="V107" s="287">
        <f>SUMIF($M$108:$M$115,T107,$O$108:$O$115)</f>
        <v>13000</v>
      </c>
      <c r="W107" s="288">
        <f>SUMIF($M$108:$M$115,T107,$P$108:$P$115)</f>
        <v>7</v>
      </c>
      <c r="X107" s="289">
        <f>SUMIF($M$108:$M$115,T107,$Q$108:$Q$115)</f>
        <v>52500</v>
      </c>
      <c r="Y107" s="230"/>
      <c r="Z107" s="230"/>
      <c r="AA107" s="230"/>
      <c r="AB107" s="230"/>
      <c r="AC107" s="230"/>
      <c r="AD107" s="230"/>
    </row>
    <row r="108" spans="12:30" ht="18" customHeight="1" thickTop="1" thickBot="1">
      <c r="L108" s="290" t="s">
        <v>60</v>
      </c>
      <c r="M108" s="291" t="s">
        <v>156</v>
      </c>
      <c r="N108" s="292">
        <f t="shared" si="2"/>
        <v>3</v>
      </c>
      <c r="O108" s="293">
        <f t="shared" si="3"/>
        <v>33000</v>
      </c>
      <c r="P108" s="292">
        <f t="shared" si="4"/>
        <v>0</v>
      </c>
      <c r="Q108" s="293">
        <f t="shared" si="5"/>
        <v>0</v>
      </c>
      <c r="R108" s="294" t="s">
        <v>170</v>
      </c>
      <c r="S108" s="263"/>
      <c r="T108" s="264" t="s">
        <v>201</v>
      </c>
      <c r="U108" s="265">
        <f>SUBTOTAL(9,U106:U107)</f>
        <v>10</v>
      </c>
      <c r="V108" s="266">
        <f>SUBTOTAL(9,V106:V107)</f>
        <v>124000</v>
      </c>
      <c r="W108" s="267">
        <f>SUBTOTAL(9,W106:W107)</f>
        <v>7</v>
      </c>
      <c r="X108" s="268">
        <f>SUBTOTAL(9,X106:X107)</f>
        <v>52500</v>
      </c>
      <c r="Y108" s="230"/>
      <c r="Z108" s="230"/>
      <c r="AA108" s="230"/>
      <c r="AB108" s="230"/>
      <c r="AC108" s="230"/>
      <c r="AD108" s="295" t="s">
        <v>184</v>
      </c>
    </row>
    <row r="109" spans="12:30" ht="18" customHeight="1" thickTop="1" thickBot="1">
      <c r="L109" s="258" t="s">
        <v>60</v>
      </c>
      <c r="M109" s="259" t="s">
        <v>146</v>
      </c>
      <c r="N109" s="260">
        <f t="shared" si="2"/>
        <v>0</v>
      </c>
      <c r="O109" s="261">
        <f t="shared" si="3"/>
        <v>0</v>
      </c>
      <c r="P109" s="260">
        <f t="shared" si="4"/>
        <v>2</v>
      </c>
      <c r="Q109" s="261">
        <f t="shared" si="5"/>
        <v>15000</v>
      </c>
      <c r="R109" s="273" t="s">
        <v>170</v>
      </c>
      <c r="S109" s="248" t="s">
        <v>192</v>
      </c>
      <c r="T109" s="249" t="s">
        <v>146</v>
      </c>
      <c r="U109" s="250">
        <f>SUMIF($M$116,T109,$N$116)</f>
        <v>2</v>
      </c>
      <c r="V109" s="251">
        <f>SUMIF($M$116,T109,$O$116)</f>
        <v>32000</v>
      </c>
      <c r="W109" s="252">
        <f>SUMIF($M$116,T109,$P$116)</f>
        <v>0</v>
      </c>
      <c r="X109" s="253">
        <f>SUMIF($M$116,T109,$Q$116)</f>
        <v>0</v>
      </c>
      <c r="Y109" s="230"/>
      <c r="Z109" s="230"/>
      <c r="AA109" s="230"/>
      <c r="AB109" s="230"/>
      <c r="AC109" s="230"/>
      <c r="AD109" s="296">
        <f>AA105+AD105</f>
        <v>310000</v>
      </c>
    </row>
    <row r="110" spans="12:30" ht="18" customHeight="1" thickTop="1" thickBot="1">
      <c r="L110" s="258" t="s">
        <v>64</v>
      </c>
      <c r="M110" s="259" t="s">
        <v>156</v>
      </c>
      <c r="N110" s="260">
        <f t="shared" si="2"/>
        <v>2</v>
      </c>
      <c r="O110" s="261">
        <f t="shared" si="3"/>
        <v>20000</v>
      </c>
      <c r="P110" s="260">
        <f t="shared" si="4"/>
        <v>0</v>
      </c>
      <c r="Q110" s="261">
        <f t="shared" si="5"/>
        <v>0</v>
      </c>
      <c r="R110" s="273" t="s">
        <v>170</v>
      </c>
      <c r="S110" s="263"/>
      <c r="T110" s="264" t="s">
        <v>177</v>
      </c>
      <c r="U110" s="265">
        <f>SUBTOTAL(9,U109)</f>
        <v>2</v>
      </c>
      <c r="V110" s="266">
        <f>SUBTOTAL(9,V109)</f>
        <v>32000</v>
      </c>
      <c r="W110" s="267">
        <f>SUBTOTAL(9,W109)</f>
        <v>0</v>
      </c>
      <c r="X110" s="268">
        <f>SUBTOTAL(9,X109)</f>
        <v>0</v>
      </c>
      <c r="Y110" s="230"/>
      <c r="Z110" s="230"/>
      <c r="AA110" s="230"/>
      <c r="AB110" s="230"/>
      <c r="AC110" s="230"/>
      <c r="AD110" s="230"/>
    </row>
    <row r="111" spans="12:30" ht="18" customHeight="1" thickTop="1">
      <c r="L111" s="258" t="s">
        <v>64</v>
      </c>
      <c r="M111" s="259" t="s">
        <v>146</v>
      </c>
      <c r="N111" s="260">
        <f t="shared" si="2"/>
        <v>0</v>
      </c>
      <c r="O111" s="261">
        <f t="shared" si="3"/>
        <v>0</v>
      </c>
      <c r="P111" s="260">
        <f t="shared" si="4"/>
        <v>2</v>
      </c>
      <c r="Q111" s="261">
        <f t="shared" si="5"/>
        <v>15000</v>
      </c>
      <c r="R111" s="273" t="s">
        <v>170</v>
      </c>
      <c r="S111" s="248" t="s">
        <v>196</v>
      </c>
      <c r="T111" s="274" t="s">
        <v>143</v>
      </c>
      <c r="U111" s="275">
        <f>SUMIF($M$117:$M$118,T111,$N$117:$N$118)</f>
        <v>1</v>
      </c>
      <c r="V111" s="276">
        <f>SUMIF($M$117:$M$118,T111,$O$117:$O$118)</f>
        <v>18000</v>
      </c>
      <c r="W111" s="277">
        <f>SUMIF($M$117:$M$118,T111,$P$117:$P$118)</f>
        <v>0</v>
      </c>
      <c r="X111" s="278">
        <f>SUMIF($M$117:$M$118,T111,$Q$117:$Q$118)</f>
        <v>0</v>
      </c>
      <c r="Y111" s="230"/>
      <c r="Z111" s="230"/>
      <c r="AA111" s="230"/>
      <c r="AB111" s="230"/>
      <c r="AC111" s="230"/>
      <c r="AD111" s="230"/>
    </row>
    <row r="112" spans="12:30" ht="18" customHeight="1" thickBot="1">
      <c r="L112" s="258" t="s">
        <v>67</v>
      </c>
      <c r="M112" s="259" t="s">
        <v>156</v>
      </c>
      <c r="N112" s="260">
        <f t="shared" si="2"/>
        <v>2</v>
      </c>
      <c r="O112" s="261">
        <f t="shared" si="3"/>
        <v>24000</v>
      </c>
      <c r="P112" s="260">
        <f t="shared" si="4"/>
        <v>0</v>
      </c>
      <c r="Q112" s="261">
        <f t="shared" si="5"/>
        <v>0</v>
      </c>
      <c r="R112" s="273" t="s">
        <v>170</v>
      </c>
      <c r="S112" s="284"/>
      <c r="T112" s="285" t="s">
        <v>145</v>
      </c>
      <c r="U112" s="286">
        <f>SUMIF($M$117:$M$118,T112,$N$117:$N$118)</f>
        <v>0</v>
      </c>
      <c r="V112" s="287">
        <f>SUMIF($M$117:$M$118,T112,$O$117:$O$118)</f>
        <v>0</v>
      </c>
      <c r="W112" s="288">
        <f>SUMIF($M$117:$M$118,T112,$P$117:$P$118)</f>
        <v>1</v>
      </c>
      <c r="X112" s="289">
        <f>SUMIF($M$117:$M$118,T112,$Q$117:$Q$118)</f>
        <v>7500</v>
      </c>
      <c r="Y112" s="230"/>
      <c r="Z112" s="230"/>
      <c r="AA112" s="230"/>
      <c r="AB112" s="230"/>
      <c r="AC112" s="230"/>
      <c r="AD112" s="230"/>
    </row>
    <row r="113" spans="12:30" ht="18" customHeight="1" thickBot="1">
      <c r="L113" s="258" t="s">
        <v>67</v>
      </c>
      <c r="M113" s="259" t="s">
        <v>146</v>
      </c>
      <c r="N113" s="260">
        <f t="shared" si="2"/>
        <v>1</v>
      </c>
      <c r="O113" s="261">
        <f t="shared" si="3"/>
        <v>13000</v>
      </c>
      <c r="P113" s="260">
        <f t="shared" si="4"/>
        <v>1</v>
      </c>
      <c r="Q113" s="261">
        <f t="shared" si="5"/>
        <v>7500</v>
      </c>
      <c r="R113" s="273" t="s">
        <v>170</v>
      </c>
      <c r="S113" s="263"/>
      <c r="T113" s="264" t="s">
        <v>177</v>
      </c>
      <c r="U113" s="265">
        <f>SUBTOTAL(9,U111:U112)</f>
        <v>1</v>
      </c>
      <c r="V113" s="266">
        <f>SUBTOTAL(9,V111:V112)</f>
        <v>18000</v>
      </c>
      <c r="W113" s="267">
        <f>SUBTOTAL(9,W111:W112)</f>
        <v>1</v>
      </c>
      <c r="X113" s="268">
        <f>SUBTOTAL(9,X111:X112)</f>
        <v>7500</v>
      </c>
      <c r="Y113" s="230"/>
      <c r="Z113" s="230"/>
      <c r="AA113" s="230"/>
      <c r="AB113" s="230"/>
      <c r="AC113" s="230"/>
      <c r="AD113" s="230"/>
    </row>
    <row r="114" spans="12:30" ht="18" customHeight="1" thickTop="1" thickBot="1">
      <c r="L114" s="258" t="s">
        <v>68</v>
      </c>
      <c r="M114" s="259" t="s">
        <v>156</v>
      </c>
      <c r="N114" s="260">
        <f t="shared" si="2"/>
        <v>2</v>
      </c>
      <c r="O114" s="261">
        <f t="shared" si="3"/>
        <v>34000</v>
      </c>
      <c r="P114" s="260">
        <f t="shared" si="4"/>
        <v>0</v>
      </c>
      <c r="Q114" s="261">
        <f t="shared" si="5"/>
        <v>0</v>
      </c>
      <c r="R114" s="273" t="s">
        <v>170</v>
      </c>
      <c r="S114" s="248" t="s">
        <v>197</v>
      </c>
      <c r="T114" s="249" t="s">
        <v>148</v>
      </c>
      <c r="U114" s="250">
        <f>SUMIF($M$119,T114,$N$119)</f>
        <v>0</v>
      </c>
      <c r="V114" s="251">
        <f>SUMIF($M$119,T114,$O$119)</f>
        <v>0</v>
      </c>
      <c r="W114" s="252">
        <f>SUMIF($M$119,T114,$P$119)</f>
        <v>1</v>
      </c>
      <c r="X114" s="253">
        <f>SUMIF($M$119,T114,$Q$119)</f>
        <v>7500</v>
      </c>
      <c r="Y114" s="230"/>
      <c r="Z114" s="230"/>
      <c r="AA114" s="230"/>
      <c r="AB114" s="230"/>
      <c r="AC114" s="230"/>
      <c r="AD114" s="230"/>
    </row>
    <row r="115" spans="12:30" ht="18" customHeight="1" thickBot="1">
      <c r="L115" s="279" t="s">
        <v>68</v>
      </c>
      <c r="M115" s="280" t="s">
        <v>146</v>
      </c>
      <c r="N115" s="281">
        <f t="shared" si="2"/>
        <v>0</v>
      </c>
      <c r="O115" s="282">
        <f t="shared" si="3"/>
        <v>0</v>
      </c>
      <c r="P115" s="281">
        <f t="shared" si="4"/>
        <v>2</v>
      </c>
      <c r="Q115" s="282">
        <f t="shared" si="5"/>
        <v>15000</v>
      </c>
      <c r="R115" s="283" t="s">
        <v>170</v>
      </c>
      <c r="S115" s="263"/>
      <c r="T115" s="264" t="s">
        <v>205</v>
      </c>
      <c r="U115" s="265">
        <f>SUBTOTAL(9,U114)</f>
        <v>0</v>
      </c>
      <c r="V115" s="266">
        <f>SUBTOTAL(9,V114)</f>
        <v>0</v>
      </c>
      <c r="W115" s="267">
        <f>SUBTOTAL(9,W114)</f>
        <v>1</v>
      </c>
      <c r="X115" s="268">
        <f>SUBTOTAL(9,X114)</f>
        <v>7500</v>
      </c>
      <c r="Y115" s="230"/>
      <c r="Z115" s="230"/>
      <c r="AA115" s="230"/>
      <c r="AB115" s="230"/>
      <c r="AC115" s="230"/>
      <c r="AD115" s="230"/>
    </row>
    <row r="116" spans="12:30" ht="18" customHeight="1" thickTop="1" thickBot="1">
      <c r="L116" s="297" t="s">
        <v>160</v>
      </c>
      <c r="M116" s="298" t="s">
        <v>146</v>
      </c>
      <c r="N116" s="299">
        <f t="shared" si="2"/>
        <v>2</v>
      </c>
      <c r="O116" s="300">
        <f t="shared" si="3"/>
        <v>32000</v>
      </c>
      <c r="P116" s="299">
        <f t="shared" si="4"/>
        <v>0</v>
      </c>
      <c r="Q116" s="300">
        <f t="shared" si="5"/>
        <v>0</v>
      </c>
      <c r="R116" s="238" t="s">
        <v>170</v>
      </c>
      <c r="S116" s="248" t="s">
        <v>193</v>
      </c>
      <c r="T116" s="274" t="s">
        <v>143</v>
      </c>
      <c r="U116" s="275">
        <f>SUMIF($M$120:$M$123,T116,$N$120:$N$123)</f>
        <v>2</v>
      </c>
      <c r="V116" s="276">
        <f>SUMIF($M$120:$M$123,T116,$O$120:$O$123)</f>
        <v>30000</v>
      </c>
      <c r="W116" s="277">
        <f>SUMIF($M$120:$M$123,T116,$P$120:$P$123)</f>
        <v>0</v>
      </c>
      <c r="X116" s="278">
        <f>SUMIF($M$120:$M$123,T116,$Q$120:$Q$123)</f>
        <v>0</v>
      </c>
      <c r="Y116" s="230"/>
      <c r="Z116" s="230"/>
      <c r="AA116" s="230"/>
      <c r="AB116" s="230"/>
      <c r="AC116" s="230"/>
      <c r="AD116" s="230"/>
    </row>
    <row r="117" spans="12:30" ht="18" customHeight="1" thickTop="1" thickBot="1">
      <c r="L117" s="290" t="s">
        <v>162</v>
      </c>
      <c r="M117" s="291" t="s">
        <v>156</v>
      </c>
      <c r="N117" s="292">
        <f t="shared" si="2"/>
        <v>1</v>
      </c>
      <c r="O117" s="293">
        <f t="shared" si="3"/>
        <v>18000</v>
      </c>
      <c r="P117" s="292">
        <f t="shared" si="4"/>
        <v>0</v>
      </c>
      <c r="Q117" s="293">
        <f t="shared" si="5"/>
        <v>0</v>
      </c>
      <c r="R117" s="294" t="s">
        <v>170</v>
      </c>
      <c r="S117" s="284"/>
      <c r="T117" s="301" t="s">
        <v>146</v>
      </c>
      <c r="U117" s="302">
        <f>SUMIF($M$120:$M$123,T117,$N$120:$N$123)</f>
        <v>0</v>
      </c>
      <c r="V117" s="303">
        <f>SUMIF($M$120:$M$123,T117,$O$120:$O$123)</f>
        <v>0</v>
      </c>
      <c r="W117" s="304">
        <f>SUMIF($M$120:$M$123,T117,$P$120:$P$123)</f>
        <v>1</v>
      </c>
      <c r="X117" s="305">
        <f>SUMIF($M$120:$M$123,T117,$Q$120:$Q$123)</f>
        <v>7500</v>
      </c>
      <c r="Y117" s="230"/>
      <c r="Z117" s="230"/>
      <c r="AA117" s="230"/>
      <c r="AB117" s="230"/>
      <c r="AC117" s="230"/>
      <c r="AD117" s="230"/>
    </row>
    <row r="118" spans="12:30" ht="18" customHeight="1" thickBot="1">
      <c r="L118" s="279" t="s">
        <v>162</v>
      </c>
      <c r="M118" s="280" t="s">
        <v>146</v>
      </c>
      <c r="N118" s="281">
        <f t="shared" si="2"/>
        <v>0</v>
      </c>
      <c r="O118" s="282">
        <f t="shared" si="3"/>
        <v>0</v>
      </c>
      <c r="P118" s="281">
        <f t="shared" si="4"/>
        <v>1</v>
      </c>
      <c r="Q118" s="282">
        <f t="shared" si="5"/>
        <v>7500</v>
      </c>
      <c r="R118" s="283" t="s">
        <v>170</v>
      </c>
      <c r="S118" s="284"/>
      <c r="T118" s="306" t="s">
        <v>205</v>
      </c>
      <c r="U118" s="307">
        <f>SUBTOTAL(9,U116:U117)</f>
        <v>2</v>
      </c>
      <c r="V118" s="308">
        <f>SUBTOTAL(9,V116:V117)</f>
        <v>30000</v>
      </c>
      <c r="W118" s="309">
        <f>SUBTOTAL(9,W116:W117)</f>
        <v>1</v>
      </c>
      <c r="X118" s="310">
        <f>SUBTOTAL(9,X116:X117)</f>
        <v>7500</v>
      </c>
      <c r="Y118" s="230"/>
      <c r="Z118" s="230"/>
      <c r="AA118" s="230"/>
      <c r="AB118" s="230"/>
      <c r="AC118" s="230"/>
      <c r="AD118" s="230"/>
    </row>
    <row r="119" spans="12:30" ht="18" customHeight="1" thickTop="1" thickBot="1">
      <c r="L119" s="297" t="s">
        <v>162</v>
      </c>
      <c r="M119" s="298" t="s">
        <v>148</v>
      </c>
      <c r="N119" s="299">
        <f t="shared" si="2"/>
        <v>0</v>
      </c>
      <c r="O119" s="300">
        <f t="shared" si="3"/>
        <v>0</v>
      </c>
      <c r="P119" s="299">
        <f t="shared" si="4"/>
        <v>1</v>
      </c>
      <c r="Q119" s="300">
        <f t="shared" si="5"/>
        <v>7500</v>
      </c>
      <c r="R119" s="238" t="s">
        <v>169</v>
      </c>
      <c r="S119" s="311"/>
      <c r="T119" s="312"/>
      <c r="U119" s="313">
        <f>SUBTOTAL(9,U104:U118)</f>
        <v>17</v>
      </c>
      <c r="V119" s="314">
        <f>SUBTOTAL(9,V104:V118)</f>
        <v>228000</v>
      </c>
      <c r="W119" s="315">
        <f>SUBTOTAL(9,W104:W118)</f>
        <v>11</v>
      </c>
      <c r="X119" s="316">
        <f>SUBTOTAL(9,X104:X118)</f>
        <v>82000</v>
      </c>
      <c r="Y119" s="230"/>
      <c r="Z119" s="230"/>
      <c r="AA119" s="230"/>
      <c r="AB119" s="230"/>
      <c r="AC119" s="230"/>
      <c r="AD119" s="230"/>
    </row>
    <row r="120" spans="12:30" ht="18" customHeight="1" thickTop="1">
      <c r="L120" s="290" t="s">
        <v>164</v>
      </c>
      <c r="M120" s="291" t="s">
        <v>156</v>
      </c>
      <c r="N120" s="292">
        <f t="shared" si="2"/>
        <v>1</v>
      </c>
      <c r="O120" s="293">
        <f t="shared" si="3"/>
        <v>10000</v>
      </c>
      <c r="P120" s="292">
        <f t="shared" si="4"/>
        <v>0</v>
      </c>
      <c r="Q120" s="293">
        <f t="shared" si="5"/>
        <v>0</v>
      </c>
      <c r="R120" s="294" t="s">
        <v>170</v>
      </c>
      <c r="S120" s="231"/>
      <c r="T120" s="230"/>
      <c r="U120" s="230"/>
      <c r="V120" s="230"/>
      <c r="W120" s="99">
        <f>U119+W119</f>
        <v>28</v>
      </c>
      <c r="X120" s="317">
        <f>V119+X119</f>
        <v>310000</v>
      </c>
      <c r="Y120" s="230"/>
      <c r="Z120" s="230"/>
      <c r="AA120" s="230"/>
      <c r="AB120" s="230"/>
      <c r="AC120" s="230"/>
      <c r="AD120" s="230"/>
    </row>
    <row r="121" spans="12:30" ht="18" customHeight="1">
      <c r="L121" s="258" t="s">
        <v>164</v>
      </c>
      <c r="M121" s="259" t="s">
        <v>146</v>
      </c>
      <c r="N121" s="260">
        <f t="shared" si="2"/>
        <v>0</v>
      </c>
      <c r="O121" s="261">
        <f t="shared" si="3"/>
        <v>0</v>
      </c>
      <c r="P121" s="260">
        <f t="shared" si="4"/>
        <v>0</v>
      </c>
      <c r="Q121" s="261">
        <f t="shared" si="5"/>
        <v>0</v>
      </c>
      <c r="R121" s="273" t="s">
        <v>170</v>
      </c>
      <c r="S121" s="230"/>
      <c r="Y121" s="230"/>
      <c r="Z121" s="230"/>
      <c r="AA121" s="230"/>
      <c r="AB121" s="230"/>
      <c r="AC121" s="230"/>
      <c r="AD121" s="230"/>
    </row>
    <row r="122" spans="12:30" ht="18" customHeight="1">
      <c r="L122" s="258" t="s">
        <v>166</v>
      </c>
      <c r="M122" s="259" t="s">
        <v>156</v>
      </c>
      <c r="N122" s="260">
        <f t="shared" si="2"/>
        <v>1</v>
      </c>
      <c r="O122" s="261">
        <f t="shared" si="3"/>
        <v>20000</v>
      </c>
      <c r="P122" s="260">
        <f t="shared" si="4"/>
        <v>0</v>
      </c>
      <c r="Q122" s="261">
        <f t="shared" si="5"/>
        <v>0</v>
      </c>
      <c r="R122" s="273" t="s">
        <v>170</v>
      </c>
      <c r="S122" s="230"/>
      <c r="Y122" s="230"/>
      <c r="Z122" s="230"/>
      <c r="AA122" s="230"/>
      <c r="AB122" s="230"/>
      <c r="AC122" s="230"/>
      <c r="AD122" s="230"/>
    </row>
    <row r="123" spans="12:30" ht="18" customHeight="1" thickBot="1">
      <c r="L123" s="318" t="s">
        <v>166</v>
      </c>
      <c r="M123" s="319" t="s">
        <v>146</v>
      </c>
      <c r="N123" s="320">
        <f t="shared" si="2"/>
        <v>0</v>
      </c>
      <c r="O123" s="321">
        <f t="shared" si="3"/>
        <v>0</v>
      </c>
      <c r="P123" s="320">
        <f t="shared" si="4"/>
        <v>1</v>
      </c>
      <c r="Q123" s="321">
        <f t="shared" si="5"/>
        <v>7500</v>
      </c>
      <c r="R123" s="322" t="s">
        <v>170</v>
      </c>
      <c r="Y123" s="230"/>
      <c r="Z123" s="230"/>
      <c r="AA123" s="230"/>
      <c r="AB123" s="230"/>
      <c r="AC123" s="230"/>
      <c r="AD123" s="230"/>
    </row>
    <row r="124" spans="12:30" ht="18" customHeight="1" thickTop="1" thickBot="1">
      <c r="L124" s="323"/>
      <c r="M124" s="312"/>
      <c r="N124" s="313">
        <f>SUM(N104:N123)</f>
        <v>17</v>
      </c>
      <c r="O124" s="314">
        <f>SUM(O104:O123)</f>
        <v>228000</v>
      </c>
      <c r="P124" s="313">
        <f>SUM(P104:P123)</f>
        <v>11</v>
      </c>
      <c r="Q124" s="314">
        <f>SUM(Q104:Q123)</f>
        <v>82000</v>
      </c>
      <c r="R124" s="324"/>
      <c r="Y124" s="230"/>
      <c r="Z124" s="230"/>
      <c r="AA124" s="230"/>
      <c r="AB124" s="230"/>
      <c r="AC124" s="230"/>
      <c r="AD124" s="230"/>
    </row>
    <row r="125" spans="12:30" ht="18" customHeight="1" thickTop="1">
      <c r="P125" s="99">
        <f>N124+P124</f>
        <v>28</v>
      </c>
      <c r="Q125" s="325">
        <f>O124+Q124</f>
        <v>310000</v>
      </c>
      <c r="R125" s="231"/>
    </row>
    <row r="126" spans="12:30" ht="18" customHeight="1">
      <c r="R126" s="231"/>
    </row>
    <row r="127" spans="12:30" ht="18" customHeight="1">
      <c r="R127" s="230"/>
    </row>
    <row r="128" spans="12:30" ht="18" customHeight="1">
      <c r="R128" s="230"/>
    </row>
  </sheetData>
  <sheetProtection insertRows="0" deleteRows="0" sort="0"/>
  <mergeCells count="9">
    <mergeCell ref="R80:R81"/>
    <mergeCell ref="S80:S81"/>
    <mergeCell ref="T80:T81"/>
    <mergeCell ref="A1:I1"/>
    <mergeCell ref="H5:I5"/>
    <mergeCell ref="A38:I38"/>
    <mergeCell ref="M80:M81"/>
    <mergeCell ref="N80:N81"/>
    <mergeCell ref="O80:O81"/>
  </mergeCells>
  <phoneticPr fontId="20"/>
  <dataValidations count="3">
    <dataValidation type="list" allowBlank="1" showInputMessage="1" showErrorMessage="1" sqref="C7:C36">
      <formula1>$L$82:$L$99</formula1>
    </dataValidation>
    <dataValidation type="list" allowBlank="1" showInputMessage="1" showErrorMessage="1" sqref="F7:F36">
      <formula1>$L$73:$L$74</formula1>
    </dataValidation>
    <dataValidation type="list" allowBlank="1" showInputMessage="1" showErrorMessage="1" sqref="E7:E36">
      <formula1>$L$76:$L$78</formula1>
    </dataValidation>
  </dataValidations>
  <printOptions horizontalCentered="1" verticalCentered="1"/>
  <pageMargins left="0.39370078740157483" right="0.39370078740157483" top="0.39370078740157483" bottom="0.39370078740157483" header="0.31496062992125984" footer="0.31496062992125984"/>
  <pageSetup paperSize="9" scale="65" orientation="portrait" r:id="rId1"/>
  <colBreaks count="1" manualBreakCount="1">
    <brk id="10"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view="pageBreakPreview" zoomScale="85" zoomScaleNormal="100" zoomScaleSheetLayoutView="85" workbookViewId="0">
      <selection activeCell="AC30" sqref="AC30"/>
    </sheetView>
  </sheetViews>
  <sheetFormatPr defaultColWidth="8.875" defaultRowHeight="17.25" customHeight="1"/>
  <cols>
    <col min="1" max="1" width="2.375" customWidth="1"/>
    <col min="2" max="26" width="3.5" customWidth="1"/>
    <col min="27" max="28" width="2" customWidth="1"/>
  </cols>
  <sheetData>
    <row r="1" spans="1:26" ht="19.5" customHeight="1">
      <c r="A1" s="563" t="s">
        <v>288</v>
      </c>
      <c r="B1" s="563"/>
      <c r="C1" s="563"/>
      <c r="D1" s="563"/>
      <c r="E1" s="563"/>
      <c r="F1" s="563"/>
      <c r="G1" s="563"/>
      <c r="H1" s="563"/>
      <c r="I1" s="563"/>
      <c r="J1" s="563"/>
      <c r="K1" s="563"/>
      <c r="L1" s="563"/>
      <c r="M1" s="563"/>
      <c r="N1" s="563"/>
      <c r="O1" s="563"/>
      <c r="P1" s="563"/>
      <c r="Q1" s="563"/>
      <c r="R1" s="563"/>
      <c r="S1" s="563"/>
      <c r="T1" s="563"/>
      <c r="U1" s="563"/>
      <c r="V1" s="563"/>
      <c r="W1" s="563"/>
      <c r="X1" s="563"/>
      <c r="Y1" s="563"/>
      <c r="Z1" s="563"/>
    </row>
    <row r="2" spans="1:26" ht="19.5" customHeight="1">
      <c r="A2" s="446"/>
      <c r="B2" s="446"/>
      <c r="C2" s="446"/>
      <c r="D2" s="446"/>
      <c r="E2" s="446"/>
      <c r="F2" s="446"/>
      <c r="G2" s="446"/>
      <c r="H2" s="446"/>
      <c r="I2" s="446"/>
      <c r="J2" s="446"/>
      <c r="K2" s="446"/>
      <c r="L2" s="446"/>
      <c r="M2" s="446"/>
      <c r="N2" s="446"/>
      <c r="O2" s="446"/>
      <c r="P2" s="446"/>
      <c r="Q2" s="446"/>
      <c r="R2" s="446"/>
      <c r="S2" s="446"/>
      <c r="T2" s="446"/>
      <c r="U2" s="446"/>
      <c r="V2" s="446"/>
      <c r="W2" s="446"/>
      <c r="X2" s="446"/>
      <c r="Y2" s="446"/>
      <c r="Z2" s="446"/>
    </row>
    <row r="3" spans="1:26" ht="19.5" customHeight="1">
      <c r="A3" s="745" t="s">
        <v>0</v>
      </c>
      <c r="B3" s="745"/>
      <c r="C3" s="745"/>
      <c r="D3" s="745"/>
      <c r="E3" s="745"/>
      <c r="F3" s="745"/>
      <c r="G3" s="745"/>
      <c r="H3" s="745"/>
      <c r="I3" s="745"/>
      <c r="J3" s="745"/>
      <c r="K3" s="745"/>
      <c r="L3" s="745"/>
      <c r="M3" s="745"/>
      <c r="N3" s="745"/>
      <c r="O3" s="745"/>
      <c r="P3" s="745"/>
      <c r="Q3" s="745"/>
      <c r="R3" s="745"/>
      <c r="S3" s="745"/>
      <c r="T3" s="745"/>
      <c r="U3" s="745"/>
      <c r="V3" s="745"/>
      <c r="W3" s="745"/>
      <c r="X3" s="745"/>
      <c r="Y3" s="745"/>
      <c r="Z3" s="745"/>
    </row>
    <row r="4" spans="1:26" ht="19.5" customHeight="1">
      <c r="A4" s="563" t="s">
        <v>305</v>
      </c>
      <c r="B4" s="563"/>
      <c r="C4" s="563"/>
      <c r="D4" s="563"/>
      <c r="E4" s="563"/>
      <c r="F4" s="563"/>
      <c r="G4" s="563"/>
      <c r="H4" s="563"/>
      <c r="I4" s="563"/>
      <c r="J4" s="563"/>
      <c r="K4" s="563"/>
      <c r="L4" s="563"/>
      <c r="M4" s="563"/>
      <c r="N4" s="563"/>
      <c r="O4" s="563"/>
      <c r="P4" s="563"/>
      <c r="Q4" s="563"/>
      <c r="R4" s="563"/>
      <c r="S4" s="563"/>
      <c r="T4" s="563"/>
      <c r="U4" s="563"/>
      <c r="V4" s="563"/>
      <c r="W4" s="563"/>
      <c r="X4" s="563"/>
      <c r="Y4" s="563"/>
      <c r="Z4" s="563"/>
    </row>
    <row r="5" spans="1:26" ht="19.5" customHeight="1">
      <c r="A5" s="563" t="s">
        <v>18</v>
      </c>
      <c r="B5" s="563"/>
      <c r="C5" s="563"/>
      <c r="D5" s="563"/>
      <c r="E5" s="563"/>
      <c r="F5" s="563"/>
      <c r="G5" s="563"/>
      <c r="H5" s="563"/>
      <c r="I5" s="563"/>
      <c r="J5" s="563"/>
      <c r="K5" s="563"/>
      <c r="L5" s="563"/>
      <c r="M5" s="563"/>
      <c r="N5" s="563"/>
      <c r="O5" s="563"/>
      <c r="P5" s="563"/>
      <c r="Q5" s="563"/>
      <c r="R5" s="563"/>
      <c r="S5" s="563"/>
      <c r="T5" s="563"/>
      <c r="U5" s="563"/>
      <c r="V5" s="563"/>
      <c r="W5" s="563"/>
      <c r="X5" s="563"/>
      <c r="Y5" s="563"/>
      <c r="Z5" s="563"/>
    </row>
    <row r="6" spans="1:26" ht="19.5" customHeight="1">
      <c r="B6" s="3"/>
      <c r="C6" s="3"/>
      <c r="D6" s="3"/>
      <c r="E6" s="3"/>
      <c r="F6" s="3"/>
      <c r="G6" s="3"/>
      <c r="H6" s="3"/>
      <c r="I6" s="3"/>
      <c r="J6" s="3"/>
      <c r="K6" s="3"/>
      <c r="L6" s="570" t="s">
        <v>1</v>
      </c>
      <c r="M6" s="570"/>
      <c r="N6" s="570"/>
      <c r="O6" s="570"/>
      <c r="P6" s="570"/>
      <c r="Q6" s="570"/>
      <c r="R6" s="352"/>
      <c r="S6" s="352"/>
      <c r="T6" s="352"/>
      <c r="U6" s="557"/>
      <c r="V6" s="557"/>
      <c r="W6" s="557"/>
      <c r="X6" s="557"/>
      <c r="Y6" s="557"/>
      <c r="Z6" s="557"/>
    </row>
    <row r="7" spans="1:26" ht="19.5" customHeight="1">
      <c r="B7" s="3"/>
      <c r="C7" s="3"/>
      <c r="D7" s="3"/>
      <c r="E7" s="3"/>
      <c r="F7" s="3"/>
      <c r="G7" s="3"/>
      <c r="H7" s="3"/>
      <c r="I7" s="3"/>
      <c r="J7" s="3"/>
      <c r="K7" s="3"/>
      <c r="L7" s="565" t="s">
        <v>20</v>
      </c>
      <c r="M7" s="565"/>
      <c r="N7" s="565"/>
      <c r="O7" s="565"/>
      <c r="P7" s="566"/>
      <c r="Q7" s="566"/>
      <c r="R7" s="566"/>
      <c r="S7" s="566"/>
      <c r="T7" s="566"/>
      <c r="U7" s="566"/>
      <c r="V7" s="566"/>
      <c r="W7" s="566"/>
      <c r="X7" s="566"/>
      <c r="Y7" s="566"/>
      <c r="Z7" s="8"/>
    </row>
    <row r="8" spans="1:26" ht="19.5" customHeight="1">
      <c r="B8" s="3"/>
      <c r="C8" s="3"/>
      <c r="D8" s="3"/>
      <c r="E8" s="3"/>
      <c r="F8" s="3"/>
      <c r="G8" s="3"/>
      <c r="H8" s="3"/>
      <c r="I8" s="3"/>
      <c r="J8" s="3"/>
      <c r="K8" s="3"/>
      <c r="L8" s="565" t="s">
        <v>2</v>
      </c>
      <c r="M8" s="565"/>
      <c r="N8" s="565"/>
      <c r="O8" s="565"/>
      <c r="P8" s="567"/>
      <c r="Q8" s="567"/>
      <c r="R8" s="567"/>
      <c r="S8" s="567"/>
      <c r="T8" s="567"/>
      <c r="U8" s="567"/>
      <c r="V8" s="567"/>
      <c r="W8" s="567"/>
      <c r="X8" s="567"/>
      <c r="Y8" s="567"/>
      <c r="Z8" s="8"/>
    </row>
    <row r="9" spans="1:26" ht="19.5" customHeight="1">
      <c r="A9" s="2"/>
      <c r="B9" s="2"/>
      <c r="C9" s="2"/>
      <c r="D9" s="2"/>
      <c r="E9" s="2"/>
      <c r="F9" s="2"/>
      <c r="G9" s="2"/>
      <c r="H9" s="2"/>
      <c r="I9" s="2"/>
      <c r="J9" s="2"/>
      <c r="K9" s="2"/>
      <c r="L9" s="568" t="s">
        <v>19</v>
      </c>
      <c r="M9" s="568"/>
      <c r="N9" s="568"/>
      <c r="O9" s="568"/>
      <c r="P9" s="567"/>
      <c r="Q9" s="567"/>
      <c r="R9" s="567"/>
      <c r="S9" s="567"/>
      <c r="T9" s="567"/>
      <c r="U9" s="567"/>
      <c r="V9" s="567"/>
      <c r="W9" s="567"/>
      <c r="X9" s="567"/>
      <c r="Y9" s="567"/>
      <c r="Z9" s="9" t="s">
        <v>21</v>
      </c>
    </row>
    <row r="10" spans="1:26" ht="19.5" customHeight="1">
      <c r="A10" s="1"/>
      <c r="B10" s="1"/>
      <c r="C10" s="1"/>
      <c r="D10" s="1"/>
      <c r="E10" s="1"/>
      <c r="F10" s="1"/>
      <c r="G10" s="1"/>
      <c r="H10" s="1"/>
      <c r="I10" s="1"/>
      <c r="J10" s="1"/>
      <c r="K10" s="1"/>
      <c r="L10" s="1"/>
      <c r="M10" s="1"/>
      <c r="N10" s="1"/>
      <c r="O10" s="1"/>
      <c r="P10" s="1"/>
      <c r="Q10" s="1"/>
      <c r="R10" s="1"/>
      <c r="S10" s="1"/>
      <c r="T10" s="1"/>
      <c r="U10" s="1"/>
      <c r="V10" s="1"/>
      <c r="W10" s="1"/>
      <c r="X10" s="1"/>
      <c r="Y10" s="1"/>
    </row>
    <row r="11" spans="1:26" ht="19.5" customHeight="1">
      <c r="A11" s="556" t="s">
        <v>289</v>
      </c>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row>
    <row r="12" spans="1:26" ht="19.5" customHeight="1">
      <c r="A12" s="569" t="s">
        <v>333</v>
      </c>
      <c r="B12" s="569"/>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row>
    <row r="13" spans="1:26" ht="12.75" customHeight="1">
      <c r="A13" s="353"/>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row>
    <row r="14" spans="1:26" ht="19.5" customHeight="1">
      <c r="A14" s="559" t="s">
        <v>306</v>
      </c>
      <c r="B14" s="559"/>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59"/>
    </row>
    <row r="15" spans="1:26" ht="19.5" customHeight="1">
      <c r="A15" s="559" t="s">
        <v>316</v>
      </c>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row>
    <row r="16" spans="1:26" ht="19.5" customHeight="1">
      <c r="A16" s="559" t="s">
        <v>318</v>
      </c>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row>
    <row r="17" spans="1:26" ht="19.5" customHeight="1">
      <c r="A17" s="683" t="s">
        <v>317</v>
      </c>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row>
    <row r="18" spans="1:26" ht="19.5" customHeight="1">
      <c r="A18" s="559" t="s">
        <v>307</v>
      </c>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row>
    <row r="19" spans="1:26" ht="11.25"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6" ht="19.5" customHeight="1">
      <c r="A20" s="556" t="s">
        <v>3</v>
      </c>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row>
    <row r="21" spans="1:26" ht="9"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6" ht="19.5" customHeight="1">
      <c r="A22" s="559" t="s">
        <v>15</v>
      </c>
      <c r="B22" s="559"/>
      <c r="C22" s="559"/>
      <c r="D22" s="559"/>
      <c r="E22" s="559"/>
      <c r="F22" s="559"/>
      <c r="G22" s="685"/>
      <c r="H22" s="685"/>
      <c r="I22" s="685"/>
      <c r="J22" s="685"/>
      <c r="K22" s="685"/>
      <c r="L22" s="685"/>
      <c r="M22" s="685"/>
      <c r="N22" s="685"/>
      <c r="O22" s="685"/>
      <c r="P22" s="685"/>
      <c r="Q22" s="685"/>
      <c r="R22" s="685"/>
      <c r="S22" s="685"/>
      <c r="T22" s="685"/>
      <c r="U22" s="685"/>
      <c r="V22" s="685"/>
      <c r="W22" s="685"/>
      <c r="X22" s="3"/>
      <c r="Y22" s="3"/>
      <c r="Z22" s="3"/>
    </row>
    <row r="23" spans="1:26" ht="19.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6" ht="19.5" customHeight="1">
      <c r="A24" s="559" t="s">
        <v>37</v>
      </c>
      <c r="B24" s="559"/>
      <c r="C24" s="559"/>
      <c r="D24" s="559"/>
      <c r="E24" s="559"/>
      <c r="F24" s="559"/>
      <c r="G24" s="6" t="s">
        <v>33</v>
      </c>
      <c r="H24" s="738"/>
      <c r="I24" s="738"/>
      <c r="J24" s="738"/>
      <c r="K24" s="738"/>
      <c r="L24" s="738"/>
      <c r="M24" s="738"/>
      <c r="N24" s="6" t="s">
        <v>34</v>
      </c>
      <c r="O24" s="3"/>
      <c r="P24" s="3"/>
      <c r="Q24" s="3"/>
      <c r="R24" s="3"/>
      <c r="S24" s="3"/>
      <c r="T24" s="3"/>
      <c r="U24" s="3"/>
      <c r="V24" s="3"/>
      <c r="W24" s="3"/>
      <c r="X24" s="3"/>
      <c r="Y24" s="3"/>
      <c r="Z24" s="3"/>
    </row>
    <row r="25" spans="1:26" ht="19.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6" ht="19.5" customHeight="1">
      <c r="A26" s="737" t="s">
        <v>16</v>
      </c>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row>
    <row r="27" spans="1:26" s="447" customFormat="1" ht="18" customHeight="1">
      <c r="A27" s="714" t="s">
        <v>339</v>
      </c>
      <c r="B27" s="720"/>
      <c r="C27" s="720"/>
      <c r="D27" s="720"/>
      <c r="E27" s="724"/>
      <c r="F27" s="731"/>
      <c r="G27" s="732"/>
      <c r="H27" s="732"/>
      <c r="I27" s="732"/>
      <c r="J27" s="732"/>
      <c r="K27" s="732"/>
      <c r="L27" s="732"/>
      <c r="M27" s="720" t="s">
        <v>340</v>
      </c>
      <c r="N27" s="720"/>
      <c r="O27" s="720"/>
      <c r="P27" s="720"/>
      <c r="Q27" s="732"/>
      <c r="R27" s="732"/>
      <c r="S27" s="732"/>
      <c r="T27" s="732"/>
      <c r="U27" s="732"/>
      <c r="V27" s="732"/>
      <c r="W27" s="732"/>
      <c r="X27" s="732"/>
      <c r="Y27" s="720" t="s">
        <v>341</v>
      </c>
      <c r="Z27" s="704"/>
    </row>
    <row r="28" spans="1:26" s="447" customFormat="1" ht="18" customHeight="1">
      <c r="A28" s="725"/>
      <c r="B28" s="726"/>
      <c r="C28" s="726"/>
      <c r="D28" s="726"/>
      <c r="E28" s="727"/>
      <c r="F28" s="733"/>
      <c r="G28" s="734"/>
      <c r="H28" s="734"/>
      <c r="I28" s="734"/>
      <c r="J28" s="734"/>
      <c r="K28" s="734"/>
      <c r="L28" s="734"/>
      <c r="M28" s="726"/>
      <c r="N28" s="726"/>
      <c r="O28" s="726"/>
      <c r="P28" s="726"/>
      <c r="Q28" s="734"/>
      <c r="R28" s="734"/>
      <c r="S28" s="734"/>
      <c r="T28" s="734"/>
      <c r="U28" s="734"/>
      <c r="V28" s="734"/>
      <c r="W28" s="734"/>
      <c r="X28" s="734"/>
      <c r="Y28" s="721"/>
      <c r="Z28" s="722"/>
    </row>
    <row r="29" spans="1:26" s="447" customFormat="1" ht="18" customHeight="1">
      <c r="A29" s="728"/>
      <c r="B29" s="729"/>
      <c r="C29" s="729"/>
      <c r="D29" s="729"/>
      <c r="E29" s="730"/>
      <c r="F29" s="705"/>
      <c r="G29" s="706"/>
      <c r="H29" s="706"/>
      <c r="I29" s="706"/>
      <c r="J29" s="706"/>
      <c r="K29" s="706"/>
      <c r="L29" s="706"/>
      <c r="M29" s="729"/>
      <c r="N29" s="729"/>
      <c r="O29" s="729"/>
      <c r="P29" s="729"/>
      <c r="Q29" s="706"/>
      <c r="R29" s="706"/>
      <c r="S29" s="706"/>
      <c r="T29" s="706"/>
      <c r="U29" s="706"/>
      <c r="V29" s="706"/>
      <c r="W29" s="706"/>
      <c r="X29" s="706"/>
      <c r="Y29" s="723"/>
      <c r="Z29" s="716"/>
    </row>
    <row r="30" spans="1:26" s="447" customFormat="1" ht="18" customHeight="1">
      <c r="A30" s="714" t="s">
        <v>342</v>
      </c>
      <c r="B30" s="720"/>
      <c r="C30" s="720"/>
      <c r="D30" s="720"/>
      <c r="E30" s="724"/>
      <c r="F30" s="731"/>
      <c r="G30" s="732"/>
      <c r="H30" s="732"/>
      <c r="I30" s="732"/>
      <c r="J30" s="732"/>
      <c r="K30" s="732"/>
      <c r="L30" s="732"/>
      <c r="M30" s="735"/>
      <c r="N30" s="714" t="s">
        <v>343</v>
      </c>
      <c r="O30" s="720"/>
      <c r="P30" s="720"/>
      <c r="Q30" s="720"/>
      <c r="R30" s="724"/>
      <c r="S30" s="731"/>
      <c r="T30" s="732"/>
      <c r="U30" s="732"/>
      <c r="V30" s="732"/>
      <c r="W30" s="732"/>
      <c r="X30" s="732"/>
      <c r="Y30" s="732"/>
      <c r="Z30" s="735"/>
    </row>
    <row r="31" spans="1:26" s="447" customFormat="1" ht="18" customHeight="1">
      <c r="A31" s="728"/>
      <c r="B31" s="729"/>
      <c r="C31" s="729"/>
      <c r="D31" s="729"/>
      <c r="E31" s="730"/>
      <c r="F31" s="705"/>
      <c r="G31" s="706"/>
      <c r="H31" s="706"/>
      <c r="I31" s="706"/>
      <c r="J31" s="706"/>
      <c r="K31" s="706"/>
      <c r="L31" s="706"/>
      <c r="M31" s="707"/>
      <c r="N31" s="728"/>
      <c r="O31" s="729"/>
      <c r="P31" s="729"/>
      <c r="Q31" s="729"/>
      <c r="R31" s="730"/>
      <c r="S31" s="705"/>
      <c r="T31" s="706"/>
      <c r="U31" s="706"/>
      <c r="V31" s="706"/>
      <c r="W31" s="706"/>
      <c r="X31" s="706"/>
      <c r="Y31" s="706"/>
      <c r="Z31" s="707"/>
    </row>
    <row r="32" spans="1:26" s="447" customFormat="1" ht="18" customHeight="1">
      <c r="A32" s="702" t="s">
        <v>344</v>
      </c>
      <c r="B32" s="703"/>
      <c r="C32" s="703"/>
      <c r="D32" s="703"/>
      <c r="E32" s="703"/>
      <c r="F32" s="703"/>
      <c r="G32" s="703"/>
      <c r="H32" s="703"/>
      <c r="I32" s="703"/>
      <c r="J32" s="704"/>
      <c r="K32" s="714" t="s">
        <v>345</v>
      </c>
      <c r="L32" s="704"/>
      <c r="M32" s="743"/>
      <c r="N32" s="739"/>
      <c r="O32" s="739"/>
      <c r="P32" s="739"/>
      <c r="Q32" s="739"/>
      <c r="R32" s="739"/>
      <c r="S32" s="739"/>
      <c r="T32" s="739"/>
      <c r="U32" s="739"/>
      <c r="V32" s="739"/>
      <c r="W32" s="739"/>
      <c r="X32" s="739"/>
      <c r="Y32" s="739"/>
      <c r="Z32" s="740"/>
    </row>
    <row r="33" spans="1:26" s="447" customFormat="1" ht="18" customHeight="1">
      <c r="A33" s="705" t="s">
        <v>346</v>
      </c>
      <c r="B33" s="706"/>
      <c r="C33" s="706"/>
      <c r="D33" s="706"/>
      <c r="E33" s="706"/>
      <c r="F33" s="706"/>
      <c r="G33" s="706"/>
      <c r="H33" s="706"/>
      <c r="I33" s="706"/>
      <c r="J33" s="707"/>
      <c r="K33" s="715"/>
      <c r="L33" s="716"/>
      <c r="M33" s="744"/>
      <c r="N33" s="741"/>
      <c r="O33" s="741"/>
      <c r="P33" s="741"/>
      <c r="Q33" s="741"/>
      <c r="R33" s="741"/>
      <c r="S33" s="741"/>
      <c r="T33" s="741"/>
      <c r="U33" s="741"/>
      <c r="V33" s="741"/>
      <c r="W33" s="741"/>
      <c r="X33" s="741"/>
      <c r="Y33" s="741"/>
      <c r="Z33" s="742"/>
    </row>
    <row r="34" spans="1:26" s="447" customFormat="1" ht="18" customHeight="1">
      <c r="A34" s="717" t="s">
        <v>347</v>
      </c>
      <c r="B34" s="718"/>
      <c r="C34" s="718"/>
      <c r="D34" s="718"/>
      <c r="E34" s="719"/>
      <c r="F34" s="708"/>
      <c r="G34" s="709"/>
      <c r="H34" s="709"/>
      <c r="I34" s="709"/>
      <c r="J34" s="709"/>
      <c r="K34" s="709"/>
      <c r="L34" s="709"/>
      <c r="M34" s="709"/>
      <c r="N34" s="709"/>
      <c r="O34" s="709"/>
      <c r="P34" s="709"/>
      <c r="Q34" s="709"/>
      <c r="R34" s="709"/>
      <c r="S34" s="709"/>
      <c r="T34" s="709"/>
      <c r="U34" s="709"/>
      <c r="V34" s="709"/>
      <c r="W34" s="709"/>
      <c r="X34" s="709"/>
      <c r="Y34" s="709"/>
      <c r="Z34" s="710"/>
    </row>
    <row r="35" spans="1:26" s="447" customFormat="1" ht="18" customHeight="1">
      <c r="A35" s="725" t="s">
        <v>348</v>
      </c>
      <c r="B35" s="726"/>
      <c r="C35" s="726"/>
      <c r="D35" s="726"/>
      <c r="E35" s="727"/>
      <c r="F35" s="711"/>
      <c r="G35" s="712"/>
      <c r="H35" s="712"/>
      <c r="I35" s="712"/>
      <c r="J35" s="712"/>
      <c r="K35" s="712"/>
      <c r="L35" s="712"/>
      <c r="M35" s="712"/>
      <c r="N35" s="712"/>
      <c r="O35" s="712"/>
      <c r="P35" s="712"/>
      <c r="Q35" s="712"/>
      <c r="R35" s="712"/>
      <c r="S35" s="712"/>
      <c r="T35" s="712"/>
      <c r="U35" s="712"/>
      <c r="V35" s="712"/>
      <c r="W35" s="712"/>
      <c r="X35" s="712"/>
      <c r="Y35" s="712"/>
      <c r="Z35" s="713"/>
    </row>
    <row r="36" spans="1:26" s="447" customFormat="1" ht="18" customHeight="1">
      <c r="A36" s="728"/>
      <c r="B36" s="729"/>
      <c r="C36" s="729"/>
      <c r="D36" s="729"/>
      <c r="E36" s="730"/>
      <c r="F36" s="705"/>
      <c r="G36" s="706"/>
      <c r="H36" s="706"/>
      <c r="I36" s="706"/>
      <c r="J36" s="706"/>
      <c r="K36" s="706"/>
      <c r="L36" s="706"/>
      <c r="M36" s="706"/>
      <c r="N36" s="706"/>
      <c r="O36" s="706"/>
      <c r="P36" s="706"/>
      <c r="Q36" s="706"/>
      <c r="R36" s="706"/>
      <c r="S36" s="706"/>
      <c r="T36" s="706"/>
      <c r="U36" s="706"/>
      <c r="V36" s="706"/>
      <c r="W36" s="706"/>
      <c r="X36" s="706"/>
      <c r="Y36" s="706"/>
      <c r="Z36" s="707"/>
    </row>
    <row r="37" spans="1:26" ht="19.5" customHeight="1">
      <c r="A37" s="736" t="s">
        <v>17</v>
      </c>
      <c r="B37" s="736"/>
      <c r="C37" s="736"/>
      <c r="D37" s="736"/>
      <c r="E37" s="736"/>
      <c r="F37" s="736"/>
      <c r="G37" s="736"/>
      <c r="H37" s="736"/>
      <c r="I37" s="736"/>
      <c r="J37" s="736"/>
      <c r="K37" s="736"/>
      <c r="L37" s="736"/>
      <c r="M37" s="736"/>
      <c r="N37" s="736"/>
      <c r="O37" s="736"/>
      <c r="P37" s="736"/>
      <c r="Q37" s="736"/>
      <c r="R37" s="736"/>
      <c r="S37" s="736"/>
      <c r="T37" s="736"/>
      <c r="U37" s="736"/>
      <c r="V37" s="736"/>
      <c r="W37" s="736"/>
      <c r="X37" s="736"/>
      <c r="Y37" s="736"/>
      <c r="Z37" s="736"/>
    </row>
    <row r="38" spans="1:26" ht="19.5" customHeight="1">
      <c r="A38" s="19"/>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6" ht="19.5" customHeight="1">
      <c r="A39" s="4"/>
      <c r="B39" s="4"/>
      <c r="C39" s="4"/>
      <c r="D39" s="4"/>
      <c r="E39" s="4"/>
      <c r="F39" s="4"/>
      <c r="G39" s="4"/>
      <c r="H39" s="4"/>
      <c r="I39" s="4"/>
      <c r="J39" s="4"/>
      <c r="K39" s="556" t="s">
        <v>26</v>
      </c>
      <c r="L39" s="556"/>
      <c r="M39" s="556"/>
      <c r="N39" s="556"/>
      <c r="O39" s="557" t="s">
        <v>28</v>
      </c>
      <c r="P39" s="557"/>
      <c r="Q39" s="557"/>
      <c r="R39" s="558"/>
      <c r="S39" s="558"/>
      <c r="T39" s="558"/>
      <c r="U39" s="558"/>
      <c r="V39" s="558"/>
      <c r="W39" s="558"/>
      <c r="X39" s="558"/>
      <c r="Y39" s="558"/>
      <c r="Z39" s="558"/>
    </row>
    <row r="40" spans="1:26" ht="19.5" customHeight="1">
      <c r="A40" s="4"/>
      <c r="B40" s="4"/>
      <c r="C40" s="4"/>
      <c r="D40" s="4"/>
      <c r="E40" s="4"/>
      <c r="F40" s="4"/>
      <c r="G40" s="4"/>
      <c r="H40" s="4"/>
      <c r="I40" s="4"/>
      <c r="J40" s="4"/>
      <c r="K40" s="351"/>
      <c r="L40" s="351"/>
      <c r="M40" s="351"/>
      <c r="N40" s="351"/>
      <c r="O40" s="551" t="s">
        <v>27</v>
      </c>
      <c r="P40" s="551"/>
      <c r="Q40" s="551"/>
      <c r="R40" s="360"/>
      <c r="S40" s="360"/>
      <c r="T40" s="360"/>
      <c r="U40" s="360"/>
      <c r="V40" s="360"/>
      <c r="W40" s="360"/>
      <c r="X40" s="360"/>
      <c r="Y40" s="360"/>
      <c r="Z40" s="360"/>
    </row>
    <row r="41" spans="1:26" ht="19.5" customHeight="1">
      <c r="O41" s="10"/>
      <c r="P41" s="12"/>
      <c r="Q41" s="12" t="s">
        <v>29</v>
      </c>
      <c r="R41" s="552"/>
      <c r="S41" s="552"/>
      <c r="T41" s="552"/>
      <c r="U41" s="552"/>
      <c r="V41" s="552"/>
      <c r="W41" s="552"/>
      <c r="X41" s="552"/>
      <c r="Y41" s="552"/>
      <c r="Z41" s="552"/>
    </row>
    <row r="42" spans="1:26" ht="19.5" customHeight="1">
      <c r="O42" s="354"/>
      <c r="P42" s="553" t="s">
        <v>31</v>
      </c>
      <c r="Q42" s="553"/>
      <c r="R42" s="554"/>
      <c r="S42" s="554"/>
      <c r="T42" s="554"/>
      <c r="U42" s="554"/>
      <c r="V42" s="554"/>
      <c r="W42" s="554"/>
      <c r="X42" s="554"/>
      <c r="Y42" s="554"/>
      <c r="Z42" s="554"/>
    </row>
    <row r="43" spans="1:26" ht="19.5" customHeight="1">
      <c r="O43" s="354"/>
      <c r="P43" s="553" t="s">
        <v>30</v>
      </c>
      <c r="Q43" s="553"/>
      <c r="R43" s="555"/>
      <c r="S43" s="555"/>
      <c r="T43" s="555"/>
      <c r="U43" s="555"/>
      <c r="V43" s="555"/>
      <c r="W43" s="555"/>
      <c r="X43" s="555"/>
      <c r="Y43" s="555"/>
      <c r="Z43" s="555"/>
    </row>
  </sheetData>
  <mergeCells count="58">
    <mergeCell ref="A1:Z1"/>
    <mergeCell ref="A3:Z3"/>
    <mergeCell ref="A4:Z4"/>
    <mergeCell ref="A5:Z5"/>
    <mergeCell ref="L6:Q6"/>
    <mergeCell ref="U6:Z6"/>
    <mergeCell ref="A17:Z17"/>
    <mergeCell ref="L7:O7"/>
    <mergeCell ref="P7:Y7"/>
    <mergeCell ref="L8:O8"/>
    <mergeCell ref="P8:Y8"/>
    <mergeCell ref="L9:O9"/>
    <mergeCell ref="P9:Y9"/>
    <mergeCell ref="A11:Z11"/>
    <mergeCell ref="A12:Z12"/>
    <mergeCell ref="A14:Z14"/>
    <mergeCell ref="A15:Z15"/>
    <mergeCell ref="A16:Z16"/>
    <mergeCell ref="A37:Z37"/>
    <mergeCell ref="A26:Z26"/>
    <mergeCell ref="A18:Z18"/>
    <mergeCell ref="A20:Z20"/>
    <mergeCell ref="A22:F22"/>
    <mergeCell ref="G22:W22"/>
    <mergeCell ref="A24:F24"/>
    <mergeCell ref="H24:M24"/>
    <mergeCell ref="Y32:Z33"/>
    <mergeCell ref="M32:N33"/>
    <mergeCell ref="O32:P33"/>
    <mergeCell ref="Q32:R33"/>
    <mergeCell ref="S32:T33"/>
    <mergeCell ref="U32:V33"/>
    <mergeCell ref="W32:X33"/>
    <mergeCell ref="A35:E36"/>
    <mergeCell ref="P43:Q43"/>
    <mergeCell ref="R43:Z43"/>
    <mergeCell ref="K39:N39"/>
    <mergeCell ref="O39:Q39"/>
    <mergeCell ref="R39:Z39"/>
    <mergeCell ref="O40:Q40"/>
    <mergeCell ref="R41:Z41"/>
    <mergeCell ref="P42:Q42"/>
    <mergeCell ref="R42:Z42"/>
    <mergeCell ref="Y27:Z29"/>
    <mergeCell ref="A27:E29"/>
    <mergeCell ref="F27:L29"/>
    <mergeCell ref="Q27:X29"/>
    <mergeCell ref="A30:E31"/>
    <mergeCell ref="N30:R31"/>
    <mergeCell ref="F30:M31"/>
    <mergeCell ref="S30:Z31"/>
    <mergeCell ref="M27:P29"/>
    <mergeCell ref="A32:J32"/>
    <mergeCell ref="A33:J33"/>
    <mergeCell ref="F34:Z34"/>
    <mergeCell ref="F35:Z36"/>
    <mergeCell ref="K32:L33"/>
    <mergeCell ref="A34:E34"/>
  </mergeCells>
  <phoneticPr fontId="20"/>
  <pageMargins left="0.94488188976377963" right="0.59055118110236227" top="0.83" bottom="0.59" header="0.51181102362204722" footer="0.51181102362204722"/>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showGridLines="0" view="pageBreakPreview" zoomScaleNormal="100" zoomScaleSheetLayoutView="100" workbookViewId="0">
      <selection activeCell="S28" sqref="R28:S28"/>
    </sheetView>
  </sheetViews>
  <sheetFormatPr defaultColWidth="8.875" defaultRowHeight="17.25" customHeight="1"/>
  <cols>
    <col min="1" max="25" width="3.125" customWidth="1"/>
    <col min="26" max="26" width="5.5" customWidth="1"/>
    <col min="27" max="28" width="2" customWidth="1"/>
  </cols>
  <sheetData>
    <row r="1" spans="1:26" ht="19.5" customHeight="1">
      <c r="A1" s="563" t="s">
        <v>290</v>
      </c>
      <c r="B1" s="563"/>
      <c r="C1" s="563"/>
      <c r="D1" s="563"/>
      <c r="E1" s="563"/>
      <c r="F1" s="563"/>
      <c r="G1" s="563"/>
      <c r="H1" s="563"/>
      <c r="I1" s="563"/>
      <c r="J1" s="563"/>
      <c r="K1" s="563"/>
      <c r="L1" s="563"/>
      <c r="M1" s="563"/>
      <c r="N1" s="563"/>
      <c r="O1" s="563"/>
      <c r="P1" s="563"/>
      <c r="Q1" s="563"/>
      <c r="R1" s="563"/>
      <c r="S1" s="563"/>
      <c r="T1" s="563"/>
      <c r="U1" s="563"/>
      <c r="V1" s="563"/>
      <c r="W1" s="563"/>
      <c r="X1" s="563"/>
      <c r="Y1" s="563"/>
      <c r="Z1" s="563"/>
    </row>
    <row r="2" spans="1:26" ht="19.5" customHeight="1">
      <c r="A2" s="745" t="s">
        <v>0</v>
      </c>
      <c r="B2" s="745"/>
      <c r="C2" s="745"/>
      <c r="D2" s="745"/>
      <c r="E2" s="745"/>
      <c r="F2" s="745"/>
      <c r="G2" s="745"/>
      <c r="H2" s="745"/>
      <c r="I2" s="745"/>
      <c r="J2" s="745"/>
      <c r="K2" s="745"/>
      <c r="L2" s="745"/>
      <c r="M2" s="745"/>
      <c r="N2" s="745"/>
      <c r="O2" s="745"/>
      <c r="P2" s="745"/>
      <c r="Q2" s="745"/>
      <c r="R2" s="745"/>
      <c r="S2" s="745"/>
      <c r="T2" s="745"/>
      <c r="U2" s="745"/>
      <c r="V2" s="745"/>
      <c r="W2" s="745"/>
      <c r="X2" s="745"/>
      <c r="Y2" s="745"/>
      <c r="Z2" s="745"/>
    </row>
    <row r="3" spans="1:26" ht="19.5" customHeight="1">
      <c r="A3" s="563" t="s">
        <v>305</v>
      </c>
      <c r="B3" s="563"/>
      <c r="C3" s="563"/>
      <c r="D3" s="563"/>
      <c r="E3" s="563"/>
      <c r="F3" s="563"/>
      <c r="G3" s="563"/>
      <c r="H3" s="563"/>
      <c r="I3" s="563"/>
      <c r="J3" s="563"/>
      <c r="K3" s="563"/>
      <c r="L3" s="563"/>
      <c r="M3" s="563"/>
      <c r="N3" s="563"/>
      <c r="O3" s="563"/>
      <c r="P3" s="563"/>
      <c r="Q3" s="563"/>
      <c r="R3" s="563"/>
      <c r="S3" s="563"/>
      <c r="T3" s="563"/>
      <c r="U3" s="563"/>
      <c r="V3" s="563"/>
      <c r="W3" s="563"/>
      <c r="X3" s="563"/>
      <c r="Y3" s="563"/>
      <c r="Z3" s="563"/>
    </row>
    <row r="4" spans="1:26" ht="19.5" customHeight="1">
      <c r="A4" s="563" t="s">
        <v>18</v>
      </c>
      <c r="B4" s="563"/>
      <c r="C4" s="563"/>
      <c r="D4" s="563"/>
      <c r="E4" s="563"/>
      <c r="F4" s="563"/>
      <c r="G4" s="563"/>
      <c r="H4" s="563"/>
      <c r="I4" s="563"/>
      <c r="J4" s="563"/>
      <c r="K4" s="563"/>
      <c r="L4" s="563"/>
      <c r="M4" s="563"/>
      <c r="N4" s="563"/>
      <c r="O4" s="563"/>
      <c r="P4" s="563"/>
      <c r="Q4" s="563"/>
      <c r="R4" s="563"/>
      <c r="S4" s="563"/>
      <c r="T4" s="563"/>
      <c r="U4" s="563"/>
      <c r="V4" s="563"/>
      <c r="W4" s="563"/>
      <c r="X4" s="563"/>
      <c r="Y4" s="563"/>
      <c r="Z4" s="563"/>
    </row>
    <row r="5" spans="1:26" ht="19.5" customHeight="1">
      <c r="B5" s="3"/>
      <c r="C5" s="3"/>
      <c r="D5" s="3"/>
      <c r="E5" s="3"/>
      <c r="F5" s="3"/>
      <c r="G5" s="3"/>
      <c r="H5" s="3"/>
      <c r="I5" s="3"/>
      <c r="J5" s="3"/>
      <c r="K5" s="3"/>
      <c r="L5" s="570" t="s">
        <v>1</v>
      </c>
      <c r="M5" s="570"/>
      <c r="N5" s="570"/>
      <c r="O5" s="570"/>
      <c r="P5" s="570"/>
      <c r="Q5" s="570"/>
      <c r="R5" s="18"/>
      <c r="S5" s="18"/>
      <c r="T5" s="18"/>
      <c r="U5" s="557"/>
      <c r="V5" s="557"/>
      <c r="W5" s="557"/>
      <c r="X5" s="557"/>
      <c r="Y5" s="557"/>
      <c r="Z5" s="557"/>
    </row>
    <row r="6" spans="1:26" ht="19.5" customHeight="1">
      <c r="B6" s="3"/>
      <c r="C6" s="3"/>
      <c r="D6" s="3"/>
      <c r="E6" s="3"/>
      <c r="F6" s="3"/>
      <c r="G6" s="3"/>
      <c r="H6" s="3"/>
      <c r="I6" s="3"/>
      <c r="J6" s="3"/>
      <c r="K6" s="3"/>
      <c r="L6" s="565" t="s">
        <v>20</v>
      </c>
      <c r="M6" s="565"/>
      <c r="N6" s="565"/>
      <c r="O6" s="565"/>
      <c r="P6" s="566"/>
      <c r="Q6" s="566"/>
      <c r="R6" s="566"/>
      <c r="S6" s="566"/>
      <c r="T6" s="566"/>
      <c r="U6" s="566"/>
      <c r="V6" s="566"/>
      <c r="W6" s="566"/>
      <c r="X6" s="566"/>
      <c r="Y6" s="566"/>
      <c r="Z6" s="8"/>
    </row>
    <row r="7" spans="1:26" ht="19.5" customHeight="1">
      <c r="B7" s="3"/>
      <c r="C7" s="3"/>
      <c r="D7" s="3"/>
      <c r="E7" s="3"/>
      <c r="F7" s="3"/>
      <c r="G7" s="3"/>
      <c r="H7" s="3"/>
      <c r="I7" s="3"/>
      <c r="J7" s="3"/>
      <c r="K7" s="3"/>
      <c r="L7" s="565" t="s">
        <v>2</v>
      </c>
      <c r="M7" s="565"/>
      <c r="N7" s="565"/>
      <c r="O7" s="565"/>
      <c r="P7" s="567"/>
      <c r="Q7" s="567"/>
      <c r="R7" s="567"/>
      <c r="S7" s="567"/>
      <c r="T7" s="567"/>
      <c r="U7" s="567"/>
      <c r="V7" s="567"/>
      <c r="W7" s="567"/>
      <c r="X7" s="567"/>
      <c r="Y7" s="567"/>
      <c r="Z7" s="8"/>
    </row>
    <row r="8" spans="1:26" ht="19.5" customHeight="1">
      <c r="A8" s="2"/>
      <c r="B8" s="2"/>
      <c r="C8" s="2"/>
      <c r="D8" s="2"/>
      <c r="E8" s="2"/>
      <c r="F8" s="2"/>
      <c r="G8" s="2"/>
      <c r="H8" s="2"/>
      <c r="I8" s="2"/>
      <c r="J8" s="2"/>
      <c r="K8" s="2"/>
      <c r="L8" s="568" t="s">
        <v>19</v>
      </c>
      <c r="M8" s="568"/>
      <c r="N8" s="568"/>
      <c r="O8" s="568"/>
      <c r="P8" s="567"/>
      <c r="Q8" s="567"/>
      <c r="R8" s="567"/>
      <c r="S8" s="567"/>
      <c r="T8" s="567"/>
      <c r="U8" s="567"/>
      <c r="V8" s="567"/>
      <c r="W8" s="567"/>
      <c r="X8" s="567"/>
      <c r="Y8" s="567"/>
      <c r="Z8" s="9" t="s">
        <v>21</v>
      </c>
    </row>
    <row r="9" spans="1:26" ht="19.5" customHeight="1">
      <c r="A9" s="1"/>
      <c r="B9" s="1"/>
      <c r="C9" s="1"/>
      <c r="D9" s="1"/>
      <c r="E9" s="1"/>
      <c r="F9" s="1"/>
      <c r="G9" s="1"/>
      <c r="H9" s="1"/>
      <c r="I9" s="1"/>
      <c r="J9" s="1"/>
      <c r="K9" s="1"/>
      <c r="L9" s="1"/>
      <c r="M9" s="1"/>
      <c r="N9" s="1"/>
      <c r="O9" s="1"/>
      <c r="P9" s="1"/>
      <c r="Q9" s="1"/>
      <c r="R9" s="1"/>
      <c r="S9" s="1"/>
      <c r="T9" s="1"/>
      <c r="U9" s="1"/>
      <c r="V9" s="1"/>
      <c r="W9" s="1"/>
      <c r="X9" s="1"/>
      <c r="Y9" s="1"/>
    </row>
    <row r="10" spans="1:26" ht="19.5" customHeight="1">
      <c r="A10" s="1"/>
      <c r="B10" s="1"/>
      <c r="C10" s="1"/>
      <c r="D10" s="1"/>
      <c r="E10" s="1"/>
      <c r="F10" s="1"/>
      <c r="G10" s="1"/>
      <c r="H10" s="1"/>
      <c r="I10" s="1"/>
      <c r="J10" s="1"/>
      <c r="K10" s="1"/>
      <c r="L10" s="1"/>
      <c r="M10" s="1"/>
      <c r="N10" s="1"/>
      <c r="O10" s="1"/>
      <c r="P10" s="1"/>
      <c r="Q10" s="1"/>
      <c r="R10" s="1"/>
      <c r="S10" s="1"/>
      <c r="T10" s="1"/>
      <c r="U10" s="1"/>
      <c r="V10" s="1"/>
      <c r="W10" s="1"/>
      <c r="X10" s="1"/>
      <c r="Y10" s="1"/>
    </row>
    <row r="11" spans="1:26" ht="19.5" customHeight="1">
      <c r="A11" s="556" t="s">
        <v>291</v>
      </c>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row>
    <row r="12" spans="1:26" ht="19.5" customHeight="1">
      <c r="A12" s="1"/>
      <c r="B12" s="1"/>
      <c r="C12" s="1"/>
      <c r="D12" s="1"/>
      <c r="E12" s="1"/>
      <c r="F12" s="1"/>
      <c r="G12" s="1"/>
      <c r="H12" s="1"/>
      <c r="I12" s="1"/>
      <c r="J12" s="1"/>
      <c r="K12" s="1"/>
      <c r="L12" s="1"/>
      <c r="M12" s="1"/>
      <c r="N12" s="1"/>
      <c r="O12" s="1"/>
      <c r="P12" s="1"/>
      <c r="Q12" s="1"/>
      <c r="R12" s="1"/>
      <c r="S12" s="1"/>
      <c r="T12" s="1"/>
      <c r="U12" s="1"/>
      <c r="V12" s="1"/>
      <c r="W12" s="1"/>
      <c r="X12" s="1"/>
      <c r="Y12" s="1"/>
    </row>
    <row r="13" spans="1:26" ht="19.5" customHeight="1">
      <c r="A13" s="1"/>
      <c r="B13" s="1"/>
      <c r="C13" s="1"/>
      <c r="D13" s="1"/>
      <c r="E13" s="1"/>
      <c r="F13" s="1"/>
      <c r="G13" s="1"/>
      <c r="H13" s="1"/>
      <c r="I13" s="1"/>
      <c r="J13" s="1"/>
      <c r="K13" s="1"/>
      <c r="L13" s="1"/>
      <c r="M13" s="1"/>
      <c r="N13" s="1"/>
      <c r="O13" s="1"/>
      <c r="P13" s="1"/>
      <c r="Q13" s="1"/>
      <c r="R13" s="1"/>
      <c r="S13" s="1"/>
      <c r="T13" s="1"/>
      <c r="U13" s="1"/>
      <c r="V13" s="1"/>
      <c r="W13" s="1"/>
      <c r="X13" s="1"/>
      <c r="Y13" s="1"/>
    </row>
    <row r="14" spans="1:26" ht="19.5" customHeight="1">
      <c r="A14" s="556" t="s">
        <v>292</v>
      </c>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row>
    <row r="15" spans="1:26" ht="19.5" customHeight="1">
      <c r="A15" s="683" t="s">
        <v>320</v>
      </c>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row>
    <row r="16" spans="1:26" ht="19.5" customHeight="1">
      <c r="A16" s="683" t="s">
        <v>321</v>
      </c>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row>
    <row r="17" spans="1:27" ht="19.5" customHeight="1">
      <c r="A17" s="559" t="s">
        <v>322</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row>
    <row r="18" spans="1:27" ht="19.5" customHeight="1">
      <c r="A18" s="559"/>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row>
    <row r="19" spans="1:27" ht="19.5"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7" ht="19.5" customHeight="1">
      <c r="A20" s="556" t="s">
        <v>3</v>
      </c>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row>
    <row r="21" spans="1:27" ht="19.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7" ht="19.5" customHeight="1">
      <c r="A22" s="559" t="s">
        <v>293</v>
      </c>
      <c r="B22" s="559"/>
      <c r="C22" s="559"/>
      <c r="D22" s="559"/>
      <c r="E22" s="559"/>
      <c r="F22" s="559"/>
      <c r="G22" s="559"/>
      <c r="H22" s="559"/>
      <c r="I22" s="559"/>
      <c r="J22" s="559"/>
      <c r="K22" s="357"/>
      <c r="L22" s="357"/>
      <c r="M22" s="357"/>
      <c r="N22" s="357"/>
      <c r="O22" s="357"/>
      <c r="P22" s="357"/>
      <c r="Q22" s="357"/>
      <c r="R22" s="357"/>
      <c r="S22" s="357"/>
      <c r="T22" s="357"/>
      <c r="U22" s="357"/>
      <c r="V22" s="357"/>
      <c r="W22" s="357"/>
      <c r="X22" s="357"/>
      <c r="Y22" s="3"/>
      <c r="Z22" s="3"/>
      <c r="AA22" s="3"/>
    </row>
    <row r="23" spans="1:27" ht="19.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7" ht="19.5" customHeight="1">
      <c r="A24" s="559" t="s">
        <v>294</v>
      </c>
      <c r="B24" s="559"/>
      <c r="C24" s="559"/>
      <c r="D24" s="559"/>
      <c r="E24" s="559"/>
      <c r="F24" s="559"/>
      <c r="G24" s="559"/>
      <c r="H24" s="559"/>
      <c r="Q24" s="6" t="s">
        <v>33</v>
      </c>
      <c r="R24" s="506"/>
      <c r="S24" s="506"/>
      <c r="T24" s="506"/>
      <c r="U24" s="506"/>
      <c r="V24" s="506"/>
      <c r="W24" s="506"/>
      <c r="X24" s="6" t="s">
        <v>34</v>
      </c>
      <c r="Y24" s="3"/>
      <c r="Z24" s="3"/>
    </row>
    <row r="25" spans="1:27" ht="19.5" customHeight="1">
      <c r="A25" s="1"/>
      <c r="B25" s="1"/>
      <c r="C25" s="1"/>
      <c r="D25" s="1"/>
      <c r="E25" s="1"/>
      <c r="F25" s="1"/>
      <c r="G25" s="1"/>
      <c r="K25" s="1"/>
      <c r="L25" s="1"/>
      <c r="M25" s="1"/>
      <c r="N25" s="1"/>
      <c r="O25" s="1"/>
      <c r="P25" s="1"/>
      <c r="Q25" s="1"/>
      <c r="R25" s="1"/>
      <c r="S25" s="1"/>
      <c r="T25" s="1"/>
      <c r="U25" s="1"/>
      <c r="V25" s="1"/>
      <c r="W25" s="1"/>
      <c r="X25" s="1"/>
      <c r="Y25" s="1"/>
    </row>
    <row r="26" spans="1:27" ht="19.5" customHeight="1">
      <c r="A26" s="559" t="s">
        <v>308</v>
      </c>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3"/>
      <c r="Z26" s="3"/>
    </row>
    <row r="27" spans="1:27" ht="19.5" customHeight="1">
      <c r="A27" s="683" t="s">
        <v>319</v>
      </c>
      <c r="B27" s="683"/>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row>
    <row r="28" spans="1:27" s="16" customFormat="1" ht="19.5" customHeight="1">
      <c r="A28" s="14"/>
      <c r="B28" s="14"/>
      <c r="C28" s="14"/>
      <c r="D28" s="14"/>
      <c r="E28" s="14"/>
      <c r="F28" s="14"/>
      <c r="G28" s="14"/>
      <c r="H28" s="8"/>
      <c r="I28" s="15"/>
      <c r="J28" s="15"/>
      <c r="K28" s="15"/>
      <c r="L28" s="15"/>
      <c r="M28" s="15"/>
      <c r="N28" s="15"/>
      <c r="O28" s="8"/>
      <c r="P28" s="7"/>
      <c r="Q28" s="6" t="s">
        <v>33</v>
      </c>
      <c r="R28" s="506"/>
      <c r="S28" s="506"/>
      <c r="T28" s="506"/>
      <c r="U28" s="506"/>
      <c r="V28" s="506"/>
      <c r="W28" s="506"/>
      <c r="X28" s="6" t="s">
        <v>34</v>
      </c>
      <c r="Y28" s="7"/>
      <c r="Z28" s="7"/>
    </row>
    <row r="29" spans="1:27" ht="19.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7" ht="19.5" customHeight="1">
      <c r="A30" s="563" t="s">
        <v>295</v>
      </c>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row>
    <row r="31" spans="1:27" ht="14.25">
      <c r="A31" s="564" t="s">
        <v>323</v>
      </c>
      <c r="B31" s="564"/>
      <c r="C31" s="564"/>
      <c r="D31" s="564"/>
      <c r="E31" s="564"/>
      <c r="F31" s="564"/>
      <c r="G31" s="564"/>
      <c r="H31" s="564"/>
      <c r="I31" s="564"/>
      <c r="J31" s="564"/>
      <c r="K31" s="564"/>
      <c r="L31" s="564"/>
      <c r="M31" s="564"/>
      <c r="N31" s="564"/>
      <c r="O31" s="564"/>
      <c r="P31" s="564"/>
      <c r="Q31" s="564"/>
      <c r="R31" s="564"/>
      <c r="S31" s="564"/>
      <c r="T31" s="564"/>
      <c r="U31" s="564"/>
      <c r="V31" s="564"/>
      <c r="W31" s="564"/>
      <c r="X31" s="564"/>
      <c r="Y31" s="19"/>
    </row>
    <row r="32" spans="1:27" ht="14.25">
      <c r="A32" s="355" t="s">
        <v>324</v>
      </c>
    </row>
    <row r="33" spans="1:26" ht="13.5">
      <c r="J33" s="358"/>
      <c r="K33" s="358"/>
      <c r="L33" s="358"/>
      <c r="M33" s="358"/>
      <c r="N33" s="358"/>
      <c r="O33" s="358"/>
      <c r="P33" s="358"/>
      <c r="Q33" s="358"/>
      <c r="R33" s="358"/>
      <c r="S33" s="358"/>
      <c r="T33" s="358"/>
      <c r="U33" s="358"/>
      <c r="V33" s="358"/>
      <c r="W33" s="358"/>
      <c r="X33" s="358"/>
      <c r="Y33" s="358"/>
      <c r="Z33" s="358"/>
    </row>
    <row r="34" spans="1:26" ht="19.5" customHeight="1">
      <c r="A34" s="4"/>
      <c r="B34" s="4"/>
      <c r="C34" s="4"/>
      <c r="D34" s="4"/>
      <c r="E34" s="4"/>
      <c r="F34" s="4"/>
      <c r="G34" s="4"/>
      <c r="H34" s="4"/>
      <c r="I34" s="4"/>
      <c r="J34" s="359"/>
      <c r="K34" s="557"/>
      <c r="L34" s="557"/>
      <c r="M34" s="557"/>
      <c r="N34" s="557"/>
      <c r="O34" s="557"/>
      <c r="P34" s="557"/>
      <c r="Q34" s="557"/>
      <c r="R34" s="748"/>
      <c r="S34" s="748"/>
      <c r="T34" s="748"/>
      <c r="U34" s="748"/>
      <c r="V34" s="748"/>
      <c r="W34" s="748"/>
      <c r="X34" s="748"/>
      <c r="Y34" s="748"/>
      <c r="Z34" s="748"/>
    </row>
    <row r="35" spans="1:26" ht="19.5" customHeight="1">
      <c r="A35" s="4"/>
      <c r="B35" s="4"/>
      <c r="C35" s="4"/>
      <c r="D35" s="4"/>
      <c r="E35" s="4"/>
      <c r="F35" s="4"/>
      <c r="G35" s="4"/>
      <c r="H35" s="4"/>
      <c r="I35" s="4"/>
      <c r="J35" s="359"/>
      <c r="K35" s="349"/>
      <c r="L35" s="349"/>
      <c r="M35" s="349"/>
      <c r="N35" s="349"/>
      <c r="O35" s="749"/>
      <c r="P35" s="749"/>
      <c r="Q35" s="749"/>
      <c r="R35" s="11"/>
      <c r="S35" s="11"/>
      <c r="T35" s="11"/>
      <c r="U35" s="11"/>
      <c r="V35" s="11"/>
      <c r="W35" s="11"/>
      <c r="X35" s="11"/>
      <c r="Y35" s="11"/>
      <c r="Z35" s="11"/>
    </row>
    <row r="36" spans="1:26" ht="19.5" customHeight="1">
      <c r="J36" s="358"/>
      <c r="K36" s="358"/>
      <c r="L36" s="358"/>
      <c r="M36" s="358"/>
      <c r="N36" s="358"/>
      <c r="O36" s="361"/>
      <c r="P36" s="362"/>
      <c r="Q36" s="362"/>
      <c r="R36" s="750"/>
      <c r="S36" s="750"/>
      <c r="T36" s="750"/>
      <c r="U36" s="750"/>
      <c r="V36" s="750"/>
      <c r="W36" s="750"/>
      <c r="X36" s="750"/>
      <c r="Y36" s="750"/>
      <c r="Z36" s="750"/>
    </row>
    <row r="37" spans="1:26" ht="19.5" customHeight="1">
      <c r="J37" s="358"/>
      <c r="K37" s="358"/>
      <c r="L37" s="358"/>
      <c r="M37" s="358"/>
      <c r="N37" s="358"/>
      <c r="O37" s="363"/>
      <c r="P37" s="746"/>
      <c r="Q37" s="746"/>
      <c r="R37" s="747"/>
      <c r="S37" s="747"/>
      <c r="T37" s="747"/>
      <c r="U37" s="747"/>
      <c r="V37" s="747"/>
      <c r="W37" s="747"/>
      <c r="X37" s="747"/>
      <c r="Y37" s="747"/>
      <c r="Z37" s="747"/>
    </row>
    <row r="38" spans="1:26" ht="19.5" customHeight="1">
      <c r="J38" s="358"/>
      <c r="K38" s="358"/>
      <c r="L38" s="358"/>
      <c r="M38" s="358"/>
      <c r="N38" s="358"/>
      <c r="O38" s="363"/>
      <c r="P38" s="746"/>
      <c r="Q38" s="746"/>
      <c r="R38" s="747"/>
      <c r="S38" s="747"/>
      <c r="T38" s="747"/>
      <c r="U38" s="747"/>
      <c r="V38" s="747"/>
      <c r="W38" s="747"/>
      <c r="X38" s="747"/>
      <c r="Y38" s="747"/>
      <c r="Z38" s="747"/>
    </row>
    <row r="39" spans="1:26" ht="13.5">
      <c r="J39" s="358"/>
      <c r="K39" s="358"/>
      <c r="L39" s="358"/>
      <c r="M39" s="358"/>
      <c r="N39" s="358"/>
      <c r="O39" s="358"/>
      <c r="P39" s="358"/>
      <c r="Q39" s="358"/>
      <c r="R39" s="358"/>
      <c r="S39" s="358"/>
      <c r="T39" s="358"/>
      <c r="U39" s="358"/>
      <c r="V39" s="358"/>
      <c r="W39" s="358"/>
      <c r="X39" s="358"/>
      <c r="Y39" s="358"/>
      <c r="Z39" s="358"/>
    </row>
    <row r="40" spans="1:26" ht="13.5"/>
    <row r="41" spans="1:26" ht="13.5"/>
    <row r="42" spans="1:26" ht="13.5"/>
    <row r="43" spans="1:26" ht="13.5"/>
    <row r="44" spans="1:26" ht="13.5"/>
    <row r="45" spans="1:26" ht="13.5"/>
    <row r="46" spans="1:26" ht="13.5"/>
    <row r="47" spans="1:26" ht="13.5"/>
    <row r="48" spans="1:26" ht="13.5"/>
    <row r="49" ht="13.5"/>
    <row r="50" ht="13.5"/>
    <row r="51" ht="13.5"/>
    <row r="52" ht="13.5"/>
    <row r="53" ht="13.5"/>
    <row r="54" ht="13.5"/>
    <row r="55" ht="13.5"/>
    <row r="56" ht="13.5"/>
    <row r="57" ht="13.5"/>
    <row r="58" ht="13.5"/>
    <row r="59" ht="13.5"/>
    <row r="60" ht="13.5"/>
  </sheetData>
  <mergeCells count="34">
    <mergeCell ref="P38:Q38"/>
    <mergeCell ref="R38:Z38"/>
    <mergeCell ref="K34:N34"/>
    <mergeCell ref="O34:Q34"/>
    <mergeCell ref="R34:Z34"/>
    <mergeCell ref="O35:Q35"/>
    <mergeCell ref="R36:Z36"/>
    <mergeCell ref="A22:J22"/>
    <mergeCell ref="A24:H24"/>
    <mergeCell ref="A26:X26"/>
    <mergeCell ref="P37:Q37"/>
    <mergeCell ref="R37:Z37"/>
    <mergeCell ref="A31:X31"/>
    <mergeCell ref="P6:Y6"/>
    <mergeCell ref="L7:O7"/>
    <mergeCell ref="P7:Y7"/>
    <mergeCell ref="L8:O8"/>
    <mergeCell ref="P8:Y8"/>
    <mergeCell ref="A18:Z18"/>
    <mergeCell ref="A20:Z20"/>
    <mergeCell ref="A27:Z27"/>
    <mergeCell ref="A30:Z30"/>
    <mergeCell ref="A1:Z1"/>
    <mergeCell ref="A2:Z2"/>
    <mergeCell ref="A3:Z3"/>
    <mergeCell ref="A4:Z4"/>
    <mergeCell ref="L5:Q5"/>
    <mergeCell ref="U5:Z5"/>
    <mergeCell ref="A11:Z11"/>
    <mergeCell ref="A14:Z14"/>
    <mergeCell ref="A15:Z15"/>
    <mergeCell ref="A16:Z16"/>
    <mergeCell ref="A17:Z17"/>
    <mergeCell ref="L6:O6"/>
  </mergeCells>
  <phoneticPr fontId="20"/>
  <pageMargins left="0.94488188976377963" right="0.59055118110236227" top="0.83" bottom="0.59" header="0.51181102362204722"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1"/>
  <sheetViews>
    <sheetView showGridLines="0" view="pageBreakPreview" zoomScaleNormal="100" zoomScaleSheetLayoutView="100" workbookViewId="0">
      <selection activeCell="N34" sqref="N34"/>
    </sheetView>
  </sheetViews>
  <sheetFormatPr defaultColWidth="9" defaultRowHeight="13.5"/>
  <cols>
    <col min="1" max="1" width="3.625" style="78" customWidth="1"/>
    <col min="2" max="2" width="5" style="78" customWidth="1"/>
    <col min="3" max="13" width="6.375" style="78" customWidth="1"/>
    <col min="14" max="14" width="7.875" style="78" customWidth="1"/>
    <col min="15" max="17" width="6.375" style="78" customWidth="1"/>
    <col min="18" max="16384" width="9" style="78"/>
  </cols>
  <sheetData>
    <row r="1" spans="1:14" ht="30" customHeight="1">
      <c r="A1" s="754" t="s">
        <v>119</v>
      </c>
      <c r="B1" s="754"/>
      <c r="C1" s="754"/>
      <c r="D1" s="754"/>
      <c r="E1" s="754"/>
      <c r="F1" s="754"/>
      <c r="G1" s="754"/>
      <c r="H1" s="754"/>
      <c r="I1" s="754"/>
      <c r="J1" s="754"/>
      <c r="K1" s="754"/>
      <c r="L1" s="754"/>
      <c r="M1" s="754"/>
      <c r="N1" s="754"/>
    </row>
    <row r="2" spans="1:14" ht="30" customHeight="1">
      <c r="A2" s="79"/>
      <c r="B2" s="79"/>
      <c r="C2" s="79"/>
      <c r="D2" s="79"/>
      <c r="E2" s="79"/>
      <c r="F2" s="79"/>
      <c r="G2" s="79"/>
      <c r="H2" s="79"/>
      <c r="I2" s="79"/>
      <c r="J2" s="79"/>
      <c r="K2" s="79"/>
      <c r="L2" s="79"/>
      <c r="M2" s="79"/>
      <c r="N2" s="79"/>
    </row>
    <row r="3" spans="1:14" ht="20.100000000000001" customHeight="1">
      <c r="A3" s="80"/>
    </row>
    <row r="4" spans="1:14" ht="20.100000000000001" customHeight="1">
      <c r="A4" s="751" t="s">
        <v>141</v>
      </c>
      <c r="B4" s="751"/>
      <c r="C4" s="751"/>
      <c r="D4" s="751"/>
      <c r="E4" s="751"/>
      <c r="F4" s="751"/>
      <c r="G4" s="751"/>
      <c r="H4" s="751"/>
      <c r="I4" s="751"/>
      <c r="J4" s="751"/>
      <c r="K4" s="751"/>
      <c r="L4" s="751"/>
      <c r="M4" s="751"/>
      <c r="N4" s="751"/>
    </row>
    <row r="5" spans="1:14" ht="20.100000000000001" customHeight="1">
      <c r="A5" s="81"/>
    </row>
    <row r="6" spans="1:14" ht="20.100000000000001" customHeight="1">
      <c r="A6" s="755" t="s">
        <v>3</v>
      </c>
      <c r="B6" s="756"/>
      <c r="C6" s="756"/>
      <c r="D6" s="756"/>
      <c r="E6" s="756"/>
      <c r="F6" s="756"/>
      <c r="G6" s="756"/>
      <c r="H6" s="756"/>
      <c r="I6" s="756"/>
      <c r="J6" s="756"/>
      <c r="K6" s="756"/>
      <c r="L6" s="756"/>
    </row>
    <row r="7" spans="1:14" ht="20.100000000000001" customHeight="1">
      <c r="A7" s="82" t="s">
        <v>120</v>
      </c>
    </row>
    <row r="8" spans="1:14" ht="20.100000000000001" customHeight="1">
      <c r="B8" s="83" t="s">
        <v>121</v>
      </c>
      <c r="C8" s="753" t="s">
        <v>122</v>
      </c>
      <c r="D8" s="753"/>
      <c r="E8" s="753"/>
      <c r="F8" s="753"/>
      <c r="G8" s="753"/>
      <c r="H8" s="753"/>
      <c r="I8" s="753"/>
      <c r="J8" s="753"/>
      <c r="K8" s="753"/>
      <c r="L8" s="753"/>
      <c r="M8" s="753"/>
      <c r="N8" s="753"/>
    </row>
    <row r="9" spans="1:14" ht="20.100000000000001" customHeight="1">
      <c r="B9" s="83" t="s">
        <v>121</v>
      </c>
      <c r="C9" s="753" t="s">
        <v>123</v>
      </c>
      <c r="D9" s="753"/>
      <c r="E9" s="753"/>
      <c r="F9" s="753"/>
      <c r="G9" s="753"/>
      <c r="H9" s="753"/>
      <c r="I9" s="753"/>
      <c r="J9" s="753"/>
      <c r="K9" s="753"/>
      <c r="L9" s="753"/>
      <c r="M9" s="753"/>
      <c r="N9" s="753"/>
    </row>
    <row r="10" spans="1:14" ht="20.100000000000001" customHeight="1">
      <c r="B10" s="83" t="s">
        <v>121</v>
      </c>
      <c r="C10" s="753" t="s">
        <v>124</v>
      </c>
      <c r="D10" s="753"/>
      <c r="E10" s="753"/>
      <c r="F10" s="753"/>
      <c r="G10" s="753"/>
      <c r="H10" s="753"/>
      <c r="I10" s="753"/>
      <c r="J10" s="753"/>
      <c r="K10" s="753"/>
      <c r="L10" s="753"/>
      <c r="M10" s="753"/>
      <c r="N10" s="753"/>
    </row>
    <row r="11" spans="1:14" ht="39.950000000000003" customHeight="1">
      <c r="B11" s="84" t="s">
        <v>121</v>
      </c>
      <c r="C11" s="753" t="s">
        <v>125</v>
      </c>
      <c r="D11" s="753"/>
      <c r="E11" s="753"/>
      <c r="F11" s="753"/>
      <c r="G11" s="753"/>
      <c r="H11" s="753"/>
      <c r="I11" s="753"/>
      <c r="J11" s="753"/>
      <c r="K11" s="753"/>
      <c r="L11" s="753"/>
      <c r="M11" s="753"/>
      <c r="N11" s="753"/>
    </row>
    <row r="12" spans="1:14" ht="20.100000000000001" customHeight="1">
      <c r="B12" s="85"/>
      <c r="C12" s="86"/>
      <c r="D12" s="87"/>
      <c r="E12" s="87"/>
      <c r="F12" s="87"/>
      <c r="G12" s="87"/>
      <c r="H12" s="87"/>
      <c r="I12" s="87"/>
      <c r="J12" s="87"/>
      <c r="K12" s="87"/>
      <c r="L12" s="87"/>
      <c r="M12" s="87"/>
      <c r="N12" s="87"/>
    </row>
    <row r="13" spans="1:14" ht="20.100000000000001" customHeight="1">
      <c r="A13" s="78" t="s">
        <v>126</v>
      </c>
      <c r="B13" s="85"/>
      <c r="C13" s="86"/>
      <c r="D13" s="87"/>
      <c r="E13" s="87"/>
      <c r="F13" s="87"/>
      <c r="G13" s="87"/>
      <c r="H13" s="87"/>
      <c r="I13" s="87"/>
      <c r="J13" s="87"/>
      <c r="K13" s="87"/>
      <c r="L13" s="87"/>
      <c r="M13" s="87"/>
      <c r="N13" s="87"/>
    </row>
    <row r="14" spans="1:14" ht="39.950000000000003" customHeight="1">
      <c r="B14" s="83" t="s">
        <v>121</v>
      </c>
      <c r="C14" s="753" t="s">
        <v>138</v>
      </c>
      <c r="D14" s="753"/>
      <c r="E14" s="753"/>
      <c r="F14" s="753"/>
      <c r="G14" s="753"/>
      <c r="H14" s="753"/>
      <c r="I14" s="753"/>
      <c r="J14" s="753"/>
      <c r="K14" s="753"/>
      <c r="L14" s="753"/>
      <c r="M14" s="753"/>
      <c r="N14" s="753"/>
    </row>
    <row r="15" spans="1:14" ht="20.100000000000001" customHeight="1">
      <c r="B15" s="83" t="s">
        <v>121</v>
      </c>
      <c r="C15" s="753" t="s">
        <v>128</v>
      </c>
      <c r="D15" s="753"/>
      <c r="E15" s="753"/>
      <c r="F15" s="753"/>
      <c r="G15" s="753"/>
      <c r="H15" s="753"/>
      <c r="I15" s="753"/>
      <c r="J15" s="753"/>
      <c r="K15" s="753"/>
      <c r="L15" s="753"/>
      <c r="M15" s="753"/>
      <c r="N15" s="753"/>
    </row>
    <row r="16" spans="1:14" ht="39.950000000000003" customHeight="1">
      <c r="B16" s="83" t="s">
        <v>121</v>
      </c>
      <c r="C16" s="753" t="s">
        <v>139</v>
      </c>
      <c r="D16" s="753"/>
      <c r="E16" s="753"/>
      <c r="F16" s="753"/>
      <c r="G16" s="753"/>
      <c r="H16" s="753"/>
      <c r="I16" s="753"/>
      <c r="J16" s="753"/>
      <c r="K16" s="753"/>
      <c r="L16" s="753"/>
      <c r="M16" s="753"/>
      <c r="N16" s="753"/>
    </row>
    <row r="17" spans="1:14" ht="20.100000000000001" customHeight="1">
      <c r="B17" s="83" t="s">
        <v>121</v>
      </c>
      <c r="C17" s="753" t="s">
        <v>140</v>
      </c>
      <c r="D17" s="753"/>
      <c r="E17" s="753"/>
      <c r="F17" s="753"/>
      <c r="G17" s="753"/>
      <c r="H17" s="753"/>
      <c r="I17" s="753"/>
      <c r="J17" s="753"/>
      <c r="K17" s="753"/>
      <c r="L17" s="753"/>
      <c r="M17" s="753"/>
      <c r="N17" s="753"/>
    </row>
    <row r="18" spans="1:14" ht="39.950000000000003" customHeight="1">
      <c r="B18" s="84" t="s">
        <v>121</v>
      </c>
      <c r="C18" s="753" t="s">
        <v>127</v>
      </c>
      <c r="D18" s="753"/>
      <c r="E18" s="753"/>
      <c r="F18" s="753"/>
      <c r="G18" s="753"/>
      <c r="H18" s="753"/>
      <c r="I18" s="753"/>
      <c r="J18" s="753"/>
      <c r="K18" s="753"/>
      <c r="L18" s="753"/>
      <c r="M18" s="753"/>
      <c r="N18" s="753"/>
    </row>
    <row r="19" spans="1:14" ht="60" customHeight="1">
      <c r="B19" s="84" t="s">
        <v>121</v>
      </c>
      <c r="C19" s="753" t="s">
        <v>129</v>
      </c>
      <c r="D19" s="753"/>
      <c r="E19" s="753"/>
      <c r="F19" s="753"/>
      <c r="G19" s="753"/>
      <c r="H19" s="753"/>
      <c r="I19" s="753"/>
      <c r="J19" s="753"/>
      <c r="K19" s="753"/>
      <c r="L19" s="753"/>
      <c r="M19" s="753"/>
      <c r="N19" s="753"/>
    </row>
    <row r="20" spans="1:14" ht="21.75" customHeight="1">
      <c r="B20" s="88"/>
      <c r="C20" s="89"/>
      <c r="D20" s="89"/>
      <c r="E20" s="89"/>
      <c r="F20" s="89"/>
      <c r="G20" s="89"/>
      <c r="H20" s="89"/>
      <c r="I20" s="89"/>
      <c r="J20" s="89"/>
      <c r="K20" s="89"/>
      <c r="L20" s="89"/>
      <c r="M20" s="89"/>
      <c r="N20" s="89"/>
    </row>
    <row r="21" spans="1:14" ht="12" customHeight="1">
      <c r="A21" s="82"/>
    </row>
    <row r="22" spans="1:14" ht="20.100000000000001" customHeight="1">
      <c r="A22" s="82" t="s">
        <v>130</v>
      </c>
    </row>
    <row r="23" spans="1:14" ht="20.100000000000001" customHeight="1">
      <c r="A23" s="82" t="s">
        <v>131</v>
      </c>
    </row>
    <row r="24" spans="1:14" ht="20.100000000000001" customHeight="1">
      <c r="A24" s="90" t="s">
        <v>132</v>
      </c>
    </row>
    <row r="25" spans="1:14" ht="20.100000000000001" customHeight="1">
      <c r="A25" s="90" t="s">
        <v>133</v>
      </c>
    </row>
    <row r="26" spans="1:14" ht="20.100000000000001" customHeight="1">
      <c r="A26" s="81"/>
    </row>
    <row r="27" spans="1:14" ht="20.100000000000001" customHeight="1">
      <c r="A27" s="91" t="s">
        <v>134</v>
      </c>
    </row>
    <row r="28" spans="1:14" ht="20.100000000000001" customHeight="1">
      <c r="A28" s="91"/>
    </row>
    <row r="29" spans="1:14" ht="20.100000000000001" customHeight="1">
      <c r="A29" s="82" t="s">
        <v>135</v>
      </c>
    </row>
    <row r="30" spans="1:14" ht="23.25" customHeight="1">
      <c r="A30" s="751" t="s">
        <v>136</v>
      </c>
      <c r="B30" s="751"/>
      <c r="C30" s="751"/>
      <c r="D30" s="751"/>
      <c r="E30" s="751"/>
      <c r="F30" s="751"/>
      <c r="G30" s="751"/>
      <c r="H30" s="751"/>
      <c r="I30" s="751"/>
      <c r="J30" s="751"/>
      <c r="K30" s="751"/>
      <c r="L30" s="751"/>
      <c r="M30" s="751"/>
      <c r="N30" s="751"/>
    </row>
    <row r="31" spans="1:14" ht="23.25" customHeight="1">
      <c r="A31" s="752" t="s">
        <v>137</v>
      </c>
      <c r="B31" s="752"/>
      <c r="C31" s="752"/>
      <c r="D31" s="752"/>
      <c r="E31" s="752"/>
      <c r="F31" s="752"/>
      <c r="G31" s="752"/>
      <c r="H31" s="752"/>
      <c r="I31" s="752"/>
      <c r="J31" s="752"/>
      <c r="K31" s="752"/>
      <c r="L31" s="752"/>
      <c r="M31" s="752"/>
      <c r="N31" s="752"/>
    </row>
  </sheetData>
  <mergeCells count="15">
    <mergeCell ref="C11:N11"/>
    <mergeCell ref="A4:N4"/>
    <mergeCell ref="A1:N1"/>
    <mergeCell ref="A6:L6"/>
    <mergeCell ref="C8:N8"/>
    <mergeCell ref="C9:N9"/>
    <mergeCell ref="C10:N10"/>
    <mergeCell ref="A30:N30"/>
    <mergeCell ref="A31:N31"/>
    <mergeCell ref="C14:N14"/>
    <mergeCell ref="C16:N16"/>
    <mergeCell ref="C17:N17"/>
    <mergeCell ref="C18:N18"/>
    <mergeCell ref="C15:N15"/>
    <mergeCell ref="C19:N19"/>
  </mergeCells>
  <phoneticPr fontId="20"/>
  <pageMargins left="0.74803149606299213" right="0.74803149606299213" top="1.2204724409448819" bottom="0.23622047244094491" header="0.51181102362204722" footer="0.15748031496062992"/>
  <pageSetup paperSize="9" orientation="portrait" r:id="rId1"/>
  <headerFooter>
    <oddHeader>&amp;L&amp;"ＭＳ ゴシック,太字"介護サービス等事業所によるＰＣＲ検査等経費補助事業&amp;R&amp;"ＭＳ ゴシック,太字"（参考書式）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交付申請書</vt:lpstr>
      <vt:lpstr>【参考】積算内訳等 </vt:lpstr>
      <vt:lpstr>変更申請書</vt:lpstr>
      <vt:lpstr>実績報告書</vt:lpstr>
      <vt:lpstr>【参考様式】補助対象経費計算書 </vt:lpstr>
      <vt:lpstr>補助対象経費計算書 (2)</vt:lpstr>
      <vt:lpstr>請求書兼口振依頼書</vt:lpstr>
      <vt:lpstr>税額報告書</vt:lpstr>
      <vt:lpstr>【参考】同意書兼確認書</vt:lpstr>
      <vt:lpstr>'【参考】積算内訳等 '!Print_Area</vt:lpstr>
      <vt:lpstr>【参考】同意書兼確認書!Print_Area</vt:lpstr>
      <vt:lpstr>'【参考様式】補助対象経費計算書 '!Print_Area</vt:lpstr>
      <vt:lpstr>交付申請書!Print_Area</vt:lpstr>
      <vt:lpstr>実績報告書!Print_Area</vt:lpstr>
      <vt:lpstr>請求書兼口振依頼書!Print_Area</vt:lpstr>
      <vt:lpstr>税額報告書!Print_Area</vt:lpstr>
      <vt:lpstr>変更申請書!Print_Area</vt:lpstr>
      <vt:lpstr>'補助対象経費計算書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小峯　直樹(足立区)</dc:creator>
  <cp:lastModifiedBy>29TSP-XXXX</cp:lastModifiedBy>
  <cp:lastPrinted>2022-11-11T06:54:41Z</cp:lastPrinted>
  <dcterms:created xsi:type="dcterms:W3CDTF">2022-04-20T02:26:51Z</dcterms:created>
  <dcterms:modified xsi:type="dcterms:W3CDTF">2022-11-14T07:02:36Z</dcterms:modified>
</cp:coreProperties>
</file>