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66925"/>
  <xr:revisionPtr revIDLastSave="0" documentId="13_ncr:1_{71E26734-4877-489D-8068-458A86212E33}" xr6:coauthVersionLast="36" xr6:coauthVersionMax="36" xr10:uidLastSave="{00000000-0000-0000-0000-000000000000}"/>
  <workbookProtection workbookPassword="899E" lockStructure="1"/>
  <bookViews>
    <workbookView xWindow="0" yWindow="0" windowWidth="7680" windowHeight="9036" xr2:uid="{D6C2BF7C-6636-4E6D-8030-D191CAAF40BF}"/>
  </bookViews>
  <sheets>
    <sheet name="就労証明書" sheetId="4" r:id="rId1"/>
    <sheet name="記載要領" sheetId="32" r:id="rId2"/>
    <sheet name="記載例 1ページ" sheetId="33" r:id="rId3"/>
    <sheet name="記載例 2ページ" sheetId="34" r:id="rId4"/>
    <sheet name="指数自動判定フロー" sheetId="30" state="hidden" r:id="rId5"/>
    <sheet name="指数自動判定条件" sheetId="31" state="hidden" r:id="rId6"/>
    <sheet name="記載例 (3)" sheetId="27" state="hidden" r:id="rId7"/>
    <sheet name="勤務ローテーション (2)" sheetId="29" state="hidden" r:id="rId8"/>
    <sheet name="記載例" sheetId="23" state="hidden" r:id="rId9"/>
    <sheet name="プルダウンリスト" sheetId="16" state="hidden" r:id="rId10"/>
  </sheets>
  <definedNames>
    <definedName name="_0時間">就労証明書!$BK$34</definedName>
    <definedName name="_12時間">就労証明書!$BK$25</definedName>
    <definedName name="_13時">就労証明書!$BK$32</definedName>
    <definedName name="_15時間">就労証明書!$BK$29</definedName>
    <definedName name="_17時">就労証明書!$BK$33</definedName>
    <definedName name="_18時間">就労証明書!$BK$28</definedName>
    <definedName name="_22時">就労証明書!$BK$35</definedName>
    <definedName name="_24時間">就労証明書!$BK$30</definedName>
    <definedName name="_29時">就労証明書!$BK$36</definedName>
    <definedName name="_38時間45分">就労証明書!$BK$26</definedName>
    <definedName name="_48時間">就労証明書!$BK$31</definedName>
    <definedName name="_4時間">就労証明書!$BK$24</definedName>
    <definedName name="_5時">就労証明書!$BK$37</definedName>
    <definedName name="_7時間45分">就労証明書!$BK$27</definedName>
    <definedName name="_xlnm.Print_Area" localSheetId="9">プルダウンリスト!$A$1:$O$124</definedName>
    <definedName name="_xlnm.Print_Area" localSheetId="1">記載要領!$A$1:$F$68</definedName>
    <definedName name="_xlnm.Print_Area" localSheetId="8">記載例!$A$1:$AE$109</definedName>
    <definedName name="_xlnm.Print_Area" localSheetId="6">'記載例 (3)'!$A$1:$AE$109</definedName>
    <definedName name="_xlnm.Print_Area" localSheetId="2">'記載例 1ページ'!$A$1:$L$50</definedName>
    <definedName name="_xlnm.Print_Area" localSheetId="3">'記載例 2ページ'!$A$1:$M$55</definedName>
    <definedName name="_xlnm.Print_Area" localSheetId="7">'勤務ローテーション (2)'!$A$1:$AF$11</definedName>
    <definedName name="_xlnm.Print_Area" localSheetId="0">就労証明書!$A$1:$AN$113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8" i="4" l="1"/>
  <c r="BC18" i="4" s="1"/>
  <c r="BD18" i="4" s="1"/>
  <c r="AQ24" i="4" l="1"/>
  <c r="AP29" i="4"/>
  <c r="AP30" i="4"/>
  <c r="AP31" i="4"/>
  <c r="AP32" i="4"/>
  <c r="AP33" i="4"/>
  <c r="AP34" i="4"/>
  <c r="AP28" i="4"/>
  <c r="AM23" i="4" l="1"/>
  <c r="AU47" i="4" l="1"/>
  <c r="AT47" i="4"/>
  <c r="AS47" i="4"/>
  <c r="AR47" i="4"/>
  <c r="AU46" i="4"/>
  <c r="AU48" i="4" s="1"/>
  <c r="AT46" i="4"/>
  <c r="AT48" i="4" s="1"/>
  <c r="AS46" i="4"/>
  <c r="AS48" i="4" s="1"/>
  <c r="AR46" i="4"/>
  <c r="AR48" i="4" s="1"/>
  <c r="AV48" i="4" l="1"/>
  <c r="AW48" i="4" s="1"/>
  <c r="AR50" i="4"/>
  <c r="AR49" i="4" s="1"/>
  <c r="AR41" i="4"/>
  <c r="BC30" i="4"/>
  <c r="BC29" i="4"/>
  <c r="BC31" i="4" l="1"/>
  <c r="AU42" i="4"/>
  <c r="AU41" i="4"/>
  <c r="AT42" i="4"/>
  <c r="AT41" i="4"/>
  <c r="AS42" i="4"/>
  <c r="AS41" i="4"/>
  <c r="AR42" i="4"/>
  <c r="AR43" i="4" s="1"/>
  <c r="AR44" i="4" s="1"/>
  <c r="AW19" i="4"/>
  <c r="AW18" i="4"/>
  <c r="AW20" i="4" l="1"/>
  <c r="AR19" i="4"/>
  <c r="AR20" i="4" s="1"/>
  <c r="BA20" i="4" l="1"/>
  <c r="AR18" i="4"/>
  <c r="AR21" i="4" s="1"/>
  <c r="BA19" i="4" l="1"/>
  <c r="BA18" i="4"/>
  <c r="AU50" i="4"/>
  <c r="AT50" i="4"/>
  <c r="AS50" i="4"/>
  <c r="BJ55" i="4"/>
  <c r="BA21" i="4" l="1"/>
  <c r="AW50" i="4"/>
  <c r="AT51" i="4"/>
  <c r="AS51" i="4"/>
  <c r="AR51" i="4"/>
  <c r="AP39" i="4" l="1"/>
  <c r="AU51" i="4" l="1"/>
  <c r="AU49" i="4" l="1"/>
  <c r="AT49" i="4"/>
  <c r="AV51" i="4"/>
  <c r="AW43" i="4" s="1"/>
  <c r="AT43" i="4"/>
  <c r="AT44" i="4" s="1"/>
  <c r="AU43" i="4"/>
  <c r="AU44" i="4" s="1"/>
  <c r="AS43" i="4"/>
  <c r="AS44" i="4" s="1"/>
  <c r="AV52" i="4" l="1"/>
  <c r="AV44" i="4"/>
  <c r="AS49" i="4"/>
  <c r="AW49" i="4" s="1"/>
  <c r="AM43" i="4"/>
  <c r="AV43" i="4"/>
  <c r="AZ49" i="4" s="1"/>
  <c r="AO45" i="4" l="1"/>
  <c r="AP47" i="4" s="1"/>
  <c r="BC49" i="4"/>
  <c r="AM44" i="4"/>
  <c r="AU23" i="4"/>
  <c r="AR29" i="4"/>
  <c r="AS29" i="4"/>
  <c r="AR30" i="4"/>
  <c r="AS30" i="4"/>
  <c r="AR31" i="4"/>
  <c r="AS31" i="4"/>
  <c r="AR32" i="4"/>
  <c r="AS32" i="4"/>
  <c r="AR33" i="4"/>
  <c r="AU33" i="4" s="1"/>
  <c r="AS33" i="4"/>
  <c r="AR34" i="4"/>
  <c r="AU34" i="4" s="1"/>
  <c r="AS34" i="4"/>
  <c r="AS28" i="4"/>
  <c r="AR28" i="4"/>
  <c r="AW34" i="4" l="1"/>
  <c r="AT34" i="4"/>
  <c r="AT29" i="4"/>
  <c r="AX29" i="4" s="1"/>
  <c r="AT28" i="4"/>
  <c r="AX28" i="4" s="1"/>
  <c r="AT33" i="4"/>
  <c r="AX33" i="4" s="1"/>
  <c r="AT32" i="4"/>
  <c r="AX32" i="4" s="1"/>
  <c r="AT31" i="4"/>
  <c r="AX31" i="4" s="1"/>
  <c r="AW30" i="4"/>
  <c r="AT30" i="4"/>
  <c r="AX30" i="4" s="1"/>
  <c r="AM48" i="4"/>
  <c r="AM45" i="4"/>
  <c r="AX34" i="4"/>
  <c r="AU24" i="4"/>
  <c r="AW33" i="4"/>
  <c r="AW32" i="4"/>
  <c r="AW31" i="4"/>
  <c r="AW29" i="4"/>
  <c r="AW28" i="4"/>
  <c r="AU32" i="4" l="1"/>
  <c r="AU31" i="4"/>
  <c r="AU30" i="4"/>
  <c r="AU29" i="4"/>
  <c r="AK29" i="4" s="1"/>
  <c r="AU28" i="4"/>
  <c r="AM46" i="4"/>
  <c r="AM47" i="4"/>
  <c r="AS26" i="4"/>
  <c r="AR26" i="4"/>
  <c r="BC33" i="4" l="1"/>
  <c r="AQ28" i="4"/>
  <c r="AK32" i="4"/>
  <c r="AV28" i="4"/>
  <c r="AV29" i="4"/>
  <c r="AY29" i="4" s="1"/>
  <c r="AN29" i="4" s="1"/>
  <c r="AQ32" i="4"/>
  <c r="AV32" i="4"/>
  <c r="AY32" i="4" s="1"/>
  <c r="AN32" i="4" s="1"/>
  <c r="AQ29" i="4"/>
  <c r="AT26" i="4"/>
  <c r="AX26" i="4" s="1"/>
  <c r="AW26" i="4"/>
  <c r="AQ34" i="4"/>
  <c r="AV34" i="4"/>
  <c r="AY34" i="4" s="1"/>
  <c r="AN34" i="4" s="1"/>
  <c r="AK34" i="4"/>
  <c r="AV33" i="4"/>
  <c r="AY33" i="4" s="1"/>
  <c r="AQ33" i="4"/>
  <c r="AV31" i="4"/>
  <c r="AY31" i="4" s="1"/>
  <c r="AN31" i="4" s="1"/>
  <c r="AQ31" i="4"/>
  <c r="AQ30" i="4"/>
  <c r="AV30" i="4"/>
  <c r="AY30" i="4" s="1"/>
  <c r="AN30" i="4" s="1"/>
  <c r="AK31" i="4"/>
  <c r="AK28" i="4"/>
  <c r="AK30" i="4"/>
  <c r="AK33" i="4"/>
  <c r="AF8" i="29"/>
  <c r="AF6" i="29"/>
  <c r="AF7" i="29"/>
  <c r="AF5" i="29"/>
  <c r="AF4" i="29"/>
  <c r="Y7" i="29"/>
  <c r="T7" i="29"/>
  <c r="O7" i="29"/>
  <c r="J7" i="29"/>
  <c r="E7" i="29"/>
  <c r="Y6" i="29"/>
  <c r="T6" i="29"/>
  <c r="O6" i="29"/>
  <c r="J6" i="29"/>
  <c r="E6" i="29"/>
  <c r="AD5" i="29"/>
  <c r="T5" i="29"/>
  <c r="O5" i="29"/>
  <c r="E5" i="29"/>
  <c r="AD4" i="29"/>
  <c r="Y4" i="29"/>
  <c r="T4" i="29"/>
  <c r="J4" i="29"/>
  <c r="AY28" i="4" l="1"/>
  <c r="AN28" i="4" s="1"/>
  <c r="AQ35" i="4"/>
  <c r="AU26" i="4"/>
  <c r="AV36" i="4"/>
  <c r="AN33" i="4"/>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AV35" i="4" l="1"/>
  <c r="AL35" i="4" s="1"/>
  <c r="AU27" i="4"/>
  <c r="BC36" i="4"/>
  <c r="AV37" i="4"/>
  <c r="AV26" i="4"/>
  <c r="AL24" i="4"/>
  <c r="AQ26" i="4"/>
  <c r="AY26" i="4"/>
  <c r="AY27" i="4" s="1"/>
  <c r="AY35" i="4"/>
  <c r="AL36" i="4" s="1"/>
  <c r="G4" i="16"/>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BC26" i="4" l="1"/>
  <c r="AZ34" i="4"/>
  <c r="AO24" i="4"/>
  <c r="AZ33" i="4"/>
  <c r="AZ29" i="4"/>
  <c r="AZ30" i="4"/>
  <c r="AZ28" i="4"/>
  <c r="AZ32" i="4"/>
  <c r="AZ31" i="4"/>
  <c r="BC27" i="4"/>
  <c r="AO35" i="4"/>
  <c r="G5" i="16"/>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 r="AP26" i="4" l="1"/>
  <c r="AZ35" i="4"/>
  <c r="AZ36" i="4" s="1"/>
  <c r="AP37" i="4" s="1"/>
  <c r="AM38" i="4" s="1"/>
  <c r="AM37" i="4" l="1"/>
  <c r="AL25" i="4"/>
  <c r="AM26" i="4" l="1"/>
  <c r="AM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A18" authorId="0" shapeId="0" xr:uid="{E4765717-0BE4-4441-A6FF-D124100850D8}">
      <text>
        <r>
          <rPr>
            <b/>
            <sz val="9"/>
            <color indexed="81"/>
            <rFont val="MS P ゴシック"/>
            <family val="3"/>
            <charset val="128"/>
          </rPr>
          <t>「月の就労時間=日の就労時間×月の就労日数」であればOKで"0"、NGは"1"</t>
        </r>
      </text>
    </comment>
    <comment ref="BA19" authorId="0" shapeId="0" xr:uid="{6FFD3B9D-9819-48DD-A7CE-91BB2EE6B43B}">
      <text>
        <r>
          <rPr>
            <b/>
            <sz val="9"/>
            <color indexed="81"/>
            <rFont val="MS P ゴシック"/>
            <family val="3"/>
            <charset val="128"/>
          </rPr>
          <t>「月の就労時間=4×週の就労時間」であればOKで"0"、NGは"1"</t>
        </r>
      </text>
    </comment>
    <comment ref="BA20" authorId="0" shapeId="0" xr:uid="{873AB564-9CA9-4FE4-90A1-80B7B57B7056}">
      <text>
        <r>
          <rPr>
            <b/>
            <sz val="9"/>
            <color indexed="81"/>
            <rFont val="MS P ゴシック"/>
            <family val="3"/>
            <charset val="128"/>
          </rPr>
          <t>「週の就労時間=日の就労時間×週の就労日数」であればOKで"0"、NGは"1"</t>
        </r>
      </text>
    </comment>
    <comment ref="BA21" authorId="0" shapeId="0" xr:uid="{09336053-1B91-46EB-AAB0-439A07FD1EE2}">
      <text>
        <r>
          <rPr>
            <b/>
            <sz val="9"/>
            <color indexed="81"/>
            <rFont val="MS P ゴシック"/>
            <family val="3"/>
            <charset val="128"/>
          </rPr>
          <t>チェック①～③の結果、全て問題なければ"0"</t>
        </r>
      </text>
    </comment>
    <comment ref="AU23" authorId="0" shapeId="0" xr:uid="{396923C2-A6C9-4040-9A65-8D528493D2EB}">
      <text>
        <r>
          <rPr>
            <b/>
            <sz val="9"/>
            <color indexed="81"/>
            <rFont val="MS P ゴシック"/>
            <family val="3"/>
            <charset val="128"/>
          </rPr>
          <t>No.7の日の就労時間</t>
        </r>
      </text>
    </comment>
    <comment ref="AO24" authorId="0" shapeId="0" xr:uid="{5B7FD4D1-17D2-43E5-8D4D-051C2A7BBF60}">
      <text>
        <r>
          <rPr>
            <b/>
            <sz val="9"/>
            <color indexed="81"/>
            <rFont val="MS P ゴシック"/>
            <family val="3"/>
            <charset val="128"/>
          </rPr>
          <t>No.8の時間帯（固定）の要件判定（"1"が要件を満たす）</t>
        </r>
      </text>
    </comment>
    <comment ref="AQ24" authorId="0" shapeId="0" xr:uid="{52462B6C-ECBB-451E-8FCE-3E796B39EAA0}">
      <text>
        <r>
          <rPr>
            <b/>
            <sz val="9"/>
            <color indexed="81"/>
            <rFont val="MS P ゴシック"/>
            <family val="3"/>
            <charset val="128"/>
          </rPr>
          <t>No.6の週の就労日数</t>
        </r>
      </text>
    </comment>
    <comment ref="AU24" authorId="0" shapeId="0" xr:uid="{FE25846A-3B55-4120-AF2A-5CDD22E1CD4D}">
      <text>
        <r>
          <rPr>
            <b/>
            <sz val="9"/>
            <color indexed="81"/>
            <rFont val="MS P ゴシック"/>
            <family val="3"/>
            <charset val="128"/>
          </rPr>
          <t>No.6、No.7を元に計算した週の就労時間の合計</t>
        </r>
      </text>
    </comment>
    <comment ref="AP26" authorId="0" shapeId="0" xr:uid="{1FE5CD98-C395-46D9-BB80-7CDAE79DE510}">
      <text>
        <r>
          <rPr>
            <b/>
            <sz val="9"/>
            <color indexed="81"/>
            <rFont val="MS P ゴシック"/>
            <family val="3"/>
            <charset val="128"/>
          </rPr>
          <t>No.8の時間帯（固定）の指数判定</t>
        </r>
      </text>
    </comment>
    <comment ref="AQ26" authorId="0" shapeId="0" xr:uid="{69ECEFC1-1818-46B2-A2E6-9F2C456DE3C4}">
      <text>
        <r>
          <rPr>
            <b/>
            <sz val="9"/>
            <color indexed="81"/>
            <rFont val="MS P ゴシック"/>
            <family val="3"/>
            <charset val="128"/>
          </rPr>
          <t>No.8の時間帯（固定）の曜日の"■"の合計</t>
        </r>
      </text>
    </comment>
    <comment ref="AR26" authorId="0" shapeId="0" xr:uid="{E7D461D7-E5A8-4A46-833B-3E717A7B35BF}">
      <text>
        <r>
          <rPr>
            <b/>
            <sz val="9"/>
            <color indexed="81"/>
            <rFont val="MS P ゴシック"/>
            <family val="3"/>
            <charset val="128"/>
          </rPr>
          <t>時間帯（固定）From</t>
        </r>
      </text>
    </comment>
    <comment ref="AS26" authorId="0" shapeId="0" xr:uid="{2541682E-D37A-4E4C-BFD0-1407165F9523}">
      <text>
        <r>
          <rPr>
            <b/>
            <sz val="9"/>
            <color indexed="81"/>
            <rFont val="MS P ゴシック"/>
            <family val="3"/>
            <charset val="128"/>
          </rPr>
          <t>時間帯（固定）To</t>
        </r>
      </text>
    </comment>
    <comment ref="AT26" authorId="0" shapeId="0" xr:uid="{253603C0-6334-4B37-86D1-84305546BCA6}">
      <text>
        <r>
          <rPr>
            <b/>
            <sz val="9"/>
            <color indexed="81"/>
            <rFont val="MS P ゴシック"/>
            <family val="3"/>
            <charset val="128"/>
          </rPr>
          <t>時間帯（固定）Fromが時間帯（固定）To以上の場合、時間帯（固定）Toに24時間をプラスする</t>
        </r>
      </text>
    </comment>
    <comment ref="AU26" authorId="0" shapeId="0" xr:uid="{86B290E2-FCE6-4B8F-9A0E-A373453E7BEF}">
      <text>
        <r>
          <rPr>
            <b/>
            <sz val="9"/>
            <color indexed="81"/>
            <rFont val="MS P ゴシック"/>
            <family val="3"/>
            <charset val="128"/>
          </rPr>
          <t>No.8の時間帯（固定）から計算した日の就労時間</t>
        </r>
      </text>
    </comment>
    <comment ref="AY26" authorId="0" shapeId="0" xr:uid="{B2E1FF4B-7473-49F0-8FDF-41E102600817}">
      <text>
        <r>
          <rPr>
            <b/>
            <sz val="9"/>
            <color indexed="81"/>
            <rFont val="MS P ゴシック"/>
            <family val="3"/>
            <charset val="128"/>
          </rPr>
          <t>No.8の時間帯（固定）から計算した午後1時から午後5時の就労時間</t>
        </r>
      </text>
    </comment>
    <comment ref="BC26" authorId="0" shapeId="0" xr:uid="{9AE5F7A1-493A-47DE-B484-6AA9F1C452F2}">
      <text>
        <r>
          <rPr>
            <b/>
            <sz val="9"/>
            <color indexed="81"/>
            <rFont val="MS P ゴシック"/>
            <family val="3"/>
            <charset val="128"/>
          </rPr>
          <t>No.8の時間帯（固定）の深夜判定（"1"が要件を満たす）</t>
        </r>
      </text>
    </comment>
    <comment ref="AU27" authorId="0" shapeId="0" xr:uid="{99097158-FA49-4858-8628-C83DA47AF10A}">
      <text>
        <r>
          <rPr>
            <b/>
            <sz val="9"/>
            <color indexed="81"/>
            <rFont val="MS P ゴシック"/>
            <family val="3"/>
            <charset val="128"/>
          </rPr>
          <t>No.8の時間帯（固定）から計算した週の就労時間の合計</t>
        </r>
      </text>
    </comment>
    <comment ref="AY27" authorId="0" shapeId="0" xr:uid="{17A49968-CD1E-490E-8C6D-2B2B24310E72}">
      <text>
        <r>
          <rPr>
            <b/>
            <sz val="9"/>
            <color indexed="81"/>
            <rFont val="MS P ゴシック"/>
            <family val="3"/>
            <charset val="128"/>
          </rPr>
          <t>No.8の時間帯（固定）から計算した午後1時から午後5時の就労時間の週の合計</t>
        </r>
      </text>
    </comment>
    <comment ref="BC27" authorId="0" shapeId="0" xr:uid="{C2478935-3C0F-4042-BB3D-79918DE68730}">
      <text>
        <r>
          <rPr>
            <b/>
            <sz val="9"/>
            <color indexed="81"/>
            <rFont val="MS P ゴシック"/>
            <family val="3"/>
            <charset val="128"/>
          </rPr>
          <t>No.8の時間帯（固定）の1-14判定（"1"が要件を満たす）</t>
        </r>
      </text>
    </comment>
    <comment ref="AQ28" authorId="0" shapeId="0" xr:uid="{4CAB5B07-F7F9-4A5D-A691-7E6166016D85}">
      <text>
        <r>
          <rPr>
            <b/>
            <sz val="9"/>
            <color indexed="81"/>
            <rFont val="MS P ゴシック"/>
            <family val="3"/>
            <charset val="128"/>
          </rPr>
          <t>No.8の時間帯（月）の就労時間が4時間以上かの判定（"1"が要件を満たす）</t>
        </r>
      </text>
    </comment>
    <comment ref="AR28" authorId="0" shapeId="0" xr:uid="{B057EB7A-84B4-408F-B3F7-359F114BC40D}">
      <text>
        <r>
          <rPr>
            <b/>
            <sz val="9"/>
            <color indexed="81"/>
            <rFont val="MS P ゴシック"/>
            <family val="3"/>
            <charset val="128"/>
          </rPr>
          <t>時間帯（月）From</t>
        </r>
      </text>
    </comment>
    <comment ref="AS28" authorId="0" shapeId="0" xr:uid="{1811A2E8-725B-4081-913D-7792171318AC}">
      <text>
        <r>
          <rPr>
            <b/>
            <sz val="9"/>
            <color indexed="81"/>
            <rFont val="MS P ゴシック"/>
            <family val="3"/>
            <charset val="128"/>
          </rPr>
          <t>時間帯（月）To</t>
        </r>
      </text>
    </comment>
    <comment ref="AT28" authorId="0" shapeId="0" xr:uid="{5C32ED68-F554-4C47-8243-A2951FC1FEF1}">
      <text>
        <r>
          <rPr>
            <b/>
            <sz val="9"/>
            <color indexed="81"/>
            <rFont val="MS P ゴシック"/>
            <family val="3"/>
            <charset val="128"/>
          </rPr>
          <t>時間帯（月）Fromが時間帯（月）To以上の場合、時間帯（月）Toに24時間をプラスする</t>
        </r>
      </text>
    </comment>
    <comment ref="AU28" authorId="0" shapeId="0" xr:uid="{70AE5BF6-4AEE-4FF9-9C51-DFD66200CC0F}">
      <text>
        <r>
          <rPr>
            <b/>
            <sz val="9"/>
            <color indexed="81"/>
            <rFont val="MS P ゴシック"/>
            <family val="3"/>
            <charset val="128"/>
          </rPr>
          <t>No.8の時間帯（月）のFrom-Toから計算した就労時間</t>
        </r>
      </text>
    </comment>
    <comment ref="AV28" authorId="0" shapeId="0" xr:uid="{CEC89D88-DF12-40FE-B690-DD69BD53C24E}">
      <text>
        <r>
          <rPr>
            <b/>
            <sz val="9"/>
            <color indexed="81"/>
            <rFont val="MS P ゴシック"/>
            <family val="3"/>
            <charset val="128"/>
          </rPr>
          <t>No.8の時間帯（月）のFrom-Toから計算した就労時間が4時間以上の場合の就労時間</t>
        </r>
      </text>
    </comment>
    <comment ref="AY28" authorId="0" shapeId="0" xr:uid="{DB6C8E4E-C06F-4DA3-A8FF-CCBF0E5E7058}">
      <text>
        <r>
          <rPr>
            <b/>
            <sz val="9"/>
            <color indexed="81"/>
            <rFont val="MS P ゴシック"/>
            <family val="3"/>
            <charset val="128"/>
          </rPr>
          <t>No.8の時間帯（月）から計算した午後1時から午後5時の就労時間</t>
        </r>
      </text>
    </comment>
    <comment ref="AZ28" authorId="0" shapeId="0" xr:uid="{E3FB2A30-FF8F-4364-81A2-0511A3B5BA6E}">
      <text>
        <r>
          <rPr>
            <b/>
            <sz val="9"/>
            <color indexed="81"/>
            <rFont val="MS P ゴシック"/>
            <family val="3"/>
            <charset val="128"/>
          </rPr>
          <t>No.8の時間帯（月）の深夜判定（"1"が要件を満たす）</t>
        </r>
      </text>
    </comment>
    <comment ref="AQ29" authorId="0" shapeId="0" xr:uid="{0B58D904-1AA7-4752-ACB1-9A5BDF88E251}">
      <text>
        <r>
          <rPr>
            <b/>
            <sz val="9"/>
            <color indexed="81"/>
            <rFont val="MS P ゴシック"/>
            <family val="3"/>
            <charset val="128"/>
          </rPr>
          <t>No.8の時間帯（火）の就労時間が4時間以上かの判定（"1"が要件を満たす）</t>
        </r>
      </text>
    </comment>
    <comment ref="AR29" authorId="0" shapeId="0" xr:uid="{441C9EF8-DAA4-4F1B-B5D6-8FA3E37F9949}">
      <text>
        <r>
          <rPr>
            <b/>
            <sz val="9"/>
            <color indexed="81"/>
            <rFont val="MS P ゴシック"/>
            <family val="3"/>
            <charset val="128"/>
          </rPr>
          <t>時間帯（火）From</t>
        </r>
      </text>
    </comment>
    <comment ref="AS29" authorId="0" shapeId="0" xr:uid="{2DB24AF8-A6F1-4DA0-8FA1-ECAB5076AA03}">
      <text>
        <r>
          <rPr>
            <b/>
            <sz val="9"/>
            <color indexed="81"/>
            <rFont val="MS P ゴシック"/>
            <family val="3"/>
            <charset val="128"/>
          </rPr>
          <t>時間帯（火）To</t>
        </r>
      </text>
    </comment>
    <comment ref="AT29" authorId="0" shapeId="0" xr:uid="{8905B3F5-9C37-4A09-B47A-3DB6A1A49EAC}">
      <text>
        <r>
          <rPr>
            <b/>
            <sz val="9"/>
            <color indexed="81"/>
            <rFont val="MS P ゴシック"/>
            <family val="3"/>
            <charset val="128"/>
          </rPr>
          <t>時間帯（火）Fromが時間帯（火）To以上の場合、時間帯（火）Toに24時間をプラスする</t>
        </r>
      </text>
    </comment>
    <comment ref="AU29" authorId="0" shapeId="0" xr:uid="{069AC77E-BD30-4680-98EF-D93B3DAE48A6}">
      <text>
        <r>
          <rPr>
            <b/>
            <sz val="9"/>
            <color indexed="81"/>
            <rFont val="MS P ゴシック"/>
            <family val="3"/>
            <charset val="128"/>
          </rPr>
          <t>No.8の時間帯（火）のFrom-Toから計算した就労時間</t>
        </r>
      </text>
    </comment>
    <comment ref="AV29" authorId="0" shapeId="0" xr:uid="{C09CBC5E-0787-41DC-B3CD-52D009A9E38E}">
      <text>
        <r>
          <rPr>
            <b/>
            <sz val="9"/>
            <color indexed="81"/>
            <rFont val="MS P ゴシック"/>
            <family val="3"/>
            <charset val="128"/>
          </rPr>
          <t>No.8の時間帯（火）のFrom-Toから計算した就労時間が4時間以上の場合の就労時間</t>
        </r>
      </text>
    </comment>
    <comment ref="AY29" authorId="0" shapeId="0" xr:uid="{68199455-334E-4CF6-A8F5-BA6522E7B39A}">
      <text>
        <r>
          <rPr>
            <b/>
            <sz val="9"/>
            <color indexed="81"/>
            <rFont val="MS P ゴシック"/>
            <family val="3"/>
            <charset val="128"/>
          </rPr>
          <t>No.8の時間帯（火）から計算した午後1時から午後5時の就労時間</t>
        </r>
      </text>
    </comment>
    <comment ref="AZ29" authorId="0" shapeId="0" xr:uid="{B70C57B4-DC56-4F6D-83D8-26DF1BE762E4}">
      <text>
        <r>
          <rPr>
            <b/>
            <sz val="9"/>
            <color indexed="81"/>
            <rFont val="MS P ゴシック"/>
            <family val="3"/>
            <charset val="128"/>
          </rPr>
          <t>No.8の時間帯（火）の深夜判定（"1"が要件を満たす）</t>
        </r>
      </text>
    </comment>
    <comment ref="AQ30" authorId="0" shapeId="0" xr:uid="{FA88C7FA-C5D3-4FDD-AC1E-1B773E670CA3}">
      <text>
        <r>
          <rPr>
            <b/>
            <sz val="9"/>
            <color indexed="81"/>
            <rFont val="MS P ゴシック"/>
            <family val="3"/>
            <charset val="128"/>
          </rPr>
          <t>No.8の時間帯（水）の就労時間が4時間以上かの判定（"1"が要件を満たす）</t>
        </r>
      </text>
    </comment>
    <comment ref="AR30" authorId="0" shapeId="0" xr:uid="{6C58964E-6BAF-4891-9234-0FB747DF1AB0}">
      <text>
        <r>
          <rPr>
            <b/>
            <sz val="9"/>
            <color indexed="81"/>
            <rFont val="MS P ゴシック"/>
            <family val="3"/>
            <charset val="128"/>
          </rPr>
          <t>時間帯（水）From</t>
        </r>
      </text>
    </comment>
    <comment ref="AS30" authorId="0" shapeId="0" xr:uid="{2BE96146-CBD9-479E-81F2-6EDB3E397ABF}">
      <text>
        <r>
          <rPr>
            <b/>
            <sz val="9"/>
            <color indexed="81"/>
            <rFont val="MS P ゴシック"/>
            <family val="3"/>
            <charset val="128"/>
          </rPr>
          <t>時間帯（水）To</t>
        </r>
      </text>
    </comment>
    <comment ref="AT30" authorId="0" shapeId="0" xr:uid="{A699F4A2-34AB-4006-9242-2802885C9208}">
      <text>
        <r>
          <rPr>
            <b/>
            <sz val="9"/>
            <color indexed="81"/>
            <rFont val="MS P ゴシック"/>
            <family val="3"/>
            <charset val="128"/>
          </rPr>
          <t>時間帯（水）Fromが時間帯（水）To以上の場合、時間帯（水）Toに24時間をプラスする</t>
        </r>
      </text>
    </comment>
    <comment ref="AU30" authorId="0" shapeId="0" xr:uid="{BB29B893-91A4-4DB0-9EA5-B4AA3AAF8145}">
      <text>
        <r>
          <rPr>
            <b/>
            <sz val="9"/>
            <color indexed="81"/>
            <rFont val="MS P ゴシック"/>
            <family val="3"/>
            <charset val="128"/>
          </rPr>
          <t>No.8の時間帯（水）のFrom-Toから計算した就労時間</t>
        </r>
      </text>
    </comment>
    <comment ref="AV30" authorId="0" shapeId="0" xr:uid="{83CEDC5D-84B3-47D6-98D4-050F846473F8}">
      <text>
        <r>
          <rPr>
            <b/>
            <sz val="9"/>
            <color indexed="81"/>
            <rFont val="MS P ゴシック"/>
            <family val="3"/>
            <charset val="128"/>
          </rPr>
          <t>No.8の時間帯（水）のFrom-Toから計算した就労時間が4時間以上の場合の就労時間</t>
        </r>
      </text>
    </comment>
    <comment ref="AY30" authorId="0" shapeId="0" xr:uid="{D4CE2E0C-ECF7-4C4B-8769-99466F4B6768}">
      <text>
        <r>
          <rPr>
            <b/>
            <sz val="9"/>
            <color indexed="81"/>
            <rFont val="MS P ゴシック"/>
            <family val="3"/>
            <charset val="128"/>
          </rPr>
          <t>No.8の時間帯（水）から計算した午後1時から午後5時の就労時間</t>
        </r>
      </text>
    </comment>
    <comment ref="AZ30" authorId="0" shapeId="0" xr:uid="{E0F0CA27-D88C-4FE1-8F04-648CCBEA8B64}">
      <text>
        <r>
          <rPr>
            <b/>
            <sz val="9"/>
            <color indexed="81"/>
            <rFont val="MS P ゴシック"/>
            <family val="3"/>
            <charset val="128"/>
          </rPr>
          <t>No.8の時間帯（水）の深夜判定（"1"が要件を満たす）</t>
        </r>
      </text>
    </comment>
    <comment ref="AQ31" authorId="0" shapeId="0" xr:uid="{80685E46-88AB-4A6E-A7B9-2AD36A8E2A8E}">
      <text>
        <r>
          <rPr>
            <b/>
            <sz val="9"/>
            <color indexed="81"/>
            <rFont val="MS P ゴシック"/>
            <family val="3"/>
            <charset val="128"/>
          </rPr>
          <t>No.8の時間帯（木）の就労時間が4時間以上かの判定（"1"が要件を満たす）</t>
        </r>
      </text>
    </comment>
    <comment ref="AR31" authorId="0" shapeId="0" xr:uid="{6F3E2E3A-31FB-4BEE-9383-F997DAC9B726}">
      <text>
        <r>
          <rPr>
            <b/>
            <sz val="9"/>
            <color indexed="81"/>
            <rFont val="MS P ゴシック"/>
            <family val="3"/>
            <charset val="128"/>
          </rPr>
          <t>時間帯（木）From</t>
        </r>
      </text>
    </comment>
    <comment ref="AS31" authorId="0" shapeId="0" xr:uid="{45424247-8BE9-443D-BF6E-25527ED84CAC}">
      <text>
        <r>
          <rPr>
            <b/>
            <sz val="9"/>
            <color indexed="81"/>
            <rFont val="MS P ゴシック"/>
            <family val="3"/>
            <charset val="128"/>
          </rPr>
          <t>時間帯（木）To</t>
        </r>
      </text>
    </comment>
    <comment ref="AT31" authorId="0" shapeId="0" xr:uid="{E55CEF3F-54FD-4864-8170-D1CDB64274BE}">
      <text>
        <r>
          <rPr>
            <b/>
            <sz val="9"/>
            <color indexed="81"/>
            <rFont val="MS P ゴシック"/>
            <family val="3"/>
            <charset val="128"/>
          </rPr>
          <t>時間帯（木）Fromが時間帯（木）To以上の場合、時間帯（木）Toに24時間をプラスする</t>
        </r>
      </text>
    </comment>
    <comment ref="AU31" authorId="0" shapeId="0" xr:uid="{B29EE672-D5C3-48F5-AEA6-5BDB9B7F3B53}">
      <text>
        <r>
          <rPr>
            <b/>
            <sz val="9"/>
            <color indexed="81"/>
            <rFont val="MS P ゴシック"/>
            <family val="3"/>
            <charset val="128"/>
          </rPr>
          <t>No.8の時間帯（木）のFrom-Toから計算した就労時間</t>
        </r>
      </text>
    </comment>
    <comment ref="AV31" authorId="0" shapeId="0" xr:uid="{8149A595-F15F-44AF-BAF6-7FF7804DC09C}">
      <text>
        <r>
          <rPr>
            <b/>
            <sz val="9"/>
            <color indexed="81"/>
            <rFont val="MS P ゴシック"/>
            <family val="3"/>
            <charset val="128"/>
          </rPr>
          <t>No.8の時間帯（木）のFrom-Toから計算した就労時間が4時間以上の場合の就労時間</t>
        </r>
      </text>
    </comment>
    <comment ref="AY31" authorId="0" shapeId="0" xr:uid="{F4642B07-829F-4059-B3D8-1D35121AE099}">
      <text>
        <r>
          <rPr>
            <b/>
            <sz val="9"/>
            <color indexed="81"/>
            <rFont val="MS P ゴシック"/>
            <family val="3"/>
            <charset val="128"/>
          </rPr>
          <t>No.8の時間帯（木）から計算した午後1時から午後5時の就労時間</t>
        </r>
      </text>
    </comment>
    <comment ref="AZ31" authorId="0" shapeId="0" xr:uid="{068EB080-2988-40BA-8C0A-02ACE71E2BEE}">
      <text>
        <r>
          <rPr>
            <b/>
            <sz val="9"/>
            <color indexed="81"/>
            <rFont val="MS P ゴシック"/>
            <family val="3"/>
            <charset val="128"/>
          </rPr>
          <t>No.8の時間帯（木）の深夜判定（"1"が要件を満たす）</t>
        </r>
      </text>
    </comment>
    <comment ref="BC31" authorId="0" shapeId="0" xr:uid="{D973F244-6B05-4758-96AC-9FCF9E8D1C74}">
      <text>
        <r>
          <rPr>
            <b/>
            <sz val="9"/>
            <color indexed="81"/>
            <rFont val="MS P ゴシック"/>
            <family val="3"/>
            <charset val="128"/>
          </rPr>
          <t>No.7の週の就労時間</t>
        </r>
      </text>
    </comment>
    <comment ref="AQ32" authorId="0" shapeId="0" xr:uid="{3442D994-30E9-42B0-B0A2-7A490F386906}">
      <text>
        <r>
          <rPr>
            <b/>
            <sz val="9"/>
            <color indexed="81"/>
            <rFont val="MS P ゴシック"/>
            <family val="3"/>
            <charset val="128"/>
          </rPr>
          <t>No.8の時間帯（金）の就労時間が4時間以上かの判定（"1"が要件を満たす）</t>
        </r>
      </text>
    </comment>
    <comment ref="AR32" authorId="0" shapeId="0" xr:uid="{B57DA203-9C21-43E1-8E77-771E3DFD1D67}">
      <text>
        <r>
          <rPr>
            <b/>
            <sz val="9"/>
            <color indexed="81"/>
            <rFont val="MS P ゴシック"/>
            <family val="3"/>
            <charset val="128"/>
          </rPr>
          <t>金</t>
        </r>
      </text>
    </comment>
    <comment ref="AS32" authorId="0" shapeId="0" xr:uid="{7D6B3D22-B5AE-4F9A-87B6-7B20284E5354}">
      <text>
        <r>
          <rPr>
            <b/>
            <sz val="9"/>
            <color indexed="81"/>
            <rFont val="MS P ゴシック"/>
            <family val="3"/>
            <charset val="128"/>
          </rPr>
          <t>時間帯（金）To</t>
        </r>
      </text>
    </comment>
    <comment ref="AT32" authorId="0" shapeId="0" xr:uid="{DB9D401E-C563-4601-A1FC-7C70F8F31AB4}">
      <text>
        <r>
          <rPr>
            <b/>
            <sz val="9"/>
            <color indexed="81"/>
            <rFont val="MS P ゴシック"/>
            <family val="3"/>
            <charset val="128"/>
          </rPr>
          <t>時間帯（金）Fromが時間帯（金）To以上の場合、時間帯（金）Toに24時間をプラスする</t>
        </r>
      </text>
    </comment>
    <comment ref="AU32" authorId="0" shapeId="0" xr:uid="{34A3E6CE-37C8-4C18-A94A-DCBF88633D97}">
      <text>
        <r>
          <rPr>
            <b/>
            <sz val="9"/>
            <color indexed="81"/>
            <rFont val="MS P ゴシック"/>
            <family val="3"/>
            <charset val="128"/>
          </rPr>
          <t>No.8の時間帯（金）のFrom-Toから計算した就労時間</t>
        </r>
      </text>
    </comment>
    <comment ref="AV32" authorId="0" shapeId="0" xr:uid="{8FA4FC15-3CDC-4261-8B4A-4352F56BA1B3}">
      <text>
        <r>
          <rPr>
            <b/>
            <sz val="9"/>
            <color indexed="81"/>
            <rFont val="MS P ゴシック"/>
            <family val="3"/>
            <charset val="128"/>
          </rPr>
          <t>No.8の時間帯（金）のFrom-Toから計算した就労時間が4時間以上の場合の就労時間</t>
        </r>
      </text>
    </comment>
    <comment ref="AY32" authorId="0" shapeId="0" xr:uid="{D450D357-5504-4F4C-8A27-B210D05CB69C}">
      <text>
        <r>
          <rPr>
            <b/>
            <sz val="9"/>
            <color indexed="81"/>
            <rFont val="MS P ゴシック"/>
            <family val="3"/>
            <charset val="128"/>
          </rPr>
          <t>No.8の時間帯（金）から計算した午後1時から午後5時の就労時間</t>
        </r>
      </text>
    </comment>
    <comment ref="AZ32" authorId="0" shapeId="0" xr:uid="{434B3B04-1C94-4ED7-9A01-EFE872A9209E}">
      <text>
        <r>
          <rPr>
            <b/>
            <sz val="9"/>
            <color indexed="81"/>
            <rFont val="MS P ゴシック"/>
            <family val="3"/>
            <charset val="128"/>
          </rPr>
          <t>No.8の時間帯（金）の深夜判定（"1"が要件を満たす）</t>
        </r>
      </text>
    </comment>
    <comment ref="AQ33" authorId="0" shapeId="0" xr:uid="{0AC9155F-1318-4602-A770-B46007473563}">
      <text>
        <r>
          <rPr>
            <b/>
            <sz val="9"/>
            <color indexed="81"/>
            <rFont val="MS P ゴシック"/>
            <family val="3"/>
            <charset val="128"/>
          </rPr>
          <t>No.8の時間帯（土）の就労時間が4時間以上かの判定（"1"が要件を満たす）</t>
        </r>
      </text>
    </comment>
    <comment ref="AR33" authorId="0" shapeId="0" xr:uid="{8030D991-761C-48B3-A3FD-3AEF969E39E7}">
      <text>
        <r>
          <rPr>
            <b/>
            <sz val="9"/>
            <color indexed="81"/>
            <rFont val="MS P ゴシック"/>
            <family val="3"/>
            <charset val="128"/>
          </rPr>
          <t>土</t>
        </r>
      </text>
    </comment>
    <comment ref="AS33" authorId="0" shapeId="0" xr:uid="{86FA5C7D-9D80-4297-866E-FADA4C317CB9}">
      <text>
        <r>
          <rPr>
            <b/>
            <sz val="9"/>
            <color indexed="81"/>
            <rFont val="MS P ゴシック"/>
            <family val="3"/>
            <charset val="128"/>
          </rPr>
          <t>時間帯（土）To</t>
        </r>
      </text>
    </comment>
    <comment ref="AT33" authorId="0" shapeId="0" xr:uid="{49F3877C-1BA6-44DA-8454-28938C0D3689}">
      <text>
        <r>
          <rPr>
            <b/>
            <sz val="9"/>
            <color indexed="81"/>
            <rFont val="MS P ゴシック"/>
            <family val="3"/>
            <charset val="128"/>
          </rPr>
          <t>時間帯（土）Fromが時間帯（土）To以上の場合、時間帯（土）Toに24時間をプラスする</t>
        </r>
      </text>
    </comment>
    <comment ref="AU33" authorId="0" shapeId="0" xr:uid="{01F15A6D-9C30-4096-A4CD-BC278D12FB56}">
      <text>
        <r>
          <rPr>
            <b/>
            <sz val="9"/>
            <color indexed="81"/>
            <rFont val="MS P ゴシック"/>
            <family val="3"/>
            <charset val="128"/>
          </rPr>
          <t>No.8の時間帯（土）のFrom-Toから計算した就労時間</t>
        </r>
      </text>
    </comment>
    <comment ref="AV33" authorId="0" shapeId="0" xr:uid="{46982CF8-02E3-42F1-BD74-ECD884E0A03C}">
      <text>
        <r>
          <rPr>
            <b/>
            <sz val="9"/>
            <color indexed="81"/>
            <rFont val="MS P ゴシック"/>
            <family val="3"/>
            <charset val="128"/>
          </rPr>
          <t>No.8の時間帯（土）のFrom-Toから計算した就労時間が4時間以上の場合の就労時間</t>
        </r>
      </text>
    </comment>
    <comment ref="AY33" authorId="0" shapeId="0" xr:uid="{6E06BF29-D444-4043-A198-8FBBB0E137A1}">
      <text>
        <r>
          <rPr>
            <b/>
            <sz val="9"/>
            <color indexed="81"/>
            <rFont val="MS P ゴシック"/>
            <family val="3"/>
            <charset val="128"/>
          </rPr>
          <t>No.8の時間帯（土）から計算した午後1時から午後5時の就労時間</t>
        </r>
      </text>
    </comment>
    <comment ref="AZ33" authorId="0" shapeId="0" xr:uid="{C0F3D1CA-E910-4B43-9123-BDAC4E833C75}">
      <text>
        <r>
          <rPr>
            <b/>
            <sz val="9"/>
            <color indexed="81"/>
            <rFont val="MS P ゴシック"/>
            <family val="3"/>
            <charset val="128"/>
          </rPr>
          <t>No.8の時間帯（土）の深夜判定（"1"が要件を満たす）</t>
        </r>
      </text>
    </comment>
    <comment ref="BC33" authorId="0" shapeId="0" xr:uid="{3EFD5977-71C5-4D53-9738-C44162BA728A}">
      <text>
        <r>
          <rPr>
            <b/>
            <sz val="9"/>
            <color indexed="81"/>
            <rFont val="MS P ゴシック"/>
            <family val="3"/>
            <charset val="128"/>
          </rPr>
          <t>No.8の時間帯（月～日）の就労時間の合計（就労時間が4時間未満の日を含む）</t>
        </r>
      </text>
    </comment>
    <comment ref="AQ34" authorId="0" shapeId="0" xr:uid="{AF98EB0B-77A9-4C3D-929C-DB85D0CB4EAE}">
      <text>
        <r>
          <rPr>
            <b/>
            <sz val="9"/>
            <color indexed="81"/>
            <rFont val="MS P ゴシック"/>
            <family val="3"/>
            <charset val="128"/>
          </rPr>
          <t>No.8の時間帯（日）の就労時間が4時間以上かの判定（"1"が要件を満たす）</t>
        </r>
      </text>
    </comment>
    <comment ref="AR34" authorId="0" shapeId="0" xr:uid="{19F4F858-51F3-425D-B8F5-224133C34219}">
      <text>
        <r>
          <rPr>
            <b/>
            <sz val="9"/>
            <color indexed="81"/>
            <rFont val="MS P ゴシック"/>
            <family val="3"/>
            <charset val="128"/>
          </rPr>
          <t>日</t>
        </r>
      </text>
    </comment>
    <comment ref="AS34" authorId="0" shapeId="0" xr:uid="{B222302C-2E29-4A9B-B8D9-3313D167CB7C}">
      <text>
        <r>
          <rPr>
            <b/>
            <sz val="9"/>
            <color indexed="81"/>
            <rFont val="MS P ゴシック"/>
            <family val="3"/>
            <charset val="128"/>
          </rPr>
          <t>時間帯（日）To</t>
        </r>
      </text>
    </comment>
    <comment ref="AT34" authorId="0" shapeId="0" xr:uid="{1A077042-8AD0-438E-9296-6D73FA46B638}">
      <text>
        <r>
          <rPr>
            <b/>
            <sz val="9"/>
            <color indexed="81"/>
            <rFont val="MS P ゴシック"/>
            <family val="3"/>
            <charset val="128"/>
          </rPr>
          <t>時間帯（日）Fromが時間帯（日）To以上の場合、時間帯（日）Toに24時間をプラスする</t>
        </r>
      </text>
    </comment>
    <comment ref="AU34" authorId="0" shapeId="0" xr:uid="{71F0C2D3-6DDA-40F6-814C-E942E59544CA}">
      <text>
        <r>
          <rPr>
            <b/>
            <sz val="9"/>
            <color indexed="81"/>
            <rFont val="MS P ゴシック"/>
            <family val="3"/>
            <charset val="128"/>
          </rPr>
          <t>No.8の時間帯（日）のFrom-Toから計算した就労時間</t>
        </r>
      </text>
    </comment>
    <comment ref="AV34" authorId="0" shapeId="0" xr:uid="{27B105DB-0C36-42CA-9978-293137F8986B}">
      <text>
        <r>
          <rPr>
            <b/>
            <sz val="9"/>
            <color indexed="81"/>
            <rFont val="MS P ゴシック"/>
            <family val="3"/>
            <charset val="128"/>
          </rPr>
          <t>No.8の時間帯（日）のFrom-Toから計算した就労時間が4時間以上の場合の就労時間</t>
        </r>
      </text>
    </comment>
    <comment ref="AY34" authorId="0" shapeId="0" xr:uid="{B1A60840-0D86-4C2E-B6C6-A79013E265D4}">
      <text>
        <r>
          <rPr>
            <b/>
            <sz val="9"/>
            <color indexed="81"/>
            <rFont val="MS P ゴシック"/>
            <family val="3"/>
            <charset val="128"/>
          </rPr>
          <t>No.8の時間帯（日）から計算した午後1時から午後5時の就労時間</t>
        </r>
      </text>
    </comment>
    <comment ref="AZ34" authorId="0" shapeId="0" xr:uid="{3D125C23-48BC-4F15-BCB0-8547FF09E8F0}">
      <text>
        <r>
          <rPr>
            <b/>
            <sz val="9"/>
            <color indexed="81"/>
            <rFont val="MS P ゴシック"/>
            <family val="3"/>
            <charset val="128"/>
          </rPr>
          <t>No.8の時間帯（日）の深夜判定（"1"が要件を満たす）</t>
        </r>
      </text>
    </comment>
    <comment ref="AO35" authorId="0" shapeId="0" xr:uid="{45CABCFE-840F-4D74-B68D-1647BDED1A03}">
      <text>
        <r>
          <rPr>
            <b/>
            <sz val="9"/>
            <color indexed="81"/>
            <rFont val="MS P ゴシック"/>
            <family val="3"/>
            <charset val="128"/>
          </rPr>
          <t>No.8の時間帯（月～日）の要件判定（"1"が要件を満たす）</t>
        </r>
      </text>
    </comment>
    <comment ref="AQ35" authorId="0" shapeId="0" xr:uid="{EEC85679-B088-495F-B920-5E50237F2EE4}">
      <text>
        <r>
          <rPr>
            <b/>
            <sz val="9"/>
            <color indexed="81"/>
            <rFont val="MS P ゴシック"/>
            <family val="3"/>
            <charset val="128"/>
          </rPr>
          <t>No.8の時間帯（月～日）のうち就労時間が4時間以上ある日の数</t>
        </r>
      </text>
    </comment>
    <comment ref="AV35" authorId="0" shapeId="0" xr:uid="{F6969402-ADE5-42C3-869D-65ADE10E892B}">
      <text>
        <r>
          <rPr>
            <b/>
            <sz val="9"/>
            <color indexed="81"/>
            <rFont val="MS P ゴシック"/>
            <family val="3"/>
            <charset val="128"/>
          </rPr>
          <t>No.8の時間帯（月～日）のうち就労時間が4時間以上ある日の就労時間の平均時間</t>
        </r>
      </text>
    </comment>
    <comment ref="AY35" authorId="0" shapeId="0" xr:uid="{BADB24C2-0478-444A-8867-7879C0373DAC}">
      <text>
        <r>
          <rPr>
            <b/>
            <sz val="9"/>
            <color indexed="81"/>
            <rFont val="MS P ゴシック"/>
            <family val="3"/>
            <charset val="128"/>
          </rPr>
          <t>No.8の時間帯（月～日）のうち就労時間が4時間以上ある日の午後1時から午後5時の合計時間</t>
        </r>
      </text>
    </comment>
    <comment ref="AZ35" authorId="0" shapeId="0" xr:uid="{840986B5-879A-408D-843F-E2D8B44F775C}">
      <text>
        <r>
          <rPr>
            <b/>
            <sz val="9"/>
            <color indexed="81"/>
            <rFont val="MS P ゴシック"/>
            <family val="3"/>
            <charset val="128"/>
          </rPr>
          <t>No.8の時間帯（月～日）の深夜判定日が週に何日か</t>
        </r>
      </text>
    </comment>
    <comment ref="AV36" authorId="0" shapeId="0" xr:uid="{27DF7207-C82B-46C5-85C8-0D8DB5581B81}">
      <text>
        <r>
          <rPr>
            <b/>
            <sz val="9"/>
            <color indexed="81"/>
            <rFont val="MS P ゴシック"/>
            <family val="3"/>
            <charset val="128"/>
          </rPr>
          <t>No.8の時間帯（月～日）のうち就労時間が4時間以上の日の週の合計時間</t>
        </r>
      </text>
    </comment>
    <comment ref="AZ36" authorId="0" shapeId="0" xr:uid="{45FA6744-572A-4AD0-AC1F-24EDFE3BAF53}">
      <text>
        <r>
          <rPr>
            <b/>
            <sz val="9"/>
            <color indexed="81"/>
            <rFont val="MS P ゴシック"/>
            <family val="3"/>
            <charset val="128"/>
          </rPr>
          <t>No.8の時間帯（月～日）の深夜判定（"1"が要件を満たす）</t>
        </r>
      </text>
    </comment>
    <comment ref="BC36" authorId="0" shapeId="0" xr:uid="{0ABBC248-127E-4CC7-B252-123BD86D1832}">
      <text>
        <r>
          <rPr>
            <b/>
            <sz val="9"/>
            <color indexed="81"/>
            <rFont val="MS P ゴシック"/>
            <family val="3"/>
            <charset val="128"/>
          </rPr>
          <t>No.8の時間帯（月～日）の1-14判定（"1"が要件を満たす）</t>
        </r>
      </text>
    </comment>
    <comment ref="AP37" authorId="0" shapeId="0" xr:uid="{5C5B4066-26B4-4E65-B02D-8B7D121889A3}">
      <text>
        <r>
          <rPr>
            <b/>
            <sz val="9"/>
            <color indexed="81"/>
            <rFont val="MS P ゴシック"/>
            <family val="3"/>
            <charset val="128"/>
          </rPr>
          <t>No.8の時間帯（月～日）の指数判定</t>
        </r>
      </text>
    </comment>
    <comment ref="AP39" authorId="0" shapeId="0" xr:uid="{99F4284B-A2B5-4EDB-A5C9-88CD49C7FF1D}">
      <text>
        <r>
          <rPr>
            <b/>
            <sz val="9"/>
            <color indexed="81"/>
            <rFont val="MS P ゴシック"/>
            <family val="3"/>
            <charset val="128"/>
          </rPr>
          <t>No.9の短時間勤務制度の取得の判定（"0"が未記入、"1"が記入有り）</t>
        </r>
      </text>
    </comment>
    <comment ref="AV44" authorId="0" shapeId="0" xr:uid="{98A46ADA-36A3-416F-A25E-9B934AFA46AF}">
      <text>
        <r>
          <rPr>
            <b/>
            <sz val="9"/>
            <color indexed="81"/>
            <rFont val="MS P ゴシック"/>
            <family val="3"/>
            <charset val="128"/>
          </rPr>
          <t>週の就労時間が1週でも72時間以上あった場合は自動計算しないようにする（"0"は自動計算する、"1"は自動計算しない）</t>
        </r>
      </text>
    </comment>
    <comment ref="AO45" authorId="0" shapeId="0" xr:uid="{98559B9A-7303-4548-B02A-4319979487F0}">
      <text>
        <r>
          <rPr>
            <b/>
            <sz val="9"/>
            <color indexed="81"/>
            <rFont val="MS P ゴシック"/>
            <family val="3"/>
            <charset val="128"/>
          </rPr>
          <t>No.11の1週目から4週目の要件判定（"1"が要件を満たす）</t>
        </r>
      </text>
    </comment>
    <comment ref="AP47" authorId="0" shapeId="0" xr:uid="{93852965-826B-442D-BF7A-9BB93F687D38}">
      <text>
        <r>
          <rPr>
            <b/>
            <sz val="9"/>
            <color indexed="81"/>
            <rFont val="MS P ゴシック"/>
            <family val="3"/>
            <charset val="128"/>
          </rPr>
          <t>No.11の1週目から4週目の指数判定</t>
        </r>
      </text>
    </comment>
    <comment ref="AW49" authorId="0" shapeId="0" xr:uid="{7C9DE307-DF72-4885-B45D-8E82E4EF6663}">
      <text>
        <r>
          <rPr>
            <b/>
            <sz val="9"/>
            <color indexed="81"/>
            <rFont val="MS P ゴシック"/>
            <family val="3"/>
            <charset val="128"/>
          </rPr>
          <t>No.11で月（4週間）のうち12時間以上の週が1週以上の判定（"1"が条件を満たしている）</t>
        </r>
      </text>
    </comment>
    <comment ref="AZ49" authorId="0" shapeId="0" xr:uid="{E5990549-C12B-40E1-AA4B-EFB80C9EF350}">
      <text>
        <r>
          <rPr>
            <b/>
            <sz val="9"/>
            <color indexed="81"/>
            <rFont val="MS P ゴシック"/>
            <family val="3"/>
            <charset val="128"/>
          </rPr>
          <t>No.11の深夜判定（"1"が要件を満たす）</t>
        </r>
      </text>
    </comment>
    <comment ref="BC49" authorId="0" shapeId="0" xr:uid="{9C701D68-549C-4A10-B952-CFE04A369376}">
      <text>
        <r>
          <rPr>
            <b/>
            <sz val="9"/>
            <color indexed="81"/>
            <rFont val="MS P ゴシック"/>
            <family val="3"/>
            <charset val="128"/>
          </rPr>
          <t>No.11の1-14判定（"1"が要件を満たす）</t>
        </r>
      </text>
    </comment>
    <comment ref="AW50" authorId="0" shapeId="0" xr:uid="{C8469F7A-3AD2-463B-A6AB-3C2725557237}">
      <text>
        <r>
          <rPr>
            <b/>
            <sz val="9"/>
            <color indexed="81"/>
            <rFont val="MS P ゴシック"/>
            <family val="3"/>
            <charset val="128"/>
          </rPr>
          <t>各週の午後1時から午後5時までの就労時間が各週の就労日数×4時間以内かを判定（"1"はOK、"0"はNG）</t>
        </r>
      </text>
    </comment>
    <comment ref="AV52" authorId="0" shapeId="0" xr:uid="{D96F6F44-9A25-47B0-A1D1-72E1ECF3B815}">
      <text>
        <r>
          <rPr>
            <b/>
            <sz val="9"/>
            <color indexed="81"/>
            <rFont val="MS P ゴシック"/>
            <family val="3"/>
            <charset val="128"/>
          </rPr>
          <t>No.11の1日4時間以上の日数の1週目から4週目までを合計し、週の就労日数を判定する</t>
        </r>
      </text>
    </comment>
  </commentList>
</comments>
</file>

<file path=xl/sharedStrings.xml><?xml version="1.0" encoding="utf-8"?>
<sst xmlns="http://schemas.openxmlformats.org/spreadsheetml/2006/main" count="1806" uniqueCount="616">
  <si>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</si>
  <si>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</si>
  <si>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</si>
  <si>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</si>
  <si>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</si>
  <si>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</si>
  <si>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</si>
  <si>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</si>
  <si>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</si>
  <si>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</si>
  <si>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時</t>
    <rPh sb="0" eb="1">
      <t>トキ</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</si>
  <si>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</si>
  <si>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</si>
  <si>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</si>
  <si>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</si>
  <si>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</si>
  <si>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</si>
  <si>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</si>
  <si>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</si>
  <si>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働き方</t>
    <rPh sb="0" eb="1">
      <t>ハタラ</t>
    </rPh>
    <rPh sb="2" eb="3">
      <t>カタ</t>
    </rPh>
    <phoneticPr fontId="2"/>
  </si>
  <si>
    <t>日</t>
    <rPh sb="0" eb="1">
      <t>ヒ</t>
    </rPh>
    <phoneticPr fontId="2"/>
  </si>
  <si>
    <t>備　考</t>
    <rPh sb="0" eb="1">
      <t>ビ</t>
    </rPh>
    <rPh sb="2" eb="3">
      <t>コウ</t>
    </rPh>
    <phoneticPr fontId="2"/>
  </si>
  <si>
    <t>)</t>
    <phoneticPr fontId="2"/>
  </si>
  <si>
    <t>期間</t>
    <rPh sb="0" eb="2">
      <t>キカン</t>
    </rPh>
    <phoneticPr fontId="2"/>
  </si>
  <si>
    <t>施設名</t>
    <rPh sb="0" eb="3">
      <t>シセツメイ</t>
    </rPh>
    <phoneticPr fontId="2"/>
  </si>
  <si>
    <t>(</t>
    <phoneticPr fontId="2"/>
  </si>
  <si>
    <t>日数</t>
    <rPh sb="0" eb="2">
      <t>ニッスウ</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</si>
  <si>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</si>
  <si>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</si>
  <si>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</si>
  <si>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</si>
  <si>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</si>
  <si>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</si>
  <si>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</si>
  <si>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市区町村名</t>
    <rPh sb="0" eb="4">
      <t>シクチョウソン</t>
    </rPh>
    <rPh sb="4" eb="5">
      <t>メイ</t>
    </rPh>
    <phoneticPr fontId="2"/>
  </si>
  <si>
    <t>就労状況･予定</t>
    <rPh sb="0" eb="2">
      <t>シュウロウ</t>
    </rPh>
    <rPh sb="2" eb="4">
      <t>ジョウキョウ</t>
    </rPh>
    <rPh sb="5" eb="7">
      <t>ヨテイ</t>
    </rPh>
    <phoneticPr fontId="2"/>
  </si>
  <si>
    <t>本人住所</t>
    <phoneticPr fontId="2"/>
  </si>
  <si>
    <t>就労日数</t>
    <phoneticPr fontId="2"/>
  </si>
  <si>
    <t>復職（予定）日</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</si>
  <si>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</si>
  <si>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</si>
  <si>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</si>
  <si>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</si>
  <si>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産前･産後休業の
取得(予定)期間</t>
    <rPh sb="5" eb="7">
      <t>キュウギョウ</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</si>
  <si>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</si>
  <si>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</si>
  <si>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（うち休憩時間</t>
    <rPh sb="3" eb="5">
      <t>キュウケイ</t>
    </rPh>
    <rPh sb="5" eb="7">
      <t>ジカン</t>
    </rPh>
    <phoneticPr fontId="2"/>
  </si>
  <si>
    <t>分）</t>
    <rPh sb="0" eb="1">
      <t>フン</t>
    </rPh>
    <phoneticPr fontId="2"/>
  </si>
  <si>
    <t>赴任開始日（赴任予定日）</t>
    <rPh sb="0" eb="2">
      <t>フニン</t>
    </rPh>
    <rPh sb="2" eb="4">
      <t>カイシ</t>
    </rPh>
    <rPh sb="4" eb="5">
      <t>ヒ</t>
    </rPh>
    <rPh sb="6" eb="8">
      <t>フニン</t>
    </rPh>
    <rPh sb="8" eb="10">
      <t>ヨテイ</t>
    </rPh>
    <rPh sb="10" eb="11">
      <t>ヒ</t>
    </rPh>
    <phoneticPr fontId="2"/>
  </si>
  <si>
    <t>通勤手段</t>
    <phoneticPr fontId="2"/>
  </si>
  <si>
    <t>自宅の最寄り（</t>
    <phoneticPr fontId="2"/>
  </si>
  <si>
    <t>）</t>
    <phoneticPr fontId="2"/>
  </si>
  <si>
    <t>・</t>
    <phoneticPr fontId="2"/>
  </si>
  <si>
    <t>休憩時間</t>
    <rPh sb="0" eb="2">
      <t>キュウケイ</t>
    </rPh>
    <rPh sb="2" eb="4">
      <t>ジカン</t>
    </rPh>
    <phoneticPr fontId="2"/>
  </si>
  <si>
    <t>フリガナ</t>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</si>
  <si>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</si>
  <si>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</si>
  <si>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</si>
  <si>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</si>
  <si>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就労先の最寄り</t>
    <phoneticPr fontId="2"/>
  </si>
  <si>
    <t>予定・実績混在</t>
    <rPh sb="0" eb="2">
      <t>ヨテイ</t>
    </rPh>
    <rPh sb="3" eb="5">
      <t>ジッセキ</t>
    </rPh>
    <rPh sb="5" eb="7">
      <t>コンザイ</t>
    </rPh>
    <phoneticPr fontId="2"/>
  </si>
  <si>
    <t>　※本証明書の内容について、就労先事業者等に無断で作成し又は改変を行ったときは、刑法上の罪に問われる場合があります。</t>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</si>
  <si>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</si>
  <si>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</si>
  <si>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</si>
  <si>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</si>
  <si>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</si>
  <si>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t>
    <phoneticPr fontId="2"/>
  </si>
  <si>
    <t>※本証明書は、自営業または就労者本人しか記入担当者になり得ない場合を除き、
　就労者本人が本人記載欄以外の項目を記入した場合は、証明が無効となります。</t>
    <phoneticPr fontId="2"/>
  </si>
  <si>
    <t>分勤務）</t>
    <rPh sb="0" eb="1">
      <t>フン</t>
    </rPh>
    <rPh sb="1" eb="3">
      <t>キンム</t>
    </rPh>
    <phoneticPr fontId="2"/>
  </si>
  <si>
    <t>（１日</t>
    <rPh sb="2" eb="3">
      <t>ヒ</t>
    </rPh>
    <phoneticPr fontId="2"/>
  </si>
  <si>
    <t>時間</t>
    <rPh sb="0" eb="1">
      <t>トキ</t>
    </rPh>
    <rPh sb="1" eb="2">
      <t>カン</t>
    </rPh>
    <phoneticPr fontId="2"/>
  </si>
  <si>
    <t>就労時間</t>
    <rPh sb="0" eb="2">
      <t>シュウロウ</t>
    </rPh>
    <rPh sb="2" eb="4">
      <t>ジカン</t>
    </rPh>
    <phoneticPr fontId="2"/>
  </si>
  <si>
    <t>取得期間</t>
    <rPh sb="0" eb="4">
      <t>シュトクキカン</t>
    </rPh>
    <phoneticPr fontId="2"/>
  </si>
  <si>
    <t>基番</t>
    <rPh sb="0" eb="1">
      <t>モト</t>
    </rPh>
    <rPh sb="1" eb="2">
      <t>バン</t>
    </rPh>
    <phoneticPr fontId="2"/>
  </si>
  <si>
    <t>基指</t>
    <rPh sb="0" eb="1">
      <t>キ</t>
    </rPh>
    <rPh sb="1" eb="2">
      <t>ユビ</t>
    </rPh>
    <phoneticPr fontId="2"/>
  </si>
  <si>
    <t>午後
合計</t>
    <rPh sb="0" eb="2">
      <t>ゴゴ</t>
    </rPh>
    <rPh sb="3" eb="5">
      <t>ゴウケイ</t>
    </rPh>
    <phoneticPr fontId="2"/>
  </si>
  <si>
    <t>※事務処理欄</t>
    <rPh sb="1" eb="6">
      <t>ジムショリラン</t>
    </rPh>
    <phoneticPr fontId="2"/>
  </si>
  <si>
    <t>本人の就労状況、就労先（就労予定先の場合も含む）に関する追加項目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ツイカ</t>
    </rPh>
    <rPh sb="30" eb="32">
      <t>コウモク</t>
    </rPh>
    <phoneticPr fontId="2"/>
  </si>
  <si>
    <t>被雇用者</t>
    <rPh sb="0" eb="1">
      <t>ヒ</t>
    </rPh>
    <rPh sb="1" eb="3">
      <t>コヨウ</t>
    </rPh>
    <rPh sb="3" eb="4">
      <t>モノ</t>
    </rPh>
    <phoneticPr fontId="2"/>
  </si>
  <si>
    <t>足立区学童保育室入室申請用追加項目</t>
    <rPh sb="0" eb="3">
      <t>アダチク</t>
    </rPh>
    <rPh sb="3" eb="8">
      <t>ガクドウホイクシツ</t>
    </rPh>
    <rPh sb="8" eb="10">
      <t>ニュウシツ</t>
    </rPh>
    <rPh sb="10" eb="12">
      <t>シンセイ</t>
    </rPh>
    <rPh sb="12" eb="13">
      <t>ヨウ</t>
    </rPh>
    <phoneticPr fontId="2"/>
  </si>
  <si>
    <t>１週当たり</t>
    <rPh sb="1" eb="2">
      <t>シュウ</t>
    </rPh>
    <rPh sb="2" eb="3">
      <t>ア</t>
    </rPh>
    <phoneticPr fontId="2"/>
  </si>
  <si>
    <t>１月当たり</t>
    <rPh sb="1" eb="2">
      <t>ツキ</t>
    </rPh>
    <rPh sb="2" eb="3">
      <t>ア</t>
    </rPh>
    <phoneticPr fontId="2"/>
  </si>
  <si>
    <t>就労場所</t>
    <phoneticPr fontId="2"/>
  </si>
  <si>
    <t>単身赴任</t>
    <rPh sb="0" eb="4">
      <t>タンシンフニン</t>
    </rPh>
    <phoneticPr fontId="2"/>
  </si>
  <si>
    <r>
      <t>赴任終了日</t>
    </r>
    <r>
      <rPr>
        <b/>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</si>
  <si>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１週目</t>
    <rPh sb="1" eb="3">
      <t>シュウメ</t>
    </rPh>
    <phoneticPr fontId="2"/>
  </si>
  <si>
    <t>２週目</t>
    <rPh sb="1" eb="3">
      <t>シュウメ</t>
    </rPh>
    <phoneticPr fontId="2"/>
  </si>
  <si>
    <t>３週目</t>
    <rPh sb="1" eb="3">
      <t>シュウメ</t>
    </rPh>
    <phoneticPr fontId="2"/>
  </si>
  <si>
    <t>４週目</t>
    <rPh sb="1" eb="3">
      <t>シュウメ</t>
    </rPh>
    <phoneticPr fontId="2"/>
  </si>
  <si>
    <t>自</t>
    <rPh sb="0" eb="1">
      <t>ジ</t>
    </rPh>
    <phoneticPr fontId="2"/>
  </si>
  <si>
    <t>至</t>
    <rPh sb="0" eb="1">
      <t>イタ</t>
    </rPh>
    <phoneticPr fontId="2"/>
  </si>
  <si>
    <t>保護者
記載欄</t>
    <rPh sb="6" eb="7">
      <t>ラン</t>
    </rPh>
    <phoneticPr fontId="2"/>
  </si>
  <si>
    <t>第一希望保育室名</t>
    <phoneticPr fontId="2"/>
  </si>
  <si>
    <t>育児休業の
取得(予定)期間</t>
    <rPh sb="0" eb="2">
      <t>イクジ</t>
    </rPh>
    <rPh sb="2" eb="4">
      <t>キュウギョウ</t>
    </rPh>
    <phoneticPr fontId="2"/>
  </si>
  <si>
    <t>児童との
続柄</t>
    <rPh sb="0" eb="2">
      <t>ジドウ</t>
    </rPh>
    <rPh sb="5" eb="7">
      <t>ツヅキガラ</t>
    </rPh>
    <phoneticPr fontId="2"/>
  </si>
  <si>
    <t>■</t>
    <phoneticPr fontId="2"/>
  </si>
  <si>
    <t>□</t>
  </si>
  <si>
    <t>□</t>
    <phoneticPr fontId="2"/>
  </si>
  <si>
    <t>就労中</t>
    <rPh sb="0" eb="3">
      <t>シュウロウチュウ</t>
    </rPh>
    <phoneticPr fontId="2"/>
  </si>
  <si>
    <t>産休・育休中</t>
    <rPh sb="0" eb="2">
      <t>サンキュウ</t>
    </rPh>
    <rPh sb="3" eb="5">
      <t>イクキュウ</t>
    </rPh>
    <rPh sb="5" eb="6">
      <t>チュウ</t>
    </rPh>
    <phoneticPr fontId="2"/>
  </si>
  <si>
    <t>就労予定（転勤内定含む）</t>
    <rPh sb="0" eb="4">
      <t>シュウロウヨテイ</t>
    </rPh>
    <rPh sb="5" eb="9">
      <t>テンキンナイテイ</t>
    </rPh>
    <rPh sb="9" eb="10">
      <t>フク</t>
    </rPh>
    <phoneticPr fontId="2"/>
  </si>
  <si>
    <t xml:space="preserve"> 役員(会社の取締役･監査役、法人の理事等)</t>
    <phoneticPr fontId="2"/>
  </si>
  <si>
    <t>自営業主（個人事業主）</t>
    <rPh sb="0" eb="4">
      <t>ジエイギョウシュ</t>
    </rPh>
    <rPh sb="5" eb="10">
      <t>コジンジギョウヌシ</t>
    </rPh>
    <phoneticPr fontId="2"/>
  </si>
  <si>
    <t>正規の職員・従業員</t>
    <rPh sb="0" eb="2">
      <t>セイキ</t>
    </rPh>
    <rPh sb="3" eb="5">
      <t>ショクイン</t>
    </rPh>
    <rPh sb="6" eb="9">
      <t>ジュウギョウイン</t>
    </rPh>
    <phoneticPr fontId="2"/>
  </si>
  <si>
    <t>パート・アルバイト</t>
    <phoneticPr fontId="2"/>
  </si>
  <si>
    <t>派遣社員</t>
    <rPh sb="0" eb="4">
      <t>ハケンシャイン</t>
    </rPh>
    <phoneticPr fontId="2"/>
  </si>
  <si>
    <t>契約・嘱託社員</t>
    <rPh sb="0" eb="2">
      <t>ケイヤク</t>
    </rPh>
    <rPh sb="3" eb="5">
      <t>ショクタク</t>
    </rPh>
    <rPh sb="5" eb="7">
      <t>シャイン</t>
    </rPh>
    <phoneticPr fontId="2"/>
  </si>
  <si>
    <t>会計年度任用職員</t>
    <phoneticPr fontId="2"/>
  </si>
  <si>
    <t>自営業専従者</t>
    <rPh sb="0" eb="3">
      <t>ジエイギョウ</t>
    </rPh>
    <rPh sb="3" eb="6">
      <t>センジュウシャ</t>
    </rPh>
    <phoneticPr fontId="2"/>
  </si>
  <si>
    <t>内職者</t>
    <rPh sb="0" eb="3">
      <t>ナイショクシャ</t>
    </rPh>
    <phoneticPr fontId="2"/>
  </si>
  <si>
    <t>家族従業者</t>
    <rPh sb="0" eb="2">
      <t>カゾク</t>
    </rPh>
    <rPh sb="2" eb="5">
      <t>ジュウギョウシャ</t>
    </rPh>
    <phoneticPr fontId="2"/>
  </si>
  <si>
    <t>業務委託</t>
    <rPh sb="0" eb="4">
      <t>ギョウムイタク</t>
    </rPh>
    <phoneticPr fontId="2"/>
  </si>
  <si>
    <t>その他（</t>
    <rPh sb="2" eb="3">
      <t>タ</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</si>
  <si>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</si>
  <si>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</si>
  <si>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</si>
  <si>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</si>
  <si>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</si>
  <si>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</si>
  <si>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無期</t>
    <rPh sb="0" eb="2">
      <t>ムキ</t>
    </rPh>
    <phoneticPr fontId="2"/>
  </si>
  <si>
    <t>有期</t>
    <rPh sb="0" eb="2">
      <t>ユウキ</t>
    </rPh>
    <phoneticPr fontId="2"/>
  </si>
  <si>
    <t>有</t>
    <rPh sb="0" eb="1">
      <t>ア</t>
    </rPh>
    <phoneticPr fontId="2"/>
  </si>
  <si>
    <t>有（見込み）</t>
    <rPh sb="0" eb="1">
      <t>ア</t>
    </rPh>
    <rPh sb="2" eb="4">
      <t>ミコ</t>
    </rPh>
    <phoneticPr fontId="2"/>
  </si>
  <si>
    <t>無</t>
    <rPh sb="0" eb="1">
      <t>ム</t>
    </rPh>
    <phoneticPr fontId="2"/>
  </si>
  <si>
    <t>未定</t>
    <rPh sb="0" eb="2">
      <t>ミテイ</t>
    </rPh>
    <phoneticPr fontId="2"/>
  </si>
  <si>
    <t>取得予定</t>
    <rPh sb="0" eb="2">
      <t>シュトク</t>
    </rPh>
    <rPh sb="2" eb="4">
      <t>ヨテイ</t>
    </rPh>
    <phoneticPr fontId="2"/>
  </si>
  <si>
    <t>取得中</t>
    <rPh sb="0" eb="3">
      <t>シュトクチュウ</t>
    </rPh>
    <phoneticPr fontId="2"/>
  </si>
  <si>
    <t>自宅外就労</t>
    <rPh sb="0" eb="2">
      <t>ジタク</t>
    </rPh>
    <rPh sb="2" eb="3">
      <t>ガイ</t>
    </rPh>
    <rPh sb="3" eb="5">
      <t>シュウロウ</t>
    </rPh>
    <phoneticPr fontId="2"/>
  </si>
  <si>
    <t>自宅内就労</t>
    <rPh sb="0" eb="3">
      <t>ジタクナイ</t>
    </rPh>
    <rPh sb="3" eb="5">
      <t>シュウロウ</t>
    </rPh>
    <phoneticPr fontId="2"/>
  </si>
  <si>
    <t>有</t>
    <phoneticPr fontId="2"/>
  </si>
  <si>
    <t>父</t>
    <rPh sb="0" eb="1">
      <t>チチ</t>
    </rPh>
    <phoneticPr fontId="2"/>
  </si>
  <si>
    <t>母</t>
    <rPh sb="0" eb="1">
      <t>ハハ</t>
    </rPh>
    <phoneticPr fontId="2"/>
  </si>
  <si>
    <t>◆◆◆◆◆◆◆◆◆◆◆◆◆◆　　　以下は保護者（就労者）の方がご記入ください　　　◆◆◆◆◆◆◆◆◆◆◆◆◆◆</t>
    <phoneticPr fontId="2"/>
  </si>
  <si>
    <t>選択</t>
    <rPh sb="0" eb="2">
      <t>センタク</t>
    </rPh>
    <phoneticPr fontId="2"/>
  </si>
  <si>
    <t>足立区長・民設学童保育室代表者</t>
    <rPh sb="3" eb="4">
      <t>チョウ</t>
    </rPh>
    <rPh sb="5" eb="7">
      <t>ミンセツ</t>
    </rPh>
    <rPh sb="7" eb="12">
      <t>ガクドウホイクシツ</t>
    </rPh>
    <rPh sb="12" eb="14">
      <t>ダイヒョウ</t>
    </rPh>
    <rPh sb="14" eb="15">
      <t>シャ</t>
    </rPh>
    <phoneticPr fontId="2"/>
  </si>
  <si>
    <t>　＊足立区説明欄＊</t>
    <rPh sb="2" eb="5">
      <t>アダチク</t>
    </rPh>
    <rPh sb="5" eb="7">
      <t>セツメイ</t>
    </rPh>
    <rPh sb="7" eb="8">
      <t>ラン</t>
    </rPh>
    <phoneticPr fontId="2"/>
  </si>
  <si>
    <t>④ 証明日</t>
    <phoneticPr fontId="2"/>
  </si>
  <si>
    <t>⑤ 記載内容の
　  問合せ先</t>
    <rPh sb="2" eb="4">
      <t>キサイ</t>
    </rPh>
    <rPh sb="4" eb="6">
      <t>ナイヨウ</t>
    </rPh>
    <phoneticPr fontId="2"/>
  </si>
  <si>
    <t>月２回以上の深夜勤務の有無</t>
    <rPh sb="0" eb="1">
      <t>ツキ</t>
    </rPh>
    <rPh sb="6" eb="8">
      <t>シンヤ</t>
    </rPh>
    <phoneticPr fontId="2"/>
  </si>
  <si>
    <t>※深夜勤務とは、２２時から翌５時までの時間帯を含む勤務</t>
    <rPh sb="25" eb="27">
      <t>キンム</t>
    </rPh>
    <phoneticPr fontId="2"/>
  </si>
  <si>
    <t>・　この証明書は就労先事業所で記入してください。個人事業主・法人経営者は、ご本人以外で実際に勤務を管理している方が記入し、やむをえない場合
　　のみ自署してください。</t>
    <phoneticPr fontId="2"/>
  </si>
  <si>
    <t>・　証明書の記入担当者以外の者が事業者証明欄の項目を記入した場合は、証明が無効となります。また、本証明書を無断で作成・改変を行った場合は、
　　就労先事業所の押印がなくても有印私文書偽造罪・有印私文書変造罪等に該当する場合がありますのでご注意ください。</t>
    <rPh sb="6" eb="8">
      <t>キニュウ</t>
    </rPh>
    <rPh sb="11" eb="13">
      <t>イガイ</t>
    </rPh>
    <rPh sb="14" eb="15">
      <t>モノ</t>
    </rPh>
    <rPh sb="16" eb="19">
      <t>ジギョウシャ</t>
    </rPh>
    <rPh sb="19" eb="21">
      <t>ショウメイ</t>
    </rPh>
    <rPh sb="21" eb="22">
      <t>ラン</t>
    </rPh>
    <rPh sb="23" eb="25">
      <t>コウモク</t>
    </rPh>
    <rPh sb="65" eb="67">
      <t>バアイ</t>
    </rPh>
    <phoneticPr fontId="2"/>
  </si>
  <si>
    <t>・　鉛筆や消えるボールペン等、記載内容を消せる筆記具で記入した場合は証明が無効となります。</t>
    <rPh sb="2" eb="4">
      <t>エンピツ</t>
    </rPh>
    <rPh sb="13" eb="14">
      <t>トウ</t>
    </rPh>
    <rPh sb="15" eb="17">
      <t>キサイ</t>
    </rPh>
    <rPh sb="17" eb="19">
      <t>ナイヨウ</t>
    </rPh>
    <rPh sb="20" eb="21">
      <t>ケ</t>
    </rPh>
    <rPh sb="23" eb="26">
      <t>ヒッキグ</t>
    </rPh>
    <rPh sb="31" eb="33">
      <t>バアイ</t>
    </rPh>
    <rPh sb="34" eb="36">
      <t>ショウメイ</t>
    </rPh>
    <rPh sb="37" eb="39">
      <t>ムコウ</t>
    </rPh>
    <phoneticPr fontId="2"/>
  </si>
  <si>
    <t>・　訂正する場合は、記入担当者が訂正箇所を二重線で抹消し、余白に正しい内容を記入してください。修正液や修正テープでの訂正は不可です。</t>
    <rPh sb="10" eb="15">
      <t>キニュウタントウシャ</t>
    </rPh>
    <rPh sb="16" eb="20">
      <t>テイセイカショ</t>
    </rPh>
    <rPh sb="29" eb="31">
      <t>ヨハク</t>
    </rPh>
    <rPh sb="32" eb="33">
      <t>タダ</t>
    </rPh>
    <rPh sb="35" eb="37">
      <t>ナイヨウ</t>
    </rPh>
    <rPh sb="38" eb="40">
      <t>キニュウ</t>
    </rPh>
    <rPh sb="51" eb="53">
      <t>シュウセイ</t>
    </rPh>
    <phoneticPr fontId="2"/>
  </si>
  <si>
    <t>・　支店長・営業所長等が雇用主となる場合は、支店長・営業所長の証明で問題ありません。</t>
    <rPh sb="2" eb="5">
      <t>シテンチョウ</t>
    </rPh>
    <rPh sb="10" eb="11">
      <t>トウ</t>
    </rPh>
    <rPh sb="34" eb="36">
      <t>モンダイ</t>
    </rPh>
    <phoneticPr fontId="2"/>
  </si>
  <si>
    <t>・　社印もしくは代表者印の押印は省略することが可能です。</t>
    <rPh sb="23" eb="25">
      <t>カノウ</t>
    </rPh>
    <phoneticPr fontId="2"/>
  </si>
  <si>
    <t>・　記載内容に虚偽があった場合は、申請を無効とし入室承認を取り消すことがあります。</t>
    <phoneticPr fontId="2"/>
  </si>
  <si>
    <t>・　入室申請書の提出日から３か月以内に証明されたものが有効となります。</t>
    <rPh sb="2" eb="4">
      <t>ニュウシツ</t>
    </rPh>
    <rPh sb="4" eb="6">
      <t>シンセイ</t>
    </rPh>
    <rPh sb="6" eb="7">
      <t>ショ</t>
    </rPh>
    <rPh sb="8" eb="11">
      <t>テイシュツビ</t>
    </rPh>
    <rPh sb="15" eb="16">
      <t>ゲツ</t>
    </rPh>
    <rPh sb="16" eb="18">
      <t>イナイ</t>
    </rPh>
    <rPh sb="19" eb="21">
      <t>ショウメイ</t>
    </rPh>
    <rPh sb="27" eb="29">
      <t>ユウコウ</t>
    </rPh>
    <phoneticPr fontId="2"/>
  </si>
  <si>
    <t>・　就労先住所が自宅住所(同敷地内)の場合は、自宅内としてください。</t>
    <phoneticPr fontId="2"/>
  </si>
  <si>
    <t>・　就労先住所が自宅住所の場合でも、毎日の仕事はお客様宅など外出先で行う場合は自宅外としてください。仕事が自宅内、自宅外の両方の場合は、
　　月（４週）あたりの勤務日数が４分の３以上となる勤務地を選択してください。</t>
    <rPh sb="30" eb="32">
      <t>ガイシュツ</t>
    </rPh>
    <rPh sb="32" eb="33">
      <t>サキ</t>
    </rPh>
    <phoneticPr fontId="2"/>
  </si>
  <si>
    <t>・　自宅内の仕事で、プレス・研磨・裁断機・有機溶剤等有害薬品・高熱バーナーを使用する場合は申し出てください。自宅外就労として扱います。</t>
    <phoneticPr fontId="2"/>
  </si>
  <si>
    <t>上記就労時間合計に含まれる
午後１時から午後５時の合計時間</t>
    <rPh sb="2" eb="4">
      <t>シュウロウ</t>
    </rPh>
    <rPh sb="4" eb="6">
      <t>ジカン</t>
    </rPh>
    <rPh sb="6" eb="8">
      <t>ゴウケイ</t>
    </rPh>
    <rPh sb="9" eb="10">
      <t>フク</t>
    </rPh>
    <rPh sb="14" eb="16">
      <t>ゴゴ</t>
    </rPh>
    <rPh sb="17" eb="18">
      <t>ジ</t>
    </rPh>
    <rPh sb="20" eb="22">
      <t>ゴゴ</t>
    </rPh>
    <rPh sb="23" eb="24">
      <t>ジ</t>
    </rPh>
    <rPh sb="25" eb="27">
      <t>ゴウケイ</t>
    </rPh>
    <rPh sb="27" eb="29">
      <t>ジカン</t>
    </rPh>
    <phoneticPr fontId="2"/>
  </si>
  <si>
    <t>１日４時間以上の就労日数</t>
    <rPh sb="1" eb="2">
      <t>ヒ</t>
    </rPh>
    <rPh sb="3" eb="7">
      <t>ジカンイジョウ</t>
    </rPh>
    <rPh sb="8" eb="10">
      <t>シュウロウ</t>
    </rPh>
    <rPh sb="10" eb="12">
      <t>ニッスウ</t>
    </rPh>
    <phoneticPr fontId="2"/>
  </si>
  <si>
    <t>※事務処理欄</t>
    <phoneticPr fontId="2"/>
  </si>
  <si>
    <t>上記就労日数の就労時間合計</t>
    <rPh sb="0" eb="2">
      <t>ジョウキ</t>
    </rPh>
    <rPh sb="2" eb="4">
      <t>シュウロウ</t>
    </rPh>
    <rPh sb="4" eb="6">
      <t>ニッスウ</t>
    </rPh>
    <rPh sb="7" eb="9">
      <t>シュウロウ</t>
    </rPh>
    <rPh sb="9" eb="11">
      <t>ジカン</t>
    </rPh>
    <rPh sb="11" eb="13">
      <t>ゴウケイ</t>
    </rPh>
    <phoneticPr fontId="2"/>
  </si>
  <si>
    <t>・　証明書の内容について就労先に照会させていただく場合があります。</t>
    <rPh sb="2" eb="5">
      <t>ショウメイショ</t>
    </rPh>
    <rPh sb="6" eb="8">
      <t>ナイヨウ</t>
    </rPh>
    <rPh sb="12" eb="15">
      <t>シュウロウサキ</t>
    </rPh>
    <rPh sb="16" eb="18">
      <t>ショウカイ</t>
    </rPh>
    <rPh sb="25" eb="27">
      <t>バアイ</t>
    </rPh>
    <phoneticPr fontId="2"/>
  </si>
  <si>
    <t>【記入における注意点】</t>
    <rPh sb="1" eb="3">
      <t>キニュウ</t>
    </rPh>
    <rPh sb="7" eb="10">
      <t>チュウイテン</t>
    </rPh>
    <phoneticPr fontId="2"/>
  </si>
  <si>
    <t>申請児童名１</t>
    <phoneticPr fontId="2"/>
  </si>
  <si>
    <t>申請児童名２</t>
    <phoneticPr fontId="2"/>
  </si>
  <si>
    <t>申請児童名３</t>
    <phoneticPr fontId="2"/>
  </si>
  <si>
    <t>申請児童名４</t>
    <phoneticPr fontId="2"/>
  </si>
  <si>
    <t>申請児童名５</t>
    <phoneticPr fontId="2"/>
  </si>
  <si>
    <t>時間帯（火）</t>
    <rPh sb="0" eb="3">
      <t>ジカンタイ</t>
    </rPh>
    <rPh sb="4" eb="5">
      <t>ヒ</t>
    </rPh>
    <phoneticPr fontId="2"/>
  </si>
  <si>
    <t>時間帯（日）</t>
    <rPh sb="0" eb="3">
      <t>ジカンタイ</t>
    </rPh>
    <rPh sb="4" eb="5">
      <t>ニチ</t>
    </rPh>
    <phoneticPr fontId="2"/>
  </si>
  <si>
    <t>時間帯（月）</t>
    <rPh sb="0" eb="3">
      <t>ジカンタイ</t>
    </rPh>
    <phoneticPr fontId="2"/>
  </si>
  <si>
    <t>時間帯（土）</t>
    <rPh sb="0" eb="3">
      <t>ジカンタイ</t>
    </rPh>
    <phoneticPr fontId="2"/>
  </si>
  <si>
    <t>時間帯（金）</t>
    <rPh sb="0" eb="3">
      <t>ジカンタイ</t>
    </rPh>
    <phoneticPr fontId="2"/>
  </si>
  <si>
    <t>時間帯（木）</t>
    <rPh sb="0" eb="3">
      <t>ジカンタイ</t>
    </rPh>
    <phoneticPr fontId="2"/>
  </si>
  <si>
    <t>時間帯（水）</t>
    <rPh sb="0" eb="3">
      <t>ジカンタイ</t>
    </rPh>
    <phoneticPr fontId="2"/>
  </si>
  <si>
    <t>時間帯（固定）</t>
    <rPh sb="0" eb="3">
      <t>ジカンタイ</t>
    </rPh>
    <rPh sb="4" eb="6">
      <t>コテイ</t>
    </rPh>
    <phoneticPr fontId="2"/>
  </si>
  <si>
    <t xml:space="preserve">就労時間帯
</t>
    <phoneticPr fontId="2"/>
  </si>
  <si>
    <t>就労時間</t>
    <phoneticPr fontId="2"/>
  </si>
  <si>
    <t>※　残業時間を除き休憩時間
　　 を含む</t>
    <phoneticPr fontId="2"/>
  </si>
  <si>
    <t>雇用（予定）期間等</t>
    <phoneticPr fontId="2"/>
  </si>
  <si>
    <t>固定労働時間制</t>
    <rPh sb="0" eb="2">
      <t>コテイ</t>
    </rPh>
    <rPh sb="2" eb="7">
      <t>ロウドウジカンセイ</t>
    </rPh>
    <phoneticPr fontId="2"/>
  </si>
  <si>
    <t>フレックスタイム制</t>
    <rPh sb="8" eb="9">
      <t>セイ</t>
    </rPh>
    <phoneticPr fontId="2"/>
  </si>
  <si>
    <t>裁量労働制・みなし労働制</t>
    <rPh sb="0" eb="5">
      <t>サイリョウロウドウセイ</t>
    </rPh>
    <rPh sb="9" eb="12">
      <t>ロウドウセイ</t>
    </rPh>
    <phoneticPr fontId="2"/>
  </si>
  <si>
    <t>就労期間</t>
    <rPh sb="0" eb="2">
      <t>シュウロウ</t>
    </rPh>
    <rPh sb="2" eb="3">
      <t>キ</t>
    </rPh>
    <phoneticPr fontId="2"/>
  </si>
  <si>
    <t>※　連続する４週間の実績
※　就労日数は、有給休暇等
　　 を含む
※　就労時間は、残業時間を
　　 除き休憩時間を含む
※　時期により勤務実績に差
　　 がある場合は、繁忙期や
　　 標準的な実績を記入</t>
    <rPh sb="10" eb="12">
      <t>ジッセキ</t>
    </rPh>
    <rPh sb="93" eb="96">
      <t>ヒョウジュンテキ</t>
    </rPh>
    <rPh sb="97" eb="99">
      <t>ジッセキ</t>
    </rPh>
    <phoneticPr fontId="2"/>
  </si>
  <si>
    <t>・　就労する時期によって日数や時間に差がある場合は、過去１年間における繁忙期もしくは標準的に勤務した期間の実績を記入してください。</t>
    <rPh sb="2" eb="4">
      <t>シュウロウ</t>
    </rPh>
    <rPh sb="6" eb="8">
      <t>ジキ</t>
    </rPh>
    <rPh sb="12" eb="14">
      <t>ニッスウ</t>
    </rPh>
    <rPh sb="15" eb="17">
      <t>ジカン</t>
    </rPh>
    <rPh sb="18" eb="19">
      <t>サ</t>
    </rPh>
    <rPh sb="22" eb="24">
      <t>バアイ</t>
    </rPh>
    <rPh sb="26" eb="28">
      <t>カコ</t>
    </rPh>
    <rPh sb="29" eb="31">
      <t>ネンカン</t>
    </rPh>
    <rPh sb="35" eb="37">
      <t>ハンボウ</t>
    </rPh>
    <rPh sb="37" eb="38">
      <t>キ</t>
    </rPh>
    <rPh sb="42" eb="44">
      <t>ヒョウジュン</t>
    </rPh>
    <rPh sb="44" eb="45">
      <t>テキ</t>
    </rPh>
    <rPh sb="46" eb="48">
      <t>キンム</t>
    </rPh>
    <rPh sb="50" eb="52">
      <t>キカン</t>
    </rPh>
    <rPh sb="53" eb="55">
      <t>ジッセキ</t>
    </rPh>
    <rPh sb="56" eb="58">
      <t>キニュウ</t>
    </rPh>
    <phoneticPr fontId="2"/>
  </si>
  <si>
    <t>・　勤務日は就労時間が１日４時間以上が勤務日の対象となります。有給休暇や祝日のため実際には勤務が無かった場合でも、１日４時間以上の勤務を割り
　　振っている場合は、勤務日に含めてください。</t>
    <rPh sb="2" eb="5">
      <t>キンムビ</t>
    </rPh>
    <rPh sb="6" eb="10">
      <t>シュウロウジカン</t>
    </rPh>
    <rPh sb="12" eb="13">
      <t>ヒ</t>
    </rPh>
    <rPh sb="14" eb="18">
      <t>ジカンイジョウ</t>
    </rPh>
    <rPh sb="19" eb="22">
      <t>キンムビ</t>
    </rPh>
    <rPh sb="23" eb="25">
      <t>タイショウ</t>
    </rPh>
    <rPh sb="31" eb="35">
      <t>ユウキュウキュウカ</t>
    </rPh>
    <rPh sb="36" eb="38">
      <t>シュクジツ</t>
    </rPh>
    <rPh sb="41" eb="43">
      <t>ジッサイ</t>
    </rPh>
    <rPh sb="45" eb="47">
      <t>キンム</t>
    </rPh>
    <rPh sb="48" eb="49">
      <t>ナ</t>
    </rPh>
    <rPh sb="52" eb="54">
      <t>バアイ</t>
    </rPh>
    <rPh sb="68" eb="69">
      <t>ワ</t>
    </rPh>
    <rPh sb="73" eb="74">
      <t>フ</t>
    </rPh>
    <rPh sb="78" eb="80">
      <t>バアイ</t>
    </rPh>
    <rPh sb="82" eb="85">
      <t>キンムビ</t>
    </rPh>
    <rPh sb="86" eb="87">
      <t>フク</t>
    </rPh>
    <phoneticPr fontId="2"/>
  </si>
  <si>
    <t>・　就労時間には、就業規則等で定められている休憩時間を含めますが残業時間は除いてください。</t>
    <phoneticPr fontId="2"/>
  </si>
  <si>
    <t>※　連続する４週間を１週間ごとに
　　 区切って記入</t>
    <rPh sb="2" eb="4">
      <t>レンゾク</t>
    </rPh>
    <rPh sb="7" eb="9">
      <t>シュウカン</t>
    </rPh>
    <rPh sb="11" eb="13">
      <t>シュウカン</t>
    </rPh>
    <rPh sb="20" eb="22">
      <t>クギ</t>
    </rPh>
    <rPh sb="24" eb="26">
      <t>キニュウ</t>
    </rPh>
    <phoneticPr fontId="2"/>
  </si>
  <si>
    <t>不規則・変形労働時間制（No11に勤務実績を記入すること）</t>
    <rPh sb="0" eb="3">
      <t>フキソク</t>
    </rPh>
    <rPh sb="4" eb="8">
      <t>ヘンケイロウドウ</t>
    </rPh>
    <rPh sb="8" eb="11">
      <t>ジカンセイ</t>
    </rPh>
    <rPh sb="17" eb="21">
      <t>キンムジッセキ</t>
    </rPh>
    <rPh sb="22" eb="24">
      <t>キニュウ</t>
    </rPh>
    <phoneticPr fontId="2"/>
  </si>
  <si>
    <t>【項目15「就労場所」について】</t>
    <rPh sb="1" eb="3">
      <t>コウモク</t>
    </rPh>
    <rPh sb="6" eb="10">
      <t>シュウロウバショ</t>
    </rPh>
    <phoneticPr fontId="2"/>
  </si>
  <si>
    <t>【項目11について】</t>
    <rPh sb="1" eb="3">
      <t>コウモク</t>
    </rPh>
    <phoneticPr fontId="2"/>
  </si>
  <si>
    <t>・　勤務日や勤務時間帯がシフトやローテーション表などで定められ、不規則に変動する働き方の場合は、この欄を記入してください。</t>
    <phoneticPr fontId="2"/>
  </si>
  <si>
    <t>・　４週間の勤務実績は連続する週を記入してください。就労予定等で勤務実績がない場合は、今後の就労見込みを記入してください。</t>
    <phoneticPr fontId="2"/>
  </si>
  <si>
    <r>
      <t xml:space="preserve">満了後の更新の有無
</t>
    </r>
    <r>
      <rPr>
        <b/>
        <sz val="10"/>
        <rFont val="ＭＳ Ｐゴシック"/>
        <family val="3"/>
        <charset val="128"/>
      </rPr>
      <t>(有期の場合のみ記載)</t>
    </r>
    <rPh sb="0" eb="2">
      <t>マンリョウ</t>
    </rPh>
    <rPh sb="2" eb="3">
      <t>ゴ</t>
    </rPh>
    <rPh sb="4" eb="6">
      <t>コウシン</t>
    </rPh>
    <rPh sb="7" eb="9">
      <t>ウム</t>
    </rPh>
    <phoneticPr fontId="2"/>
  </si>
  <si>
    <t>※　契約締結日ではなく、就労
　　 開始（予定）日を記入</t>
    <phoneticPr fontId="2"/>
  </si>
  <si>
    <r>
      <t xml:space="preserve">就労（予定）期間
</t>
    </r>
    <r>
      <rPr>
        <b/>
        <sz val="10"/>
        <rFont val="ＭＳ Ｐゴシック"/>
        <family val="3"/>
        <charset val="128"/>
      </rPr>
      <t>（有期の者は終了日も記入）</t>
    </r>
    <rPh sb="3" eb="5">
      <t>ヨテイ</t>
    </rPh>
    <rPh sb="6" eb="8">
      <t>キカン</t>
    </rPh>
    <rPh sb="15" eb="17">
      <t>シュウリョウ</t>
    </rPh>
    <rPh sb="17" eb="18">
      <t>ヒ</t>
    </rPh>
    <phoneticPr fontId="2"/>
  </si>
  <si>
    <t>（開始日）</t>
    <rPh sb="1" eb="3">
      <t>カイシ</t>
    </rPh>
    <rPh sb="3" eb="4">
      <t>ヒ</t>
    </rPh>
    <phoneticPr fontId="2"/>
  </si>
  <si>
    <t>（終了日）</t>
    <rPh sb="1" eb="3">
      <t>シュウリョウ</t>
    </rPh>
    <rPh sb="3" eb="4">
      <t>ヒ</t>
    </rPh>
    <phoneticPr fontId="2"/>
  </si>
  <si>
    <t>就労証明書（学童保育室入室申請用）</t>
    <rPh sb="2" eb="5">
      <t>ショウメイショ</t>
    </rPh>
    <rPh sb="6" eb="11">
      <t>ガクドウホイクシツ</t>
    </rPh>
    <rPh sb="11" eb="13">
      <t>ニュウシツ</t>
    </rPh>
    <rPh sb="13" eb="15">
      <t>シンセイ</t>
    </rPh>
    <rPh sb="15" eb="16">
      <t>ヨウ</t>
    </rPh>
    <phoneticPr fontId="2"/>
  </si>
  <si>
    <t>主な就労先事業所名</t>
    <rPh sb="2" eb="4">
      <t>シュウロウ</t>
    </rPh>
    <phoneticPr fontId="2"/>
  </si>
  <si>
    <t>主な就労先住所</t>
    <rPh sb="2" eb="4">
      <t>シュウロウ</t>
    </rPh>
    <phoneticPr fontId="2"/>
  </si>
  <si>
    <r>
      <t xml:space="preserve">本人との契約（雇用契約等、就労に関する契約）・就業規則の内容に関する項目
</t>
    </r>
    <r>
      <rPr>
        <sz val="14"/>
        <color theme="0"/>
        <rFont val="ＭＳ Ｐゴシック"/>
        <family val="3"/>
        <charset val="128"/>
      </rPr>
      <t>※実際に働いた時間ではなく、雇用契約・就業規則の内容に関する事項を記載してください。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70" eb="72">
      <t>キサイ</t>
    </rPh>
    <phoneticPr fontId="2"/>
  </si>
  <si>
    <t>本就労証明書を添付する申請児童</t>
    <rPh sb="0" eb="6">
      <t>ホンシュウロウショウメイショ</t>
    </rPh>
    <rPh sb="7" eb="9">
      <t>テンプ</t>
    </rPh>
    <rPh sb="11" eb="13">
      <t>シンセイ</t>
    </rPh>
    <rPh sb="13" eb="15">
      <t>ジドウ</t>
    </rPh>
    <phoneticPr fontId="2"/>
  </si>
  <si>
    <r>
      <t>※　残業時間を除き休憩時間
　　 を含む
※　フレックスタイム制、裁量
　　 労働制の場合は標準的な
　　 就労時間帯を記入
※　</t>
    </r>
    <r>
      <rPr>
        <b/>
        <u/>
        <sz val="12"/>
        <rFont val="ＭＳ Ｐゴシック"/>
        <family val="3"/>
        <charset val="128"/>
      </rPr>
      <t xml:space="preserve">勤務日や時間帯が不規則
</t>
    </r>
    <r>
      <rPr>
        <b/>
        <sz val="12"/>
        <rFont val="ＭＳ Ｐゴシック"/>
        <family val="3"/>
        <charset val="128"/>
      </rPr>
      <t xml:space="preserve">　　 </t>
    </r>
    <r>
      <rPr>
        <b/>
        <u/>
        <sz val="12"/>
        <rFont val="ＭＳ Ｐゴシック"/>
        <family val="3"/>
        <charset val="128"/>
      </rPr>
      <t xml:space="preserve">に変動する場合は、この
</t>
    </r>
    <r>
      <rPr>
        <b/>
        <sz val="12"/>
        <rFont val="ＭＳ Ｐゴシック"/>
        <family val="3"/>
        <charset val="128"/>
      </rPr>
      <t xml:space="preserve">　　 </t>
    </r>
    <r>
      <rPr>
        <b/>
        <u/>
        <sz val="12"/>
        <rFont val="ＭＳ Ｐゴシック"/>
        <family val="3"/>
        <charset val="128"/>
      </rPr>
      <t xml:space="preserve">欄は記載せず項目11の欄
</t>
    </r>
    <r>
      <rPr>
        <b/>
        <sz val="12"/>
        <rFont val="ＭＳ Ｐゴシック"/>
        <family val="3"/>
        <charset val="128"/>
      </rPr>
      <t xml:space="preserve">　　 </t>
    </r>
    <r>
      <rPr>
        <b/>
        <u/>
        <sz val="12"/>
        <rFont val="ＭＳ Ｐゴシック"/>
        <family val="3"/>
        <charset val="128"/>
      </rPr>
      <t>を記入する</t>
    </r>
    <rPh sb="71" eb="72">
      <t>タイ</t>
    </rPh>
    <rPh sb="81" eb="83">
      <t>ヘンドウ</t>
    </rPh>
    <rPh sb="85" eb="87">
      <t>バアイ</t>
    </rPh>
    <rPh sb="95" eb="96">
      <t>ラン</t>
    </rPh>
    <rPh sb="97" eb="99">
      <t>キサイ</t>
    </rPh>
    <rPh sb="101" eb="103">
      <t>コウモク</t>
    </rPh>
    <rPh sb="106" eb="107">
      <t>ラン</t>
    </rPh>
    <rPh sb="112" eb="114">
      <t>キニュウ</t>
    </rPh>
    <phoneticPr fontId="2"/>
  </si>
  <si>
    <t>【項目9について】</t>
    <rPh sb="1" eb="3">
      <t>コウモク</t>
    </rPh>
    <phoneticPr fontId="2"/>
  </si>
  <si>
    <t>・　短時間勤務制度を取得中の場合は記入してください。また、新規の取得や期間継続をする見込みがある場合は予定を記入してください。</t>
    <rPh sb="2" eb="9">
      <t>タンジカンキンムセイド</t>
    </rPh>
    <rPh sb="10" eb="12">
      <t>シュトク</t>
    </rPh>
    <rPh sb="12" eb="13">
      <t>チュウ</t>
    </rPh>
    <rPh sb="14" eb="16">
      <t>バアイ</t>
    </rPh>
    <rPh sb="17" eb="19">
      <t>キニュウ</t>
    </rPh>
    <rPh sb="29" eb="31">
      <t>シンキ</t>
    </rPh>
    <rPh sb="32" eb="34">
      <t>シュトク</t>
    </rPh>
    <rPh sb="35" eb="37">
      <t>キカン</t>
    </rPh>
    <rPh sb="37" eb="39">
      <t>ケイゾク</t>
    </rPh>
    <rPh sb="42" eb="44">
      <t>ミコ</t>
    </rPh>
    <rPh sb="48" eb="50">
      <t>バアイ</t>
    </rPh>
    <rPh sb="51" eb="53">
      <t>ヨテイ</t>
    </rPh>
    <rPh sb="54" eb="56">
      <t>キニュウ</t>
    </rPh>
    <phoneticPr fontId="2"/>
  </si>
  <si>
    <t>・　記入漏れや記入誤りがある場合は、入室審査において不利となる場合や無効な証明書として審査保留となる場合があります。</t>
    <rPh sb="2" eb="4">
      <t>キニュウ</t>
    </rPh>
    <rPh sb="4" eb="5">
      <t>モ</t>
    </rPh>
    <rPh sb="7" eb="9">
      <t>キニュウ</t>
    </rPh>
    <rPh sb="9" eb="10">
      <t>アヤマ</t>
    </rPh>
    <rPh sb="14" eb="16">
      <t>バアイ</t>
    </rPh>
    <rPh sb="18" eb="20">
      <t>ニュウシツ</t>
    </rPh>
    <rPh sb="20" eb="22">
      <t>シンサ</t>
    </rPh>
    <rPh sb="26" eb="28">
      <t>フリ</t>
    </rPh>
    <rPh sb="31" eb="33">
      <t>バアイ</t>
    </rPh>
    <rPh sb="34" eb="36">
      <t>ムコウ</t>
    </rPh>
    <rPh sb="37" eb="40">
      <t>ショウメイショ</t>
    </rPh>
    <rPh sb="43" eb="45">
      <t>シンサ</t>
    </rPh>
    <rPh sb="45" eb="47">
      <t>ホリュウ</t>
    </rPh>
    <rPh sb="50" eb="52">
      <t>バアイ</t>
    </rPh>
    <phoneticPr fontId="2"/>
  </si>
  <si>
    <t>本人の就労実績（就労予定等で実績がない場合は、今後の就労見込み）に関する項目　※不規則勤務に該当しない方は記入不要です。</t>
    <rPh sb="0" eb="2">
      <t>ホンニン</t>
    </rPh>
    <rPh sb="3" eb="7">
      <t>シュウロウジッセキ</t>
    </rPh>
    <rPh sb="33" eb="34">
      <t>カン</t>
    </rPh>
    <rPh sb="36" eb="38">
      <t>コウモク</t>
    </rPh>
    <rPh sb="40" eb="43">
      <t>フキソク</t>
    </rPh>
    <rPh sb="43" eb="45">
      <t>キンム</t>
    </rPh>
    <rPh sb="46" eb="48">
      <t>ガイトウ</t>
    </rPh>
    <rPh sb="51" eb="52">
      <t>カタ</t>
    </rPh>
    <rPh sb="53" eb="55">
      <t>キニュウ</t>
    </rPh>
    <rPh sb="55" eb="57">
      <t>フヨウ</t>
    </rPh>
    <phoneticPr fontId="2"/>
  </si>
  <si>
    <t>学年</t>
    <rPh sb="0" eb="2">
      <t>ガクネン</t>
    </rPh>
    <phoneticPr fontId="2"/>
  </si>
  <si>
    <t>・　本項目に記入がある場合は、短時間勤務制度を取得する前提で審査を行います。制度取得の有無について事業者と就労者の双方で確認して記入してくだ
　　さい。</t>
    <rPh sb="2" eb="5">
      <t>ホンコウモク</t>
    </rPh>
    <rPh sb="6" eb="8">
      <t>キニュウ</t>
    </rPh>
    <rPh sb="11" eb="13">
      <t>バアイ</t>
    </rPh>
    <rPh sb="15" eb="20">
      <t>タンジカンキンム</t>
    </rPh>
    <rPh sb="20" eb="22">
      <t>セイド</t>
    </rPh>
    <rPh sb="23" eb="25">
      <t>シュトク</t>
    </rPh>
    <rPh sb="27" eb="29">
      <t>ゼンテイ</t>
    </rPh>
    <rPh sb="30" eb="32">
      <t>シンサ</t>
    </rPh>
    <rPh sb="33" eb="34">
      <t>オコナ</t>
    </rPh>
    <rPh sb="38" eb="40">
      <t>セイド</t>
    </rPh>
    <rPh sb="40" eb="42">
      <t>シュトク</t>
    </rPh>
    <rPh sb="43" eb="45">
      <t>ウム</t>
    </rPh>
    <rPh sb="49" eb="52">
      <t>ジギョウシャ</t>
    </rPh>
    <rPh sb="53" eb="56">
      <t>シュウロウシャ</t>
    </rPh>
    <rPh sb="57" eb="59">
      <t>ソウホウ</t>
    </rPh>
    <rPh sb="60" eb="62">
      <t>カクニン</t>
    </rPh>
    <rPh sb="64" eb="66">
      <t>キニュウ</t>
    </rPh>
    <phoneticPr fontId="2"/>
  </si>
  <si>
    <r>
      <t xml:space="preserve">短時間勤務制度の取得
（予定を含む）
</t>
    </r>
    <r>
      <rPr>
        <b/>
        <sz val="10"/>
        <rFont val="ＭＳ Ｐゴシック"/>
        <family val="3"/>
        <charset val="128"/>
      </rPr>
      <t>※　就労時間は、残業時間を除き
休憩時間を含む</t>
    </r>
    <phoneticPr fontId="2"/>
  </si>
  <si>
    <t>不規則勤務等における
直近４週間の勤務実績</t>
    <rPh sb="5" eb="6">
      <t>トウ</t>
    </rPh>
    <rPh sb="11" eb="13">
      <t>チョッキン</t>
    </rPh>
    <rPh sb="17" eb="21">
      <t>キンムジッセキ</t>
    </rPh>
    <phoneticPr fontId="2"/>
  </si>
  <si>
    <t>○×▼製作所株式会社</t>
    <rPh sb="3" eb="6">
      <t>セイサクショ</t>
    </rPh>
    <rPh sb="6" eb="8">
      <t>カブシキ</t>
    </rPh>
    <rPh sb="8" eb="10">
      <t>ガイシャ</t>
    </rPh>
    <phoneticPr fontId="2"/>
  </si>
  <si>
    <t>２０２２</t>
    <phoneticPr fontId="2"/>
  </si>
  <si>
    <t>１０</t>
    <phoneticPr fontId="2"/>
  </si>
  <si>
    <t>３０</t>
    <phoneticPr fontId="2"/>
  </si>
  <si>
    <t>総務部人事課</t>
    <rPh sb="0" eb="3">
      <t>ソウムブ</t>
    </rPh>
    <rPh sb="3" eb="6">
      <t>ジンジカ</t>
    </rPh>
    <phoneticPr fontId="2"/>
  </si>
  <si>
    <t>人事課　太郎</t>
    <rPh sb="0" eb="3">
      <t>ジンジカ</t>
    </rPh>
    <rPh sb="4" eb="6">
      <t>タロウ</t>
    </rPh>
    <phoneticPr fontId="2"/>
  </si>
  <si>
    <t>０３</t>
    <phoneticPr fontId="2"/>
  </si>
  <si>
    <t>００００</t>
    <phoneticPr fontId="2"/>
  </si>
  <si>
    <t>住区　三郎</t>
    <rPh sb="0" eb="1">
      <t>ジュウ</t>
    </rPh>
    <rPh sb="1" eb="2">
      <t>ク</t>
    </rPh>
    <rPh sb="3" eb="5">
      <t>サブロウ</t>
    </rPh>
    <phoneticPr fontId="2"/>
  </si>
  <si>
    <t>足立区　太郎</t>
    <rPh sb="0" eb="3">
      <t>アダチク</t>
    </rPh>
    <rPh sb="4" eb="6">
      <t>タロウ</t>
    </rPh>
    <phoneticPr fontId="2"/>
  </si>
  <si>
    <t>アダチク　タロウ</t>
    <phoneticPr fontId="2"/>
  </si>
  <si>
    <t>東京都足立区中央本町９－１７－１</t>
    <rPh sb="0" eb="3">
      <t>トウキョウト</t>
    </rPh>
    <rPh sb="3" eb="6">
      <t>アダチク</t>
    </rPh>
    <rPh sb="6" eb="10">
      <t>チュウオウホンチョウ</t>
    </rPh>
    <phoneticPr fontId="2"/>
  </si>
  <si>
    <t>東京都足立区中央本町１－１７－１　足立区役所マンション１０５</t>
    <rPh sb="0" eb="3">
      <t>トウキョウト</t>
    </rPh>
    <rPh sb="3" eb="6">
      <t>アダチク</t>
    </rPh>
    <rPh sb="17" eb="22">
      <t>アダチクヤクショ</t>
    </rPh>
    <phoneticPr fontId="2"/>
  </si>
  <si>
    <t>■</t>
  </si>
  <si>
    <t>５</t>
    <phoneticPr fontId="2"/>
  </si>
  <si>
    <t>２０</t>
    <phoneticPr fontId="2"/>
  </si>
  <si>
    <t>９</t>
    <phoneticPr fontId="2"/>
  </si>
  <si>
    <t>００</t>
    <phoneticPr fontId="2"/>
  </si>
  <si>
    <t>６０</t>
    <phoneticPr fontId="2"/>
  </si>
  <si>
    <t>４５</t>
    <phoneticPr fontId="2"/>
  </si>
  <si>
    <t>１８０</t>
    <phoneticPr fontId="2"/>
  </si>
  <si>
    <t>８</t>
    <phoneticPr fontId="2"/>
  </si>
  <si>
    <t>３０</t>
    <phoneticPr fontId="2"/>
  </si>
  <si>
    <t>１７</t>
    <phoneticPr fontId="2"/>
  </si>
  <si>
    <t>１５</t>
    <phoneticPr fontId="2"/>
  </si>
  <si>
    <t>６０</t>
    <phoneticPr fontId="2"/>
  </si>
  <si>
    <t>９</t>
    <phoneticPr fontId="2"/>
  </si>
  <si>
    <t>００</t>
    <phoneticPr fontId="2"/>
  </si>
  <si>
    <t>１６</t>
    <phoneticPr fontId="2"/>
  </si>
  <si>
    <t>２０２２</t>
    <phoneticPr fontId="2"/>
  </si>
  <si>
    <t>１</t>
    <phoneticPr fontId="2"/>
  </si>
  <si>
    <t>２０２３</t>
    <phoneticPr fontId="2"/>
  </si>
  <si>
    <t>４</t>
    <phoneticPr fontId="2"/>
  </si>
  <si>
    <t>３</t>
    <phoneticPr fontId="2"/>
  </si>
  <si>
    <t>３１</t>
    <phoneticPr fontId="2"/>
  </si>
  <si>
    <t>※４週あたりの勤務日数が４分の３以上の勤務地を選択</t>
    <rPh sb="2" eb="3">
      <t>シュウ</t>
    </rPh>
    <rPh sb="7" eb="11">
      <t>キンムニッスウ</t>
    </rPh>
    <phoneticPr fontId="2"/>
  </si>
  <si>
    <t>五反野学童保育室</t>
    <rPh sb="0" eb="3">
      <t>ゴタンノ</t>
    </rPh>
    <rPh sb="3" eb="8">
      <t>ガクドウホイクシツ</t>
    </rPh>
    <phoneticPr fontId="2"/>
  </si>
  <si>
    <t>足立区　花美</t>
    <rPh sb="0" eb="3">
      <t>アダチク</t>
    </rPh>
    <rPh sb="4" eb="5">
      <t>ハナ</t>
    </rPh>
    <rPh sb="5" eb="6">
      <t>ミ</t>
    </rPh>
    <phoneticPr fontId="2"/>
  </si>
  <si>
    <t>４年</t>
    <rPh sb="1" eb="2">
      <t>ネン</t>
    </rPh>
    <phoneticPr fontId="2"/>
  </si>
  <si>
    <t>足立学童保育室</t>
    <rPh sb="0" eb="2">
      <t>アダチ</t>
    </rPh>
    <rPh sb="2" eb="6">
      <t>ガクドウホイク</t>
    </rPh>
    <rPh sb="6" eb="7">
      <t>シツ</t>
    </rPh>
    <phoneticPr fontId="2"/>
  </si>
  <si>
    <t>足立区　花太郎</t>
    <rPh sb="0" eb="3">
      <t>アダチク</t>
    </rPh>
    <rPh sb="4" eb="5">
      <t>ハナ</t>
    </rPh>
    <rPh sb="5" eb="7">
      <t>タロウ</t>
    </rPh>
    <phoneticPr fontId="2"/>
  </si>
  <si>
    <t>２年</t>
    <rPh sb="1" eb="2">
      <t>ネン</t>
    </rPh>
    <phoneticPr fontId="2"/>
  </si>
  <si>
    <t>０３</t>
    <phoneticPr fontId="2"/>
  </si>
  <si>
    <t>５５５５</t>
    <phoneticPr fontId="2"/>
  </si>
  <si>
    <t>８８８８</t>
    <phoneticPr fontId="2"/>
  </si>
  <si>
    <t>○×▼製作所株式会社　三鷹作業所</t>
    <rPh sb="11" eb="13">
      <t>ミタカ</t>
    </rPh>
    <rPh sb="13" eb="16">
      <t>サギョウショ</t>
    </rPh>
    <phoneticPr fontId="2"/>
  </si>
  <si>
    <t>東京都三鷹市井の頭南１－１－１０</t>
    <rPh sb="0" eb="3">
      <t>トウキョウト</t>
    </rPh>
    <rPh sb="3" eb="6">
      <t>ミタカシ</t>
    </rPh>
    <rPh sb="6" eb="7">
      <t>イ</t>
    </rPh>
    <rPh sb="8" eb="9">
      <t>ガシラ</t>
    </rPh>
    <rPh sb="9" eb="10">
      <t>ミナミ</t>
    </rPh>
    <phoneticPr fontId="2"/>
  </si>
  <si>
    <t>１６</t>
    <phoneticPr fontId="2"/>
  </si>
  <si>
    <t>00</t>
    <phoneticPr fontId="2"/>
  </si>
  <si>
    <t>４</t>
    <phoneticPr fontId="2"/>
  </si>
  <si>
    <t>１</t>
    <phoneticPr fontId="2"/>
  </si>
  <si>
    <t>１９９１</t>
    <phoneticPr fontId="2"/>
  </si>
  <si>
    <t>２</t>
    <phoneticPr fontId="2"/>
  </si>
  <si>
    <t>８</t>
    <phoneticPr fontId="2"/>
  </si>
  <si>
    <t>１５</t>
    <phoneticPr fontId="2"/>
  </si>
  <si>
    <t>２２</t>
    <phoneticPr fontId="2"/>
  </si>
  <si>
    <t>２３</t>
    <phoneticPr fontId="2"/>
  </si>
  <si>
    <t>２９</t>
    <phoneticPr fontId="2"/>
  </si>
  <si>
    <t>45</t>
    <phoneticPr fontId="2"/>
  </si>
  <si>
    <t>30</t>
    <phoneticPr fontId="2"/>
  </si>
  <si>
    <t>16</t>
    <phoneticPr fontId="2"/>
  </si>
  <si>
    <t>18</t>
    <phoneticPr fontId="2"/>
  </si>
  <si>
    <t>本人の就労実績（就労予定等で実績がない場合は、今後の就労見込み）に関する項目　※不規則勤務等に該当しない方は記入不要です。</t>
    <rPh sb="0" eb="2">
      <t>ホンニン</t>
    </rPh>
    <rPh sb="3" eb="7">
      <t>シュウロウジッセキ</t>
    </rPh>
    <rPh sb="33" eb="34">
      <t>カン</t>
    </rPh>
    <rPh sb="36" eb="38">
      <t>コウモク</t>
    </rPh>
    <rPh sb="40" eb="43">
      <t>フキソク</t>
    </rPh>
    <rPh sb="43" eb="45">
      <t>キンム</t>
    </rPh>
    <rPh sb="45" eb="46">
      <t>トウ</t>
    </rPh>
    <rPh sb="47" eb="49">
      <t>ガイトウ</t>
    </rPh>
    <rPh sb="52" eb="53">
      <t>カタ</t>
    </rPh>
    <rPh sb="54" eb="56">
      <t>キニュウ</t>
    </rPh>
    <rPh sb="56" eb="58">
      <t>フヨウ</t>
    </rPh>
    <phoneticPr fontId="2"/>
  </si>
  <si>
    <t>　</t>
    <phoneticPr fontId="2"/>
  </si>
  <si>
    <t>４</t>
    <phoneticPr fontId="2"/>
  </si>
  <si>
    <t>0</t>
    <phoneticPr fontId="2"/>
  </si>
  <si>
    <t>１２</t>
    <phoneticPr fontId="2"/>
  </si>
  <si>
    <t>００</t>
    <phoneticPr fontId="2"/>
  </si>
  <si>
    <t>１６</t>
    <phoneticPr fontId="2"/>
  </si>
  <si>
    <t>０</t>
    <phoneticPr fontId="2"/>
  </si>
  <si>
    <t>１３</t>
    <phoneticPr fontId="2"/>
  </si>
  <si>
    <t>１７</t>
    <phoneticPr fontId="2"/>
  </si>
  <si>
    <t>１９</t>
    <phoneticPr fontId="2"/>
  </si>
  <si>
    <t>７６</t>
    <phoneticPr fontId="2"/>
  </si>
  <si>
    <t>９</t>
    <phoneticPr fontId="2"/>
  </si>
  <si>
    <t>４５</t>
    <phoneticPr fontId="2"/>
  </si>
  <si>
    <t>通常保育ローテーション表</t>
  </si>
  <si>
    <t>月</t>
    <phoneticPr fontId="49"/>
  </si>
  <si>
    <t>火</t>
    <phoneticPr fontId="49"/>
  </si>
  <si>
    <t>水</t>
    <phoneticPr fontId="49"/>
  </si>
  <si>
    <t>木</t>
  </si>
  <si>
    <t>金</t>
  </si>
  <si>
    <t>土</t>
  </si>
  <si>
    <t>始</t>
  </si>
  <si>
    <t>終</t>
  </si>
  <si>
    <t>休憩</t>
  </si>
  <si>
    <t>勤務
時間</t>
  </si>
  <si>
    <t>出勤</t>
    <rPh sb="0" eb="2">
      <t>シュッキン</t>
    </rPh>
    <phoneticPr fontId="49"/>
  </si>
  <si>
    <t>1週目</t>
    <rPh sb="1" eb="3">
      <t>シュウメ</t>
    </rPh>
    <phoneticPr fontId="49"/>
  </si>
  <si>
    <t>出</t>
    <rPh sb="0" eb="1">
      <t>デ</t>
    </rPh>
    <phoneticPr fontId="49"/>
  </si>
  <si>
    <t>2週目</t>
    <rPh sb="1" eb="3">
      <t>シュウメ</t>
    </rPh>
    <phoneticPr fontId="49"/>
  </si>
  <si>
    <t>有休</t>
    <rPh sb="0" eb="2">
      <t>ユウキュウ</t>
    </rPh>
    <phoneticPr fontId="49"/>
  </si>
  <si>
    <t>3週目</t>
    <rPh sb="1" eb="3">
      <t>シュウメ</t>
    </rPh>
    <phoneticPr fontId="49"/>
  </si>
  <si>
    <t>4週目</t>
    <rPh sb="1" eb="3">
      <t>シュウメ</t>
    </rPh>
    <phoneticPr fontId="49"/>
  </si>
  <si>
    <t>33</t>
    <phoneticPr fontId="2"/>
  </si>
  <si>
    <t>29</t>
    <phoneticPr fontId="2"/>
  </si>
  <si>
    <t>15</t>
    <phoneticPr fontId="2"/>
  </si>
  <si>
    <t>32</t>
    <phoneticPr fontId="2"/>
  </si>
  <si>
    <t>・　自営業や業務委託等の方で決まった就労時間帯が無く仕事の依頼等に応じて時間帯が変わる場合もこの欄を記入してください。</t>
    <rPh sb="31" eb="32">
      <t>トウ</t>
    </rPh>
    <phoneticPr fontId="2"/>
  </si>
  <si>
    <t>５５５×</t>
    <phoneticPr fontId="2"/>
  </si>
  <si>
    <t>８８８△</t>
    <phoneticPr fontId="2"/>
  </si>
  <si>
    <t>７</t>
    <phoneticPr fontId="2"/>
  </si>
  <si>
    <r>
      <t>※　残業時間を除き休憩時間
　　 を含む
※　フレックスタイム制、裁量
　　 労働制の場合は標準的な
　　 就労時間帯を記入
※　</t>
    </r>
    <r>
      <rPr>
        <b/>
        <u/>
        <sz val="12"/>
        <rFont val="ＭＳ Ｐゴシック"/>
        <family val="3"/>
        <charset val="128"/>
      </rPr>
      <t xml:space="preserve">勤務日や時間帯が不規則
</t>
    </r>
    <r>
      <rPr>
        <b/>
        <sz val="12"/>
        <rFont val="ＭＳ Ｐゴシック"/>
        <family val="3"/>
        <charset val="128"/>
      </rPr>
      <t xml:space="preserve">　　 </t>
    </r>
    <r>
      <rPr>
        <b/>
        <u/>
        <sz val="12"/>
        <rFont val="ＭＳ Ｐゴシック"/>
        <family val="3"/>
        <charset val="128"/>
      </rPr>
      <t xml:space="preserve">に変動する場合は、この
</t>
    </r>
    <r>
      <rPr>
        <b/>
        <sz val="12"/>
        <rFont val="ＭＳ Ｐゴシック"/>
        <family val="3"/>
        <charset val="128"/>
      </rPr>
      <t xml:space="preserve">　　 </t>
    </r>
    <r>
      <rPr>
        <b/>
        <u/>
        <sz val="12"/>
        <rFont val="ＭＳ Ｐゴシック"/>
        <family val="3"/>
        <charset val="128"/>
      </rPr>
      <t xml:space="preserve">欄は記載せず項目11の欄
</t>
    </r>
    <r>
      <rPr>
        <b/>
        <sz val="12"/>
        <rFont val="ＭＳ Ｐゴシック"/>
        <family val="3"/>
        <charset val="128"/>
      </rPr>
      <t xml:space="preserve">　　 </t>
    </r>
    <r>
      <rPr>
        <b/>
        <u/>
        <sz val="12"/>
        <rFont val="ＭＳ Ｐゴシック"/>
        <family val="3"/>
        <charset val="128"/>
      </rPr>
      <t>に記入する</t>
    </r>
    <rPh sb="71" eb="72">
      <t>タイ</t>
    </rPh>
    <rPh sb="81" eb="83">
      <t>ヘンドウ</t>
    </rPh>
    <rPh sb="85" eb="87">
      <t>バアイ</t>
    </rPh>
    <rPh sb="95" eb="96">
      <t>ラン</t>
    </rPh>
    <rPh sb="97" eb="99">
      <t>キサイ</t>
    </rPh>
    <rPh sb="101" eb="103">
      <t>コウモク</t>
    </rPh>
    <rPh sb="106" eb="107">
      <t>ラン</t>
    </rPh>
    <rPh sb="112" eb="114">
      <t>キニュウ</t>
    </rPh>
    <phoneticPr fontId="2"/>
  </si>
  <si>
    <t>０００◆</t>
    <phoneticPr fontId="2"/>
  </si>
  <si>
    <t>就労中</t>
    <phoneticPr fontId="2"/>
  </si>
  <si>
    <t>就労予定（転勤内定含む）</t>
  </si>
  <si>
    <t>本人の氏名、住所</t>
    <phoneticPr fontId="2"/>
  </si>
  <si>
    <t>本人の就労状況、就労先（就労予定先の場合も含む）に関する項目</t>
    <phoneticPr fontId="2"/>
  </si>
  <si>
    <t>役員(会社の取締役･監査役、法人の理事等)</t>
    <phoneticPr fontId="2"/>
  </si>
  <si>
    <r>
      <t xml:space="preserve">本人との契約（雇用契約等、就労に関する契約）・就業規則の内容に関する項目
</t>
    </r>
    <r>
      <rPr>
        <sz val="7"/>
        <color theme="0"/>
        <rFont val="MS UI Gothic"/>
        <family val="3"/>
        <charset val="128"/>
      </rPr>
      <t>※実際に働いた時間ではなく、雇用契約・就業規則の内容に関する事項を記載してください。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70" eb="72">
      <t>キサイ</t>
    </rPh>
    <phoneticPr fontId="2"/>
  </si>
  <si>
    <r>
      <rPr>
        <b/>
        <sz val="6"/>
        <color theme="0"/>
        <rFont val="MS UI Gothic"/>
        <family val="3"/>
        <charset val="128"/>
      </rPr>
      <t>No.</t>
    </r>
    <r>
      <rPr>
        <b/>
        <sz val="7"/>
        <color theme="0"/>
        <rFont val="MS UI Gothic"/>
        <family val="3"/>
        <charset val="128"/>
      </rPr>
      <t xml:space="preserve">
1</t>
    </r>
    <phoneticPr fontId="2"/>
  </si>
  <si>
    <t>氏　名</t>
    <rPh sb="0" eb="1">
      <t>シ</t>
    </rPh>
    <rPh sb="2" eb="3">
      <t>ナ</t>
    </rPh>
    <phoneticPr fontId="2"/>
  </si>
  <si>
    <t>住　所</t>
    <phoneticPr fontId="2"/>
  </si>
  <si>
    <t>）</t>
    <phoneticPr fontId="2"/>
  </si>
  <si>
    <t>不規則・変形労働時間制
（No11に勤務実績を記入すること）</t>
    <rPh sb="0" eb="3">
      <t>フキソク</t>
    </rPh>
    <rPh sb="4" eb="8">
      <t>ヘンケイロウドウ</t>
    </rPh>
    <rPh sb="8" eb="11">
      <t>ジカンセイ</t>
    </rPh>
    <phoneticPr fontId="2"/>
  </si>
  <si>
    <r>
      <rPr>
        <b/>
        <sz val="6"/>
        <color theme="0"/>
        <rFont val="MS UI Gothic"/>
        <family val="3"/>
        <charset val="128"/>
      </rPr>
      <t>No.</t>
    </r>
    <r>
      <rPr>
        <b/>
        <sz val="7"/>
        <color theme="0"/>
        <rFont val="MS UI Gothic"/>
        <family val="3"/>
        <charset val="128"/>
      </rPr>
      <t xml:space="preserve">
5</t>
    </r>
    <phoneticPr fontId="2"/>
  </si>
  <si>
    <r>
      <rPr>
        <b/>
        <sz val="6"/>
        <color theme="0"/>
        <rFont val="MS UI Gothic"/>
        <family val="3"/>
        <charset val="128"/>
      </rPr>
      <t>No.</t>
    </r>
    <r>
      <rPr>
        <b/>
        <sz val="7"/>
        <color theme="0"/>
        <rFont val="MS UI Gothic"/>
        <family val="3"/>
        <charset val="128"/>
      </rPr>
      <t xml:space="preserve">
6</t>
    </r>
    <phoneticPr fontId="2"/>
  </si>
  <si>
    <r>
      <rPr>
        <b/>
        <sz val="6"/>
        <color theme="0"/>
        <rFont val="MS UI Gothic"/>
        <family val="3"/>
        <charset val="128"/>
      </rPr>
      <t>No.</t>
    </r>
    <r>
      <rPr>
        <b/>
        <sz val="7"/>
        <color theme="0"/>
        <rFont val="MS UI Gothic"/>
        <family val="3"/>
        <charset val="128"/>
      </rPr>
      <t xml:space="preserve">
7</t>
    </r>
    <phoneticPr fontId="2"/>
  </si>
  <si>
    <r>
      <rPr>
        <b/>
        <sz val="6"/>
        <color theme="0"/>
        <rFont val="MS UI Gothic"/>
        <family val="3"/>
        <charset val="128"/>
      </rPr>
      <t>No.</t>
    </r>
    <r>
      <rPr>
        <b/>
        <sz val="7"/>
        <color theme="0"/>
        <rFont val="MS UI Gothic"/>
        <family val="3"/>
        <charset val="128"/>
      </rPr>
      <t xml:space="preserve">
8</t>
    </r>
    <phoneticPr fontId="2"/>
  </si>
  <si>
    <r>
      <rPr>
        <b/>
        <sz val="6"/>
        <color theme="0"/>
        <rFont val="MS UI Gothic"/>
        <family val="3"/>
        <charset val="128"/>
      </rPr>
      <t>No.</t>
    </r>
    <r>
      <rPr>
        <b/>
        <sz val="7"/>
        <color theme="0"/>
        <rFont val="MS UI Gothic"/>
        <family val="3"/>
        <charset val="128"/>
      </rPr>
      <t xml:space="preserve">
9</t>
    </r>
    <phoneticPr fontId="2"/>
  </si>
  <si>
    <r>
      <t>※　残業時間を除き休憩時間
　　 を含む
※　フレックスタイム制、裁量
　　 労働制の場合は標準的な
　　 就労時間帯を記入
※　</t>
    </r>
    <r>
      <rPr>
        <b/>
        <u/>
        <sz val="6"/>
        <rFont val="MS UI Gothic"/>
        <family val="3"/>
        <charset val="128"/>
      </rPr>
      <t xml:space="preserve">勤務日や時間帯が不規則
</t>
    </r>
    <r>
      <rPr>
        <b/>
        <sz val="6"/>
        <rFont val="MS UI Gothic"/>
        <family val="3"/>
        <charset val="128"/>
      </rPr>
      <t xml:space="preserve">　　 </t>
    </r>
    <r>
      <rPr>
        <b/>
        <u/>
        <sz val="6"/>
        <rFont val="MS UI Gothic"/>
        <family val="3"/>
        <charset val="128"/>
      </rPr>
      <t xml:space="preserve">に変動する場合は、この
</t>
    </r>
    <r>
      <rPr>
        <b/>
        <sz val="6"/>
        <rFont val="MS UI Gothic"/>
        <family val="3"/>
        <charset val="128"/>
      </rPr>
      <t xml:space="preserve">　　 </t>
    </r>
    <r>
      <rPr>
        <b/>
        <u/>
        <sz val="6"/>
        <rFont val="MS UI Gothic"/>
        <family val="3"/>
        <charset val="128"/>
      </rPr>
      <t xml:space="preserve">欄は記載せず項目11の欄
</t>
    </r>
    <r>
      <rPr>
        <b/>
        <sz val="6"/>
        <rFont val="MS UI Gothic"/>
        <family val="3"/>
        <charset val="128"/>
      </rPr>
      <t xml:space="preserve">　　 </t>
    </r>
    <r>
      <rPr>
        <b/>
        <u/>
        <sz val="6"/>
        <rFont val="MS UI Gothic"/>
        <family val="3"/>
        <charset val="128"/>
      </rPr>
      <t>に記入する</t>
    </r>
    <rPh sb="71" eb="72">
      <t>タイ</t>
    </rPh>
    <rPh sb="81" eb="83">
      <t>ヘンドウ</t>
    </rPh>
    <rPh sb="85" eb="87">
      <t>バアイ</t>
    </rPh>
    <rPh sb="95" eb="96">
      <t>ラン</t>
    </rPh>
    <rPh sb="97" eb="99">
      <t>キサイ</t>
    </rPh>
    <rPh sb="101" eb="103">
      <t>コウモク</t>
    </rPh>
    <rPh sb="106" eb="107">
      <t>ラン</t>
    </rPh>
    <rPh sb="112" eb="114">
      <t>キニュウ</t>
    </rPh>
    <phoneticPr fontId="2"/>
  </si>
  <si>
    <r>
      <rPr>
        <b/>
        <sz val="6"/>
        <color theme="0"/>
        <rFont val="MS UI Gothic"/>
        <family val="3"/>
        <charset val="128"/>
      </rPr>
      <t>No.</t>
    </r>
    <r>
      <rPr>
        <b/>
        <sz val="7"/>
        <color theme="0"/>
        <rFont val="MS UI Gothic"/>
        <family val="3"/>
        <charset val="128"/>
      </rPr>
      <t xml:space="preserve">
10</t>
    </r>
    <phoneticPr fontId="2"/>
  </si>
  <si>
    <r>
      <t xml:space="preserve">満了後の更新の有無
</t>
    </r>
    <r>
      <rPr>
        <b/>
        <sz val="5"/>
        <rFont val="MS UI Gothic"/>
        <family val="3"/>
        <charset val="128"/>
      </rPr>
      <t>(有期の場合のみ記載)</t>
    </r>
    <rPh sb="0" eb="2">
      <t>マンリョウ</t>
    </rPh>
    <rPh sb="2" eb="3">
      <t>ゴ</t>
    </rPh>
    <rPh sb="4" eb="6">
      <t>コウシン</t>
    </rPh>
    <rPh sb="7" eb="9">
      <t>ウム</t>
    </rPh>
    <phoneticPr fontId="2"/>
  </si>
  <si>
    <r>
      <rPr>
        <b/>
        <sz val="6"/>
        <rFont val="MS UI Gothic"/>
        <family val="3"/>
        <charset val="128"/>
      </rPr>
      <t>就労（予定）期間</t>
    </r>
    <r>
      <rPr>
        <b/>
        <sz val="5"/>
        <rFont val="MS UI Gothic"/>
        <family val="3"/>
        <charset val="128"/>
      </rPr>
      <t xml:space="preserve">
（有期の者は終了日も記入）</t>
    </r>
    <rPh sb="3" eb="5">
      <t>ヨテイ</t>
    </rPh>
    <rPh sb="6" eb="8">
      <t>キカン</t>
    </rPh>
    <rPh sb="15" eb="17">
      <t>シュウリョウ</t>
    </rPh>
    <rPh sb="17" eb="18">
      <t>ヒ</t>
    </rPh>
    <phoneticPr fontId="2"/>
  </si>
  <si>
    <r>
      <t>就労証明書（学童保育室入室申請用）</t>
    </r>
    <r>
      <rPr>
        <b/>
        <sz val="8"/>
        <rFont val="MS UI Gothic"/>
        <family val="3"/>
        <charset val="128"/>
      </rPr>
      <t>（令和６年度用）</t>
    </r>
    <rPh sb="2" eb="5">
      <t>ショウメイショ</t>
    </rPh>
    <rPh sb="6" eb="11">
      <t>ガクドウホイクシツ</t>
    </rPh>
    <rPh sb="11" eb="13">
      <t>ニュウシツ</t>
    </rPh>
    <rPh sb="13" eb="15">
      <t>シンセイ</t>
    </rPh>
    <rPh sb="15" eb="16">
      <t>ヨウ</t>
    </rPh>
    <rPh sb="18" eb="20">
      <t>レイワ</t>
    </rPh>
    <rPh sb="21" eb="23">
      <t>ネンド</t>
    </rPh>
    <rPh sb="23" eb="24">
      <t>ヨウ</t>
    </rPh>
    <phoneticPr fontId="2"/>
  </si>
  <si>
    <r>
      <t xml:space="preserve">　短時間勤務制度の取得
</t>
    </r>
    <r>
      <rPr>
        <b/>
        <sz val="6"/>
        <rFont val="MS UI Gothic"/>
        <family val="3"/>
        <charset val="128"/>
      </rPr>
      <t>（予定を含む）　※就労時間は、残業時間を除き、休憩時間を含む</t>
    </r>
    <phoneticPr fontId="2"/>
  </si>
  <si>
    <r>
      <rPr>
        <b/>
        <sz val="6"/>
        <color theme="0"/>
        <rFont val="MS UI Gothic"/>
        <family val="3"/>
        <charset val="128"/>
      </rPr>
      <t>No.</t>
    </r>
    <r>
      <rPr>
        <b/>
        <sz val="7"/>
        <color theme="0"/>
        <rFont val="MS UI Gothic"/>
        <family val="3"/>
        <charset val="128"/>
      </rPr>
      <t xml:space="preserve">
11</t>
    </r>
    <phoneticPr fontId="2"/>
  </si>
  <si>
    <r>
      <rPr>
        <b/>
        <sz val="6"/>
        <color theme="0"/>
        <rFont val="MS UI Gothic"/>
        <family val="3"/>
        <charset val="128"/>
      </rPr>
      <t>No.</t>
    </r>
    <r>
      <rPr>
        <b/>
        <sz val="7"/>
        <color theme="0"/>
        <rFont val="MS UI Gothic"/>
        <family val="3"/>
        <charset val="128"/>
      </rPr>
      <t xml:space="preserve">
15</t>
    </r>
    <phoneticPr fontId="2"/>
  </si>
  <si>
    <r>
      <rPr>
        <b/>
        <sz val="6"/>
        <color theme="0"/>
        <rFont val="MS UI Gothic"/>
        <family val="3"/>
        <charset val="128"/>
      </rPr>
      <t>No.</t>
    </r>
    <r>
      <rPr>
        <b/>
        <sz val="7"/>
        <color theme="0"/>
        <rFont val="MS UI Gothic"/>
        <family val="3"/>
        <charset val="128"/>
      </rPr>
      <t xml:space="preserve">
16</t>
    </r>
    <phoneticPr fontId="2"/>
  </si>
  <si>
    <t>・　この証明書は就労先事業所で記入してください。個人事業主・法人経営者は、ご本人以外で実際に勤務を管理している方が
    記入し、やむをえない場合のみ自署してください。</t>
    <phoneticPr fontId="2"/>
  </si>
  <si>
    <t>・　証明書の記入担当者以外の者が事業者証明欄の項目を記入した場合は、証明が無効となります。また、本証明書を無断で
    作成・改変を行った場合は、就労先事業所の押印がなくても有印私文書偽造罪・有印私文書変造罪等に該当する場合が
    ありますのでご注意ください。</t>
    <rPh sb="6" eb="8">
      <t>キニュウ</t>
    </rPh>
    <rPh sb="11" eb="13">
      <t>イガイ</t>
    </rPh>
    <rPh sb="14" eb="15">
      <t>モノ</t>
    </rPh>
    <rPh sb="16" eb="19">
      <t>ジギョウシャ</t>
    </rPh>
    <rPh sb="19" eb="21">
      <t>ショウメイ</t>
    </rPh>
    <rPh sb="21" eb="22">
      <t>ラン</t>
    </rPh>
    <rPh sb="23" eb="25">
      <t>コウモク</t>
    </rPh>
    <rPh sb="70" eb="72">
      <t>バアイ</t>
    </rPh>
    <phoneticPr fontId="2"/>
  </si>
  <si>
    <t>・　訂正する場合は、記入担当者が訂正箇所を二重線で抹消し、余白に正しい内容を記入してください。修正液や修正テープで
    の訂正は不可です。</t>
    <rPh sb="10" eb="15">
      <t>キニュウタントウシャ</t>
    </rPh>
    <rPh sb="16" eb="20">
      <t>テイセイカショ</t>
    </rPh>
    <rPh sb="29" eb="31">
      <t>ヨハク</t>
    </rPh>
    <rPh sb="32" eb="33">
      <t>タダ</t>
    </rPh>
    <rPh sb="35" eb="37">
      <t>ナイヨウ</t>
    </rPh>
    <rPh sb="38" eb="40">
      <t>キニュウ</t>
    </rPh>
    <rPh sb="51" eb="53">
      <t>シュウセイ</t>
    </rPh>
    <phoneticPr fontId="2"/>
  </si>
  <si>
    <t>・　短時間勤務制度を取得中の場合は記入してください。また、新規の取得や期間継続をする見込みがある場合は予定を記入
    してください。</t>
    <rPh sb="2" eb="9">
      <t>タンジカンキンムセイド</t>
    </rPh>
    <rPh sb="10" eb="12">
      <t>シュトク</t>
    </rPh>
    <rPh sb="12" eb="13">
      <t>チュウ</t>
    </rPh>
    <rPh sb="14" eb="16">
      <t>バアイ</t>
    </rPh>
    <rPh sb="17" eb="19">
      <t>キニュウ</t>
    </rPh>
    <rPh sb="29" eb="31">
      <t>シンキ</t>
    </rPh>
    <rPh sb="32" eb="34">
      <t>シュトク</t>
    </rPh>
    <rPh sb="35" eb="37">
      <t>キカン</t>
    </rPh>
    <rPh sb="37" eb="39">
      <t>ケイゾク</t>
    </rPh>
    <rPh sb="42" eb="44">
      <t>ミコ</t>
    </rPh>
    <rPh sb="48" eb="50">
      <t>バアイ</t>
    </rPh>
    <rPh sb="51" eb="53">
      <t>ヨテイ</t>
    </rPh>
    <rPh sb="54" eb="56">
      <t>キニュウ</t>
    </rPh>
    <phoneticPr fontId="2"/>
  </si>
  <si>
    <t>・　４週間の勤務実績は連続する週を記入してください。連続していれば月をまたがっても問題ありません。就労予定等で勤務実績
    がない場合は、今後の就労見込みを記入してください。</t>
    <phoneticPr fontId="2"/>
  </si>
  <si>
    <t>・　就労する時期によって日数や時間に差がある場合は、過去１年間における繁忙期もしくは標準的に勤務した期間の実績を記入
    してください。</t>
    <rPh sb="2" eb="4">
      <t>シュウロウ</t>
    </rPh>
    <rPh sb="6" eb="8">
      <t>ジキ</t>
    </rPh>
    <rPh sb="12" eb="14">
      <t>ニッスウ</t>
    </rPh>
    <rPh sb="15" eb="17">
      <t>ジカン</t>
    </rPh>
    <rPh sb="18" eb="19">
      <t>サ</t>
    </rPh>
    <rPh sb="22" eb="24">
      <t>バアイ</t>
    </rPh>
    <rPh sb="26" eb="28">
      <t>カコ</t>
    </rPh>
    <rPh sb="29" eb="31">
      <t>ネンカン</t>
    </rPh>
    <rPh sb="35" eb="37">
      <t>ハンボウ</t>
    </rPh>
    <rPh sb="37" eb="38">
      <t>キ</t>
    </rPh>
    <rPh sb="42" eb="44">
      <t>ヒョウジュン</t>
    </rPh>
    <rPh sb="44" eb="45">
      <t>テキ</t>
    </rPh>
    <rPh sb="46" eb="48">
      <t>キンム</t>
    </rPh>
    <rPh sb="50" eb="52">
      <t>キカン</t>
    </rPh>
    <rPh sb="53" eb="55">
      <t>ジッセキ</t>
    </rPh>
    <rPh sb="56" eb="58">
      <t>キニュウ</t>
    </rPh>
    <phoneticPr fontId="2"/>
  </si>
  <si>
    <t>・　勤務日は就労時間が１日４時間以上が勤務日の対象となります。有給休暇や祝日のため実際には勤務が無かった場合でも、
    １日４時間以上の勤務を割り振っている場合は、勤務日に含めてください。</t>
    <rPh sb="2" eb="5">
      <t>キンムビ</t>
    </rPh>
    <rPh sb="6" eb="10">
      <t>シュウロウジカン</t>
    </rPh>
    <rPh sb="12" eb="13">
      <t>ヒ</t>
    </rPh>
    <rPh sb="14" eb="18">
      <t>ジカンイジョウ</t>
    </rPh>
    <rPh sb="19" eb="22">
      <t>キンムビ</t>
    </rPh>
    <rPh sb="23" eb="25">
      <t>タイショウ</t>
    </rPh>
    <rPh sb="31" eb="35">
      <t>ユウキュウキュウカ</t>
    </rPh>
    <rPh sb="36" eb="38">
      <t>シュクジツ</t>
    </rPh>
    <rPh sb="41" eb="43">
      <t>ジッサイ</t>
    </rPh>
    <rPh sb="45" eb="47">
      <t>キンム</t>
    </rPh>
    <rPh sb="48" eb="49">
      <t>ナ</t>
    </rPh>
    <rPh sb="52" eb="54">
      <t>バアイ</t>
    </rPh>
    <rPh sb="73" eb="74">
      <t>ワ</t>
    </rPh>
    <rPh sb="75" eb="76">
      <t>フ</t>
    </rPh>
    <rPh sb="80" eb="82">
      <t>バアイ</t>
    </rPh>
    <rPh sb="84" eb="87">
      <t>キンムビ</t>
    </rPh>
    <rPh sb="88" eb="89">
      <t>フク</t>
    </rPh>
    <phoneticPr fontId="2"/>
  </si>
  <si>
    <t>・　自宅内の仕事で、プレス・研磨・裁断機・有機溶剤等有害薬品・高熱バーナーを使用する場合は申し出てください。自宅外
    就労として扱います。</t>
    <phoneticPr fontId="2"/>
  </si>
  <si>
    <r>
      <t>赴任終了日</t>
    </r>
    <r>
      <rPr>
        <b/>
        <sz val="6"/>
        <color rgb="FF000000"/>
        <rFont val="MS UI Gothic"/>
        <family val="3"/>
        <charset val="128"/>
      </rPr>
      <t>（※未定の場合は記載不要）</t>
    </r>
    <rPh sb="0" eb="2">
      <t>フニン</t>
    </rPh>
    <rPh sb="2" eb="5">
      <t>シュウリョウビ</t>
    </rPh>
    <rPh sb="7" eb="9">
      <t>ミテイ</t>
    </rPh>
    <rPh sb="10" eb="12">
      <t>バアイ</t>
    </rPh>
    <rPh sb="13" eb="15">
      <t>キサイ</t>
    </rPh>
    <rPh sb="15" eb="17">
      <t>フヨウ</t>
    </rPh>
    <phoneticPr fontId="2"/>
  </si>
  <si>
    <t>産前･産後休業の取得(予定)期間</t>
    <rPh sb="5" eb="7">
      <t>キュウギョウ</t>
    </rPh>
    <phoneticPr fontId="2"/>
  </si>
  <si>
    <t>1日</t>
    <rPh sb="1" eb="2">
      <t>ニチ</t>
    </rPh>
    <phoneticPr fontId="2"/>
  </si>
  <si>
    <t>p.m.</t>
    <phoneticPr fontId="2"/>
  </si>
  <si>
    <t>日</t>
    <rPh sb="0" eb="1">
      <t>ヒ</t>
    </rPh>
    <phoneticPr fontId="2"/>
  </si>
  <si>
    <t>H</t>
    <phoneticPr fontId="2"/>
  </si>
  <si>
    <t>週</t>
    <rPh sb="0" eb="1">
      <t>シュウ</t>
    </rPh>
    <phoneticPr fontId="2"/>
  </si>
  <si>
    <t>はい</t>
    <phoneticPr fontId="2"/>
  </si>
  <si>
    <t>いいえ</t>
    <phoneticPr fontId="2"/>
  </si>
  <si>
    <t>週</t>
    <rPh sb="0" eb="1">
      <t>シュウ</t>
    </rPh>
    <phoneticPr fontId="2"/>
  </si>
  <si>
    <t>pm
From</t>
    <phoneticPr fontId="2"/>
  </si>
  <si>
    <t>計</t>
    <rPh sb="0" eb="1">
      <t>ケイ</t>
    </rPh>
    <phoneticPr fontId="2"/>
  </si>
  <si>
    <t>１　最低要件の判断元</t>
    <rPh sb="2" eb="6">
      <t>サイテイヨウケン</t>
    </rPh>
    <rPh sb="7" eb="9">
      <t>ハンダン</t>
    </rPh>
    <rPh sb="9" eb="10">
      <t>モト</t>
    </rPh>
    <phoneticPr fontId="2"/>
  </si>
  <si>
    <t>①週３日以上の就労等をしていること</t>
    <rPh sb="1" eb="2">
      <t>シュウ</t>
    </rPh>
    <rPh sb="3" eb="4">
      <t>ニチ</t>
    </rPh>
    <rPh sb="4" eb="6">
      <t>イジョウ</t>
    </rPh>
    <rPh sb="7" eb="9">
      <t>シュウロウ</t>
    </rPh>
    <rPh sb="9" eb="10">
      <t>トウ</t>
    </rPh>
    <phoneticPr fontId="2"/>
  </si>
  <si>
    <t>②１日４時間以上の就労等をしていること</t>
    <rPh sb="2" eb="3">
      <t>ニチ</t>
    </rPh>
    <rPh sb="4" eb="6">
      <t>ジカン</t>
    </rPh>
    <rPh sb="6" eb="8">
      <t>イジョウ</t>
    </rPh>
    <rPh sb="9" eb="11">
      <t>シュウロウ</t>
    </rPh>
    <rPh sb="11" eb="12">
      <t>トウ</t>
    </rPh>
    <phoneticPr fontId="2"/>
  </si>
  <si>
    <t>③午後１時から午後５時までの１週間の就労等の合計時間が１２時間以上であること</t>
    <rPh sb="1" eb="3">
      <t>ゴゴ</t>
    </rPh>
    <rPh sb="4" eb="5">
      <t>ジ</t>
    </rPh>
    <rPh sb="7" eb="9">
      <t>ゴゴ</t>
    </rPh>
    <rPh sb="10" eb="11">
      <t>ジ</t>
    </rPh>
    <rPh sb="15" eb="17">
      <t>シュウカン</t>
    </rPh>
    <rPh sb="18" eb="20">
      <t>シュウロウ</t>
    </rPh>
    <rPh sb="20" eb="21">
      <t>トウ</t>
    </rPh>
    <rPh sb="22" eb="24">
      <t>ゴウケイ</t>
    </rPh>
    <rPh sb="24" eb="26">
      <t>ジカン</t>
    </rPh>
    <rPh sb="29" eb="31">
      <t>ジカン</t>
    </rPh>
    <rPh sb="31" eb="33">
      <t>イジョウ</t>
    </rPh>
    <phoneticPr fontId="2"/>
  </si>
  <si>
    <t>pm
To</t>
    <phoneticPr fontId="2"/>
  </si>
  <si>
    <t>pm
時間</t>
    <rPh sb="3" eb="5">
      <t>ジカン</t>
    </rPh>
    <phoneticPr fontId="2"/>
  </si>
  <si>
    <t>週5日以上計</t>
    <rPh sb="0" eb="1">
      <t>シュウ</t>
    </rPh>
    <rPh sb="2" eb="3">
      <t>ニチ</t>
    </rPh>
    <rPh sb="3" eb="5">
      <t>イジョウ</t>
    </rPh>
    <rPh sb="5" eb="6">
      <t>ケイ</t>
    </rPh>
    <phoneticPr fontId="2"/>
  </si>
  <si>
    <t>１日平均</t>
    <rPh sb="1" eb="2">
      <t>ニチ</t>
    </rPh>
    <rPh sb="2" eb="4">
      <t>ヘイキン</t>
    </rPh>
    <phoneticPr fontId="2"/>
  </si>
  <si>
    <t>～</t>
  </si>
  <si>
    <t>※事務処理欄</t>
  </si>
  <si>
    <t>要件</t>
    <rPh sb="0" eb="2">
      <t>ヨウケン</t>
    </rPh>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</si>
  <si>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</si>
  <si>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</si>
  <si>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</si>
  <si>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</si>
  <si>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</si>
  <si>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</si>
  <si>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</si>
  <si>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</si>
  <si>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</si>
  <si>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1-10</t>
    <phoneticPr fontId="2"/>
  </si>
  <si>
    <t>1-11</t>
    <phoneticPr fontId="2"/>
  </si>
  <si>
    <t>1-12</t>
    <phoneticPr fontId="2"/>
  </si>
  <si>
    <t>1-13</t>
    <phoneticPr fontId="2"/>
  </si>
  <si>
    <t>1-14</t>
    <phoneticPr fontId="2"/>
  </si>
  <si>
    <t xml:space="preserve">   </t>
    <phoneticPr fontId="2"/>
  </si>
  <si>
    <t>4h
以上</t>
    <rPh sb="3" eb="5">
      <t>イジョウ</t>
    </rPh>
    <phoneticPr fontId="2"/>
  </si>
  <si>
    <t>週合計</t>
    <rPh sb="0" eb="1">
      <t>シュウ</t>
    </rPh>
    <rPh sb="1" eb="3">
      <t>ゴウケイ</t>
    </rPh>
    <phoneticPr fontId="2"/>
  </si>
  <si>
    <t>深夜
判定</t>
    <rPh sb="0" eb="2">
      <t>シンヤ</t>
    </rPh>
    <rPh sb="3" eb="5">
      <t>ハンテイ</t>
    </rPh>
    <phoneticPr fontId="2"/>
  </si>
  <si>
    <t>基番</t>
    <phoneticPr fontId="2"/>
  </si>
  <si>
    <t>基指</t>
    <phoneticPr fontId="2"/>
  </si>
  <si>
    <t>平均</t>
    <rPh sb="0" eb="2">
      <t>ヘイキン</t>
    </rPh>
    <phoneticPr fontId="2"/>
  </si>
  <si>
    <t>日数</t>
    <rPh sb="0" eb="2">
      <t>ニッスウ</t>
    </rPh>
    <phoneticPr fontId="2"/>
  </si>
  <si>
    <t>１日
平均</t>
    <rPh sb="1" eb="2">
      <t>ニチ</t>
    </rPh>
    <rPh sb="3" eb="5">
      <t>ヘイキン</t>
    </rPh>
    <phoneticPr fontId="2"/>
  </si>
  <si>
    <t>要件</t>
    <rPh sb="0" eb="2">
      <t>ヨウケン</t>
    </rPh>
    <phoneticPr fontId="2"/>
  </si>
  <si>
    <t>週合計</t>
    <rPh sb="0" eb="1">
      <t>シュウ</t>
    </rPh>
    <rPh sb="1" eb="3">
      <t>ゴウケイ</t>
    </rPh>
    <phoneticPr fontId="2"/>
  </si>
  <si>
    <t>4週
平均</t>
    <rPh sb="1" eb="2">
      <t>シュウ</t>
    </rPh>
    <rPh sb="3" eb="5">
      <t>ヘイキン</t>
    </rPh>
    <phoneticPr fontId="2"/>
  </si>
  <si>
    <t>1週</t>
    <rPh sb="1" eb="2">
      <t>シュウ</t>
    </rPh>
    <phoneticPr fontId="2"/>
  </si>
  <si>
    <t>2週</t>
    <rPh sb="1" eb="2">
      <t>シュウ</t>
    </rPh>
    <phoneticPr fontId="2"/>
  </si>
  <si>
    <t>3週</t>
    <rPh sb="1" eb="2">
      <t>シュウ</t>
    </rPh>
    <phoneticPr fontId="2"/>
  </si>
  <si>
    <t>4週</t>
    <rPh sb="1" eb="2">
      <t>シュウ</t>
    </rPh>
    <phoneticPr fontId="2"/>
  </si>
  <si>
    <t>-24</t>
    <phoneticPr fontId="2"/>
  </si>
  <si>
    <t>1日
平均</t>
    <rPh sb="1" eb="2">
      <t>ニチ</t>
    </rPh>
    <rPh sb="3" eb="5">
      <t>ヘイキン</t>
    </rPh>
    <phoneticPr fontId="2"/>
  </si>
  <si>
    <t>24以上</t>
    <rPh sb="2" eb="4">
      <t>イジョウ</t>
    </rPh>
    <phoneticPr fontId="2"/>
  </si>
  <si>
    <t>pm合計</t>
    <rPh sb="2" eb="4">
      <t>ゴウケイ</t>
    </rPh>
    <phoneticPr fontId="2"/>
  </si>
  <si>
    <t>指数テーブル</t>
    <rPh sb="0" eb="2">
      <t>シスウ</t>
    </rPh>
    <phoneticPr fontId="2"/>
  </si>
  <si>
    <t xml:space="preserve"> 名前テーブル</t>
    <rPh sb="1" eb="3">
      <t>ナマエ</t>
    </rPh>
    <phoneticPr fontId="2"/>
  </si>
  <si>
    <t>12時間</t>
    <rPh sb="2" eb="4">
      <t>ジカン</t>
    </rPh>
    <phoneticPr fontId="2"/>
  </si>
  <si>
    <t>18時間</t>
    <rPh sb="2" eb="4">
      <t>ジカン</t>
    </rPh>
    <phoneticPr fontId="2"/>
  </si>
  <si>
    <t>15時間</t>
    <rPh sb="2" eb="4">
      <t>ジカン</t>
    </rPh>
    <phoneticPr fontId="2"/>
  </si>
  <si>
    <t>24時間</t>
    <rPh sb="2" eb="4">
      <t>ジカン</t>
    </rPh>
    <phoneticPr fontId="2"/>
  </si>
  <si>
    <t>48時間</t>
    <rPh sb="2" eb="4">
      <t>ジカン</t>
    </rPh>
    <phoneticPr fontId="2"/>
  </si>
  <si>
    <t>38時間45分</t>
    <rPh sb="2" eb="4">
      <t>ジカン</t>
    </rPh>
    <rPh sb="6" eb="7">
      <t>フン</t>
    </rPh>
    <phoneticPr fontId="2"/>
  </si>
  <si>
    <t>7時間45分</t>
    <rPh sb="1" eb="3">
      <t>ジカン</t>
    </rPh>
    <rPh sb="5" eb="6">
      <t>フン</t>
    </rPh>
    <phoneticPr fontId="2"/>
  </si>
  <si>
    <t>1-14
判定</t>
    <rPh sb="5" eb="7">
      <t>ハンテイ</t>
    </rPh>
    <phoneticPr fontId="2"/>
  </si>
  <si>
    <t>深夜
判定</t>
    <rPh sb="0" eb="2">
      <t>シンヤ</t>
    </rPh>
    <rPh sb="2" eb="4">
      <t>ハンテイ</t>
    </rPh>
    <phoneticPr fontId="2"/>
  </si>
  <si>
    <t>pm&lt;24</t>
    <phoneticPr fontId="2"/>
  </si>
  <si>
    <t>pm&gt;=24</t>
    <phoneticPr fontId="2"/>
  </si>
  <si>
    <t>pm&gt;=12</t>
    <phoneticPr fontId="2"/>
  </si>
  <si>
    <t>週</t>
    <rPh sb="0" eb="1">
      <t>シュウ</t>
    </rPh>
    <phoneticPr fontId="2"/>
  </si>
  <si>
    <t>4時間</t>
    <rPh sb="1" eb="3">
      <t>ジカン</t>
    </rPh>
    <phoneticPr fontId="2"/>
  </si>
  <si>
    <t>13時</t>
    <rPh sb="2" eb="3">
      <t>ジ</t>
    </rPh>
    <phoneticPr fontId="2"/>
  </si>
  <si>
    <t>17時</t>
    <rPh sb="2" eb="3">
      <t>ジ</t>
    </rPh>
    <phoneticPr fontId="2"/>
  </si>
  <si>
    <t>0時</t>
    <rPh sb="1" eb="2">
      <t>ジ</t>
    </rPh>
    <phoneticPr fontId="2"/>
  </si>
  <si>
    <t>22時</t>
    <rPh sb="2" eb="3">
      <t>ジ</t>
    </rPh>
    <phoneticPr fontId="2"/>
  </si>
  <si>
    <t>29時</t>
    <rPh sb="2" eb="3">
      <t>ジ</t>
    </rPh>
    <phoneticPr fontId="2"/>
  </si>
  <si>
    <t>週合計</t>
    <rPh sb="0" eb="1">
      <t>シュウ</t>
    </rPh>
    <rPh sb="1" eb="3">
      <t>ゴウケイ</t>
    </rPh>
    <phoneticPr fontId="2"/>
  </si>
  <si>
    <t>pm合計</t>
    <rPh sb="2" eb="4">
      <t>ゴウケイ</t>
    </rPh>
    <phoneticPr fontId="2"/>
  </si>
  <si>
    <t>週</t>
    <rPh sb="0" eb="1">
      <t>シュウ</t>
    </rPh>
    <phoneticPr fontId="2"/>
  </si>
  <si>
    <t>深夜
判定</t>
    <phoneticPr fontId="2"/>
  </si>
  <si>
    <t>5時</t>
    <rPh sb="1" eb="2">
      <t>ジ</t>
    </rPh>
    <phoneticPr fontId="2"/>
  </si>
  <si>
    <t>pm合計</t>
    <rPh sb="2" eb="3">
      <t>ゴウ</t>
    </rPh>
    <rPh sb="3" eb="4">
      <t>ケイ</t>
    </rPh>
    <phoneticPr fontId="2"/>
  </si>
  <si>
    <t>※本証明書は、自営業または就労者本人しか記入担当者になり得ない場合を除き、
　就労者本人が本人記載欄以外の項目を記入した場合は、証明が無効となります。</t>
    <phoneticPr fontId="2"/>
  </si>
  <si>
    <t>（１）就労時間帯が週で固定されている場合</t>
    <rPh sb="3" eb="5">
      <t>シュウロウ</t>
    </rPh>
    <rPh sb="5" eb="8">
      <t>ジカンタイ</t>
    </rPh>
    <rPh sb="9" eb="10">
      <t>シュウ</t>
    </rPh>
    <rPh sb="11" eb="13">
      <t>コテイ</t>
    </rPh>
    <rPh sb="18" eb="20">
      <t>バアイ</t>
    </rPh>
    <phoneticPr fontId="2"/>
  </si>
  <si>
    <t>（２）就労時間が曜日ごとに固定されている場合</t>
    <rPh sb="3" eb="7">
      <t>シュウロウジカン</t>
    </rPh>
    <rPh sb="8" eb="10">
      <t>ヨウビ</t>
    </rPh>
    <rPh sb="13" eb="15">
      <t>コテイ</t>
    </rPh>
    <rPh sb="20" eb="22">
      <t>バアイ</t>
    </rPh>
    <phoneticPr fontId="2"/>
  </si>
  <si>
    <t>①週３日以上の就労等をしていること</t>
    <rPh sb="1" eb="2">
      <t>シュウ</t>
    </rPh>
    <rPh sb="3" eb="4">
      <t>ニチ</t>
    </rPh>
    <rPh sb="4" eb="6">
      <t>イジョウ</t>
    </rPh>
    <rPh sb="7" eb="9">
      <t>シュウロウ</t>
    </rPh>
    <rPh sb="9" eb="10">
      <t>トウ</t>
    </rPh>
    <phoneticPr fontId="2"/>
  </si>
  <si>
    <t>・No.8の就労時間帯の時間帯（固定）のみ記入されている場合は、この時間帯から午後１時から午後５時までの時間を計算し、上記①の就労日数を乗算した時間を判断元とする。</t>
    <rPh sb="6" eb="8">
      <t>シュウロウ</t>
    </rPh>
    <rPh sb="8" eb="11">
      <t>ジカンタイ</t>
    </rPh>
    <rPh sb="12" eb="15">
      <t>ジカンタイ</t>
    </rPh>
    <rPh sb="16" eb="18">
      <t>コテイ</t>
    </rPh>
    <rPh sb="21" eb="23">
      <t>キニュウ</t>
    </rPh>
    <rPh sb="28" eb="30">
      <t>バアイ</t>
    </rPh>
    <rPh sb="34" eb="37">
      <t>ジカンタイ</t>
    </rPh>
    <rPh sb="39" eb="41">
      <t>ゴゴ</t>
    </rPh>
    <rPh sb="42" eb="43">
      <t>ジ</t>
    </rPh>
    <rPh sb="45" eb="47">
      <t>ゴゴ</t>
    </rPh>
    <rPh sb="48" eb="49">
      <t>ジ</t>
    </rPh>
    <rPh sb="52" eb="54">
      <t>ジカン</t>
    </rPh>
    <rPh sb="55" eb="57">
      <t>ケイサン</t>
    </rPh>
    <rPh sb="59" eb="61">
      <t>ジョウキ</t>
    </rPh>
    <rPh sb="63" eb="65">
      <t>シュウロウ</t>
    </rPh>
    <rPh sb="65" eb="67">
      <t>ニッスウ</t>
    </rPh>
    <rPh sb="68" eb="70">
      <t>ジョウサン</t>
    </rPh>
    <rPh sb="72" eb="74">
      <t>ジカン</t>
    </rPh>
    <rPh sb="75" eb="77">
      <t>ハンダン</t>
    </rPh>
    <rPh sb="77" eb="78">
      <t>モト</t>
    </rPh>
    <phoneticPr fontId="2"/>
  </si>
  <si>
    <t>・No.6の就労日数（１週あたりの日数）を判断元とする。</t>
    <rPh sb="6" eb="8">
      <t>シュウロウ</t>
    </rPh>
    <rPh sb="8" eb="10">
      <t>ニッスウ</t>
    </rPh>
    <rPh sb="12" eb="13">
      <t>シュウ</t>
    </rPh>
    <rPh sb="17" eb="19">
      <t>ニッスウ</t>
    </rPh>
    <rPh sb="21" eb="23">
      <t>ハンダン</t>
    </rPh>
    <rPh sb="23" eb="24">
      <t>モト</t>
    </rPh>
    <phoneticPr fontId="2"/>
  </si>
  <si>
    <t>・No.7の就労時間（日）を判断元とする。</t>
    <rPh sb="6" eb="8">
      <t>シュウロウ</t>
    </rPh>
    <rPh sb="8" eb="10">
      <t>ジカン</t>
    </rPh>
    <rPh sb="11" eb="12">
      <t>ヒ</t>
    </rPh>
    <rPh sb="14" eb="17">
      <t>ハンダンモト</t>
    </rPh>
    <phoneticPr fontId="2"/>
  </si>
  <si>
    <t>②１日４時間以上の終了等をしていること</t>
    <rPh sb="2" eb="3">
      <t>ニチ</t>
    </rPh>
    <rPh sb="4" eb="6">
      <t>ジカン</t>
    </rPh>
    <rPh sb="6" eb="8">
      <t>イジョウ</t>
    </rPh>
    <rPh sb="9" eb="11">
      <t>シュウリョウ</t>
    </rPh>
    <rPh sb="11" eb="12">
      <t>トウ</t>
    </rPh>
    <phoneticPr fontId="2"/>
  </si>
  <si>
    <t>・No.8の就労時間帯（曜日）ごとに１日の労働時間を計算し、4時間以上の曜日の合計日数を判断元とする。</t>
    <rPh sb="6" eb="11">
      <t>シュウロウジカンタイ</t>
    </rPh>
    <rPh sb="12" eb="14">
      <t>ヨウビ</t>
    </rPh>
    <rPh sb="19" eb="20">
      <t>ニチ</t>
    </rPh>
    <rPh sb="21" eb="23">
      <t>ロウドウ</t>
    </rPh>
    <rPh sb="23" eb="25">
      <t>ジカン</t>
    </rPh>
    <rPh sb="26" eb="28">
      <t>ケイサン</t>
    </rPh>
    <rPh sb="31" eb="35">
      <t>ジカンイジョウ</t>
    </rPh>
    <rPh sb="36" eb="38">
      <t>ヨウビ</t>
    </rPh>
    <rPh sb="39" eb="41">
      <t>ゴウケイ</t>
    </rPh>
    <rPh sb="41" eb="43">
      <t>ニッスウ</t>
    </rPh>
    <rPh sb="44" eb="46">
      <t>ハンダン</t>
    </rPh>
    <rPh sb="46" eb="47">
      <t>モト</t>
    </rPh>
    <phoneticPr fontId="2"/>
  </si>
  <si>
    <t>・No.8の就労時間帯（曜日）ごとに１日の労働時間を計算し、4時間以上の曜日の合計時間を①の日数で除した時間を判断元とする。</t>
    <rPh sb="6" eb="11">
      <t>シュウロウジカンタイ</t>
    </rPh>
    <rPh sb="12" eb="14">
      <t>ヨウビ</t>
    </rPh>
    <rPh sb="19" eb="20">
      <t>ニチ</t>
    </rPh>
    <rPh sb="21" eb="23">
      <t>ロウドウ</t>
    </rPh>
    <rPh sb="23" eb="25">
      <t>ジカン</t>
    </rPh>
    <rPh sb="26" eb="28">
      <t>ケイサン</t>
    </rPh>
    <rPh sb="31" eb="35">
      <t>ジカンイジョウ</t>
    </rPh>
    <rPh sb="36" eb="38">
      <t>ヨウビ</t>
    </rPh>
    <rPh sb="39" eb="41">
      <t>ゴウケイ</t>
    </rPh>
    <rPh sb="41" eb="43">
      <t>ジカン</t>
    </rPh>
    <rPh sb="46" eb="48">
      <t>ニッスウ</t>
    </rPh>
    <rPh sb="49" eb="50">
      <t>ジョ</t>
    </rPh>
    <rPh sb="52" eb="54">
      <t>ジカン</t>
    </rPh>
    <rPh sb="55" eb="57">
      <t>ハンダン</t>
    </rPh>
    <rPh sb="57" eb="58">
      <t>モト</t>
    </rPh>
    <phoneticPr fontId="2"/>
  </si>
  <si>
    <t>・No.8の就労時間帯（曜日）ごとに１日の労働時間を計算し、4時間以上の曜日で、かつ午後１時から午後５時までに含まれる時間の合計を判断元とする。</t>
    <rPh sb="6" eb="11">
      <t>シュウロウジカンタイ</t>
    </rPh>
    <rPh sb="12" eb="14">
      <t>ヨウビ</t>
    </rPh>
    <rPh sb="19" eb="20">
      <t>ニチ</t>
    </rPh>
    <rPh sb="21" eb="23">
      <t>ロウドウ</t>
    </rPh>
    <rPh sb="23" eb="25">
      <t>ジカン</t>
    </rPh>
    <rPh sb="26" eb="28">
      <t>ケイサン</t>
    </rPh>
    <rPh sb="31" eb="35">
      <t>ジカンイジョウ</t>
    </rPh>
    <rPh sb="36" eb="38">
      <t>ヨウビ</t>
    </rPh>
    <rPh sb="42" eb="44">
      <t>ゴゴ</t>
    </rPh>
    <rPh sb="45" eb="46">
      <t>ジ</t>
    </rPh>
    <rPh sb="48" eb="50">
      <t>ゴゴ</t>
    </rPh>
    <rPh sb="51" eb="52">
      <t>ジ</t>
    </rPh>
    <rPh sb="55" eb="56">
      <t>フク</t>
    </rPh>
    <rPh sb="59" eb="61">
      <t>ジカン</t>
    </rPh>
    <rPh sb="62" eb="64">
      <t>ゴウケイ</t>
    </rPh>
    <rPh sb="65" eb="67">
      <t>ハンダン</t>
    </rPh>
    <rPh sb="67" eb="68">
      <t>モト</t>
    </rPh>
    <phoneticPr fontId="2"/>
  </si>
  <si>
    <t>（３）不規則・変形労働時間制の場合</t>
    <rPh sb="3" eb="6">
      <t>フキソク</t>
    </rPh>
    <rPh sb="7" eb="9">
      <t>ヘンケイ</t>
    </rPh>
    <rPh sb="9" eb="11">
      <t>ロウドウ</t>
    </rPh>
    <rPh sb="11" eb="14">
      <t>ジカンセイ</t>
    </rPh>
    <rPh sb="15" eb="17">
      <t>バアイ</t>
    </rPh>
    <phoneticPr fontId="2"/>
  </si>
  <si>
    <t>・No.11の「上記就労日数の就労時間合計」の「１週目」から「４週目」までを合計し、その時間を４（週）で除した時間を、さらに①の結果の日数で除した時間を判断元とする。</t>
    <rPh sb="8" eb="10">
      <t>ジョウキ</t>
    </rPh>
    <rPh sb="10" eb="12">
      <t>シュウロウ</t>
    </rPh>
    <rPh sb="12" eb="14">
      <t>ニッスウ</t>
    </rPh>
    <rPh sb="15" eb="17">
      <t>シュウロウ</t>
    </rPh>
    <rPh sb="17" eb="21">
      <t>ジカンゴウケイ</t>
    </rPh>
    <rPh sb="25" eb="27">
      <t>シュウメ</t>
    </rPh>
    <rPh sb="32" eb="34">
      <t>シュウメ</t>
    </rPh>
    <rPh sb="38" eb="40">
      <t>ゴウケイ</t>
    </rPh>
    <rPh sb="44" eb="46">
      <t>ジカン</t>
    </rPh>
    <rPh sb="49" eb="50">
      <t>シュウ</t>
    </rPh>
    <rPh sb="52" eb="53">
      <t>ジョ</t>
    </rPh>
    <rPh sb="55" eb="57">
      <t>ジカン</t>
    </rPh>
    <rPh sb="64" eb="66">
      <t>ケッカ</t>
    </rPh>
    <rPh sb="67" eb="69">
      <t>ニッスウ</t>
    </rPh>
    <rPh sb="70" eb="71">
      <t>ジョ</t>
    </rPh>
    <rPh sb="73" eb="75">
      <t>ジカン</t>
    </rPh>
    <rPh sb="76" eb="79">
      <t>ハンダンモト</t>
    </rPh>
    <phoneticPr fontId="2"/>
  </si>
  <si>
    <t>・No.11の「１日４時間以上の就労日数」の「１週目」から「４週目」までを合計し、１２日～１５日を「３日」、１６日～１９日を「４日」、２０日以上を「５日」として判断元とする。</t>
    <rPh sb="9" eb="10">
      <t>ニチ</t>
    </rPh>
    <rPh sb="11" eb="13">
      <t>ジカン</t>
    </rPh>
    <rPh sb="13" eb="15">
      <t>イジョウ</t>
    </rPh>
    <rPh sb="16" eb="18">
      <t>シュウロウ</t>
    </rPh>
    <rPh sb="18" eb="20">
      <t>ニッスウ</t>
    </rPh>
    <rPh sb="24" eb="26">
      <t>シュウメ</t>
    </rPh>
    <rPh sb="31" eb="33">
      <t>シュウメ</t>
    </rPh>
    <rPh sb="37" eb="39">
      <t>ゴウケイ</t>
    </rPh>
    <rPh sb="43" eb="44">
      <t>ニチ</t>
    </rPh>
    <rPh sb="47" eb="48">
      <t>ニチ</t>
    </rPh>
    <rPh sb="51" eb="52">
      <t>ニチ</t>
    </rPh>
    <rPh sb="56" eb="57">
      <t>ニチ</t>
    </rPh>
    <rPh sb="60" eb="61">
      <t>ニチ</t>
    </rPh>
    <rPh sb="64" eb="65">
      <t>ニチ</t>
    </rPh>
    <rPh sb="69" eb="70">
      <t>ニチ</t>
    </rPh>
    <rPh sb="70" eb="72">
      <t>イジョウ</t>
    </rPh>
    <rPh sb="75" eb="76">
      <t>ニチ</t>
    </rPh>
    <rPh sb="80" eb="82">
      <t>ハンダン</t>
    </rPh>
    <rPh sb="82" eb="83">
      <t>モト</t>
    </rPh>
    <phoneticPr fontId="2"/>
  </si>
  <si>
    <t>・No.11の「上記就労時間合計に含まれる午後１時から午後５時の合計時間」の「１週目」から「４週目」までを合計し、その時間を４（週）で除した時間を判断元とする。</t>
    <rPh sb="8" eb="10">
      <t>ジョウキ</t>
    </rPh>
    <rPh sb="10" eb="12">
      <t>シュウロウ</t>
    </rPh>
    <rPh sb="12" eb="14">
      <t>ジカン</t>
    </rPh>
    <rPh sb="14" eb="16">
      <t>ゴウケイ</t>
    </rPh>
    <rPh sb="17" eb="18">
      <t>フク</t>
    </rPh>
    <rPh sb="21" eb="23">
      <t>ゴゴ</t>
    </rPh>
    <rPh sb="24" eb="25">
      <t>ジ</t>
    </rPh>
    <rPh sb="27" eb="29">
      <t>ゴゴ</t>
    </rPh>
    <rPh sb="30" eb="31">
      <t>ジ</t>
    </rPh>
    <rPh sb="32" eb="34">
      <t>ゴウケイ</t>
    </rPh>
    <rPh sb="34" eb="36">
      <t>ジカン</t>
    </rPh>
    <rPh sb="40" eb="42">
      <t>シュウメ</t>
    </rPh>
    <rPh sb="47" eb="49">
      <t>シュウメ</t>
    </rPh>
    <rPh sb="53" eb="55">
      <t>ゴウケイ</t>
    </rPh>
    <rPh sb="59" eb="61">
      <t>ジカン</t>
    </rPh>
    <rPh sb="64" eb="65">
      <t>シュウ</t>
    </rPh>
    <rPh sb="67" eb="68">
      <t>ジョ</t>
    </rPh>
    <rPh sb="70" eb="72">
      <t>ジカン</t>
    </rPh>
    <rPh sb="73" eb="76">
      <t>ハンダンモト</t>
    </rPh>
    <phoneticPr fontId="2"/>
  </si>
  <si>
    <t>（４）共通要件</t>
    <rPh sb="3" eb="5">
      <t>キョウツウ</t>
    </rPh>
    <rPh sb="5" eb="7">
      <t>ヨウケン</t>
    </rPh>
    <phoneticPr fontId="2"/>
  </si>
  <si>
    <t>・No.6の就労日数と、No.8の就労時間帯の時間帯（固定）の曜日の"■"の合計が異なる場合は、確認する必要があるので計算元とはしない。</t>
    <rPh sb="6" eb="8">
      <t>シュウロウ</t>
    </rPh>
    <rPh sb="8" eb="10">
      <t>ニッスウ</t>
    </rPh>
    <rPh sb="17" eb="19">
      <t>シュウロウ</t>
    </rPh>
    <rPh sb="19" eb="22">
      <t>ジカンタイ</t>
    </rPh>
    <rPh sb="23" eb="26">
      <t>ジカンタイ</t>
    </rPh>
    <rPh sb="27" eb="29">
      <t>コテイ</t>
    </rPh>
    <rPh sb="31" eb="33">
      <t>ヨウビ</t>
    </rPh>
    <rPh sb="38" eb="40">
      <t>ゴウケイ</t>
    </rPh>
    <rPh sb="41" eb="42">
      <t>コト</t>
    </rPh>
    <rPh sb="44" eb="46">
      <t>バアイ</t>
    </rPh>
    <rPh sb="48" eb="50">
      <t>カクニン</t>
    </rPh>
    <rPh sb="52" eb="54">
      <t>ヒツヨウ</t>
    </rPh>
    <rPh sb="59" eb="62">
      <t>ケイサンモト</t>
    </rPh>
    <phoneticPr fontId="2"/>
  </si>
  <si>
    <t>・午後１時から午後５時までの１週間の就労等の合計時間が１２時間未満であっても、週５日以上勤務で１週間の就労合計が３８時間４５分以上の場合は最低要件を満たすので、別途判断する。</t>
    <rPh sb="1" eb="3">
      <t>ゴゴ</t>
    </rPh>
    <rPh sb="4" eb="5">
      <t>ジ</t>
    </rPh>
    <rPh sb="7" eb="9">
      <t>ゴゴ</t>
    </rPh>
    <rPh sb="10" eb="11">
      <t>ジ</t>
    </rPh>
    <rPh sb="15" eb="17">
      <t>シュウカン</t>
    </rPh>
    <rPh sb="18" eb="20">
      <t>シュウロウ</t>
    </rPh>
    <rPh sb="20" eb="21">
      <t>トウ</t>
    </rPh>
    <rPh sb="22" eb="26">
      <t>ゴウケイジカン</t>
    </rPh>
    <rPh sb="29" eb="31">
      <t>ジカン</t>
    </rPh>
    <rPh sb="31" eb="33">
      <t>ミマン</t>
    </rPh>
    <rPh sb="39" eb="40">
      <t>シュウ</t>
    </rPh>
    <rPh sb="41" eb="42">
      <t>ニチ</t>
    </rPh>
    <rPh sb="42" eb="44">
      <t>イジョウ</t>
    </rPh>
    <rPh sb="44" eb="46">
      <t>キンム</t>
    </rPh>
    <rPh sb="48" eb="50">
      <t>シュウカン</t>
    </rPh>
    <rPh sb="51" eb="53">
      <t>シュウロウ</t>
    </rPh>
    <rPh sb="53" eb="55">
      <t>ゴウケイ</t>
    </rPh>
    <rPh sb="58" eb="60">
      <t>ジカン</t>
    </rPh>
    <rPh sb="62" eb="63">
      <t>フン</t>
    </rPh>
    <rPh sb="63" eb="65">
      <t>イジョウ</t>
    </rPh>
    <rPh sb="66" eb="68">
      <t>バアイ</t>
    </rPh>
    <rPh sb="69" eb="71">
      <t>サイテイ</t>
    </rPh>
    <rPh sb="71" eb="73">
      <t>ヨウケン</t>
    </rPh>
    <rPh sb="74" eb="75">
      <t>ミ</t>
    </rPh>
    <rPh sb="80" eb="82">
      <t>ベット</t>
    </rPh>
    <rPh sb="82" eb="84">
      <t>ハンダン</t>
    </rPh>
    <phoneticPr fontId="2"/>
  </si>
  <si>
    <t>・深夜を含む不規則勤務がある場合、指数が変わるので、別途判断する。</t>
    <rPh sb="1" eb="3">
      <t>シンヤ</t>
    </rPh>
    <rPh sb="4" eb="5">
      <t>フク</t>
    </rPh>
    <rPh sb="6" eb="9">
      <t>フキソク</t>
    </rPh>
    <rPh sb="9" eb="11">
      <t>キンム</t>
    </rPh>
    <rPh sb="14" eb="16">
      <t>バアイ</t>
    </rPh>
    <rPh sb="17" eb="19">
      <t>シスウ</t>
    </rPh>
    <rPh sb="20" eb="21">
      <t>カ</t>
    </rPh>
    <rPh sb="26" eb="28">
      <t>ベット</t>
    </rPh>
    <rPh sb="28" eb="30">
      <t>ハンダン</t>
    </rPh>
    <phoneticPr fontId="2"/>
  </si>
  <si>
    <t>指数自動判定フロー</t>
    <rPh sb="0" eb="2">
      <t>シスウ</t>
    </rPh>
    <rPh sb="2" eb="4">
      <t>ジドウ</t>
    </rPh>
    <rPh sb="4" eb="6">
      <t>ハンテイ</t>
    </rPh>
    <phoneticPr fontId="2"/>
  </si>
  <si>
    <t>From</t>
    <phoneticPr fontId="2"/>
  </si>
  <si>
    <t>To</t>
    <phoneticPr fontId="2"/>
  </si>
  <si>
    <t>To+</t>
    <phoneticPr fontId="2"/>
  </si>
  <si>
    <t>一日
時間</t>
    <phoneticPr fontId="2"/>
  </si>
  <si>
    <t>週
平均</t>
    <rPh sb="0" eb="1">
      <t>シュウ</t>
    </rPh>
    <rPh sb="2" eb="4">
      <t>ヘイキン</t>
    </rPh>
    <phoneticPr fontId="2"/>
  </si>
  <si>
    <t>午後
平均</t>
    <rPh sb="0" eb="2">
      <t>ゴゴ</t>
    </rPh>
    <rPh sb="3" eb="5">
      <t>ヘイキン</t>
    </rPh>
    <phoneticPr fontId="2"/>
  </si>
  <si>
    <r>
      <t xml:space="preserve">　　　　　　　就労期間
</t>
    </r>
    <r>
      <rPr>
        <b/>
        <sz val="6"/>
        <rFont val="MS UI Gothic"/>
        <family val="3"/>
        <charset val="128"/>
      </rPr>
      <t>※　連続する４週間を１週間ごとに
　　 区切って記入</t>
    </r>
    <rPh sb="7" eb="9">
      <t>シュウロウ</t>
    </rPh>
    <rPh sb="9" eb="10">
      <t>キ</t>
    </rPh>
    <phoneticPr fontId="2"/>
  </si>
  <si>
    <t>上記就労時間に含まれる１週間の
午後１時から午後５時までの合計時間</t>
    <rPh sb="2" eb="4">
      <t>シュウロウ</t>
    </rPh>
    <rPh sb="4" eb="6">
      <t>ジカン</t>
    </rPh>
    <rPh sb="7" eb="8">
      <t>フク</t>
    </rPh>
    <rPh sb="12" eb="14">
      <t>シュウカン</t>
    </rPh>
    <rPh sb="16" eb="18">
      <t>ゴゴ</t>
    </rPh>
    <rPh sb="19" eb="20">
      <t>ジ</t>
    </rPh>
    <rPh sb="22" eb="24">
      <t>ゴゴ</t>
    </rPh>
    <rPh sb="25" eb="26">
      <t>ジ</t>
    </rPh>
    <rPh sb="29" eb="31">
      <t>ゴウケイ</t>
    </rPh>
    <rPh sb="31" eb="33">
      <t>ジカン</t>
    </rPh>
    <phoneticPr fontId="2"/>
  </si>
  <si>
    <r>
      <t xml:space="preserve">就労時間
</t>
    </r>
    <r>
      <rPr>
        <b/>
        <sz val="6"/>
        <rFont val="MS UI Gothic"/>
        <family val="3"/>
        <charset val="128"/>
      </rPr>
      <t>※　残業時間を除き
　　休憩時間を含む</t>
    </r>
    <phoneticPr fontId="2"/>
  </si>
  <si>
    <t>本人の就労状況に関する追加項目</t>
    <rPh sb="0" eb="2">
      <t>ホンニン</t>
    </rPh>
    <rPh sb="3" eb="5">
      <t>シュウロウ</t>
    </rPh>
    <rPh sb="5" eb="7">
      <t>ジョウキョウ</t>
    </rPh>
    <rPh sb="8" eb="9">
      <t>カン</t>
    </rPh>
    <rPh sb="11" eb="13">
      <t>ツイカ</t>
    </rPh>
    <rPh sb="13" eb="15">
      <t>コウモク</t>
    </rPh>
    <phoneticPr fontId="2"/>
  </si>
  <si>
    <t>事業所名</t>
  </si>
  <si>
    <t>住所</t>
  </si>
  <si>
    <t>産休·育休中</t>
    <phoneticPr fontId="2"/>
  </si>
  <si>
    <t>内線</t>
    <rPh sb="0" eb="2">
      <t>ナイセン</t>
    </rPh>
    <phoneticPr fontId="2"/>
  </si>
  <si>
    <r>
      <t xml:space="preserve">No.
</t>
    </r>
    <r>
      <rPr>
        <b/>
        <sz val="7"/>
        <color theme="0"/>
        <rFont val="MS UI Gothic"/>
        <family val="3"/>
        <charset val="128"/>
      </rPr>
      <t>2</t>
    </r>
    <phoneticPr fontId="2"/>
  </si>
  <si>
    <r>
      <t xml:space="preserve">No.
</t>
    </r>
    <r>
      <rPr>
        <b/>
        <sz val="7"/>
        <color theme="0"/>
        <rFont val="MS UI Gothic"/>
        <family val="3"/>
        <charset val="128"/>
      </rPr>
      <t>3</t>
    </r>
    <phoneticPr fontId="2"/>
  </si>
  <si>
    <t>主な
就労先</t>
    <rPh sb="3" eb="5">
      <t>シュウロウ</t>
    </rPh>
    <phoneticPr fontId="2"/>
  </si>
  <si>
    <t>□</t>
    <phoneticPr fontId="2"/>
  </si>
  <si>
    <t>短期</t>
    <rPh sb="0" eb="2">
      <t>タンキ</t>
    </rPh>
    <phoneticPr fontId="2"/>
  </si>
  <si>
    <t>From</t>
    <phoneticPr fontId="2"/>
  </si>
  <si>
    <t>To</t>
    <phoneticPr fontId="2"/>
  </si>
  <si>
    <t>24以上</t>
    <rPh sb="2" eb="4">
      <t>イジョウ</t>
    </rPh>
    <phoneticPr fontId="2"/>
  </si>
  <si>
    <t>-24</t>
    <phoneticPr fontId="2"/>
  </si>
  <si>
    <t>週</t>
    <rPh sb="0" eb="1">
      <t>シュウ</t>
    </rPh>
    <phoneticPr fontId="2"/>
  </si>
  <si>
    <t>No.7</t>
    <phoneticPr fontId="2"/>
  </si>
  <si>
    <t>No.8</t>
    <phoneticPr fontId="2"/>
  </si>
  <si>
    <t>週合計</t>
    <rPh sb="0" eb="3">
      <t>シュウゴウケイ</t>
    </rPh>
    <phoneticPr fontId="2"/>
  </si>
  <si>
    <t>判定</t>
    <phoneticPr fontId="2"/>
  </si>
  <si>
    <t>4週
合計</t>
    <rPh sb="1" eb="2">
      <t>シュウ</t>
    </rPh>
    <rPh sb="3" eb="5">
      <t>ゴウケイ</t>
    </rPh>
    <phoneticPr fontId="2"/>
  </si>
  <si>
    <t>午後
判定</t>
    <rPh sb="0" eb="2">
      <t>ゴゴ</t>
    </rPh>
    <rPh sb="3" eb="5">
      <t>ハンテイ</t>
    </rPh>
    <phoneticPr fontId="2"/>
  </si>
  <si>
    <t>週判定</t>
    <rPh sb="0" eb="1">
      <t>シュウ</t>
    </rPh>
    <rPh sb="1" eb="3">
      <t>ハンテイ</t>
    </rPh>
    <phoneticPr fontId="2"/>
  </si>
  <si>
    <t>週</t>
    <rPh sb="0" eb="1">
      <t>シュウ</t>
    </rPh>
    <phoneticPr fontId="2"/>
  </si>
  <si>
    <t>日</t>
    <rPh sb="0" eb="1">
      <t>ヒ</t>
    </rPh>
    <phoneticPr fontId="2"/>
  </si>
  <si>
    <t>月&gt;=24</t>
    <rPh sb="0" eb="1">
      <t>ツキ</t>
    </rPh>
    <phoneticPr fontId="2"/>
  </si>
  <si>
    <t>月&lt;24</t>
    <rPh sb="0" eb="1">
      <t>ツキ</t>
    </rPh>
    <phoneticPr fontId="2"/>
  </si>
  <si>
    <t>月&lt;24（時間数）</t>
    <rPh sb="0" eb="1">
      <t>ツキ</t>
    </rPh>
    <rPh sb="5" eb="8">
      <t>ジカンスウ</t>
    </rPh>
    <phoneticPr fontId="2"/>
  </si>
  <si>
    <t>週&gt;=24</t>
    <rPh sb="0" eb="1">
      <t>シュウ</t>
    </rPh>
    <phoneticPr fontId="2"/>
  </si>
  <si>
    <t>週&lt;24</t>
    <rPh sb="0" eb="1">
      <t>シュウ</t>
    </rPh>
    <phoneticPr fontId="2"/>
  </si>
  <si>
    <t>月計</t>
    <rPh sb="0" eb="1">
      <t>ツキ</t>
    </rPh>
    <rPh sb="1" eb="2">
      <t>ケイ</t>
    </rPh>
    <phoneticPr fontId="2"/>
  </si>
  <si>
    <t>週計</t>
    <rPh sb="0" eb="1">
      <t>シュウ</t>
    </rPh>
    <rPh sb="1" eb="2">
      <t>ケイ</t>
    </rPh>
    <phoneticPr fontId="2"/>
  </si>
  <si>
    <t>チェック①</t>
    <phoneticPr fontId="2"/>
  </si>
  <si>
    <t>チェック②</t>
    <phoneticPr fontId="2"/>
  </si>
  <si>
    <t>チェック③</t>
    <phoneticPr fontId="2"/>
  </si>
  <si>
    <t>チェック結果</t>
    <rPh sb="4" eb="6">
      <t>ケッカ</t>
    </rPh>
    <phoneticPr fontId="2"/>
  </si>
  <si>
    <t>※４週あたりの勤務日数が２分の１を超えている勤務地を選択</t>
    <rPh sb="2" eb="3">
      <t>シュウ</t>
    </rPh>
    <rPh sb="7" eb="11">
      <t>キンムニッスウ</t>
    </rPh>
    <rPh sb="17" eb="18">
      <t>コ</t>
    </rPh>
    <phoneticPr fontId="2"/>
  </si>
  <si>
    <t>【項目4「就労場所」について】</t>
    <rPh sb="1" eb="3">
      <t>コウモク</t>
    </rPh>
    <rPh sb="5" eb="9">
      <t>シュウロウバショ</t>
    </rPh>
    <phoneticPr fontId="2"/>
  </si>
  <si>
    <t>・　就労先住所が自宅住所の場合でも、毎日の仕事はお客様宅など外出先で行う場合は自宅外としてください。仕事が自宅内、
    自宅外の両方の場合は、月（４週）あたりの勤務日数が２分の１を超えている勤務地を選択してください。</t>
    <rPh sb="30" eb="32">
      <t>ガイシュツ</t>
    </rPh>
    <rPh sb="32" eb="33">
      <t>サキ</t>
    </rPh>
    <rPh sb="92" eb="93">
      <t>コ</t>
    </rPh>
    <phoneticPr fontId="2"/>
  </si>
  <si>
    <t>・　本項目に記入がある場合は、６月１日時点の状況で審査を行います。制度取得の有無について事業者と就労者の双方で
    確認して記入してください。</t>
    <rPh sb="2" eb="5">
      <t>ホンコウモク</t>
    </rPh>
    <rPh sb="6" eb="8">
      <t>キニュウ</t>
    </rPh>
    <rPh sb="11" eb="13">
      <t>バアイ</t>
    </rPh>
    <rPh sb="16" eb="17">
      <t>ガツ</t>
    </rPh>
    <rPh sb="18" eb="19">
      <t>ニチ</t>
    </rPh>
    <rPh sb="19" eb="21">
      <t>ジテン</t>
    </rPh>
    <rPh sb="22" eb="24">
      <t>ジョウキョウ</t>
    </rPh>
    <rPh sb="25" eb="27">
      <t>シンサ</t>
    </rPh>
    <rPh sb="28" eb="29">
      <t>オコナ</t>
    </rPh>
    <rPh sb="33" eb="35">
      <t>セイド</t>
    </rPh>
    <rPh sb="35" eb="37">
      <t>シュトク</t>
    </rPh>
    <rPh sb="38" eb="40">
      <t>ウム</t>
    </rPh>
    <rPh sb="44" eb="47">
      <t>ジギョウシャ</t>
    </rPh>
    <rPh sb="48" eb="51">
      <t>シュウロウシャ</t>
    </rPh>
    <rPh sb="60" eb="62">
      <t>カクニン</t>
    </rPh>
    <rPh sb="64" eb="66">
      <t>キニュウ</t>
    </rPh>
    <phoneticPr fontId="2"/>
  </si>
  <si>
    <t>就労証明書（エクセル版）をダウンロードし、作成することも可能です。エクセル版なら訂正や複写も簡単！</t>
    <rPh sb="0" eb="5">
      <t>シュウロウショウメイショ</t>
    </rPh>
    <rPh sb="10" eb="11">
      <t>バン</t>
    </rPh>
    <rPh sb="21" eb="23">
      <t>サクセイ</t>
    </rPh>
    <rPh sb="28" eb="30">
      <t>カノウ</t>
    </rPh>
    <rPh sb="37" eb="38">
      <t>バン</t>
    </rPh>
    <rPh sb="40" eb="42">
      <t>テイセイ</t>
    </rPh>
    <rPh sb="43" eb="45">
      <t>フクシャ</t>
    </rPh>
    <rPh sb="46" eb="48">
      <t>カンタン</t>
    </rPh>
    <phoneticPr fontId="106"/>
  </si>
  <si>
    <t>【エクセル版ダウンロード】</t>
    <rPh sb="5" eb="6">
      <t>バン</t>
    </rPh>
    <phoneticPr fontId="106"/>
  </si>
  <si>
    <t>　https://www.city.adachi.tokyo.jp/on-line/shinsesho/gakudou.html　または右のＱＲコードから！</t>
  </si>
  <si>
    <t>■証明書を発行する事業者に関する項目（①～⑥）</t>
    <rPh sb="16" eb="18">
      <t>コウモク</t>
    </rPh>
    <phoneticPr fontId="106"/>
  </si>
  <si>
    <t>項目番号</t>
    <rPh sb="0" eb="2">
      <t>コウモク</t>
    </rPh>
    <rPh sb="2" eb="4">
      <t>バンゴウ</t>
    </rPh>
    <phoneticPr fontId="106"/>
  </si>
  <si>
    <t>項目名</t>
    <rPh sb="0" eb="3">
      <t>コウモクメイ</t>
    </rPh>
    <phoneticPr fontId="106"/>
  </si>
  <si>
    <t>説明</t>
    <rPh sb="0" eb="2">
      <t>セツメイ</t>
    </rPh>
    <phoneticPr fontId="106"/>
  </si>
  <si>
    <t>記載条件</t>
    <rPh sb="0" eb="2">
      <t>キサイ</t>
    </rPh>
    <rPh sb="2" eb="4">
      <t>ジョウケン</t>
    </rPh>
    <phoneticPr fontId="106"/>
  </si>
  <si>
    <t>①</t>
    <phoneticPr fontId="106"/>
  </si>
  <si>
    <t>証明書発行事業所名</t>
    <phoneticPr fontId="106"/>
  </si>
  <si>
    <t>・就労証明書を発行する事業所の名称（法人名）を記載してください。</t>
    <rPh sb="11" eb="14">
      <t>ジギョウショ</t>
    </rPh>
    <phoneticPr fontId="106"/>
  </si>
  <si>
    <t>必須</t>
    <rPh sb="0" eb="2">
      <t>ヒッス</t>
    </rPh>
    <phoneticPr fontId="106"/>
  </si>
  <si>
    <t>②</t>
    <phoneticPr fontId="106"/>
  </si>
  <si>
    <t>証明書発行事業所住所</t>
    <phoneticPr fontId="106"/>
  </si>
  <si>
    <t>・就労証明書を発行する事業所の住所を記載してください。</t>
    <phoneticPr fontId="106"/>
  </si>
  <si>
    <t>③</t>
    <phoneticPr fontId="106"/>
  </si>
  <si>
    <t>証明書発行責任者氏名</t>
    <phoneticPr fontId="106"/>
  </si>
  <si>
    <t>・就労証明書の内容を証明する責任者の氏名を記載してください。</t>
    <rPh sb="1" eb="3">
      <t>シュウロウ</t>
    </rPh>
    <rPh sb="7" eb="9">
      <t>ナイヨウ</t>
    </rPh>
    <rPh sb="10" eb="12">
      <t>ショウメイ</t>
    </rPh>
    <rPh sb="14" eb="17">
      <t>セキニンシャ</t>
    </rPh>
    <phoneticPr fontId="106"/>
  </si>
  <si>
    <t>④</t>
    <phoneticPr fontId="106"/>
  </si>
  <si>
    <t>証明日</t>
    <rPh sb="0" eb="2">
      <t>ショウメイ</t>
    </rPh>
    <rPh sb="2" eb="3">
      <t>ビ</t>
    </rPh>
    <phoneticPr fontId="106"/>
  </si>
  <si>
    <t>・就労証明書を作成した日を記載してください。</t>
    <rPh sb="1" eb="3">
      <t>シュウロウ</t>
    </rPh>
    <phoneticPr fontId="106"/>
  </si>
  <si>
    <t>⑤</t>
    <phoneticPr fontId="106"/>
  </si>
  <si>
    <t>記載内容の問合せ先</t>
    <phoneticPr fontId="106"/>
  </si>
  <si>
    <t>・就労証明書の内容について照会させていただく場合がありますので忘れずに記載
　してください。
・部署が存在しない場合は「なし」と記載するか空欄としてください。</t>
    <rPh sb="1" eb="3">
      <t>シュウロウ</t>
    </rPh>
    <rPh sb="48" eb="50">
      <t>ブショ</t>
    </rPh>
    <rPh sb="64" eb="66">
      <t>キサイ</t>
    </rPh>
    <phoneticPr fontId="106"/>
  </si>
  <si>
    <t>■氏名等に関する項目</t>
    <rPh sb="8" eb="10">
      <t>コウモク</t>
    </rPh>
    <phoneticPr fontId="106"/>
  </si>
  <si>
    <t>№1</t>
    <phoneticPr fontId="106"/>
  </si>
  <si>
    <t>フリガナ/氏名</t>
    <phoneticPr fontId="106"/>
  </si>
  <si>
    <t>・証明する就労者の氏名、フリガナを記載してください。</t>
    <rPh sb="1" eb="3">
      <t>ショウメイ</t>
    </rPh>
    <rPh sb="5" eb="8">
      <t>シュウロウシャ</t>
    </rPh>
    <phoneticPr fontId="106"/>
  </si>
  <si>
    <t>住所</t>
    <phoneticPr fontId="106"/>
  </si>
  <si>
    <t>・証明する就労者の居住住所を記載してください。</t>
    <rPh sb="1" eb="3">
      <t>ショウメイ</t>
    </rPh>
    <rPh sb="9" eb="11">
      <t>キョジュウ</t>
    </rPh>
    <phoneticPr fontId="106"/>
  </si>
  <si>
    <t>■本人の就労状況、就労先（就労予定先の場合含む）に関する項目</t>
    <phoneticPr fontId="106"/>
  </si>
  <si>
    <t>№2</t>
    <phoneticPr fontId="106"/>
  </si>
  <si>
    <t>就労状況・予定</t>
    <phoneticPr fontId="106"/>
  </si>
  <si>
    <t>・現在の就労状況について該当する項目をチェック（■）してください。
・「就労予定（転勤内定含む）」には、就労証明書の発行時点では就労していないが
　今後の就労先として内定している場合に選択してください。
・いずれにも該当しない場合は「□その他」をチェック（■）し、カッコ内に具体的
　に記載してください。</t>
    <rPh sb="52" eb="54">
      <t>シュウロウ</t>
    </rPh>
    <rPh sb="54" eb="57">
      <t>ショウメイショ</t>
    </rPh>
    <rPh sb="58" eb="62">
      <t>ハッコウジテン</t>
    </rPh>
    <rPh sb="64" eb="66">
      <t>シュウロウ</t>
    </rPh>
    <rPh sb="74" eb="76">
      <t>コンゴ</t>
    </rPh>
    <rPh sb="79" eb="80">
      <t>サキ</t>
    </rPh>
    <rPh sb="92" eb="94">
      <t>センタク</t>
    </rPh>
    <phoneticPr fontId="106"/>
  </si>
  <si>
    <t>№3</t>
    <phoneticPr fontId="106"/>
  </si>
  <si>
    <t>主な就労先事業所名/電話番号</t>
    <rPh sb="10" eb="14">
      <t>デンワバンゴウ</t>
    </rPh>
    <phoneticPr fontId="106"/>
  </si>
  <si>
    <t>・就労者の就労場所、就労先電話番号、就労先住所を記載してください。
・就労場所が日によって変わる場合は、事務所の住所等を記載してください。</t>
    <rPh sb="1" eb="4">
      <t>シュウロウシャ</t>
    </rPh>
    <rPh sb="7" eb="9">
      <t>バショ</t>
    </rPh>
    <rPh sb="10" eb="12">
      <t>シュウロウ</t>
    </rPh>
    <rPh sb="12" eb="13">
      <t>サキ</t>
    </rPh>
    <rPh sb="13" eb="17">
      <t>デンワバンゴウ</t>
    </rPh>
    <rPh sb="18" eb="21">
      <t>シュウロウサキ</t>
    </rPh>
    <rPh sb="21" eb="23">
      <t>ジュウショ</t>
    </rPh>
    <rPh sb="24" eb="26">
      <t>キサイ</t>
    </rPh>
    <rPh sb="35" eb="39">
      <t>シュウロウバショ</t>
    </rPh>
    <rPh sb="40" eb="41">
      <t>ヒ</t>
    </rPh>
    <rPh sb="45" eb="46">
      <t>カ</t>
    </rPh>
    <rPh sb="48" eb="50">
      <t>バアイ</t>
    </rPh>
    <rPh sb="52" eb="55">
      <t>ジムショ</t>
    </rPh>
    <rPh sb="56" eb="58">
      <t>ジュウショ</t>
    </rPh>
    <rPh sb="58" eb="59">
      <t>ナド</t>
    </rPh>
    <rPh sb="60" eb="62">
      <t>キサイ</t>
    </rPh>
    <phoneticPr fontId="106"/>
  </si>
  <si>
    <t>主な就労先住所</t>
    <phoneticPr fontId="106"/>
  </si>
  <si>
    <t>№4</t>
    <phoneticPr fontId="106"/>
  </si>
  <si>
    <t>就労場所</t>
    <rPh sb="0" eb="4">
      <t>シュウロウバショ</t>
    </rPh>
    <phoneticPr fontId="106"/>
  </si>
  <si>
    <t>・就労先住所が自宅住所(同敷地内)の場合は、自宅内としてください。
・就労先住所が自宅住所の場合でも、毎日の仕事はお客様宅など外出先で行う場合
　は自宅外としてください。仕事が自宅内、自宅外の両方の場合は、月(４週)あたり
　の勤務日数が２分の１を超えている勤務地を選択してください。
・自宅内の仕事で、プレス・研磨・裁断機・有機溶剤等有害薬品・高熱バーナーを
　使用する場合は申し出てください。自宅外就労として扱います。</t>
    <rPh sb="124" eb="125">
      <t>コ</t>
    </rPh>
    <phoneticPr fontId="106"/>
  </si>
  <si>
    <t>■本人との契約（雇用契約等、就労に関する契約）・就業規則の内容に関する項目</t>
    <phoneticPr fontId="106"/>
  </si>
  <si>
    <t>№5</t>
    <phoneticPr fontId="106"/>
  </si>
  <si>
    <t>就労形態/働き方</t>
    <phoneticPr fontId="106"/>
  </si>
  <si>
    <t>・就労形態及び働き方について該当する項目をチェック（■）してください。
・いずれにも該当しない場合は、「その他」にチェック（■）し、カッコ内に具体的
　に記載してください。</t>
    <rPh sb="5" eb="6">
      <t>オヨ</t>
    </rPh>
    <rPh sb="7" eb="8">
      <t>ハタラ</t>
    </rPh>
    <rPh sb="9" eb="10">
      <t>カタ</t>
    </rPh>
    <rPh sb="54" eb="55">
      <t>タ</t>
    </rPh>
    <phoneticPr fontId="106"/>
  </si>
  <si>
    <t>№6</t>
    <phoneticPr fontId="106"/>
  </si>
  <si>
    <t>就労日数</t>
    <rPh sb="0" eb="2">
      <t>シュウロウ</t>
    </rPh>
    <rPh sb="2" eb="4">
      <t>ニッスウ</t>
    </rPh>
    <phoneticPr fontId="106"/>
  </si>
  <si>
    <t>・雇用契約に基づく１か月、１週間あたりの就労日数を記載してください。
　【月の就労日数が定められている場合】
　　・週当たりの就労日数は、４(週)で除した日数を記載してください。
　　※小数点以下の端数が生じる場合は小数点第二位まで記入してください。
　【週の就労日数が定められている場合】
　　・月の就労日数は、４(週)を乗じた日数を記載してください。
　【年の就労日数が定められている場合】
　　・月当たりの就労日数は、１２(月)で除した日数を記載してください。
　　・週当たりの就労日数は、４８(週)で除した日数を記載してください。
　　※小数点以下の端数が生じる場合は小数点第二位まで記入してください。</t>
    <rPh sb="93" eb="98">
      <t>ショウスウテンイカ</t>
    </rPh>
    <rPh sb="99" eb="101">
      <t>ハスウ</t>
    </rPh>
    <rPh sb="102" eb="103">
      <t>ショウ</t>
    </rPh>
    <rPh sb="105" eb="107">
      <t>バアイ</t>
    </rPh>
    <rPh sb="108" eb="111">
      <t>ショウスウテン</t>
    </rPh>
    <rPh sb="111" eb="113">
      <t>ダイニ</t>
    </rPh>
    <rPh sb="113" eb="114">
      <t>イ</t>
    </rPh>
    <rPh sb="116" eb="118">
      <t>キニュウ</t>
    </rPh>
    <phoneticPr fontId="106"/>
  </si>
  <si>
    <t>№7</t>
    <phoneticPr fontId="106"/>
  </si>
  <si>
    <t>就労時間
※残業時間を除き休憩時間含む</t>
    <rPh sb="6" eb="10">
      <t>ザンギョウジカン</t>
    </rPh>
    <rPh sb="11" eb="12">
      <t>ノゾ</t>
    </rPh>
    <phoneticPr fontId="106"/>
  </si>
  <si>
    <t>・雇用契約に基づく１か月、１週間、１日あたりの就労時間を記載してください。
　【日の勤務時間のみ定められている場合】
　　・月の就労時間は、日の勤務時間に月の就労日数を乗じた時間を記載してくだ
　　　さい。
　　・週の就労時間は、日の勤務時間に週の就労日数を乗じた時間を記載してくだ
　　　さい。
　【週の勤務時間のみ定められている場合】
　　・月の就労時間は、週の勤務時間に４(週)を乗じた時間を記載してください。
　　・日の就労時間は、週の勤務時間を週の勤務日数で除した時間を記載してくだ
　　　さい。
　　※小数点以下の端数が生じる場合は小数点第二位まで記入してください。
　【月の勤務時間のみ定められている場合】
　　・週の就労時間は、月の勤務時間を４(週)で除した時間を記載してください。
　　・日の就労時間は、月の勤務時間を月の勤務日数で除した時間を記載してくだ
　　　さい。
　　※小数点以下の端数が生じる場合は小数点第二位まで記入してください。
・就労時間には、就業規則等で定められている休憩時間を含めますが、残業時間は除
　いてください。
・育児短時間勤務制度等を利用している場合でも、制度利用前の就労時間数を記載
　してください。</t>
    <rPh sb="40" eb="41">
      <t>ヒ</t>
    </rPh>
    <rPh sb="42" eb="46">
      <t>キンムジカン</t>
    </rPh>
    <rPh sb="48" eb="49">
      <t>サダ</t>
    </rPh>
    <rPh sb="55" eb="57">
      <t>バアイ</t>
    </rPh>
    <rPh sb="66" eb="68">
      <t>ジカン</t>
    </rPh>
    <rPh sb="70" eb="71">
      <t>ヒ</t>
    </rPh>
    <rPh sb="72" eb="76">
      <t>キンムジカン</t>
    </rPh>
    <rPh sb="77" eb="78">
      <t>ツキ</t>
    </rPh>
    <rPh sb="79" eb="83">
      <t>シュウロウニッスウ</t>
    </rPh>
    <rPh sb="84" eb="85">
      <t>ジョウ</t>
    </rPh>
    <rPh sb="87" eb="89">
      <t>ジカン</t>
    </rPh>
    <rPh sb="107" eb="108">
      <t>シュウ</t>
    </rPh>
    <rPh sb="109" eb="113">
      <t>シュウロウジカン</t>
    </rPh>
    <rPh sb="122" eb="123">
      <t>シュウ</t>
    </rPh>
    <rPh sb="151" eb="152">
      <t>シュウ</t>
    </rPh>
    <rPh sb="181" eb="182">
      <t>シュウ</t>
    </rPh>
    <rPh sb="196" eb="198">
      <t>ジカン</t>
    </rPh>
    <rPh sb="212" eb="213">
      <t>ヒ</t>
    </rPh>
    <rPh sb="227" eb="228">
      <t>シュウ</t>
    </rPh>
    <rPh sb="229" eb="231">
      <t>キンム</t>
    </rPh>
    <rPh sb="231" eb="233">
      <t>ニッスウ</t>
    </rPh>
    <rPh sb="234" eb="235">
      <t>ジョ</t>
    </rPh>
    <rPh sb="292" eb="293">
      <t>ツキ</t>
    </rPh>
    <rPh sb="322" eb="323">
      <t>ツキ</t>
    </rPh>
    <rPh sb="334" eb="335">
      <t>ジョ</t>
    </rPh>
    <rPh sb="361" eb="362">
      <t>ツキ</t>
    </rPh>
    <rPh sb="368" eb="369">
      <t>ツキ</t>
    </rPh>
    <rPh sb="371" eb="373">
      <t>ジカン</t>
    </rPh>
    <rPh sb="375" eb="376">
      <t>ジョ</t>
    </rPh>
    <rPh sb="434" eb="435">
      <t>ノゾ</t>
    </rPh>
    <phoneticPr fontId="106"/>
  </si>
  <si>
    <t>№8</t>
    <phoneticPr fontId="106"/>
  </si>
  <si>
    <t>就労時間帯
※残業時間を除き休憩時間含む</t>
    <phoneticPr fontId="106"/>
  </si>
  <si>
    <t>・就労時間帯（何時から何時まで働くこととされているか）を記載してください。
・育児短時間勤務制度等を利用している場合でも、制度利用前の就労時間帯を記載
　してください。
・時間帯は、｢２４時間表記｣で記載してください。
・１週間の就労時間帯が固定されている場合は、「時間帯（固定）」の欄に就労時間
　帯と就労する曜日にチェック（■）してください。
・曜日で就業時間帯が異なる場合など、１週間の中で異なる就業時間帯を組み合わせ
　ている場合は、｢時間帯（月～日）｣の欄に１週間の標準的な就労時間帯のパターン
　を記載してください。
・フレックスタイム制、裁量労働制の場合は、｢時間帯（月～日）｣の欄に標準的な
　就労時間帯を記載してください。
・勤務日や勤務時間帯がシフトやローテーション表などで定められ、不規則に変動
　する働き方の場合は、この欄に記載せずNo11「不規則勤務等における直近４週間
　の勤務実績」を記載してください。</t>
    <rPh sb="28" eb="30">
      <t>キサイ</t>
    </rPh>
    <rPh sb="112" eb="114">
      <t>シュウカン</t>
    </rPh>
    <rPh sb="115" eb="120">
      <t>シュウロウジカンタイ</t>
    </rPh>
    <rPh sb="121" eb="123">
      <t>コテイ</t>
    </rPh>
    <rPh sb="128" eb="130">
      <t>バアイ</t>
    </rPh>
    <rPh sb="142" eb="143">
      <t>ラン</t>
    </rPh>
    <rPh sb="152" eb="154">
      <t>シュウロウ</t>
    </rPh>
    <rPh sb="156" eb="158">
      <t>ヨウビ</t>
    </rPh>
    <phoneticPr fontId="106"/>
  </si>
  <si>
    <t>1.勤務日数や
　勤務時間帯
　が規則的に
　決められて
　いる場合
2.個人事業主
　等で営業時
　間や作時時
　間等が決め
　られている
　場合</t>
    <rPh sb="5" eb="6">
      <t>スウ</t>
    </rPh>
    <rPh sb="23" eb="24">
      <t>キ</t>
    </rPh>
    <rPh sb="38" eb="40">
      <t>コジン</t>
    </rPh>
    <rPh sb="40" eb="43">
      <t>ジギョウヌシ</t>
    </rPh>
    <rPh sb="45" eb="46">
      <t>トウ</t>
    </rPh>
    <rPh sb="47" eb="49">
      <t>エイギョウ</t>
    </rPh>
    <rPh sb="49" eb="50">
      <t>ジ</t>
    </rPh>
    <rPh sb="52" eb="53">
      <t>アイダ</t>
    </rPh>
    <rPh sb="55" eb="56">
      <t>ジ</t>
    </rPh>
    <rPh sb="59" eb="60">
      <t>アイダ</t>
    </rPh>
    <rPh sb="60" eb="61">
      <t>トウ</t>
    </rPh>
    <rPh sb="62" eb="63">
      <t>キ</t>
    </rPh>
    <rPh sb="73" eb="75">
      <t>バアイ</t>
    </rPh>
    <phoneticPr fontId="106"/>
  </si>
  <si>
    <t>№9</t>
    <phoneticPr fontId="106"/>
  </si>
  <si>
    <t>短時間勤務制度の取得
（予定を含む）</t>
    <phoneticPr fontId="106"/>
  </si>
  <si>
    <t>・育児短時間勤務制度等を利用している場合は、制度利用後の就労時間帯及び取得
　期間を記載してください。
・今後、取得する予定や継続する予定を含みます。
・本項目に記載がある場合は、６月１日時点の状況で審査を行います。
　制度取得の有無について事業者と就労者の双方で確認してください。</t>
    <rPh sb="26" eb="27">
      <t>ゴ</t>
    </rPh>
    <rPh sb="32" eb="33">
      <t>タイ</t>
    </rPh>
    <rPh sb="33" eb="34">
      <t>オヨ</t>
    </rPh>
    <rPh sb="53" eb="55">
      <t>コンゴ</t>
    </rPh>
    <rPh sb="56" eb="58">
      <t>シュトク</t>
    </rPh>
    <rPh sb="60" eb="62">
      <t>ヨテイ</t>
    </rPh>
    <rPh sb="63" eb="65">
      <t>ケイゾク</t>
    </rPh>
    <rPh sb="67" eb="69">
      <t>ヨテイ</t>
    </rPh>
    <rPh sb="70" eb="71">
      <t>フク</t>
    </rPh>
    <rPh sb="91" eb="92">
      <t>ガツ</t>
    </rPh>
    <rPh sb="93" eb="94">
      <t>ニチ</t>
    </rPh>
    <rPh sb="94" eb="96">
      <t>ジテン</t>
    </rPh>
    <rPh sb="97" eb="99">
      <t>ジョウキョウ</t>
    </rPh>
    <phoneticPr fontId="106"/>
  </si>
  <si>
    <t>該当する場合</t>
    <rPh sb="0" eb="2">
      <t>ガイトウ</t>
    </rPh>
    <rPh sb="4" eb="6">
      <t>バアイ</t>
    </rPh>
    <phoneticPr fontId="106"/>
  </si>
  <si>
    <t>№10</t>
    <phoneticPr fontId="106"/>
  </si>
  <si>
    <t>雇用（予定）期間等</t>
    <rPh sb="0" eb="2">
      <t>コヨウ</t>
    </rPh>
    <rPh sb="3" eb="5">
      <t>ヨテイ</t>
    </rPh>
    <rPh sb="6" eb="8">
      <t>キカン</t>
    </rPh>
    <rPh sb="8" eb="9">
      <t>トウ</t>
    </rPh>
    <phoneticPr fontId="106"/>
  </si>
  <si>
    <t>・雇用期間について「無期」か「有期」にチェック（■）してください。
・雇用期間について「無期」の場合は就労開始（予定）日のみを、「有期」の場合は
　期間終了日も記載してください。
　※年の欄は西暦で記載してください。
　※就労開始（予定）日については、確定していなくても予定日を記載してください。
・雇用期間について「有期」をチェックした場合は、契約期間満了後の更新有無の
　いずれかにチェック（■）してください。</t>
    <rPh sb="1" eb="3">
      <t>コヨウ</t>
    </rPh>
    <rPh sb="3" eb="5">
      <t>キカン</t>
    </rPh>
    <rPh sb="51" eb="53">
      <t>シュウロウ</t>
    </rPh>
    <rPh sb="56" eb="58">
      <t>ヨテイ</t>
    </rPh>
    <rPh sb="76" eb="79">
      <t>シュウリョウビ</t>
    </rPh>
    <rPh sb="92" eb="93">
      <t>ネン</t>
    </rPh>
    <rPh sb="94" eb="95">
      <t>ラン</t>
    </rPh>
    <rPh sb="96" eb="98">
      <t>セイレキ</t>
    </rPh>
    <rPh sb="99" eb="101">
      <t>キサイ</t>
    </rPh>
    <rPh sb="111" eb="113">
      <t>シュウロウ</t>
    </rPh>
    <rPh sb="113" eb="115">
      <t>カイシ</t>
    </rPh>
    <rPh sb="116" eb="118">
      <t>ヨテイ</t>
    </rPh>
    <rPh sb="119" eb="120">
      <t>ビ</t>
    </rPh>
    <rPh sb="126" eb="128">
      <t>カクテイ</t>
    </rPh>
    <rPh sb="135" eb="137">
      <t>ヨテイ</t>
    </rPh>
    <rPh sb="137" eb="138">
      <t>ビ</t>
    </rPh>
    <rPh sb="139" eb="141">
      <t>キサイ</t>
    </rPh>
    <rPh sb="173" eb="175">
      <t>ケイヤク</t>
    </rPh>
    <rPh sb="175" eb="177">
      <t>キカン</t>
    </rPh>
    <phoneticPr fontId="106"/>
  </si>
  <si>
    <t xml:space="preserve">■本人の就労実績に関する項目　※実績（就労予定等で実績がない場合は、今後の就労見込み）を記載してください。 </t>
    <phoneticPr fontId="106"/>
  </si>
  <si>
    <t>№11</t>
    <phoneticPr fontId="106"/>
  </si>
  <si>
    <t>不規則勤務等における直近４週間の勤務実績</t>
    <rPh sb="0" eb="3">
      <t>フキソク</t>
    </rPh>
    <rPh sb="3" eb="5">
      <t>キンム</t>
    </rPh>
    <rPh sb="5" eb="6">
      <t>トウ</t>
    </rPh>
    <rPh sb="10" eb="12">
      <t>チョッキン</t>
    </rPh>
    <rPh sb="13" eb="15">
      <t>シュウカン</t>
    </rPh>
    <rPh sb="16" eb="18">
      <t>キンム</t>
    </rPh>
    <rPh sb="18" eb="20">
      <t>ジッセキ</t>
    </rPh>
    <phoneticPr fontId="106"/>
  </si>
  <si>
    <t>・勤務日や勤務時間帯がシフトやローテーション表などで定められ、不規則に変動する働き方の場合はこの欄
　を記載してください。
・自営業や業務委託等の方で決まった就労時間帯が無く、仕事の依頼等に応じて時間帯が変わる場合もこの欄
　を記入してください。
・｢４週間の勤務実績｣は連続する週を記載してください。連続していれば月をまたがっても問題ありません。
　就労予定等で勤務実績がない場合は、今後の就労見込みを記載してください。
・就労する時期によって日数や時間に差がある場合は、過去１年間における繁忙期もしくは標準的に勤務した
　期間の実績を記載してください。</t>
    <rPh sb="22" eb="23">
      <t>ヒョウ</t>
    </rPh>
    <rPh sb="26" eb="27">
      <t>サダ</t>
    </rPh>
    <rPh sb="48" eb="49">
      <t>ラン</t>
    </rPh>
    <rPh sb="63" eb="66">
      <t>ジエイギョウ</t>
    </rPh>
    <rPh sb="67" eb="71">
      <t>ギョウムイタク</t>
    </rPh>
    <rPh sb="71" eb="72">
      <t>トウ</t>
    </rPh>
    <rPh sb="73" eb="74">
      <t>カタ</t>
    </rPh>
    <rPh sb="75" eb="76">
      <t>キ</t>
    </rPh>
    <rPh sb="79" eb="83">
      <t>シュウロウジカン</t>
    </rPh>
    <rPh sb="83" eb="84">
      <t>タイ</t>
    </rPh>
    <rPh sb="85" eb="86">
      <t>ナ</t>
    </rPh>
    <rPh sb="88" eb="90">
      <t>シゴト</t>
    </rPh>
    <rPh sb="91" eb="93">
      <t>イライ</t>
    </rPh>
    <rPh sb="93" eb="94">
      <t>トウ</t>
    </rPh>
    <rPh sb="95" eb="96">
      <t>オウ</t>
    </rPh>
    <rPh sb="102" eb="103">
      <t>カ</t>
    </rPh>
    <rPh sb="105" eb="107">
      <t>バアイ</t>
    </rPh>
    <rPh sb="110" eb="111">
      <t>ラン</t>
    </rPh>
    <rPh sb="114" eb="116">
      <t>キニュウ</t>
    </rPh>
    <rPh sb="140" eb="141">
      <t>シュウ</t>
    </rPh>
    <rPh sb="263" eb="265">
      <t>キカン</t>
    </rPh>
    <phoneticPr fontId="106"/>
  </si>
  <si>
    <t>1.不規則勤務
  の場合
2.決まった就
　労時間帯が
　無く仕事の
　依頼等に応
　じて変わる
　場合</t>
    <rPh sb="2" eb="5">
      <t>フキソク</t>
    </rPh>
    <rPh sb="5" eb="7">
      <t>キンム</t>
    </rPh>
    <rPh sb="11" eb="13">
      <t>バアイ</t>
    </rPh>
    <rPh sb="40" eb="41">
      <t>トウ</t>
    </rPh>
    <phoneticPr fontId="106"/>
  </si>
  <si>
    <t>就労期間</t>
    <rPh sb="0" eb="4">
      <t>シュウロウキカン</t>
    </rPh>
    <phoneticPr fontId="106"/>
  </si>
  <si>
    <t>・４週間分の就労期間を１週間（７日）ごとに区切ってください。</t>
    <rPh sb="2" eb="4">
      <t>シュウカン</t>
    </rPh>
    <rPh sb="4" eb="5">
      <t>ブン</t>
    </rPh>
    <rPh sb="16" eb="17">
      <t>ヒ</t>
    </rPh>
    <rPh sb="21" eb="23">
      <t>クギ</t>
    </rPh>
    <phoneticPr fontId="106"/>
  </si>
  <si>
    <t>１日４時間以上の就労日数</t>
    <rPh sb="1" eb="2">
      <t>ヒ</t>
    </rPh>
    <rPh sb="3" eb="7">
      <t>ジカンイジョウ</t>
    </rPh>
    <rPh sb="8" eb="10">
      <t>シュウロウ</t>
    </rPh>
    <rPh sb="10" eb="12">
      <t>ニッスウ</t>
    </rPh>
    <phoneticPr fontId="106"/>
  </si>
  <si>
    <t>・就労時間が１日４時間以上の日が審査対象となります。
・有給休暇や祝日のため実際には勤務が無かった場合でも、１日４時間以上の勤務を
　割り振っている場合は、含めてください。</t>
    <rPh sb="14" eb="15">
      <t>ヒ</t>
    </rPh>
    <rPh sb="16" eb="18">
      <t>シンサ</t>
    </rPh>
    <phoneticPr fontId="106"/>
  </si>
  <si>
    <t>上記就労日数の就労時間合計</t>
    <rPh sb="0" eb="2">
      <t>ジョウキ</t>
    </rPh>
    <rPh sb="2" eb="4">
      <t>シュウロウ</t>
    </rPh>
    <rPh sb="4" eb="6">
      <t>ニッスウ</t>
    </rPh>
    <rPh sb="7" eb="9">
      <t>シュウロウ</t>
    </rPh>
    <rPh sb="9" eb="11">
      <t>ジカン</t>
    </rPh>
    <rPh sb="11" eb="13">
      <t>ゴウケイ</t>
    </rPh>
    <phoneticPr fontId="106"/>
  </si>
  <si>
    <t>・１日４時間以上就労した日の就労時間合計を記載してください。
・就業規則等で定められている休憩時間を含めますが残業時間は除いてください。</t>
    <rPh sb="2" eb="3">
      <t>ニチ</t>
    </rPh>
    <rPh sb="4" eb="6">
      <t>ジカン</t>
    </rPh>
    <rPh sb="6" eb="8">
      <t>イジョウ</t>
    </rPh>
    <rPh sb="8" eb="10">
      <t>シュウロウ</t>
    </rPh>
    <rPh sb="12" eb="13">
      <t>ヒ</t>
    </rPh>
    <rPh sb="14" eb="16">
      <t>シュウロウ</t>
    </rPh>
    <rPh sb="16" eb="18">
      <t>ジカン</t>
    </rPh>
    <rPh sb="18" eb="20">
      <t>ゴウケイ</t>
    </rPh>
    <rPh sb="21" eb="23">
      <t>キサイ</t>
    </rPh>
    <phoneticPr fontId="106"/>
  </si>
  <si>
    <t>上記就労時間合計に
含まれる午後１時から
午後５時の合計時間</t>
    <rPh sb="2" eb="4">
      <t>シュウロウ</t>
    </rPh>
    <rPh sb="4" eb="6">
      <t>ジカン</t>
    </rPh>
    <rPh sb="6" eb="8">
      <t>ゴウケイ</t>
    </rPh>
    <rPh sb="10" eb="11">
      <t>フク</t>
    </rPh>
    <rPh sb="14" eb="16">
      <t>ゴゴ</t>
    </rPh>
    <rPh sb="17" eb="18">
      <t>ジ</t>
    </rPh>
    <rPh sb="21" eb="23">
      <t>ゴゴ</t>
    </rPh>
    <rPh sb="24" eb="25">
      <t>ジ</t>
    </rPh>
    <rPh sb="26" eb="28">
      <t>ゴウケイ</t>
    </rPh>
    <rPh sb="28" eb="30">
      <t>ジカン</t>
    </rPh>
    <phoneticPr fontId="106"/>
  </si>
  <si>
    <t>・就労時間合計に含まれる午後１時から午後５時の就労時間合計を記載してください。</t>
    <rPh sb="23" eb="25">
      <t>シュウロウ</t>
    </rPh>
    <rPh sb="27" eb="29">
      <t>ゴウケイ</t>
    </rPh>
    <rPh sb="30" eb="32">
      <t>キサイ</t>
    </rPh>
    <phoneticPr fontId="106"/>
  </si>
  <si>
    <t>月２回以上の深夜勤務の有無</t>
    <rPh sb="0" eb="1">
      <t>ツキ</t>
    </rPh>
    <rPh sb="6" eb="8">
      <t>シンヤ</t>
    </rPh>
    <phoneticPr fontId="106"/>
  </si>
  <si>
    <t>・２２時から翌５時までの時間帯を含む勤務が月２回以上ある場合は、「有」に
　チェック（■）してください。</t>
    <rPh sb="28" eb="30">
      <t>バアイ</t>
    </rPh>
    <phoneticPr fontId="106"/>
  </si>
  <si>
    <t>■育児に関する休業・短時間勤務制度に関する項目</t>
    <rPh sb="7" eb="9">
      <t>キュウギョウ</t>
    </rPh>
    <phoneticPr fontId="106"/>
  </si>
  <si>
    <t>№12</t>
    <phoneticPr fontId="106"/>
  </si>
  <si>
    <t>産前･産後休業の取得(予定)期間</t>
    <phoneticPr fontId="106"/>
  </si>
  <si>
    <t>・産前・産後休業の取得（予定）期間を記載してください。
　※年の欄は西暦で記載してください。
・現在取得中の場合もしくは今後取得予定の場合はその期間を記載してください。</t>
    <rPh sb="6" eb="8">
      <t>キュウギョウ</t>
    </rPh>
    <rPh sb="12" eb="14">
      <t>ヨテイ</t>
    </rPh>
    <phoneticPr fontId="106"/>
  </si>
  <si>
    <t>№13</t>
    <phoneticPr fontId="106"/>
  </si>
  <si>
    <t>育児休業の取得(予定)期間</t>
    <phoneticPr fontId="106"/>
  </si>
  <si>
    <t>・育児休業の取得（予定）期間を記載してください。
　※年の欄は西暦で記載してください。
・現在取得中の場合若しくは今後取得予定の場合はその期間を記載してください。</t>
    <rPh sb="3" eb="5">
      <t>キュウギョウ</t>
    </rPh>
    <rPh sb="9" eb="11">
      <t>ヨテイ</t>
    </rPh>
    <rPh sb="53" eb="54">
      <t>モ</t>
    </rPh>
    <phoneticPr fontId="106"/>
  </si>
  <si>
    <t>№14</t>
    <phoneticPr fontId="106"/>
  </si>
  <si>
    <t>復職（予定）日</t>
    <phoneticPr fontId="106"/>
  </si>
  <si>
    <t>・産前･産後休業の育児休業等に係る復職（予定）日について記載してください。
　※年の欄は西暦で記載してください。</t>
    <rPh sb="15" eb="16">
      <t>カカ</t>
    </rPh>
    <phoneticPr fontId="106"/>
  </si>
  <si>
    <t>№15</t>
    <phoneticPr fontId="106"/>
  </si>
  <si>
    <t>単身赴任</t>
    <phoneticPr fontId="106"/>
  </si>
  <si>
    <t>・単身赴任する場合は「有」にチェック（■）してください。
・「有」の場合はその期間を記載してください。
　※年の欄は西暦で記載してください。
　※終期が未定の場合は終期欄は空欄で構いません。
・「有」の場合はその赴任（予定）地となる事業所の住所を記載してください。</t>
    <rPh sb="1" eb="5">
      <t>タンシンフニン</t>
    </rPh>
    <rPh sb="7" eb="9">
      <t>バアイ</t>
    </rPh>
    <rPh sb="31" eb="32">
      <t>ユウ</t>
    </rPh>
    <rPh sb="34" eb="36">
      <t>バアイ</t>
    </rPh>
    <rPh sb="39" eb="41">
      <t>キカン</t>
    </rPh>
    <rPh sb="106" eb="108">
      <t>フニン</t>
    </rPh>
    <rPh sb="116" eb="119">
      <t>ジギョウショ</t>
    </rPh>
    <rPh sb="120" eb="122">
      <t>ジュウショ</t>
    </rPh>
    <rPh sb="123" eb="125">
      <t>キサイ</t>
    </rPh>
    <phoneticPr fontId="106"/>
  </si>
  <si>
    <t>■備考</t>
    <rPh sb="1" eb="3">
      <t>ビコウ</t>
    </rPh>
    <phoneticPr fontId="106"/>
  </si>
  <si>
    <t>№16</t>
    <phoneticPr fontId="106"/>
  </si>
  <si>
    <t>備考</t>
    <rPh sb="0" eb="2">
      <t>ビコウ</t>
    </rPh>
    <phoneticPr fontId="106"/>
  </si>
  <si>
    <t>・特記事項があれば、この欄に記載してください。</t>
    <rPh sb="1" eb="3">
      <t>トッキ</t>
    </rPh>
    <rPh sb="3" eb="5">
      <t>ジコウ</t>
    </rPh>
    <rPh sb="12" eb="13">
      <t>ラン</t>
    </rPh>
    <rPh sb="14" eb="16">
      <t>キサイ</t>
    </rPh>
    <phoneticPr fontId="106"/>
  </si>
  <si>
    <t>任意</t>
    <rPh sb="0" eb="2">
      <t>ニンイ</t>
    </rPh>
    <phoneticPr fontId="106"/>
  </si>
  <si>
    <t>■保護者記載欄</t>
    <rPh sb="1" eb="4">
      <t>ホゴシャ</t>
    </rPh>
    <rPh sb="4" eb="6">
      <t>キサイ</t>
    </rPh>
    <rPh sb="6" eb="7">
      <t>ラン</t>
    </rPh>
    <phoneticPr fontId="106"/>
  </si>
  <si>
    <t>保護者記載欄
※申請児童の保護者自身が記載</t>
    <rPh sb="0" eb="6">
      <t>ホゴシャキサイラン</t>
    </rPh>
    <phoneticPr fontId="106"/>
  </si>
  <si>
    <t>・この欄は申請児童の保護者自身が記載してください。
・就労証明書を添付する申請書に記載する第一希望学童保育室名、申請児童氏名、
　学年、児童との続柄を記載してください。
・きょうだいで入室申請書を提出する場合は、申請する児童全員を記載してください。</t>
    <rPh sb="3" eb="4">
      <t>ラン</t>
    </rPh>
    <rPh sb="5" eb="7">
      <t>シンセイ</t>
    </rPh>
    <rPh sb="7" eb="9">
      <t>ジドウ</t>
    </rPh>
    <rPh sb="10" eb="13">
      <t>ホゴシャ</t>
    </rPh>
    <rPh sb="13" eb="15">
      <t>ジシン</t>
    </rPh>
    <rPh sb="16" eb="18">
      <t>キサイ</t>
    </rPh>
    <rPh sb="27" eb="32">
      <t>シュウロウショウメイショ</t>
    </rPh>
    <rPh sb="33" eb="35">
      <t>テンプ</t>
    </rPh>
    <rPh sb="37" eb="40">
      <t>シンセイショ</t>
    </rPh>
    <rPh sb="41" eb="43">
      <t>キサイ</t>
    </rPh>
    <rPh sb="45" eb="49">
      <t>ダイイチキボウ</t>
    </rPh>
    <rPh sb="49" eb="54">
      <t>ガクドウホイクシツ</t>
    </rPh>
    <rPh sb="54" eb="55">
      <t>メイ</t>
    </rPh>
    <rPh sb="56" eb="58">
      <t>シンセイ</t>
    </rPh>
    <rPh sb="58" eb="60">
      <t>ジドウ</t>
    </rPh>
    <rPh sb="60" eb="62">
      <t>シメイ</t>
    </rPh>
    <rPh sb="65" eb="67">
      <t>ガクネン</t>
    </rPh>
    <rPh sb="68" eb="70">
      <t>ジドウ</t>
    </rPh>
    <rPh sb="72" eb="74">
      <t>ツヅキガラ</t>
    </rPh>
    <rPh sb="92" eb="94">
      <t>ニュウシツ</t>
    </rPh>
    <rPh sb="94" eb="97">
      <t>シンセイショ</t>
    </rPh>
    <rPh sb="98" eb="100">
      <t>テイシュツ</t>
    </rPh>
    <rPh sb="102" eb="104">
      <t>バアイ</t>
    </rPh>
    <rPh sb="106" eb="108">
      <t>シンセイ</t>
    </rPh>
    <rPh sb="110" eb="112">
      <t>ジドウ</t>
    </rPh>
    <rPh sb="112" eb="114">
      <t>ゼンイン</t>
    </rPh>
    <rPh sb="115" eb="117">
      <t>キサイ</t>
    </rPh>
    <phoneticPr fontId="106"/>
  </si>
  <si>
    <t>就労証明書（学童保育室入室申請用）記載要領　3/4ページ</t>
    <rPh sb="0" eb="5">
      <t>シュウロウショウメイショ</t>
    </rPh>
    <rPh sb="6" eb="11">
      <t>ガクドウホイクシツ</t>
    </rPh>
    <rPh sb="11" eb="13">
      <t>ニュウシツ</t>
    </rPh>
    <rPh sb="13" eb="15">
      <t>シンセイ</t>
    </rPh>
    <rPh sb="15" eb="16">
      <t>ヨウ</t>
    </rPh>
    <rPh sb="17" eb="19">
      <t>キサイ</t>
    </rPh>
    <rPh sb="19" eb="21">
      <t>ヨウリョウ</t>
    </rPh>
    <phoneticPr fontId="106"/>
  </si>
  <si>
    <t>１　固定労働時間制の正規職員を例にした場合の記載内容</t>
    <rPh sb="2" eb="6">
      <t>コテイロウドウ</t>
    </rPh>
    <rPh sb="6" eb="10">
      <t>ジカン</t>
    </rPh>
    <rPh sb="10" eb="14">
      <t>セイキショクイン</t>
    </rPh>
    <rPh sb="15" eb="16">
      <t>レイ</t>
    </rPh>
    <rPh sb="19" eb="21">
      <t>バアイ</t>
    </rPh>
    <rPh sb="22" eb="26">
      <t>キサイナイヨウ</t>
    </rPh>
    <phoneticPr fontId="111"/>
  </si>
  <si>
    <t>就労証明書（学童保育室入室申請用）記載要領　4/4ページ</t>
    <rPh sb="0" eb="5">
      <t>シュウロウショウメイショ</t>
    </rPh>
    <rPh sb="6" eb="11">
      <t>ガクドウホイクシツ</t>
    </rPh>
    <rPh sb="11" eb="13">
      <t>ニュウシツ</t>
    </rPh>
    <rPh sb="13" eb="15">
      <t>シンセイ</t>
    </rPh>
    <rPh sb="15" eb="16">
      <t>ヨウ</t>
    </rPh>
    <rPh sb="17" eb="19">
      <t>キサイ</t>
    </rPh>
    <rPh sb="19" eb="21">
      <t>ヨウリョウ</t>
    </rPh>
    <phoneticPr fontId="106"/>
  </si>
  <si>
    <t>２　就労時間帯の記載例</t>
    <rPh sb="2" eb="6">
      <t>シュウロウジカン</t>
    </rPh>
    <rPh sb="6" eb="7">
      <t>タイ</t>
    </rPh>
    <rPh sb="8" eb="11">
      <t>キサイレイ</t>
    </rPh>
    <phoneticPr fontId="106"/>
  </si>
  <si>
    <t>（１）勤務時間が決まっているが曜日で時間帯が異なる場合</t>
    <rPh sb="3" eb="5">
      <t>キンム</t>
    </rPh>
    <rPh sb="5" eb="7">
      <t>ジカン</t>
    </rPh>
    <rPh sb="8" eb="9">
      <t>キ</t>
    </rPh>
    <rPh sb="15" eb="17">
      <t>ヨウビ</t>
    </rPh>
    <rPh sb="18" eb="21">
      <t>ジカンタイ</t>
    </rPh>
    <rPh sb="22" eb="23">
      <t>コト</t>
    </rPh>
    <rPh sb="25" eb="27">
      <t>バアイ</t>
    </rPh>
    <phoneticPr fontId="106"/>
  </si>
  <si>
    <t>　週４日・１９時間のパートタイム勤務を想定</t>
    <phoneticPr fontId="106"/>
  </si>
  <si>
    <t>（２）不規則・変形労働時間制の勤務実績欄（No11）への記載例</t>
    <rPh sb="3" eb="6">
      <t>フキソク</t>
    </rPh>
    <rPh sb="7" eb="9">
      <t>ヘンケイ</t>
    </rPh>
    <rPh sb="9" eb="11">
      <t>ロウドウ</t>
    </rPh>
    <rPh sb="11" eb="13">
      <t>ジカン</t>
    </rPh>
    <rPh sb="13" eb="14">
      <t>セイ</t>
    </rPh>
    <rPh sb="15" eb="19">
      <t>キンムジッセキ</t>
    </rPh>
    <rPh sb="19" eb="20">
      <t>ラン</t>
    </rPh>
    <rPh sb="28" eb="31">
      <t>キサイレイ</t>
    </rPh>
    <phoneticPr fontId="106"/>
  </si>
  <si>
    <t>　勤務実績の例</t>
    <rPh sb="1" eb="5">
      <t>キンムジッセキ</t>
    </rPh>
    <rPh sb="6" eb="7">
      <t>レイ</t>
    </rPh>
    <phoneticPr fontId="106"/>
  </si>
  <si>
    <t>　　</t>
    <phoneticPr fontId="106"/>
  </si>
  <si>
    <t>　①　第２週の月曜日は勤務していないが有給休暇のため勤務日数、就労時間、午後の就労時間に含める。</t>
    <rPh sb="3" eb="4">
      <t>ダイ</t>
    </rPh>
    <rPh sb="5" eb="6">
      <t>シュウ</t>
    </rPh>
    <rPh sb="7" eb="10">
      <t>ゲツヨウビ</t>
    </rPh>
    <rPh sb="11" eb="13">
      <t>キンム</t>
    </rPh>
    <rPh sb="44" eb="45">
      <t>フク</t>
    </rPh>
    <phoneticPr fontId="106"/>
  </si>
  <si>
    <t>　②　第３週の木曜日は就労時間が４時間以上ないため、勤務日数、就労時間、午後の就労時間から除外</t>
    <rPh sb="3" eb="4">
      <t>ダイ</t>
    </rPh>
    <rPh sb="5" eb="6">
      <t>シュウ</t>
    </rPh>
    <rPh sb="7" eb="10">
      <t>モクヨウビ</t>
    </rPh>
    <rPh sb="11" eb="15">
      <t>シュウロウジカン</t>
    </rPh>
    <phoneticPr fontId="106"/>
  </si>
  <si>
    <t>　③　第４週の午後１時から午後５時の合計時間の計算例
　　　月：3時間45分＋ 火：4時間＋水：4時間＋木：4時間＋金：2時間45分＝合計：18時間30分</t>
    <rPh sb="3" eb="4">
      <t>ダイ</t>
    </rPh>
    <rPh sb="5" eb="6">
      <t>シュウ</t>
    </rPh>
    <rPh sb="23" eb="26">
      <t>ケイサンレイ</t>
    </rPh>
    <phoneticPr fontId="106"/>
  </si>
  <si>
    <t>（３）雇用（予定）期間等の記載例</t>
    <rPh sb="3" eb="5">
      <t>コヨウ</t>
    </rPh>
    <rPh sb="6" eb="8">
      <t>ヨテイ</t>
    </rPh>
    <rPh sb="9" eb="11">
      <t>キカン</t>
    </rPh>
    <rPh sb="11" eb="12">
      <t>トウ</t>
    </rPh>
    <rPh sb="13" eb="16">
      <t>キサイレイ</t>
    </rPh>
    <phoneticPr fontId="106"/>
  </si>
  <si>
    <t>　ア　雇用期間に定めが無い場合</t>
    <rPh sb="3" eb="5">
      <t>コヨウ</t>
    </rPh>
    <rPh sb="5" eb="7">
      <t>キカン</t>
    </rPh>
    <rPh sb="8" eb="9">
      <t>サダ</t>
    </rPh>
    <rPh sb="11" eb="12">
      <t>ナ</t>
    </rPh>
    <rPh sb="13" eb="15">
      <t>バアイ</t>
    </rPh>
    <phoneticPr fontId="106"/>
  </si>
  <si>
    <t>　・　雇用契約状況は「無期」を選択。就労期間には開始日のみ記入。</t>
    <rPh sb="3" eb="9">
      <t>コヨウケイヤクジョウキョウ</t>
    </rPh>
    <rPh sb="11" eb="13">
      <t>ムキ</t>
    </rPh>
    <rPh sb="15" eb="17">
      <t>センタク</t>
    </rPh>
    <rPh sb="18" eb="22">
      <t>シュウロウキカン</t>
    </rPh>
    <rPh sb="24" eb="27">
      <t>カイシビ</t>
    </rPh>
    <rPh sb="29" eb="31">
      <t>キニュウ</t>
    </rPh>
    <phoneticPr fontId="106"/>
  </si>
  <si>
    <t>　　　満了後の更新の有無については記載不要</t>
    <rPh sb="3" eb="5">
      <t>マンリョウ</t>
    </rPh>
    <rPh sb="5" eb="6">
      <t>ゴ</t>
    </rPh>
    <rPh sb="7" eb="9">
      <t>コウシン</t>
    </rPh>
    <rPh sb="10" eb="12">
      <t>ウム</t>
    </rPh>
    <rPh sb="17" eb="21">
      <t>キサイフヨウ</t>
    </rPh>
    <phoneticPr fontId="106"/>
  </si>
  <si>
    <t>　イ　雇用期間に定めがある場合（有期雇用）</t>
    <rPh sb="3" eb="5">
      <t>コヨウ</t>
    </rPh>
    <rPh sb="5" eb="7">
      <t>キカン</t>
    </rPh>
    <rPh sb="8" eb="9">
      <t>サダ</t>
    </rPh>
    <rPh sb="13" eb="15">
      <t>バアイ</t>
    </rPh>
    <rPh sb="16" eb="18">
      <t>ユウキ</t>
    </rPh>
    <rPh sb="18" eb="20">
      <t>コヨウ</t>
    </rPh>
    <phoneticPr fontId="106"/>
  </si>
  <si>
    <t>　・　雇用契約状況は「有期」を選択。就労期間には開始日と終了日を記入。</t>
    <rPh sb="3" eb="9">
      <t>コヨウケイヤクジョウキョウ</t>
    </rPh>
    <rPh sb="11" eb="13">
      <t>ユウキ</t>
    </rPh>
    <rPh sb="15" eb="17">
      <t>センタク</t>
    </rPh>
    <rPh sb="18" eb="22">
      <t>シュウロウキカン</t>
    </rPh>
    <rPh sb="24" eb="27">
      <t>カイシビ</t>
    </rPh>
    <rPh sb="28" eb="31">
      <t>シュウリョウビ</t>
    </rPh>
    <rPh sb="32" eb="34">
      <t>キニュウ</t>
    </rPh>
    <phoneticPr fontId="106"/>
  </si>
  <si>
    <t>　　　満了後の更新の有無について該当する項目を選択</t>
    <rPh sb="3" eb="5">
      <t>マンリョウ</t>
    </rPh>
    <rPh sb="5" eb="6">
      <t>ゴ</t>
    </rPh>
    <rPh sb="7" eb="9">
      <t>コウシン</t>
    </rPh>
    <rPh sb="10" eb="12">
      <t>ウム</t>
    </rPh>
    <rPh sb="16" eb="18">
      <t>ガイトウ</t>
    </rPh>
    <rPh sb="20" eb="22">
      <t>コウモク</t>
    </rPh>
    <rPh sb="23" eb="25">
      <t>センタク</t>
    </rPh>
    <phoneticPr fontId="106"/>
  </si>
  <si>
    <t>足立区教育委員会・民設学童保育室代表者　　宛</t>
    <rPh sb="3" eb="8">
      <t>キョウイクイインカイ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</si>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</sst>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h]:mm"/>
    <numFmt numFmtId="179" formatCode="h:mm;@"/>
  </numFmts>
  <fonts count="11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b/>
      <sz val="10"/>
      <color indexed="8"/>
      <name val="ＭＳ Ｐゴシック"/>
      <family val="3"/>
      <charset val="128"/>
    </font>
    <font>
      <b/>
      <sz val="16"/>
      <color theme="0"/>
      <name val="ＭＳ Ｐゴシック"/>
      <family val="3"/>
      <charset val="128"/>
    </font>
    <font>
      <b/>
      <sz val="14"/>
      <color rgb="FF000000"/>
      <name val="ＭＳ ゴシック"/>
      <family val="3"/>
      <charset val="128"/>
    </font>
    <font>
      <b/>
      <sz val="14"/>
      <name val="ＭＳ ゴシック"/>
      <family val="3"/>
      <charset val="128"/>
    </font>
    <font>
      <sz val="16"/>
      <name val="ＭＳ Ｐゴシック"/>
      <family val="3"/>
      <charset val="128"/>
    </font>
    <font>
      <b/>
      <sz val="16"/>
      <color theme="1"/>
      <name val="ＭＳ Ｐゴシック"/>
      <family val="3"/>
      <charset val="128"/>
    </font>
    <font>
      <sz val="14"/>
      <name val="ＭＳ ゴシック"/>
      <family val="3"/>
      <charset val="128"/>
    </font>
    <font>
      <sz val="12"/>
      <color theme="1"/>
      <name val="ＭＳ Ｐゴシック"/>
      <family val="3"/>
      <charset val="128"/>
    </font>
    <font>
      <b/>
      <sz val="10"/>
      <name val="ＭＳ Ｐゴシック"/>
      <family val="3"/>
      <charset val="128"/>
    </font>
    <font>
      <b/>
      <sz val="10"/>
      <color theme="1"/>
      <name val="ＭＳ Ｐゴシック"/>
      <family val="3"/>
      <charset val="128"/>
    </font>
    <font>
      <b/>
      <u/>
      <sz val="12"/>
      <name val="ＭＳ Ｐゴシック"/>
      <family val="3"/>
      <charset val="128"/>
    </font>
    <font>
      <b/>
      <sz val="12"/>
      <color theme="1"/>
      <name val="ＭＳ Ｐゴシック"/>
      <family val="3"/>
      <charset val="128"/>
    </font>
    <font>
      <sz val="11"/>
      <color theme="1"/>
      <name val="ＭＳ 明朝"/>
      <family val="1"/>
      <charset val="128"/>
    </font>
    <font>
      <sz val="11"/>
      <color theme="1"/>
      <name val="ＭＳ ゴシック"/>
      <family val="3"/>
      <charset val="128"/>
    </font>
    <font>
      <sz val="6"/>
      <name val="ＭＳ 明朝"/>
      <family val="1"/>
      <charset val="128"/>
    </font>
    <font>
      <sz val="7"/>
      <color theme="1"/>
      <name val="游ゴシック"/>
      <family val="2"/>
      <charset val="128"/>
      <scheme val="minor"/>
    </font>
    <font>
      <b/>
      <sz val="12"/>
      <name val="MS UI Gothic"/>
      <family val="3"/>
      <charset val="128"/>
    </font>
    <font>
      <sz val="12"/>
      <color theme="1"/>
      <name val="MS UI Gothic"/>
      <family val="3"/>
      <charset val="128"/>
    </font>
    <font>
      <sz val="10"/>
      <name val="MS UI Gothic"/>
      <family val="3"/>
      <charset val="128"/>
    </font>
    <font>
      <sz val="9"/>
      <color theme="1"/>
      <name val="MS UI Gothic"/>
      <family val="3"/>
      <charset val="128"/>
    </font>
    <font>
      <sz val="8"/>
      <name val="MS UI Gothic"/>
      <family val="3"/>
      <charset val="128"/>
    </font>
    <font>
      <sz val="7"/>
      <color theme="1"/>
      <name val="MS UI Gothic"/>
      <family val="3"/>
      <charset val="128"/>
    </font>
    <font>
      <b/>
      <u val="double"/>
      <sz val="7"/>
      <color rgb="FFFF0000"/>
      <name val="MS UI Gothic"/>
      <family val="3"/>
      <charset val="128"/>
    </font>
    <font>
      <b/>
      <sz val="7"/>
      <name val="MS UI Gothic"/>
      <family val="3"/>
      <charset val="128"/>
    </font>
    <font>
      <sz val="8"/>
      <color theme="0" tint="-0.34998626667073579"/>
      <name val="MS UI Gothic"/>
      <family val="3"/>
      <charset val="128"/>
    </font>
    <font>
      <sz val="10"/>
      <color theme="0" tint="-0.34998626667073579"/>
      <name val="MS UI Gothic"/>
      <family val="3"/>
      <charset val="128"/>
    </font>
    <font>
      <sz val="10"/>
      <color indexed="8"/>
      <name val="MS UI Gothic"/>
      <family val="3"/>
      <charset val="128"/>
    </font>
    <font>
      <b/>
      <sz val="7"/>
      <color theme="1"/>
      <name val="MS UI Gothic"/>
      <family val="3"/>
      <charset val="128"/>
    </font>
    <font>
      <sz val="7"/>
      <name val="MS UI Gothic"/>
      <family val="3"/>
      <charset val="128"/>
    </font>
    <font>
      <b/>
      <sz val="7"/>
      <color indexed="9"/>
      <name val="MS UI Gothic"/>
      <family val="3"/>
      <charset val="128"/>
    </font>
    <font>
      <sz val="7"/>
      <color theme="0" tint="-0.34998626667073579"/>
      <name val="MS UI Gothic"/>
      <family val="3"/>
      <charset val="128"/>
    </font>
    <font>
      <b/>
      <sz val="7"/>
      <color theme="0"/>
      <name val="MS UI Gothic"/>
      <family val="3"/>
      <charset val="128"/>
    </font>
    <font>
      <sz val="7"/>
      <color rgb="FFFF0000"/>
      <name val="MS UI Gothic"/>
      <family val="3"/>
      <charset val="128"/>
    </font>
    <font>
      <sz val="7"/>
      <color theme="0"/>
      <name val="MS UI Gothic"/>
      <family val="3"/>
      <charset val="128"/>
    </font>
    <font>
      <b/>
      <sz val="7"/>
      <color indexed="8"/>
      <name val="MS UI Gothic"/>
      <family val="3"/>
      <charset val="128"/>
    </font>
    <font>
      <sz val="7"/>
      <color indexed="8"/>
      <name val="MS UI Gothic"/>
      <family val="3"/>
      <charset val="128"/>
    </font>
    <font>
      <b/>
      <sz val="7"/>
      <color rgb="FF000000"/>
      <name val="MS UI Gothic"/>
      <family val="3"/>
      <charset val="128"/>
    </font>
    <font>
      <b/>
      <sz val="6"/>
      <color theme="0"/>
      <name val="MS UI Gothic"/>
      <family val="3"/>
      <charset val="128"/>
    </font>
    <font>
      <sz val="6"/>
      <color theme="1"/>
      <name val="MS UI Gothic"/>
      <family val="3"/>
      <charset val="128"/>
    </font>
    <font>
      <sz val="6"/>
      <color theme="1"/>
      <name val="游ゴシック"/>
      <family val="2"/>
      <charset val="128"/>
      <scheme val="minor"/>
    </font>
    <font>
      <b/>
      <sz val="6"/>
      <name val="MS UI Gothic"/>
      <family val="3"/>
      <charset val="128"/>
    </font>
    <font>
      <b/>
      <u/>
      <sz val="6"/>
      <name val="MS UI Gothic"/>
      <family val="3"/>
      <charset val="128"/>
    </font>
    <font>
      <b/>
      <sz val="5"/>
      <name val="MS UI Gothic"/>
      <family val="3"/>
      <charset val="128"/>
    </font>
    <font>
      <sz val="5"/>
      <color theme="1"/>
      <name val="游ゴシック"/>
      <family val="2"/>
      <charset val="128"/>
      <scheme val="minor"/>
    </font>
    <font>
      <sz val="6"/>
      <color indexed="8"/>
      <name val="MS UI Gothic"/>
      <family val="3"/>
      <charset val="128"/>
    </font>
    <font>
      <b/>
      <sz val="8"/>
      <name val="MS UI Gothic"/>
      <family val="3"/>
      <charset val="128"/>
    </font>
    <font>
      <sz val="6"/>
      <name val="MS UI Gothic"/>
      <family val="3"/>
      <charset val="128"/>
    </font>
    <font>
      <sz val="9"/>
      <name val="MS UI Gothic"/>
      <family val="3"/>
      <charset val="128"/>
    </font>
    <font>
      <sz val="9"/>
      <color theme="0" tint="-0.34998626667073579"/>
      <name val="MS UI Gothic"/>
      <family val="3"/>
      <charset val="128"/>
    </font>
    <font>
      <sz val="11"/>
      <name val="MS UI Gothic"/>
      <family val="3"/>
      <charset val="128"/>
    </font>
    <font>
      <b/>
      <sz val="9"/>
      <color rgb="FF000000"/>
      <name val="MS UI Gothic"/>
      <family val="3"/>
      <charset val="128"/>
    </font>
    <font>
      <sz val="9"/>
      <color theme="1"/>
      <name val="游ゴシック"/>
      <family val="2"/>
      <charset val="128"/>
      <scheme val="minor"/>
    </font>
    <font>
      <b/>
      <sz val="6"/>
      <color rgb="FF000000"/>
      <name val="MS UI Gothic"/>
      <family val="3"/>
      <charset val="128"/>
    </font>
    <font>
      <sz val="5"/>
      <name val="MS UI Gothic"/>
      <family val="3"/>
      <charset val="128"/>
    </font>
    <font>
      <sz val="5"/>
      <name val="メイリオ"/>
      <family val="3"/>
      <charset val="128"/>
    </font>
    <font>
      <sz val="4"/>
      <color theme="1"/>
      <name val="MS UI Gothic"/>
      <family val="3"/>
      <charset val="128"/>
    </font>
    <font>
      <sz val="5"/>
      <color theme="1"/>
      <name val="MS UI Gothic"/>
      <family val="3"/>
      <charset val="128"/>
    </font>
    <font>
      <sz val="4"/>
      <name val="MS UI Gothic"/>
      <family val="3"/>
      <charset val="128"/>
    </font>
    <font>
      <sz val="11"/>
      <color rgb="FFFF0000"/>
      <name val="游ゴシック"/>
      <family val="3"/>
      <charset val="128"/>
      <scheme val="minor"/>
    </font>
    <font>
      <sz val="11"/>
      <name val="游ゴシック"/>
      <family val="2"/>
      <charset val="128"/>
      <scheme val="minor"/>
    </font>
    <font>
      <b/>
      <sz val="6"/>
      <name val="游ゴシック"/>
      <family val="2"/>
      <charset val="128"/>
      <scheme val="minor"/>
    </font>
    <font>
      <b/>
      <u val="double"/>
      <sz val="11"/>
      <color theme="1"/>
      <name val="游ゴシック"/>
      <family val="2"/>
      <charset val="128"/>
      <scheme val="minor"/>
    </font>
    <font>
      <b/>
      <sz val="9"/>
      <color indexed="81"/>
      <name val="MS P ゴシック"/>
      <family val="3"/>
      <charset val="128"/>
    </font>
    <font>
      <sz val="6"/>
      <name val="メイリオ"/>
      <family val="3"/>
      <charset val="128"/>
    </font>
    <font>
      <sz val="5"/>
      <color theme="1"/>
      <name val="メイリオ"/>
      <family val="3"/>
      <charset val="128"/>
    </font>
    <font>
      <sz val="4"/>
      <name val="メイリオ"/>
      <family val="3"/>
      <charset val="128"/>
    </font>
    <font>
      <sz val="4"/>
      <color theme="1"/>
      <name val="メイリオ"/>
      <family val="3"/>
      <charset val="128"/>
    </font>
    <font>
      <sz val="4"/>
      <color theme="1"/>
      <name val="游ゴシック"/>
      <family val="2"/>
      <charset val="128"/>
      <scheme val="minor"/>
    </font>
    <font>
      <sz val="6.5"/>
      <name val="MS UI Gothic"/>
      <family val="3"/>
      <charset val="128"/>
    </font>
    <font>
      <sz val="11"/>
      <color theme="1"/>
      <name val="游ゴシック"/>
      <family val="3"/>
      <charset val="128"/>
      <scheme val="minor"/>
    </font>
    <font>
      <sz val="11"/>
      <color theme="1"/>
      <name val="HGｺﾞｼｯｸM"/>
      <family val="3"/>
      <charset val="128"/>
    </font>
    <font>
      <sz val="6"/>
      <name val="游ゴシック"/>
      <family val="3"/>
      <charset val="128"/>
    </font>
    <font>
      <sz val="10"/>
      <color theme="1"/>
      <name val="HGｺﾞｼｯｸM"/>
      <family val="3"/>
      <charset val="128"/>
    </font>
    <font>
      <sz val="10"/>
      <color rgb="FFFF0000"/>
      <name val="HGｺﾞｼｯｸM"/>
      <family val="3"/>
      <charset val="128"/>
    </font>
    <font>
      <u/>
      <sz val="10"/>
      <color theme="1"/>
      <name val="HGｺﾞｼｯｸM"/>
      <family val="3"/>
      <charset val="128"/>
    </font>
    <font>
      <sz val="10"/>
      <name val="HGｺﾞｼｯｸM"/>
      <family val="3"/>
      <charset val="128"/>
    </font>
    <font>
      <sz val="6"/>
      <name val="游ゴシック"/>
      <family val="3"/>
      <charset val="128"/>
      <scheme val="minor"/>
    </font>
    <font>
      <sz val="12"/>
      <name val="ＭＳ ゴシック"/>
      <family val="3"/>
      <charset val="128"/>
    </font>
    <font>
      <sz val="12"/>
      <name val="游ゴシック"/>
      <family val="3"/>
      <charset val="128"/>
      <scheme val="minor"/>
    </font>
    <font>
      <sz val="11"/>
      <name val="ＭＳ ゴシック"/>
      <family val="3"/>
      <charset val="128"/>
    </font>
    <font>
      <b/>
      <sz val="11"/>
      <name val="游ゴシック"/>
      <family val="3"/>
      <charset val="128"/>
      <scheme val="minor"/>
    </font>
    <font>
      <sz val="11"/>
      <name val="HGPｺﾞｼｯｸM"/>
      <family val="3"/>
      <charset val="128"/>
    </font>
    <font>
      <sz val="11"/>
      <name val="游ゴシック"/>
      <family val="3"/>
      <charset val="128"/>
      <scheme val="minor"/>
    </font>
    <font>
      <sz val="12"/>
      <color theme="0" tint="-0.34998626667073579"/>
      <name val="ＭＳ 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FFFFC8"/>
        <bgColor indexed="64"/>
      </patternFill>
    </fill>
    <fill>
      <patternFill patternType="solid">
        <fgColor indexed="65"/>
        <bgColor indexed="64"/>
      </patternFill>
    </fill>
    <fill>
      <patternFill patternType="solid">
        <fgColor theme="9" tint="0.79998168889431442"/>
        <bgColor indexed="64"/>
      </patternFill>
    </fill>
    <fill>
      <patternFill patternType="solid">
        <fgColor theme="4" tint="0.79998168889431442"/>
        <bgColor indexed="64"/>
      </patternFill>
    </fill>
  </fills>
  <borders count="27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DotDot">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right/>
      <top/>
      <bottom style="medium">
        <color indexed="8"/>
      </bottom>
      <diagonal/>
    </border>
    <border>
      <left/>
      <right style="medium">
        <color auto="1"/>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medium">
        <color auto="1"/>
      </left>
      <right style="medium">
        <color auto="1"/>
      </right>
      <top/>
      <bottom style="medium">
        <color indexed="8"/>
      </bottom>
      <diagonal/>
    </border>
    <border>
      <left/>
      <right/>
      <top style="thin">
        <color indexed="8"/>
      </top>
      <bottom style="medium">
        <color indexed="8"/>
      </bottom>
      <diagonal/>
    </border>
    <border>
      <left/>
      <right style="medium">
        <color auto="1"/>
      </right>
      <top style="thin">
        <color indexed="8"/>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medium">
        <color indexed="64"/>
      </top>
      <bottom style="medium">
        <color indexed="8"/>
      </bottom>
      <diagonal/>
    </border>
    <border>
      <left/>
      <right/>
      <top style="medium">
        <color indexed="8"/>
      </top>
      <bottom/>
      <diagonal/>
    </border>
    <border>
      <left/>
      <right style="medium">
        <color auto="1"/>
      </right>
      <top style="medium">
        <color auto="1"/>
      </top>
      <bottom/>
      <diagonal/>
    </border>
    <border>
      <left style="medium">
        <color indexed="9"/>
      </left>
      <right style="medium">
        <color indexed="9"/>
      </right>
      <top style="medium">
        <color indexed="8"/>
      </top>
      <bottom style="medium">
        <color indexed="9"/>
      </bottom>
      <diagonal/>
    </border>
    <border>
      <left/>
      <right style="medium">
        <color indexed="64"/>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medium">
        <color indexed="8"/>
      </bottom>
      <diagonal/>
    </border>
    <border>
      <left style="thin">
        <color auto="1"/>
      </left>
      <right style="thin">
        <color auto="1"/>
      </right>
      <top style="dotted">
        <color auto="1"/>
      </top>
      <bottom style="medium">
        <color indexed="8"/>
      </bottom>
      <diagonal/>
    </border>
    <border>
      <left/>
      <right style="medium">
        <color indexed="8"/>
      </right>
      <top/>
      <bottom/>
      <diagonal/>
    </border>
    <border>
      <left/>
      <right style="medium">
        <color auto="1"/>
      </right>
      <top/>
      <bottom/>
      <diagonal/>
    </border>
    <border>
      <left style="medium">
        <color indexed="8"/>
      </left>
      <right/>
      <top/>
      <bottom/>
      <diagonal/>
    </border>
    <border>
      <left style="medium">
        <color indexed="8"/>
      </left>
      <right/>
      <top style="medium">
        <color indexed="64"/>
      </top>
      <bottom style="dashed">
        <color indexed="8"/>
      </bottom>
      <diagonal/>
    </border>
    <border>
      <left/>
      <right/>
      <top style="medium">
        <color indexed="64"/>
      </top>
      <bottom style="dashed">
        <color indexed="8"/>
      </bottom>
      <diagonal/>
    </border>
    <border>
      <left/>
      <right style="medium">
        <color indexed="8"/>
      </right>
      <top style="medium">
        <color indexed="64"/>
      </top>
      <bottom style="dashed">
        <color indexed="8"/>
      </bottom>
      <diagonal/>
    </border>
    <border>
      <left style="medium">
        <color indexed="8"/>
      </left>
      <right/>
      <top style="dashed">
        <color indexed="8"/>
      </top>
      <bottom style="medium">
        <color auto="1"/>
      </bottom>
      <diagonal/>
    </border>
    <border>
      <left/>
      <right/>
      <top style="dashed">
        <color indexed="8"/>
      </top>
      <bottom style="medium">
        <color auto="1"/>
      </bottom>
      <diagonal/>
    </border>
    <border>
      <left/>
      <right style="medium">
        <color indexed="8"/>
      </right>
      <top style="dashed">
        <color indexed="8"/>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top style="dotted">
        <color auto="1"/>
      </top>
      <bottom/>
      <diagonal/>
    </border>
    <border>
      <left style="medium">
        <color auto="1"/>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medium">
        <color auto="1"/>
      </right>
      <top style="medium">
        <color auto="1"/>
      </top>
      <bottom style="medium">
        <color indexed="8"/>
      </bottom>
      <diagonal/>
    </border>
    <border diagonalDown="1">
      <left style="medium">
        <color indexed="8"/>
      </left>
      <right style="medium">
        <color indexed="8"/>
      </right>
      <top style="medium">
        <color auto="1"/>
      </top>
      <bottom style="medium">
        <color indexed="8"/>
      </bottom>
      <diagonal style="thin">
        <color indexed="8"/>
      </diagonal>
    </border>
    <border>
      <left style="medium">
        <color indexed="8"/>
      </left>
      <right style="medium">
        <color indexed="8"/>
      </right>
      <top style="dashed">
        <color indexed="8"/>
      </top>
      <bottom style="medium">
        <color indexed="8"/>
      </bottom>
      <diagonal/>
    </border>
    <border>
      <left style="medium">
        <color auto="1"/>
      </left>
      <right/>
      <top style="medium">
        <color indexed="64"/>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medium">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bottom style="medium">
        <color indexed="64"/>
      </bottom>
      <diagonal/>
    </border>
    <border>
      <left style="medium">
        <color indexed="64"/>
      </left>
      <right/>
      <top/>
      <bottom style="medium">
        <color indexed="8"/>
      </bottom>
      <diagonal/>
    </border>
    <border>
      <left/>
      <right style="medium">
        <color auto="1"/>
      </right>
      <top style="medium">
        <color indexed="64"/>
      </top>
      <bottom/>
      <diagonal/>
    </border>
    <border>
      <left style="medium">
        <color auto="1"/>
      </left>
      <right style="medium">
        <color auto="1"/>
      </right>
      <top style="medium">
        <color auto="1"/>
      </top>
      <bottom/>
      <diagonal/>
    </border>
    <border>
      <left style="medium">
        <color indexed="64"/>
      </left>
      <right/>
      <top style="dashed">
        <color indexed="64"/>
      </top>
      <bottom style="medium">
        <color auto="1"/>
      </bottom>
      <diagonal/>
    </border>
    <border>
      <left/>
      <right/>
      <top style="dashed">
        <color indexed="64"/>
      </top>
      <bottom style="medium">
        <color auto="1"/>
      </bottom>
      <diagonal/>
    </border>
    <border>
      <left/>
      <right style="medium">
        <color indexed="64"/>
      </right>
      <top style="dashed">
        <color indexed="64"/>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medium">
        <color auto="1"/>
      </right>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right/>
      <top style="medium">
        <color auto="1"/>
      </top>
      <bottom style="medium">
        <color indexed="8"/>
      </bottom>
      <diagonal/>
    </border>
    <border>
      <left style="medium">
        <color auto="1"/>
      </left>
      <right style="thin">
        <color auto="1"/>
      </right>
      <top style="medium">
        <color indexed="8"/>
      </top>
      <bottom/>
      <diagonal/>
    </border>
    <border>
      <left style="thin">
        <color auto="1"/>
      </left>
      <right/>
      <top style="medium">
        <color indexed="8"/>
      </top>
      <bottom/>
      <diagonal/>
    </border>
    <border>
      <left style="medium">
        <color auto="1"/>
      </left>
      <right style="thin">
        <color auto="1"/>
      </right>
      <top/>
      <bottom style="medium">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medium">
        <color indexed="8"/>
      </bottom>
      <diagonal/>
    </border>
    <border>
      <left style="thin">
        <color auto="1"/>
      </left>
      <right/>
      <top style="medium">
        <color indexed="8"/>
      </top>
      <bottom style="medium">
        <color indexed="8"/>
      </bottom>
      <diagonal/>
    </border>
    <border>
      <left style="medium">
        <color auto="1"/>
      </left>
      <right style="thin">
        <color auto="1"/>
      </right>
      <top style="medium">
        <color indexed="8"/>
      </top>
      <bottom style="medium">
        <color indexed="8"/>
      </bottom>
      <diagonal/>
    </border>
    <border>
      <left style="medium">
        <color indexed="64"/>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64"/>
      </top>
      <bottom/>
      <diagonal/>
    </border>
    <border>
      <left/>
      <right style="medium">
        <color auto="1"/>
      </right>
      <top style="medium">
        <color indexed="64"/>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dashed">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indexed="64"/>
      </right>
      <top style="medium">
        <color indexed="8"/>
      </top>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right style="thin">
        <color indexed="9"/>
      </right>
      <top style="medium">
        <color auto="1"/>
      </top>
      <bottom style="medium">
        <color indexed="8"/>
      </bottom>
      <diagonal/>
    </border>
    <border>
      <left style="thin">
        <color indexed="9"/>
      </left>
      <right/>
      <top style="medium">
        <color auto="1"/>
      </top>
      <bottom style="medium">
        <color indexed="8"/>
      </bottom>
      <diagonal/>
    </border>
    <border>
      <left style="medium">
        <color auto="1"/>
      </left>
      <right style="medium">
        <color auto="1"/>
      </right>
      <top style="medium">
        <color indexed="8"/>
      </top>
      <bottom/>
      <diagonal/>
    </border>
    <border>
      <left/>
      <right/>
      <top style="medium">
        <color indexed="64"/>
      </top>
      <bottom style="medium">
        <color indexed="8"/>
      </bottom>
      <diagonal/>
    </border>
    <border>
      <left/>
      <right style="medium">
        <color auto="1"/>
      </right>
      <top style="medium">
        <color indexed="64"/>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indexed="8"/>
      </top>
      <bottom style="thin">
        <color auto="1"/>
      </bottom>
      <diagonal/>
    </border>
    <border>
      <left/>
      <right style="medium">
        <color auto="1"/>
      </right>
      <top style="medium">
        <color auto="1"/>
      </top>
      <bottom style="medium">
        <color auto="1"/>
      </bottom>
      <diagonal/>
    </border>
    <border>
      <left style="medium">
        <color indexed="8"/>
      </left>
      <right/>
      <top style="medium">
        <color indexed="8"/>
      </top>
      <bottom/>
      <diagonal/>
    </border>
    <border>
      <left/>
      <right style="medium">
        <color indexed="8"/>
      </right>
      <top style="medium">
        <color indexed="8"/>
      </top>
      <bottom/>
      <diagonal/>
    </border>
    <border>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right style="thin">
        <color auto="1"/>
      </right>
      <top/>
      <bottom style="medium">
        <color auto="1"/>
      </bottom>
      <diagonal/>
    </border>
    <border>
      <left/>
      <right style="medium">
        <color indexed="8"/>
      </right>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bottom/>
      <diagonal/>
    </border>
    <border>
      <left/>
      <right style="thin">
        <color indexed="64"/>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9"/>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ashed">
        <color auto="1"/>
      </bottom>
      <diagonal/>
    </border>
    <border>
      <left/>
      <right/>
      <top style="thin">
        <color indexed="64"/>
      </top>
      <bottom style="dashed">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auto="1"/>
      </right>
      <top/>
      <bottom/>
      <diagonal/>
    </border>
    <border diagonalDown="1">
      <left style="thin">
        <color indexed="64"/>
      </left>
      <right style="thin">
        <color indexed="64"/>
      </right>
      <top style="thin">
        <color indexed="64"/>
      </top>
      <bottom style="thin">
        <color indexed="64"/>
      </bottom>
      <diagonal style="thin">
        <color indexed="8"/>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hair">
        <color indexed="8"/>
      </left>
      <right style="hair">
        <color indexed="8"/>
      </right>
      <top/>
      <bottom style="hair">
        <color indexed="8"/>
      </bottom>
      <diagonal/>
    </border>
    <border>
      <left/>
      <right style="thin">
        <color indexed="8"/>
      </right>
      <top/>
      <bottom/>
      <diagonal/>
    </border>
    <border>
      <left/>
      <right style="hair">
        <color auto="1"/>
      </right>
      <top style="thin">
        <color auto="1"/>
      </top>
      <bottom style="hair">
        <color indexed="64"/>
      </bottom>
      <diagonal/>
    </border>
    <border>
      <left/>
      <right style="thin">
        <color indexed="64"/>
      </right>
      <top style="medium">
        <color indexed="64"/>
      </top>
      <bottom style="thin">
        <color indexed="64"/>
      </bottom>
      <diagonal/>
    </border>
    <border>
      <left/>
      <right style="hair">
        <color indexed="8"/>
      </right>
      <top style="hair">
        <color indexed="8"/>
      </top>
      <bottom style="hair">
        <color indexed="8"/>
      </bottom>
      <diagonal/>
    </border>
    <border>
      <left style="thin">
        <color auto="1"/>
      </left>
      <right style="thin">
        <color auto="1"/>
      </right>
      <top style="medium">
        <color auto="1"/>
      </top>
      <bottom style="medium">
        <color auto="1"/>
      </bottom>
      <diagonal/>
    </border>
    <border>
      <left/>
      <right style="medium">
        <color indexed="64"/>
      </right>
      <top style="thin">
        <color indexed="64"/>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hair">
        <color indexed="8"/>
      </right>
      <top style="hair">
        <color indexed="8"/>
      </top>
      <bottom/>
      <diagonal/>
    </border>
    <border>
      <left style="thin">
        <color indexed="64"/>
      </left>
      <right/>
      <top style="dashed">
        <color auto="1"/>
      </top>
      <bottom style="hair">
        <color indexed="64"/>
      </bottom>
      <diagonal/>
    </border>
    <border>
      <left/>
      <right/>
      <top style="dashed">
        <color auto="1"/>
      </top>
      <bottom style="hair">
        <color indexed="64"/>
      </bottom>
      <diagonal/>
    </border>
    <border>
      <left style="thin">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right/>
      <top style="thin">
        <color auto="1"/>
      </top>
      <bottom style="medium">
        <color auto="1"/>
      </bottom>
      <diagonal/>
    </border>
    <border>
      <left style="hair">
        <color indexed="64"/>
      </left>
      <right style="thin">
        <color auto="1"/>
      </right>
      <top style="thin">
        <color indexed="64"/>
      </top>
      <bottom style="thin">
        <color indexed="64"/>
      </bottom>
      <diagonal/>
    </border>
    <border>
      <left style="hair">
        <color indexed="8"/>
      </left>
      <right style="thin">
        <color indexed="64"/>
      </right>
      <top style="thin">
        <color indexed="8"/>
      </top>
      <bottom style="thin">
        <color indexed="8"/>
      </bottom>
      <diagonal/>
    </border>
    <border>
      <left style="hair">
        <color auto="1"/>
      </left>
      <right style="hair">
        <color auto="1"/>
      </right>
      <top style="hair">
        <color auto="1"/>
      </top>
      <bottom style="hair">
        <color auto="1"/>
      </bottom>
      <diagonal/>
    </border>
    <border>
      <left style="thin">
        <color indexed="8"/>
      </left>
      <right style="thin">
        <color indexed="8"/>
      </right>
      <top/>
      <bottom/>
      <diagonal/>
    </border>
    <border>
      <left style="thin">
        <color indexed="8"/>
      </left>
      <right/>
      <top/>
      <bottom/>
      <diagonal/>
    </border>
    <border>
      <left style="hair">
        <color indexed="64"/>
      </left>
      <right style="hair">
        <color indexed="64"/>
      </right>
      <top/>
      <bottom style="hair">
        <color indexed="64"/>
      </bottom>
      <diagonal/>
    </border>
    <border>
      <left/>
      <right/>
      <top/>
      <bottom style="hair">
        <color indexed="8"/>
      </bottom>
      <diagonal/>
    </border>
    <border>
      <left/>
      <right style="hair">
        <color indexed="8"/>
      </right>
      <top/>
      <bottom style="hair">
        <color indexed="8"/>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alignment vertical="center"/>
    </xf>
    <xf numFmtId="0" fontId="1" fillId="0" borderId="0">
      <alignment vertical="center"/>
    </xf>
    <xf numFmtId="0" fontId="47" fillId="0" borderId="0">
      <alignment vertical="center"/>
    </xf>
    <xf numFmtId="0" fontId="104" fillId="0" borderId="0">
      <alignment vertical="center"/>
    </xf>
  </cellStyleXfs>
  <cellXfs count="1485">
    <xf numFmtId="0" fontId="0" fillId="0" borderId="0" xfId="0">
      <alignment vertical="center"/>
    </xf>
    <xf numFmtId="0" fontId="0" fillId="0" borderId="0" xfId="0" applyAlignment="1">
      <alignment vertical="center" wrapText="1"/>
    </xf>
    <xf numFmtId="0" fontId="0" fillId="0" borderId="18" xfId="1" applyFont="1" applyBorder="1" applyAlignment="1">
      <alignment vertical="center" wrapText="1"/>
    </xf>
    <xf numFmtId="0" fontId="0" fillId="0" borderId="17" xfId="1" applyFont="1" applyBorder="1" applyAlignment="1">
      <alignment vertical="center" wrapText="1"/>
    </xf>
    <xf numFmtId="0" fontId="0" fillId="0" borderId="18" xfId="1" quotePrefix="1" applyFont="1" applyBorder="1" applyAlignment="1">
      <alignment vertical="center" wrapText="1"/>
    </xf>
    <xf numFmtId="0" fontId="6" fillId="0" borderId="0" xfId="0" applyFont="1" applyFill="1" applyProtection="1">
      <alignment vertical="center"/>
    </xf>
    <xf numFmtId="0" fontId="7" fillId="0" borderId="0" xfId="0" applyFont="1" applyFill="1" applyAlignment="1" applyProtection="1">
      <alignment horizontal="center" vertical="center"/>
    </xf>
    <xf numFmtId="0" fontId="8" fillId="0" borderId="0" xfId="0" applyFont="1" applyFill="1" applyProtection="1">
      <alignment vertical="center"/>
    </xf>
    <xf numFmtId="0" fontId="7" fillId="0" borderId="0" xfId="0" applyFont="1" applyFill="1" applyProtection="1">
      <alignment vertical="center"/>
    </xf>
    <xf numFmtId="0" fontId="9" fillId="0" borderId="0" xfId="0" applyFont="1" applyFill="1" applyProtection="1">
      <alignment vertical="center"/>
    </xf>
    <xf numFmtId="0" fontId="11" fillId="0" borderId="0" xfId="0" applyFont="1" applyProtection="1">
      <alignment vertical="center"/>
    </xf>
    <xf numFmtId="0" fontId="11" fillId="0" borderId="0" xfId="0" applyFont="1" applyFill="1" applyBorder="1" applyProtection="1">
      <alignment vertical="center"/>
    </xf>
    <xf numFmtId="0" fontId="13" fillId="0" borderId="0" xfId="0" applyFont="1" applyBorder="1" applyProtection="1">
      <alignment vertical="center"/>
    </xf>
    <xf numFmtId="0" fontId="11" fillId="0" borderId="0" xfId="0" applyFont="1" applyBorder="1" applyProtection="1">
      <alignment vertical="center"/>
    </xf>
    <xf numFmtId="0" fontId="13" fillId="0" borderId="0" xfId="0" applyFont="1" applyProtection="1">
      <alignment vertical="center"/>
    </xf>
    <xf numFmtId="0" fontId="0" fillId="0" borderId="0" xfId="0" applyNumberFormat="1">
      <alignment vertical="center"/>
    </xf>
    <xf numFmtId="0" fontId="8" fillId="0" borderId="13"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6" fillId="0" borderId="5"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8" fillId="0" borderId="1" xfId="0" applyFont="1" applyFill="1" applyBorder="1" applyAlignment="1" applyProtection="1">
      <alignment vertical="center" shrinkToFit="1"/>
    </xf>
    <xf numFmtId="0" fontId="16" fillId="0" borderId="0" xfId="0" applyFont="1" applyFill="1" applyBorder="1" applyAlignment="1" applyProtection="1"/>
    <xf numFmtId="0" fontId="16" fillId="2" borderId="0" xfId="0" applyFont="1" applyFill="1" applyBorder="1" applyAlignment="1" applyProtection="1">
      <alignment vertical="center"/>
    </xf>
    <xf numFmtId="177" fontId="0" fillId="0" borderId="0" xfId="0" applyNumberFormat="1">
      <alignment vertical="center"/>
    </xf>
    <xf numFmtId="0" fontId="13" fillId="0" borderId="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15" fillId="0" borderId="5" xfId="0" applyFont="1" applyFill="1" applyBorder="1" applyAlignment="1" applyProtection="1">
      <alignment horizontal="left" vertical="center"/>
    </xf>
    <xf numFmtId="0" fontId="20" fillId="0" borderId="5"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20" fillId="0" borderId="34" xfId="0" applyFont="1" applyBorder="1" applyAlignment="1" applyProtection="1">
      <alignment horizontal="center" vertical="center"/>
    </xf>
    <xf numFmtId="0" fontId="20" fillId="2" borderId="34" xfId="0" applyFont="1" applyFill="1" applyBorder="1" applyAlignment="1" applyProtection="1">
      <alignment horizontal="center" vertical="center"/>
    </xf>
    <xf numFmtId="0" fontId="3" fillId="9" borderId="43" xfId="0" applyFont="1" applyFill="1" applyBorder="1" applyAlignment="1" applyProtection="1">
      <alignment vertical="center"/>
    </xf>
    <xf numFmtId="0" fontId="3" fillId="9" borderId="45" xfId="0" applyFont="1" applyFill="1" applyBorder="1" applyAlignment="1" applyProtection="1">
      <alignment vertical="center"/>
    </xf>
    <xf numFmtId="0" fontId="20" fillId="0" borderId="51" xfId="0" applyFont="1" applyBorder="1" applyAlignment="1" applyProtection="1">
      <alignment horizontal="center" vertical="center"/>
    </xf>
    <xf numFmtId="0" fontId="20" fillId="0" borderId="52" xfId="0" applyFont="1" applyBorder="1" applyAlignment="1" applyProtection="1">
      <alignment horizontal="center" vertical="center"/>
    </xf>
    <xf numFmtId="0" fontId="20" fillId="0" borderId="54" xfId="0" applyFont="1" applyBorder="1" applyAlignment="1" applyProtection="1">
      <alignment horizontal="center" vertical="center"/>
    </xf>
    <xf numFmtId="0" fontId="20" fillId="0" borderId="55" xfId="0" applyFont="1" applyBorder="1" applyAlignment="1" applyProtection="1">
      <alignment horizontal="center" vertical="center"/>
    </xf>
    <xf numFmtId="0" fontId="16" fillId="0" borderId="0" xfId="0" applyFont="1" applyFill="1" applyBorder="1" applyAlignment="1" applyProtection="1">
      <alignment vertical="center"/>
    </xf>
    <xf numFmtId="0" fontId="16" fillId="2" borderId="48" xfId="0" applyFont="1" applyFill="1" applyBorder="1" applyAlignment="1" applyProtection="1">
      <alignment vertical="center"/>
    </xf>
    <xf numFmtId="0" fontId="3"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Alignment="1">
      <alignment horizontal="center" vertical="center"/>
    </xf>
    <xf numFmtId="0" fontId="5"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11" fillId="0" borderId="0" xfId="0" applyFont="1" applyBorder="1" applyAlignment="1" applyProtection="1">
      <alignment vertical="top"/>
    </xf>
    <xf numFmtId="0" fontId="18" fillId="0" borderId="0" xfId="0" applyFont="1" applyBorder="1" applyAlignment="1" applyProtection="1">
      <alignment vertical="top"/>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13" fillId="0" borderId="0" xfId="0" applyFont="1" applyBorder="1" applyAlignme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8" fillId="2" borderId="34" xfId="0" applyFont="1" applyFill="1" applyBorder="1" applyProtection="1">
      <alignment vertical="center"/>
    </xf>
    <xf numFmtId="0" fontId="8" fillId="2" borderId="35" xfId="0" applyFont="1" applyFill="1" applyBorder="1" applyProtection="1">
      <alignment vertical="center"/>
    </xf>
    <xf numFmtId="0" fontId="19" fillId="0" borderId="0" xfId="0" applyFont="1" applyBorder="1" applyProtection="1">
      <alignment vertical="center"/>
    </xf>
    <xf numFmtId="0" fontId="28" fillId="0" borderId="0" xfId="0" applyFont="1" applyBorder="1" applyProtection="1">
      <alignment vertical="center"/>
    </xf>
    <xf numFmtId="0" fontId="5" fillId="0" borderId="0" xfId="0" applyFont="1" applyBorder="1" applyProtection="1">
      <alignment vertical="center"/>
    </xf>
    <xf numFmtId="0" fontId="3" fillId="2" borderId="0" xfId="0" applyFont="1" applyFill="1" applyBorder="1" applyAlignment="1" applyProtection="1">
      <alignment vertical="center"/>
    </xf>
    <xf numFmtId="0" fontId="22" fillId="2" borderId="0" xfId="0" applyFont="1" applyFill="1" applyBorder="1" applyAlignment="1" applyProtection="1">
      <alignment horizontal="center" vertical="center"/>
    </xf>
    <xf numFmtId="0" fontId="5" fillId="0" borderId="0" xfId="0" applyFont="1" applyBorder="1" applyAlignment="1" applyProtection="1"/>
    <xf numFmtId="0" fontId="19" fillId="0" borderId="0" xfId="0" applyFont="1" applyBorder="1" applyAlignment="1" applyProtection="1"/>
    <xf numFmtId="0" fontId="19" fillId="0" borderId="0" xfId="0" applyFont="1" applyAlignment="1" applyProtection="1"/>
    <xf numFmtId="0" fontId="21" fillId="0" borderId="0" xfId="0" applyFont="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0" fontId="18" fillId="0" borderId="0" xfId="0" applyFont="1" applyBorder="1" applyAlignment="1" applyProtection="1">
      <alignment vertical="center"/>
    </xf>
    <xf numFmtId="0" fontId="29" fillId="0" borderId="0" xfId="0" applyFont="1" applyBorder="1" applyAlignment="1" applyProtection="1">
      <alignment vertical="center"/>
    </xf>
    <xf numFmtId="0" fontId="7"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23" fillId="0" borderId="19" xfId="0" applyFont="1" applyFill="1" applyBorder="1" applyAlignment="1" applyProtection="1">
      <alignment horizontal="center" vertical="center"/>
    </xf>
    <xf numFmtId="0" fontId="18" fillId="0" borderId="19" xfId="0" applyFont="1" applyFill="1" applyBorder="1" applyAlignment="1" applyProtection="1">
      <alignment horizontal="center" vertical="center" textRotation="255" wrapText="1"/>
    </xf>
    <xf numFmtId="0" fontId="18" fillId="0" borderId="19" xfId="0" applyFont="1" applyFill="1" applyBorder="1" applyAlignment="1" applyProtection="1">
      <alignment horizontal="center" vertical="center" wrapText="1"/>
    </xf>
    <xf numFmtId="0" fontId="18" fillId="0" borderId="19" xfId="0" applyFont="1" applyFill="1" applyBorder="1" applyAlignment="1" applyProtection="1">
      <alignment vertical="center"/>
    </xf>
    <xf numFmtId="0" fontId="10" fillId="0" borderId="19" xfId="0" applyFont="1" applyFill="1" applyBorder="1" applyProtection="1">
      <alignment vertical="center"/>
    </xf>
    <xf numFmtId="0" fontId="23" fillId="0" borderId="0" xfId="0" applyFont="1" applyProtection="1">
      <alignment vertical="center"/>
    </xf>
    <xf numFmtId="0" fontId="6" fillId="0" borderId="0" xfId="0" applyFont="1" applyBorder="1" applyProtection="1">
      <alignment vertical="center"/>
    </xf>
    <xf numFmtId="0" fontId="34" fillId="7" borderId="0" xfId="0" applyFont="1" applyFill="1" applyBorder="1" applyProtection="1">
      <alignment vertical="center"/>
    </xf>
    <xf numFmtId="0" fontId="34" fillId="0" borderId="0" xfId="0" applyFont="1" applyBorder="1" applyProtection="1">
      <alignment vertical="center"/>
    </xf>
    <xf numFmtId="0" fontId="34" fillId="0" borderId="0" xfId="0" applyFont="1" applyProtection="1">
      <alignment vertical="center"/>
    </xf>
    <xf numFmtId="0" fontId="34" fillId="7" borderId="0" xfId="0" applyFont="1" applyFill="1" applyProtection="1">
      <alignment vertical="center"/>
    </xf>
    <xf numFmtId="0" fontId="23" fillId="0" borderId="29" xfId="0" applyFont="1" applyBorder="1" applyProtection="1">
      <alignment vertical="center"/>
    </xf>
    <xf numFmtId="0" fontId="6" fillId="0" borderId="29" xfId="0" applyFont="1" applyBorder="1" applyProtection="1">
      <alignment vertical="center"/>
    </xf>
    <xf numFmtId="0" fontId="14" fillId="3" borderId="68" xfId="0" applyFont="1" applyFill="1" applyBorder="1" applyAlignment="1" applyProtection="1">
      <alignment horizontal="left" vertical="center" wrapText="1"/>
    </xf>
    <xf numFmtId="0" fontId="8" fillId="3" borderId="69"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38"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6" xfId="0" applyFont="1" applyFill="1" applyBorder="1" applyAlignment="1" applyProtection="1">
      <alignment vertical="center"/>
    </xf>
    <xf numFmtId="0" fontId="39" fillId="0" borderId="4" xfId="0" applyFont="1" applyFill="1" applyBorder="1" applyAlignment="1" applyProtection="1">
      <alignment vertical="center"/>
    </xf>
    <xf numFmtId="0" fontId="39" fillId="0" borderId="8" xfId="0" applyFont="1" applyFill="1" applyBorder="1" applyAlignment="1" applyProtection="1">
      <alignment vertical="center"/>
    </xf>
    <xf numFmtId="0" fontId="39" fillId="0" borderId="56"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62" xfId="0" applyFont="1" applyFill="1" applyBorder="1" applyAlignment="1" applyProtection="1">
      <alignment vertical="center"/>
    </xf>
    <xf numFmtId="0" fontId="39" fillId="0" borderId="5" xfId="0" applyFont="1" applyFill="1" applyBorder="1" applyAlignment="1" applyProtection="1">
      <alignment vertical="center"/>
    </xf>
    <xf numFmtId="0" fontId="20" fillId="0" borderId="72" xfId="0" applyFont="1" applyBorder="1" applyAlignment="1" applyProtection="1">
      <alignment horizontal="center" vertical="center"/>
    </xf>
    <xf numFmtId="0" fontId="20" fillId="2" borderId="72" xfId="0" applyFont="1" applyFill="1" applyBorder="1" applyAlignment="1" applyProtection="1">
      <alignment horizontal="center" vertical="center"/>
    </xf>
    <xf numFmtId="0" fontId="8" fillId="2" borderId="72" xfId="0" applyFont="1" applyFill="1" applyBorder="1" applyProtection="1">
      <alignment vertical="center"/>
    </xf>
    <xf numFmtId="0" fontId="8" fillId="2" borderId="73" xfId="0" applyFont="1" applyFill="1" applyBorder="1" applyProtection="1">
      <alignment vertical="center"/>
    </xf>
    <xf numFmtId="0" fontId="20" fillId="0" borderId="76" xfId="0" applyFont="1" applyBorder="1" applyAlignment="1" applyProtection="1">
      <alignment horizontal="center" vertical="center"/>
    </xf>
    <xf numFmtId="0" fontId="20" fillId="2" borderId="76" xfId="0" applyFont="1" applyFill="1" applyBorder="1" applyAlignment="1" applyProtection="1">
      <alignment horizontal="center" vertical="center"/>
    </xf>
    <xf numFmtId="0" fontId="8" fillId="2" borderId="76" xfId="0" applyFont="1" applyFill="1" applyBorder="1" applyProtection="1">
      <alignment vertical="center"/>
    </xf>
    <xf numFmtId="0" fontId="8" fillId="2" borderId="77" xfId="0" applyFont="1" applyFill="1" applyBorder="1" applyProtection="1">
      <alignment vertical="center"/>
    </xf>
    <xf numFmtId="0" fontId="3" fillId="9" borderId="80" xfId="0" applyFont="1" applyFill="1" applyBorder="1" applyAlignment="1" applyProtection="1">
      <alignment vertical="center"/>
    </xf>
    <xf numFmtId="0" fontId="12" fillId="2" borderId="84" xfId="0" applyFont="1" applyFill="1" applyBorder="1" applyAlignment="1" applyProtection="1">
      <alignment vertical="center"/>
    </xf>
    <xf numFmtId="0" fontId="3" fillId="0" borderId="72" xfId="0" applyFont="1" applyFill="1" applyBorder="1" applyAlignment="1" applyProtection="1">
      <alignment vertical="center"/>
    </xf>
    <xf numFmtId="0" fontId="22" fillId="0" borderId="72" xfId="0" applyFont="1" applyFill="1" applyBorder="1" applyAlignment="1" applyProtection="1">
      <alignment horizontal="center" vertical="center"/>
    </xf>
    <xf numFmtId="0" fontId="23" fillId="0" borderId="72" xfId="0" applyFont="1" applyFill="1" applyBorder="1" applyAlignment="1" applyProtection="1">
      <alignment horizontal="left" vertical="center"/>
    </xf>
    <xf numFmtId="0" fontId="23" fillId="0" borderId="72" xfId="0" applyFont="1" applyFill="1" applyBorder="1" applyAlignment="1" applyProtection="1">
      <alignment vertical="center"/>
    </xf>
    <xf numFmtId="0" fontId="3" fillId="2" borderId="73" xfId="0" applyFont="1" applyFill="1" applyBorder="1" applyAlignment="1" applyProtection="1">
      <alignment horizontal="left" vertical="center"/>
    </xf>
    <xf numFmtId="0" fontId="23" fillId="0" borderId="8" xfId="0" applyFont="1" applyFill="1" applyBorder="1" applyProtection="1">
      <alignment vertical="center"/>
    </xf>
    <xf numFmtId="0" fontId="11" fillId="0" borderId="8" xfId="0" applyFont="1" applyFill="1" applyBorder="1" applyProtection="1">
      <alignment vertical="center"/>
    </xf>
    <xf numFmtId="0" fontId="16" fillId="0" borderId="8" xfId="0" applyFont="1" applyFill="1" applyBorder="1" applyAlignment="1" applyProtection="1"/>
    <xf numFmtId="0" fontId="16" fillId="0" borderId="8" xfId="0" applyFont="1" applyFill="1" applyBorder="1" applyAlignment="1" applyProtection="1">
      <alignment horizontal="left"/>
    </xf>
    <xf numFmtId="0" fontId="16" fillId="2" borderId="8" xfId="0" applyFont="1" applyFill="1" applyBorder="1" applyAlignment="1" applyProtection="1">
      <alignment vertical="center"/>
    </xf>
    <xf numFmtId="0" fontId="14" fillId="4" borderId="95" xfId="0" applyFont="1" applyFill="1" applyBorder="1" applyAlignment="1" applyProtection="1">
      <alignment horizontal="center" vertical="center"/>
    </xf>
    <xf numFmtId="0" fontId="13" fillId="0" borderId="0" xfId="0" applyFont="1" applyBorder="1" applyAlignment="1" applyProtection="1">
      <alignment vertical="top"/>
    </xf>
    <xf numFmtId="0" fontId="23" fillId="2" borderId="97" xfId="0" applyFont="1" applyFill="1" applyBorder="1" applyAlignment="1" applyProtection="1">
      <alignment vertical="center"/>
    </xf>
    <xf numFmtId="0" fontId="39" fillId="2" borderId="97" xfId="0" applyFont="1" applyFill="1" applyBorder="1" applyAlignment="1" applyProtection="1">
      <alignment horizontal="center" vertical="center" wrapText="1"/>
    </xf>
    <xf numFmtId="0" fontId="23" fillId="2" borderId="101" xfId="0" applyFont="1" applyFill="1" applyBorder="1" applyAlignment="1" applyProtection="1">
      <alignment vertical="center"/>
    </xf>
    <xf numFmtId="0" fontId="11" fillId="2" borderId="102" xfId="0" applyFont="1" applyFill="1" applyBorder="1" applyAlignment="1" applyProtection="1">
      <alignment horizontal="center" vertical="center" wrapText="1"/>
    </xf>
    <xf numFmtId="0" fontId="14" fillId="4" borderId="95" xfId="0" applyFont="1" applyFill="1" applyBorder="1" applyAlignment="1" applyProtection="1">
      <alignment vertical="center" textRotation="255"/>
    </xf>
    <xf numFmtId="0" fontId="22" fillId="2" borderId="48" xfId="0" applyFont="1" applyFill="1" applyBorder="1" applyAlignment="1" applyProtection="1">
      <alignment vertical="center" wrapText="1"/>
    </xf>
    <xf numFmtId="0" fontId="3" fillId="0" borderId="108" xfId="0" applyFont="1" applyFill="1" applyBorder="1" applyAlignment="1" applyProtection="1">
      <alignment horizontal="left" vertical="center"/>
    </xf>
    <xf numFmtId="0" fontId="16" fillId="0" borderId="108" xfId="0" applyFont="1" applyFill="1" applyBorder="1" applyAlignment="1" applyProtection="1">
      <alignment vertical="center"/>
    </xf>
    <xf numFmtId="0" fontId="3" fillId="0" borderId="108" xfId="0" applyFont="1" applyFill="1" applyBorder="1" applyAlignment="1" applyProtection="1">
      <alignment vertical="center"/>
    </xf>
    <xf numFmtId="0" fontId="16" fillId="2" borderId="109" xfId="0" applyFont="1" applyFill="1" applyBorder="1" applyAlignment="1" applyProtection="1">
      <alignment vertical="center"/>
    </xf>
    <xf numFmtId="0" fontId="16" fillId="2" borderId="86" xfId="0" applyFont="1" applyFill="1" applyBorder="1" applyAlignment="1" applyProtection="1">
      <alignment vertical="center"/>
    </xf>
    <xf numFmtId="0" fontId="16" fillId="0" borderId="25" xfId="0" applyFont="1" applyFill="1" applyBorder="1" applyAlignment="1" applyProtection="1">
      <alignment vertical="center"/>
    </xf>
    <xf numFmtId="0" fontId="16" fillId="0" borderId="25" xfId="0" applyFont="1" applyFill="1" applyBorder="1" applyAlignment="1" applyProtection="1"/>
    <xf numFmtId="0" fontId="16" fillId="0" borderId="25"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4" fillId="4" borderId="111" xfId="0" applyFont="1" applyFill="1" applyBorder="1" applyAlignment="1" applyProtection="1">
      <alignment horizontal="center" vertical="center"/>
    </xf>
    <xf numFmtId="0" fontId="30" fillId="2" borderId="83" xfId="0" applyFont="1" applyFill="1" applyBorder="1" applyAlignment="1" applyProtection="1">
      <alignment vertical="center"/>
    </xf>
    <xf numFmtId="0" fontId="8" fillId="3" borderId="41" xfId="0" applyFont="1" applyFill="1" applyBorder="1" applyAlignment="1" applyProtection="1">
      <alignment horizontal="center" vertical="center" wrapText="1"/>
    </xf>
    <xf numFmtId="0" fontId="23" fillId="2" borderId="112" xfId="0" applyFont="1" applyFill="1" applyBorder="1" applyAlignment="1" applyProtection="1">
      <alignment vertical="center"/>
    </xf>
    <xf numFmtId="0" fontId="8" fillId="3" borderId="67" xfId="0" applyFont="1" applyFill="1" applyBorder="1" applyAlignment="1" applyProtection="1">
      <alignment horizontal="center" vertical="center" wrapText="1"/>
    </xf>
    <xf numFmtId="0" fontId="20" fillId="2" borderId="113" xfId="0" applyFont="1" applyFill="1" applyBorder="1" applyAlignment="1" applyProtection="1">
      <alignment horizontal="center" vertical="center"/>
    </xf>
    <xf numFmtId="0" fontId="8" fillId="2" borderId="108" xfId="0" applyFont="1" applyFill="1" applyBorder="1" applyProtection="1">
      <alignment vertical="center"/>
    </xf>
    <xf numFmtId="0" fontId="8" fillId="2" borderId="109" xfId="0" applyFont="1" applyFill="1" applyBorder="1" applyProtection="1">
      <alignment vertical="center"/>
    </xf>
    <xf numFmtId="0" fontId="23" fillId="0" borderId="113" xfId="0" applyFont="1" applyFill="1" applyBorder="1" applyAlignment="1" applyProtection="1">
      <alignment vertical="center" wrapText="1"/>
    </xf>
    <xf numFmtId="0" fontId="8" fillId="0" borderId="113" xfId="0" applyFont="1" applyFill="1" applyBorder="1" applyAlignment="1" applyProtection="1">
      <alignment vertical="center" wrapText="1"/>
    </xf>
    <xf numFmtId="0" fontId="20" fillId="0" borderId="101" xfId="0" applyFont="1" applyBorder="1" applyAlignment="1" applyProtection="1">
      <alignment horizontal="center" vertical="center"/>
    </xf>
    <xf numFmtId="0" fontId="20" fillId="2" borderId="101" xfId="0" applyFont="1" applyFill="1" applyBorder="1" applyAlignment="1" applyProtection="1">
      <alignment horizontal="center" vertical="center"/>
    </xf>
    <xf numFmtId="0" fontId="8" fillId="2" borderId="101" xfId="0" applyFont="1" applyFill="1" applyBorder="1" applyProtection="1">
      <alignment vertical="center"/>
    </xf>
    <xf numFmtId="0" fontId="8" fillId="2" borderId="102" xfId="0" applyFont="1" applyFill="1" applyBorder="1" applyProtection="1">
      <alignment vertical="center"/>
    </xf>
    <xf numFmtId="0" fontId="20" fillId="2" borderId="5" xfId="0" applyFont="1" applyFill="1" applyBorder="1" applyAlignment="1" applyProtection="1">
      <alignment horizontal="left" vertical="center"/>
    </xf>
    <xf numFmtId="0" fontId="20" fillId="2" borderId="5" xfId="0" applyFont="1" applyFill="1" applyBorder="1" applyAlignment="1" applyProtection="1">
      <alignment vertical="center"/>
    </xf>
    <xf numFmtId="0" fontId="12" fillId="2" borderId="5" xfId="0" applyFont="1" applyFill="1" applyBorder="1" applyAlignment="1" applyProtection="1">
      <alignment vertical="center"/>
    </xf>
    <xf numFmtId="0" fontId="44" fillId="9" borderId="114" xfId="0" applyFont="1" applyFill="1" applyBorder="1" applyAlignment="1" applyProtection="1">
      <alignment horizontal="center" vertical="center" wrapText="1"/>
    </xf>
    <xf numFmtId="0" fontId="12" fillId="9" borderId="120" xfId="0" applyFont="1" applyFill="1" applyBorder="1" applyAlignment="1" applyProtection="1">
      <alignment horizontal="center" vertical="center"/>
    </xf>
    <xf numFmtId="0" fontId="12" fillId="9" borderId="98" xfId="0" applyFont="1" applyFill="1" applyBorder="1" applyAlignment="1" applyProtection="1">
      <alignment horizontal="center" vertical="center"/>
    </xf>
    <xf numFmtId="0" fontId="44" fillId="9" borderId="121" xfId="0" applyFont="1" applyFill="1" applyBorder="1" applyAlignment="1" applyProtection="1">
      <alignment horizontal="center" vertical="center" wrapText="1"/>
    </xf>
    <xf numFmtId="0" fontId="8" fillId="3" borderId="131" xfId="0" applyFont="1" applyFill="1" applyBorder="1" applyAlignment="1" applyProtection="1">
      <alignment horizontal="center" vertical="center"/>
    </xf>
    <xf numFmtId="0" fontId="8" fillId="0" borderId="132" xfId="0" applyFont="1" applyFill="1" applyBorder="1" applyAlignment="1" applyProtection="1">
      <alignment horizontal="center" vertical="center" wrapText="1"/>
    </xf>
    <xf numFmtId="49" fontId="8" fillId="5" borderId="134" xfId="0" applyNumberFormat="1" applyFont="1" applyFill="1" applyBorder="1" applyAlignment="1" applyProtection="1">
      <alignment horizontal="center" vertical="center" wrapText="1"/>
      <protection locked="0"/>
    </xf>
    <xf numFmtId="0" fontId="24" fillId="0" borderId="137" xfId="0" applyFont="1" applyFill="1" applyBorder="1" applyAlignment="1" applyProtection="1">
      <alignment vertical="center" wrapText="1"/>
    </xf>
    <xf numFmtId="49" fontId="8" fillId="5" borderId="137" xfId="0" applyNumberFormat="1" applyFont="1" applyFill="1" applyBorder="1" applyAlignment="1" applyProtection="1">
      <alignment horizontal="center" vertical="center" wrapText="1"/>
      <protection locked="0"/>
    </xf>
    <xf numFmtId="0" fontId="8" fillId="0" borderId="132" xfId="0" applyFont="1" applyFill="1" applyBorder="1" applyAlignment="1" applyProtection="1">
      <alignment horizontal="center" vertical="center" shrinkToFit="1"/>
    </xf>
    <xf numFmtId="0" fontId="23" fillId="0" borderId="137" xfId="0" applyFont="1" applyFill="1" applyBorder="1" applyAlignment="1" applyProtection="1">
      <alignment vertical="center"/>
    </xf>
    <xf numFmtId="0" fontId="8" fillId="0" borderId="137" xfId="0" applyFont="1" applyFill="1" applyBorder="1" applyAlignment="1" applyProtection="1">
      <alignment vertical="center"/>
    </xf>
    <xf numFmtId="0" fontId="39" fillId="0" borderId="137" xfId="0" applyFont="1" applyFill="1" applyBorder="1" applyAlignment="1" applyProtection="1">
      <alignment horizontal="center" vertical="center"/>
    </xf>
    <xf numFmtId="0" fontId="23" fillId="0" borderId="138" xfId="0" applyFont="1" applyFill="1" applyBorder="1" applyAlignment="1" applyProtection="1">
      <alignment vertical="center"/>
    </xf>
    <xf numFmtId="0" fontId="20" fillId="0" borderId="143" xfId="0" applyFont="1" applyBorder="1" applyAlignment="1" applyProtection="1">
      <alignment horizontal="center" vertical="center"/>
    </xf>
    <xf numFmtId="0" fontId="20" fillId="2" borderId="143" xfId="0" applyFont="1" applyFill="1" applyBorder="1" applyAlignment="1" applyProtection="1">
      <alignment horizontal="center" vertical="center"/>
    </xf>
    <xf numFmtId="0" fontId="20" fillId="2" borderId="143" xfId="0" applyFont="1" applyFill="1" applyBorder="1" applyAlignment="1" applyProtection="1">
      <alignment horizontal="left" vertical="center"/>
    </xf>
    <xf numFmtId="0" fontId="20" fillId="2" borderId="143" xfId="0" applyFont="1" applyFill="1" applyBorder="1" applyAlignment="1" applyProtection="1">
      <alignment vertical="center"/>
    </xf>
    <xf numFmtId="0" fontId="3" fillId="2" borderId="143" xfId="0" applyFont="1" applyFill="1" applyBorder="1" applyAlignment="1" applyProtection="1">
      <alignment horizontal="center" vertical="center"/>
    </xf>
    <xf numFmtId="0" fontId="23" fillId="2" borderId="144" xfId="0" applyFont="1" applyFill="1" applyBorder="1" applyAlignment="1" applyProtection="1">
      <alignment horizontal="center" vertical="center"/>
    </xf>
    <xf numFmtId="0" fontId="30" fillId="7" borderId="113" xfId="0" applyFont="1" applyFill="1" applyBorder="1" applyAlignment="1" applyProtection="1">
      <alignment horizontal="center" vertical="center"/>
    </xf>
    <xf numFmtId="0" fontId="30" fillId="7" borderId="113" xfId="0" applyFont="1" applyFill="1" applyBorder="1" applyAlignment="1" applyProtection="1">
      <alignment vertical="center"/>
    </xf>
    <xf numFmtId="177" fontId="31" fillId="7" borderId="148" xfId="0" applyNumberFormat="1" applyFont="1" applyFill="1" applyBorder="1" applyAlignment="1" applyProtection="1">
      <alignment vertical="center"/>
    </xf>
    <xf numFmtId="0" fontId="3" fillId="2" borderId="113" xfId="0" applyFont="1" applyFill="1" applyBorder="1" applyAlignment="1" applyProtection="1">
      <alignment horizontal="center" vertical="center"/>
    </xf>
    <xf numFmtId="0" fontId="23" fillId="2" borderId="147" xfId="0" applyFont="1" applyFill="1" applyBorder="1" applyAlignment="1" applyProtection="1">
      <alignment horizontal="center" vertical="center"/>
    </xf>
    <xf numFmtId="0" fontId="3" fillId="2" borderId="137" xfId="0" applyFont="1" applyFill="1" applyBorder="1" applyAlignment="1" applyProtection="1">
      <alignment horizontal="left" vertical="center" wrapText="1"/>
    </xf>
    <xf numFmtId="0" fontId="16" fillId="2" borderId="137" xfId="0" applyFont="1" applyFill="1" applyBorder="1" applyAlignment="1" applyProtection="1">
      <alignment horizontal="center" vertical="center" wrapText="1"/>
    </xf>
    <xf numFmtId="0" fontId="16" fillId="2" borderId="137" xfId="0" applyFont="1" applyFill="1" applyBorder="1" applyAlignment="1" applyProtection="1">
      <alignment vertical="center" wrapText="1"/>
    </xf>
    <xf numFmtId="0" fontId="16" fillId="2" borderId="135" xfId="0" applyFont="1" applyFill="1" applyBorder="1" applyAlignment="1" applyProtection="1">
      <alignment vertical="center" wrapText="1"/>
    </xf>
    <xf numFmtId="0" fontId="20" fillId="2" borderId="152" xfId="0" applyFont="1" applyFill="1" applyBorder="1" applyAlignment="1" applyProtection="1">
      <alignment vertical="center"/>
    </xf>
    <xf numFmtId="0" fontId="16" fillId="2" borderId="40" xfId="0" applyFont="1" applyFill="1" applyBorder="1" applyAlignment="1" applyProtection="1">
      <alignment vertical="center"/>
    </xf>
    <xf numFmtId="0" fontId="3" fillId="0" borderId="84" xfId="0" applyFont="1" applyFill="1" applyBorder="1" applyAlignment="1" applyProtection="1">
      <alignment vertical="center"/>
    </xf>
    <xf numFmtId="0" fontId="23" fillId="0" borderId="154" xfId="0" applyFont="1" applyFill="1" applyBorder="1" applyAlignment="1" applyProtection="1">
      <alignment horizontal="left" vertical="center"/>
    </xf>
    <xf numFmtId="0" fontId="15" fillId="0" borderId="154" xfId="0" applyFont="1" applyFill="1" applyBorder="1" applyAlignment="1" applyProtection="1">
      <alignment horizontal="left" vertical="center"/>
    </xf>
    <xf numFmtId="0" fontId="20" fillId="0" borderId="154" xfId="0" applyFont="1" applyBorder="1" applyAlignment="1" applyProtection="1">
      <alignment horizontal="center" vertical="center"/>
    </xf>
    <xf numFmtId="0" fontId="3" fillId="2" borderId="154" xfId="0" applyFont="1" applyFill="1" applyBorder="1" applyAlignment="1" applyProtection="1">
      <alignment horizontal="center" vertical="center"/>
    </xf>
    <xf numFmtId="0" fontId="20" fillId="2" borderId="154" xfId="0" applyFont="1" applyFill="1" applyBorder="1" applyAlignment="1" applyProtection="1">
      <alignment horizontal="center" vertical="center"/>
    </xf>
    <xf numFmtId="0" fontId="3" fillId="0" borderId="154" xfId="0" applyFont="1" applyFill="1" applyBorder="1" applyAlignment="1" applyProtection="1">
      <alignment vertical="center"/>
    </xf>
    <xf numFmtId="0" fontId="3" fillId="0" borderId="156" xfId="0" applyFont="1" applyFill="1" applyBorder="1" applyAlignment="1" applyProtection="1">
      <alignment vertical="center"/>
    </xf>
    <xf numFmtId="0" fontId="15" fillId="0" borderId="113" xfId="0" applyFont="1" applyFill="1" applyBorder="1" applyAlignment="1" applyProtection="1">
      <alignment horizontal="left" vertical="center"/>
    </xf>
    <xf numFmtId="0" fontId="23" fillId="0" borderId="143" xfId="0" applyFont="1" applyFill="1" applyBorder="1" applyAlignment="1" applyProtection="1">
      <alignment vertical="center"/>
    </xf>
    <xf numFmtId="0" fontId="8" fillId="0" borderId="143" xfId="0" applyFont="1" applyFill="1" applyBorder="1" applyAlignment="1" applyProtection="1">
      <alignment vertical="center"/>
    </xf>
    <xf numFmtId="0" fontId="23" fillId="0" borderId="143" xfId="0" applyFont="1" applyFill="1" applyBorder="1" applyAlignment="1" applyProtection="1">
      <alignment horizontal="left" vertical="center"/>
    </xf>
    <xf numFmtId="0" fontId="23" fillId="0" borderId="143" xfId="0" applyFont="1" applyFill="1" applyBorder="1" applyProtection="1">
      <alignment vertical="center"/>
    </xf>
    <xf numFmtId="0" fontId="8" fillId="0" borderId="143" xfId="0" applyFont="1" applyFill="1" applyBorder="1" applyProtection="1">
      <alignment vertical="center"/>
    </xf>
    <xf numFmtId="0" fontId="30" fillId="0" borderId="140" xfId="0" applyFont="1" applyFill="1" applyBorder="1" applyAlignment="1" applyProtection="1">
      <alignment horizontal="center" vertical="center" wrapText="1"/>
    </xf>
    <xf numFmtId="0" fontId="31" fillId="0" borderId="140" xfId="0" applyNumberFormat="1" applyFont="1" applyFill="1" applyBorder="1" applyAlignment="1" applyProtection="1">
      <alignment horizontal="center" vertical="center" wrapText="1"/>
    </xf>
    <xf numFmtId="176" fontId="30" fillId="0" borderId="140" xfId="0" applyNumberFormat="1" applyFont="1" applyFill="1" applyBorder="1" applyAlignment="1" applyProtection="1">
      <alignment horizontal="center" vertical="center" wrapText="1"/>
    </xf>
    <xf numFmtId="0" fontId="20" fillId="0" borderId="140" xfId="0" applyFont="1" applyFill="1" applyBorder="1" applyAlignment="1" applyProtection="1">
      <alignment horizontal="center" vertical="center" wrapText="1"/>
    </xf>
    <xf numFmtId="0" fontId="20" fillId="0" borderId="159" xfId="0" applyFont="1" applyFill="1" applyBorder="1" applyAlignment="1" applyProtection="1">
      <alignment horizontal="center" vertical="center" wrapText="1"/>
    </xf>
    <xf numFmtId="0" fontId="20" fillId="0" borderId="6" xfId="0" applyFont="1" applyBorder="1" applyAlignment="1" applyProtection="1">
      <alignment horizontal="center" vertical="center"/>
    </xf>
    <xf numFmtId="0" fontId="20" fillId="0" borderId="171" xfId="0" applyFont="1" applyBorder="1" applyAlignment="1" applyProtection="1">
      <alignment horizontal="center" vertical="center"/>
    </xf>
    <xf numFmtId="0" fontId="11" fillId="2" borderId="171" xfId="0" applyFont="1" applyFill="1" applyBorder="1" applyProtection="1">
      <alignment vertical="center"/>
    </xf>
    <xf numFmtId="0" fontId="3" fillId="0" borderId="8" xfId="0" applyFont="1" applyFill="1" applyBorder="1" applyAlignment="1" applyProtection="1">
      <alignment horizontal="center" vertical="center" shrinkToFit="1"/>
    </xf>
    <xf numFmtId="0" fontId="3" fillId="2" borderId="123" xfId="0" applyFont="1" applyFill="1" applyBorder="1" applyAlignment="1" applyProtection="1">
      <alignment vertical="center" wrapText="1"/>
    </xf>
    <xf numFmtId="0" fontId="22" fillId="2" borderId="123" xfId="0" applyFont="1" applyFill="1" applyBorder="1" applyAlignment="1" applyProtection="1">
      <alignment horizontal="right" vertical="center" wrapText="1"/>
    </xf>
    <xf numFmtId="0" fontId="22" fillId="2" borderId="123" xfId="0" applyFont="1" applyFill="1" applyBorder="1" applyAlignment="1" applyProtection="1">
      <alignment vertical="center" wrapText="1"/>
    </xf>
    <xf numFmtId="0" fontId="3" fillId="2" borderId="124" xfId="0" applyFont="1" applyFill="1" applyBorder="1" applyAlignment="1" applyProtection="1">
      <alignment vertical="center" wrapText="1"/>
    </xf>
    <xf numFmtId="0" fontId="13" fillId="0" borderId="0" xfId="0" applyFont="1" applyFill="1" applyAlignment="1" applyProtection="1">
      <alignment vertical="center"/>
    </xf>
    <xf numFmtId="0" fontId="11"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30" fillId="2" borderId="137" xfId="0" applyFont="1" applyFill="1" applyBorder="1" applyAlignment="1" applyProtection="1">
      <alignment vertical="center"/>
    </xf>
    <xf numFmtId="0" fontId="30" fillId="2" borderId="135" xfId="0" applyFont="1" applyFill="1" applyBorder="1" applyAlignment="1" applyProtection="1">
      <alignment vertical="center"/>
    </xf>
    <xf numFmtId="0" fontId="14" fillId="9" borderId="135" xfId="0" applyFont="1" applyFill="1" applyBorder="1" applyAlignment="1" applyProtection="1">
      <alignment vertical="center" wrapText="1"/>
    </xf>
    <xf numFmtId="0" fontId="14" fillId="9" borderId="173" xfId="0" applyFont="1" applyFill="1" applyBorder="1" applyAlignment="1" applyProtection="1">
      <alignment vertical="center" wrapText="1"/>
    </xf>
    <xf numFmtId="0" fontId="23" fillId="0" borderId="5" xfId="0" applyFont="1" applyFill="1" applyBorder="1" applyAlignment="1" applyProtection="1">
      <alignment horizontal="left" vertical="center"/>
    </xf>
    <xf numFmtId="0" fontId="37" fillId="0" borderId="0" xfId="0" applyFont="1" applyAlignment="1" applyProtection="1">
      <alignment horizontal="center" vertical="center"/>
    </xf>
    <xf numFmtId="0" fontId="20" fillId="0" borderId="113" xfId="0" applyFont="1" applyBorder="1" applyAlignment="1" applyProtection="1">
      <alignment horizontal="center" vertical="center"/>
    </xf>
    <xf numFmtId="0" fontId="30" fillId="2" borderId="83"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26" fillId="2" borderId="0" xfId="0" applyFont="1" applyFill="1" applyAlignment="1" applyProtection="1">
      <alignment vertical="center" wrapText="1"/>
    </xf>
    <xf numFmtId="0" fontId="3" fillId="9" borderId="120" xfId="0" applyFont="1" applyFill="1" applyBorder="1" applyAlignment="1" applyProtection="1">
      <alignment horizontal="center" vertical="center" wrapText="1"/>
    </xf>
    <xf numFmtId="0" fontId="3" fillId="9" borderId="98" xfId="0" applyFont="1" applyFill="1" applyBorder="1" applyAlignment="1" applyProtection="1">
      <alignment horizontal="center" vertical="center" wrapText="1"/>
    </xf>
    <xf numFmtId="0" fontId="30" fillId="6" borderId="166" xfId="0" applyFont="1" applyFill="1" applyBorder="1" applyAlignment="1" applyProtection="1">
      <alignment horizontal="center" vertical="center" wrapText="1"/>
    </xf>
    <xf numFmtId="0" fontId="8" fillId="3" borderId="57" xfId="0" applyFont="1" applyFill="1" applyBorder="1" applyAlignment="1" applyProtection="1">
      <alignment horizontal="center" vertical="center"/>
    </xf>
    <xf numFmtId="0" fontId="7" fillId="5" borderId="155" xfId="0" applyFont="1" applyFill="1" applyBorder="1" applyAlignment="1" applyProtection="1">
      <alignment horizontal="center" vertical="center"/>
      <protection locked="0"/>
    </xf>
    <xf numFmtId="0" fontId="7" fillId="5" borderId="134" xfId="0" applyFont="1" applyFill="1" applyBorder="1" applyAlignment="1" applyProtection="1">
      <alignment horizontal="center" vertical="center"/>
      <protection locked="0"/>
    </xf>
    <xf numFmtId="0" fontId="7" fillId="5" borderId="137" xfId="0" applyFont="1" applyFill="1" applyBorder="1" applyAlignment="1" applyProtection="1">
      <alignment horizontal="center" vertical="center"/>
      <protection locked="0"/>
    </xf>
    <xf numFmtId="0" fontId="7" fillId="5" borderId="56"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40" fillId="5" borderId="0" xfId="0" applyFont="1" applyFill="1" applyBorder="1" applyAlignment="1" applyProtection="1">
      <alignment horizontal="center" vertical="center"/>
      <protection locked="0"/>
    </xf>
    <xf numFmtId="0" fontId="7" fillId="5" borderId="136" xfId="0" applyFont="1" applyFill="1" applyBorder="1" applyAlignment="1" applyProtection="1">
      <alignment horizontal="center" vertical="center" wrapText="1"/>
      <protection locked="0"/>
    </xf>
    <xf numFmtId="0" fontId="7" fillId="5" borderId="139" xfId="0" applyFont="1" applyFill="1" applyBorder="1" applyAlignment="1" applyProtection="1">
      <alignment horizontal="center" vertical="center"/>
      <protection locked="0"/>
    </xf>
    <xf numFmtId="0" fontId="7" fillId="5" borderId="137"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85" xfId="0" applyFont="1" applyFill="1" applyBorder="1" applyAlignment="1" applyProtection="1">
      <alignment horizontal="center" vertical="center" wrapText="1"/>
      <protection locked="0"/>
    </xf>
    <xf numFmtId="0" fontId="7" fillId="5" borderId="61"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107" xfId="0" applyFont="1" applyFill="1" applyBorder="1" applyAlignment="1" applyProtection="1">
      <alignment horizontal="center" vertical="center" wrapText="1"/>
      <protection locked="0"/>
    </xf>
    <xf numFmtId="0" fontId="7" fillId="5" borderId="56" xfId="0" applyFont="1" applyFill="1" applyBorder="1" applyAlignment="1" applyProtection="1">
      <alignment horizontal="center" vertical="center" wrapText="1"/>
      <protection locked="0"/>
    </xf>
    <xf numFmtId="0" fontId="7" fillId="5" borderId="71" xfId="0" applyFont="1" applyFill="1" applyBorder="1" applyAlignment="1" applyProtection="1">
      <alignment horizontal="center" vertical="center" wrapText="1"/>
      <protection locked="0"/>
    </xf>
    <xf numFmtId="0" fontId="40" fillId="5" borderId="72" xfId="0" applyFont="1" applyFill="1" applyBorder="1" applyAlignment="1" applyProtection="1">
      <alignment horizontal="center" vertical="center"/>
      <protection locked="0"/>
    </xf>
    <xf numFmtId="0" fontId="7" fillId="5" borderId="108" xfId="0" applyFont="1" applyFill="1" applyBorder="1" applyAlignment="1" applyProtection="1">
      <alignment horizontal="center" vertical="center" wrapText="1"/>
      <protection locked="0"/>
    </xf>
    <xf numFmtId="0" fontId="7" fillId="5" borderId="96" xfId="0" applyFont="1" applyFill="1" applyBorder="1" applyAlignment="1" applyProtection="1">
      <alignment horizontal="center" vertical="center" wrapText="1"/>
      <protection locked="0"/>
    </xf>
    <xf numFmtId="0" fontId="7" fillId="5" borderId="97" xfId="0" applyFont="1" applyFill="1" applyBorder="1" applyAlignment="1" applyProtection="1">
      <alignment horizontal="center" vertical="center" wrapText="1"/>
      <protection locked="0"/>
    </xf>
    <xf numFmtId="0" fontId="30" fillId="6" borderId="166" xfId="0" applyFont="1" applyFill="1" applyBorder="1" applyAlignment="1" applyProtection="1">
      <alignment horizontal="center" vertical="center" wrapText="1"/>
    </xf>
    <xf numFmtId="49" fontId="31" fillId="5" borderId="113" xfId="0" applyNumberFormat="1" applyFont="1" applyFill="1" applyBorder="1" applyAlignment="1" applyProtection="1">
      <alignment horizontal="center" vertical="center"/>
      <protection locked="0"/>
    </xf>
    <xf numFmtId="0" fontId="3" fillId="9" borderId="120" xfId="0" applyFont="1" applyFill="1" applyBorder="1" applyAlignment="1" applyProtection="1">
      <alignment horizontal="center" vertical="center" wrapText="1"/>
    </xf>
    <xf numFmtId="0" fontId="3" fillId="9" borderId="98" xfId="0" applyFont="1" applyFill="1" applyBorder="1" applyAlignment="1" applyProtection="1">
      <alignment horizontal="center" vertical="center" wrapText="1"/>
    </xf>
    <xf numFmtId="0" fontId="26" fillId="2" borderId="0" xfId="0" applyFont="1" applyFill="1" applyAlignment="1" applyProtection="1">
      <alignment vertical="center" wrapText="1"/>
    </xf>
    <xf numFmtId="0" fontId="30" fillId="2" borderId="83"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13" xfId="0" applyFont="1" applyBorder="1" applyAlignment="1" applyProtection="1">
      <alignment horizontal="center" vertical="center"/>
    </xf>
    <xf numFmtId="0" fontId="37" fillId="0" borderId="0" xfId="0" applyFont="1" applyAlignment="1" applyProtection="1">
      <alignment horizontal="center" vertical="center"/>
    </xf>
    <xf numFmtId="0" fontId="8" fillId="2" borderId="109" xfId="0" applyFont="1" applyFill="1" applyBorder="1" applyAlignment="1" applyProtection="1">
      <alignment horizontal="center" vertical="center"/>
    </xf>
    <xf numFmtId="49" fontId="30" fillId="5" borderId="113" xfId="0" applyNumberFormat="1" applyFont="1" applyFill="1" applyBorder="1" applyAlignment="1" applyProtection="1">
      <alignment horizontal="center" vertical="center"/>
      <protection locked="0"/>
    </xf>
    <xf numFmtId="49" fontId="20" fillId="5" borderId="50" xfId="0" applyNumberFormat="1" applyFont="1" applyFill="1" applyBorder="1" applyAlignment="1" applyProtection="1">
      <alignment horizontal="center" vertical="center"/>
      <protection locked="0"/>
    </xf>
    <xf numFmtId="49" fontId="20" fillId="5" borderId="53" xfId="0" applyNumberFormat="1" applyFont="1" applyFill="1" applyBorder="1" applyAlignment="1" applyProtection="1">
      <alignment horizontal="center" vertical="center"/>
      <protection locked="0"/>
    </xf>
    <xf numFmtId="49" fontId="20" fillId="5" borderId="51" xfId="0" applyNumberFormat="1" applyFont="1" applyFill="1" applyBorder="1" applyAlignment="1" applyProtection="1">
      <alignment horizontal="center" vertical="center"/>
      <protection locked="0"/>
    </xf>
    <xf numFmtId="49" fontId="20" fillId="5" borderId="54" xfId="0" applyNumberFormat="1" applyFont="1" applyFill="1" applyBorder="1" applyAlignment="1" applyProtection="1">
      <alignment horizontal="center" vertical="center"/>
      <protection locked="0"/>
    </xf>
    <xf numFmtId="0" fontId="48" fillId="0" borderId="0" xfId="2" applyFont="1" applyAlignment="1">
      <alignment vertical="center"/>
    </xf>
    <xf numFmtId="0" fontId="48" fillId="0" borderId="0" xfId="2" applyFont="1">
      <alignment vertical="center"/>
    </xf>
    <xf numFmtId="0" fontId="48" fillId="0" borderId="0" xfId="2" applyFont="1" applyAlignment="1">
      <alignment horizontal="center" vertical="center"/>
    </xf>
    <xf numFmtId="0" fontId="48" fillId="0" borderId="176" xfId="2" applyFont="1" applyBorder="1" applyAlignment="1">
      <alignment horizontal="center" vertical="center"/>
    </xf>
    <xf numFmtId="0" fontId="48" fillId="0" borderId="183" xfId="2" applyFont="1" applyBorder="1" applyAlignment="1">
      <alignment horizontal="center" vertical="center"/>
    </xf>
    <xf numFmtId="0" fontId="48" fillId="0" borderId="184" xfId="2" applyFont="1" applyBorder="1" applyAlignment="1">
      <alignment horizontal="center" vertical="center"/>
    </xf>
    <xf numFmtId="0" fontId="48" fillId="0" borderId="185" xfId="2" applyFont="1" applyBorder="1" applyAlignment="1">
      <alignment horizontal="center" vertical="center"/>
    </xf>
    <xf numFmtId="0" fontId="48" fillId="0" borderId="185" xfId="2" applyFont="1" applyBorder="1" applyAlignment="1">
      <alignment horizontal="center" vertical="center" wrapText="1"/>
    </xf>
    <xf numFmtId="0" fontId="48" fillId="0" borderId="186" xfId="2" applyFont="1" applyBorder="1" applyAlignment="1">
      <alignment horizontal="center" vertical="center" wrapText="1"/>
    </xf>
    <xf numFmtId="0" fontId="48" fillId="0" borderId="116" xfId="2" applyFont="1" applyBorder="1" applyAlignment="1">
      <alignment horizontal="center" vertical="center"/>
    </xf>
    <xf numFmtId="0" fontId="48" fillId="0" borderId="187" xfId="2" applyFont="1" applyBorder="1" applyAlignment="1">
      <alignment horizontal="center" vertical="center"/>
    </xf>
    <xf numFmtId="0" fontId="48" fillId="0" borderId="64" xfId="2" applyFont="1" applyBorder="1" applyAlignment="1">
      <alignment horizontal="center" vertical="center" wrapText="1"/>
    </xf>
    <xf numFmtId="0" fontId="48" fillId="0" borderId="187" xfId="2" applyFont="1" applyBorder="1" applyAlignment="1">
      <alignment horizontal="center" vertical="center" wrapText="1"/>
    </xf>
    <xf numFmtId="0" fontId="48" fillId="0" borderId="188" xfId="2" applyFont="1" applyBorder="1" applyAlignment="1">
      <alignment horizontal="center" vertical="center"/>
    </xf>
    <xf numFmtId="178" fontId="48" fillId="10" borderId="189" xfId="2" applyNumberFormat="1" applyFont="1" applyFill="1" applyBorder="1">
      <alignment vertical="center"/>
    </xf>
    <xf numFmtId="178" fontId="48" fillId="10" borderId="17" xfId="2" applyNumberFormat="1" applyFont="1" applyFill="1" applyBorder="1">
      <alignment vertical="center"/>
    </xf>
    <xf numFmtId="178" fontId="48" fillId="10" borderId="190" xfId="2" applyNumberFormat="1" applyFont="1" applyFill="1" applyBorder="1" applyAlignment="1">
      <alignment horizontal="center" vertical="center"/>
    </xf>
    <xf numFmtId="178" fontId="48" fillId="0" borderId="191" xfId="2" applyNumberFormat="1" applyFont="1" applyBorder="1">
      <alignment vertical="center"/>
    </xf>
    <xf numFmtId="178" fontId="48" fillId="0" borderId="27" xfId="2" applyNumberFormat="1" applyFont="1" applyBorder="1">
      <alignment vertical="center"/>
    </xf>
    <xf numFmtId="178" fontId="48" fillId="0" borderId="192" xfId="2" applyNumberFormat="1" applyFont="1" applyBorder="1" applyAlignment="1">
      <alignment horizontal="center" vertical="center"/>
    </xf>
    <xf numFmtId="178" fontId="48" fillId="10" borderId="193" xfId="2" applyNumberFormat="1" applyFont="1" applyFill="1" applyBorder="1">
      <alignment vertical="center"/>
    </xf>
    <xf numFmtId="178" fontId="48" fillId="0" borderId="189" xfId="2" applyNumberFormat="1" applyFont="1" applyBorder="1">
      <alignment vertical="center"/>
    </xf>
    <xf numFmtId="178" fontId="48" fillId="0" borderId="17" xfId="2" applyNumberFormat="1" applyFont="1" applyBorder="1">
      <alignment vertical="center"/>
    </xf>
    <xf numFmtId="178" fontId="48" fillId="0" borderId="28" xfId="2" applyNumberFormat="1" applyFont="1" applyBorder="1">
      <alignment vertical="center"/>
    </xf>
    <xf numFmtId="0" fontId="48" fillId="0" borderId="194" xfId="2" applyFont="1" applyBorder="1" applyAlignment="1">
      <alignment horizontal="center" vertical="center"/>
    </xf>
    <xf numFmtId="178" fontId="48" fillId="10" borderId="191" xfId="2" applyNumberFormat="1" applyFont="1" applyFill="1" applyBorder="1">
      <alignment vertical="center"/>
    </xf>
    <xf numFmtId="178" fontId="48" fillId="10" borderId="27" xfId="2" applyNumberFormat="1" applyFont="1" applyFill="1" applyBorder="1">
      <alignment vertical="center"/>
    </xf>
    <xf numFmtId="178" fontId="48" fillId="10" borderId="28" xfId="2" applyNumberFormat="1" applyFont="1" applyFill="1" applyBorder="1">
      <alignment vertical="center"/>
    </xf>
    <xf numFmtId="0" fontId="48" fillId="0" borderId="195" xfId="2" applyFont="1" applyBorder="1" applyAlignment="1">
      <alignment horizontal="center" vertical="center"/>
    </xf>
    <xf numFmtId="178" fontId="48" fillId="0" borderId="196" xfId="2" applyNumberFormat="1" applyFont="1" applyBorder="1">
      <alignment vertical="center"/>
    </xf>
    <xf numFmtId="178" fontId="48" fillId="0" borderId="197" xfId="2" applyNumberFormat="1" applyFont="1" applyBorder="1">
      <alignment vertical="center"/>
    </xf>
    <xf numFmtId="178" fontId="48" fillId="0" borderId="198" xfId="2" applyNumberFormat="1" applyFont="1" applyBorder="1" applyAlignment="1">
      <alignment horizontal="center" vertical="center"/>
    </xf>
    <xf numFmtId="178" fontId="48" fillId="0" borderId="199" xfId="2" applyNumberFormat="1" applyFont="1" applyBorder="1">
      <alignment vertical="center"/>
    </xf>
    <xf numFmtId="178" fontId="48" fillId="10" borderId="196" xfId="2" applyNumberFormat="1" applyFont="1" applyFill="1" applyBorder="1">
      <alignment vertical="center"/>
    </xf>
    <xf numFmtId="178" fontId="48" fillId="10" borderId="197" xfId="2" applyNumberFormat="1" applyFont="1" applyFill="1" applyBorder="1">
      <alignment vertical="center"/>
    </xf>
    <xf numFmtId="178" fontId="48" fillId="10" borderId="200" xfId="2" applyNumberFormat="1" applyFont="1" applyFill="1" applyBorder="1" applyAlignment="1">
      <alignment horizontal="center" vertical="center"/>
    </xf>
    <xf numFmtId="178" fontId="48" fillId="0" borderId="0" xfId="2" applyNumberFormat="1" applyFont="1">
      <alignment vertical="center"/>
    </xf>
    <xf numFmtId="20" fontId="48" fillId="0" borderId="0" xfId="2" applyNumberFormat="1" applyFont="1">
      <alignment vertical="center"/>
    </xf>
    <xf numFmtId="0" fontId="53" fillId="0" borderId="0" xfId="0" applyFont="1" applyProtection="1">
      <alignment vertical="center"/>
    </xf>
    <xf numFmtId="0" fontId="55" fillId="0" borderId="0" xfId="0" applyFont="1" applyProtection="1">
      <alignment vertical="center"/>
    </xf>
    <xf numFmtId="0" fontId="55" fillId="0" borderId="0" xfId="0" applyFont="1" applyAlignment="1" applyProtection="1">
      <alignment vertical="center"/>
    </xf>
    <xf numFmtId="0" fontId="55" fillId="0" borderId="0" xfId="0" applyFont="1" applyAlignment="1" applyProtection="1">
      <alignment horizontal="left" vertical="center"/>
    </xf>
    <xf numFmtId="0" fontId="59" fillId="0" borderId="0" xfId="0" applyFont="1" applyAlignment="1" applyProtection="1">
      <alignment horizontal="left" vertical="center"/>
    </xf>
    <xf numFmtId="0" fontId="53" fillId="0" borderId="0" xfId="0" applyFont="1" applyAlignment="1" applyProtection="1">
      <alignment horizontal="left" vertical="center"/>
    </xf>
    <xf numFmtId="0" fontId="60" fillId="0" borderId="0" xfId="0" applyFont="1" applyAlignment="1" applyProtection="1">
      <alignment horizontal="left" vertical="center"/>
    </xf>
    <xf numFmtId="0" fontId="53" fillId="0" borderId="0" xfId="0" applyFont="1" applyBorder="1" applyProtection="1">
      <alignment vertical="center"/>
    </xf>
    <xf numFmtId="0" fontId="60" fillId="0" borderId="0" xfId="0" applyFont="1" applyProtection="1">
      <alignment vertical="center"/>
    </xf>
    <xf numFmtId="0" fontId="61" fillId="7" borderId="0" xfId="0" applyFont="1" applyFill="1" applyBorder="1" applyProtection="1">
      <alignment vertical="center"/>
    </xf>
    <xf numFmtId="0" fontId="61" fillId="0" borderId="0" xfId="0" applyFont="1" applyBorder="1" applyProtection="1">
      <alignment vertical="center"/>
    </xf>
    <xf numFmtId="0" fontId="61" fillId="0" borderId="0" xfId="0" applyFont="1" applyProtection="1">
      <alignment vertical="center"/>
    </xf>
    <xf numFmtId="0" fontId="61" fillId="7" borderId="0" xfId="0" applyFont="1" applyFill="1" applyProtection="1">
      <alignment vertical="center"/>
    </xf>
    <xf numFmtId="0" fontId="53" fillId="0" borderId="29" xfId="0" applyFont="1" applyBorder="1" applyProtection="1">
      <alignment vertical="center"/>
    </xf>
    <xf numFmtId="0" fontId="63" fillId="0" borderId="0" xfId="0" applyFont="1" applyProtection="1">
      <alignment vertical="center"/>
    </xf>
    <xf numFmtId="0" fontId="63" fillId="0" borderId="0" xfId="0" applyFont="1" applyAlignment="1" applyProtection="1">
      <alignment horizontal="left" vertical="center"/>
    </xf>
    <xf numFmtId="0" fontId="63" fillId="0" borderId="0" xfId="0" applyFont="1" applyFill="1" applyAlignment="1" applyProtection="1">
      <alignment vertical="center"/>
    </xf>
    <xf numFmtId="0" fontId="65" fillId="0" borderId="0" xfId="0" applyFont="1" applyBorder="1" applyAlignment="1" applyProtection="1">
      <alignment horizontal="left" vertical="center"/>
    </xf>
    <xf numFmtId="0" fontId="63" fillId="0" borderId="0" xfId="0" applyFont="1" applyBorder="1" applyAlignment="1" applyProtection="1">
      <alignment horizontal="left" vertical="center"/>
    </xf>
    <xf numFmtId="0" fontId="63" fillId="0" borderId="0" xfId="0" applyFont="1" applyBorder="1" applyProtection="1">
      <alignment vertical="center"/>
    </xf>
    <xf numFmtId="0" fontId="56" fillId="0" borderId="0" xfId="0" applyFont="1" applyBorder="1" applyAlignment="1" applyProtection="1">
      <alignment horizontal="left" vertical="center"/>
    </xf>
    <xf numFmtId="0" fontId="56" fillId="0" borderId="0" xfId="0" applyFont="1" applyBorder="1" applyProtection="1">
      <alignment vertical="center"/>
    </xf>
    <xf numFmtId="0" fontId="56" fillId="0" borderId="0" xfId="0" applyFont="1" applyProtection="1">
      <alignment vertical="center"/>
    </xf>
    <xf numFmtId="0" fontId="58" fillId="0" borderId="0"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71" fillId="0" borderId="0" xfId="0" applyFont="1" applyAlignment="1" applyProtection="1">
      <alignment horizontal="left" vertical="center"/>
    </xf>
    <xf numFmtId="0" fontId="65" fillId="0" borderId="0" xfId="0" applyFont="1" applyAlignment="1" applyProtection="1">
      <alignment horizontal="left" vertical="center"/>
    </xf>
    <xf numFmtId="0" fontId="67" fillId="0" borderId="0" xfId="0" applyFont="1" applyFill="1" applyBorder="1" applyAlignment="1" applyProtection="1">
      <alignment horizontal="left" vertical="center" textRotation="255"/>
    </xf>
    <xf numFmtId="0" fontId="67" fillId="0" borderId="0" xfId="0" applyFont="1" applyFill="1" applyBorder="1" applyAlignment="1" applyProtection="1">
      <alignment horizontal="left" vertical="center"/>
    </xf>
    <xf numFmtId="0" fontId="84" fillId="0" borderId="0" xfId="0" applyFont="1" applyAlignment="1" applyProtection="1">
      <alignment vertical="center"/>
    </xf>
    <xf numFmtId="0" fontId="82" fillId="0" borderId="0" xfId="0" applyFont="1" applyAlignment="1" applyProtection="1">
      <alignment vertical="center"/>
    </xf>
    <xf numFmtId="0" fontId="83" fillId="0" borderId="0" xfId="0" applyFont="1" applyAlignment="1" applyProtection="1">
      <alignment vertical="center"/>
    </xf>
    <xf numFmtId="0" fontId="63" fillId="0" borderId="0" xfId="0" applyFont="1" applyAlignment="1" applyProtection="1">
      <alignment vertical="center"/>
    </xf>
    <xf numFmtId="0" fontId="65" fillId="0" borderId="0" xfId="0" applyFont="1" applyAlignment="1" applyProtection="1">
      <alignment vertical="center"/>
    </xf>
    <xf numFmtId="0" fontId="63" fillId="0" borderId="211" xfId="0" applyFont="1" applyBorder="1" applyAlignment="1" applyProtection="1">
      <alignment horizontal="right" vertical="center"/>
    </xf>
    <xf numFmtId="0" fontId="63" fillId="0" borderId="201" xfId="0" applyFont="1" applyBorder="1" applyProtection="1">
      <alignment vertical="center"/>
    </xf>
    <xf numFmtId="0" fontId="63" fillId="0" borderId="215" xfId="0" applyFont="1" applyBorder="1" applyProtection="1">
      <alignment vertical="center"/>
    </xf>
    <xf numFmtId="0" fontId="63" fillId="0" borderId="217" xfId="0" applyFont="1" applyBorder="1" applyProtection="1">
      <alignment vertical="center"/>
    </xf>
    <xf numFmtId="0" fontId="63" fillId="0" borderId="219" xfId="0" applyFont="1" applyBorder="1" applyProtection="1">
      <alignment vertical="center"/>
    </xf>
    <xf numFmtId="0" fontId="63" fillId="0" borderId="223" xfId="0" applyFont="1" applyBorder="1" applyProtection="1">
      <alignment vertical="center"/>
    </xf>
    <xf numFmtId="0" fontId="62" fillId="0" borderId="209" xfId="0" applyFont="1" applyBorder="1" applyAlignment="1" applyProtection="1">
      <alignment horizontal="left" vertical="center"/>
    </xf>
    <xf numFmtId="177" fontId="70" fillId="7" borderId="226" xfId="0" applyNumberFormat="1" applyFont="1" applyFill="1" applyBorder="1" applyAlignment="1" applyProtection="1">
      <alignment horizontal="left" vertical="center"/>
    </xf>
    <xf numFmtId="0" fontId="62" fillId="0" borderId="206" xfId="0" applyFont="1" applyFill="1" applyBorder="1" applyAlignment="1" applyProtection="1">
      <alignment horizontal="left" vertical="center"/>
    </xf>
    <xf numFmtId="0" fontId="66" fillId="3" borderId="229" xfId="0" applyFont="1" applyFill="1" applyBorder="1" applyAlignment="1" applyProtection="1">
      <alignment horizontal="left" vertical="center"/>
    </xf>
    <xf numFmtId="0" fontId="63" fillId="0" borderId="216" xfId="0" applyFont="1" applyBorder="1" applyProtection="1">
      <alignment vertical="center"/>
    </xf>
    <xf numFmtId="49" fontId="56" fillId="5" borderId="216" xfId="0" applyNumberFormat="1" applyFont="1" applyFill="1" applyBorder="1" applyAlignment="1" applyProtection="1">
      <alignment horizontal="left" vertical="center"/>
      <protection locked="0"/>
    </xf>
    <xf numFmtId="0" fontId="62" fillId="0" borderId="217" xfId="0" applyFont="1" applyBorder="1" applyAlignment="1" applyProtection="1">
      <alignment horizontal="left" vertical="center"/>
    </xf>
    <xf numFmtId="0" fontId="63" fillId="0" borderId="224" xfId="0" applyFont="1" applyBorder="1" applyProtection="1">
      <alignment vertical="center"/>
    </xf>
    <xf numFmtId="49" fontId="56" fillId="5" borderId="224" xfId="0" applyNumberFormat="1" applyFont="1" applyFill="1" applyBorder="1" applyAlignment="1" applyProtection="1">
      <alignment horizontal="left" vertical="center"/>
      <protection locked="0"/>
    </xf>
    <xf numFmtId="0" fontId="62" fillId="0" borderId="225" xfId="0" applyFont="1" applyBorder="1" applyAlignment="1" applyProtection="1">
      <alignment horizontal="left" vertical="center"/>
    </xf>
    <xf numFmtId="0" fontId="58" fillId="0" borderId="206" xfId="0" applyFont="1" applyFill="1" applyBorder="1" applyAlignment="1" applyProtection="1">
      <alignment horizontal="left" vertical="center"/>
    </xf>
    <xf numFmtId="0" fontId="58" fillId="5" borderId="204" xfId="0" applyFont="1" applyFill="1" applyBorder="1" applyAlignment="1" applyProtection="1">
      <alignment horizontal="right" vertical="center"/>
      <protection locked="0"/>
    </xf>
    <xf numFmtId="0" fontId="58" fillId="5" borderId="205" xfId="0" applyFont="1" applyFill="1" applyBorder="1" applyAlignment="1" applyProtection="1">
      <alignment horizontal="right" vertical="center"/>
      <protection locked="0"/>
    </xf>
    <xf numFmtId="0" fontId="66" fillId="4" borderId="202" xfId="0" applyFont="1" applyFill="1" applyBorder="1" applyAlignment="1" applyProtection="1">
      <alignment horizontal="center" vertical="center"/>
    </xf>
    <xf numFmtId="0" fontId="62" fillId="0" borderId="216" xfId="0" applyFont="1" applyFill="1" applyBorder="1" applyAlignment="1" applyProtection="1">
      <alignment horizontal="left" vertical="center"/>
    </xf>
    <xf numFmtId="0" fontId="62" fillId="0" borderId="224" xfId="0" applyFont="1" applyFill="1" applyBorder="1" applyAlignment="1" applyProtection="1">
      <alignment horizontal="left" vertical="center"/>
    </xf>
    <xf numFmtId="0" fontId="63" fillId="0" borderId="193" xfId="0" applyFont="1" applyBorder="1" applyAlignment="1" applyProtection="1">
      <alignment horizontal="left" vertical="center"/>
    </xf>
    <xf numFmtId="0" fontId="56" fillId="0" borderId="211" xfId="0" applyFont="1" applyBorder="1" applyAlignment="1" applyProtection="1">
      <alignment horizontal="left" vertical="center"/>
    </xf>
    <xf numFmtId="0" fontId="63" fillId="0" borderId="13" xfId="0" applyFont="1" applyBorder="1" applyAlignment="1" applyProtection="1">
      <alignment horizontal="left" vertical="center"/>
    </xf>
    <xf numFmtId="0" fontId="63" fillId="0" borderId="13" xfId="0" applyFont="1" applyBorder="1" applyProtection="1">
      <alignment vertical="center"/>
    </xf>
    <xf numFmtId="0" fontId="62" fillId="2" borderId="209" xfId="0" applyFont="1" applyFill="1" applyBorder="1" applyAlignment="1" applyProtection="1">
      <alignment horizontal="left" vertical="center"/>
    </xf>
    <xf numFmtId="0" fontId="89" fillId="0" borderId="232" xfId="0" applyFont="1" applyBorder="1" applyAlignment="1" applyProtection="1">
      <alignment vertical="top"/>
    </xf>
    <xf numFmtId="0" fontId="88" fillId="0" borderId="233" xfId="0" applyFont="1" applyBorder="1" applyProtection="1">
      <alignment vertical="center"/>
    </xf>
    <xf numFmtId="0" fontId="88" fillId="0" borderId="232" xfId="0" applyFont="1" applyBorder="1" applyProtection="1">
      <alignment vertical="center"/>
    </xf>
    <xf numFmtId="0" fontId="89" fillId="0" borderId="232" xfId="0" applyFont="1" applyFill="1" applyBorder="1" applyAlignment="1" applyProtection="1">
      <alignment vertical="top"/>
    </xf>
    <xf numFmtId="0" fontId="88" fillId="0" borderId="233" xfId="0" applyFont="1" applyFill="1" applyBorder="1" applyAlignment="1" applyProtection="1">
      <alignment horizontal="left" vertical="center"/>
    </xf>
    <xf numFmtId="0" fontId="62" fillId="2" borderId="224" xfId="0" applyFont="1" applyFill="1" applyBorder="1" applyAlignment="1" applyProtection="1">
      <alignment horizontal="left" vertical="center"/>
    </xf>
    <xf numFmtId="0" fontId="68" fillId="0" borderId="0" xfId="0" applyFont="1" applyFill="1" applyBorder="1" applyAlignment="1" applyProtection="1">
      <alignment horizontal="left" vertical="center"/>
    </xf>
    <xf numFmtId="179" fontId="90" fillId="0" borderId="0" xfId="0" applyNumberFormat="1" applyFont="1" applyBorder="1" applyAlignment="1" applyProtection="1">
      <alignment vertical="center"/>
    </xf>
    <xf numFmtId="0" fontId="90" fillId="0" borderId="0" xfId="0" applyFont="1" applyProtection="1">
      <alignment vertical="center"/>
    </xf>
    <xf numFmtId="0" fontId="90" fillId="0" borderId="0" xfId="0" applyFont="1" applyBorder="1" applyAlignment="1" applyProtection="1">
      <alignment vertical="center"/>
    </xf>
    <xf numFmtId="179" fontId="90" fillId="2" borderId="0" xfId="0" applyNumberFormat="1" applyFont="1" applyFill="1" applyBorder="1" applyAlignment="1" applyProtection="1">
      <alignment vertical="center"/>
    </xf>
    <xf numFmtId="0" fontId="0" fillId="0" borderId="0" xfId="0" applyAlignment="1">
      <alignment horizontal="center" vertical="center"/>
    </xf>
    <xf numFmtId="178" fontId="90" fillId="0" borderId="0" xfId="0" applyNumberFormat="1" applyFont="1" applyProtection="1">
      <alignment vertical="center"/>
    </xf>
    <xf numFmtId="0" fontId="81" fillId="0" borderId="220" xfId="0" applyFont="1" applyBorder="1" applyProtection="1">
      <alignment vertical="center"/>
    </xf>
    <xf numFmtId="0" fontId="93" fillId="0" borderId="0" xfId="0" applyFont="1">
      <alignment vertical="center"/>
    </xf>
    <xf numFmtId="0" fontId="92" fillId="0" borderId="0" xfId="0" applyFont="1" applyBorder="1" applyProtection="1">
      <alignment vertical="center"/>
    </xf>
    <xf numFmtId="0" fontId="92" fillId="0" borderId="0" xfId="0" applyFont="1" applyProtection="1">
      <alignment vertical="center"/>
    </xf>
    <xf numFmtId="178" fontId="92" fillId="0" borderId="0" xfId="0" applyNumberFormat="1" applyFont="1" applyProtection="1">
      <alignment vertical="center"/>
    </xf>
    <xf numFmtId="0" fontId="62" fillId="0" borderId="0" xfId="0" applyFont="1" applyFill="1" applyBorder="1" applyAlignment="1" applyProtection="1">
      <alignment horizontal="left" vertical="center"/>
    </xf>
    <xf numFmtId="0" fontId="88" fillId="0" borderId="0" xfId="0" applyFont="1" applyFill="1" applyBorder="1" applyAlignment="1" applyProtection="1">
      <alignment horizontal="left" vertical="center"/>
    </xf>
    <xf numFmtId="0" fontId="58" fillId="0" borderId="0" xfId="0" applyFont="1" applyFill="1" applyBorder="1" applyAlignment="1" applyProtection="1">
      <alignment vertical="center"/>
    </xf>
    <xf numFmtId="0" fontId="62" fillId="0" borderId="209" xfId="0" applyFont="1" applyFill="1" applyBorder="1" applyAlignment="1" applyProtection="1">
      <alignment horizontal="left" vertical="center"/>
    </xf>
    <xf numFmtId="0" fontId="56" fillId="0" borderId="228" xfId="0" applyFont="1" applyFill="1" applyBorder="1" applyAlignment="1" applyProtection="1">
      <alignment horizontal="left" vertical="center"/>
    </xf>
    <xf numFmtId="0" fontId="58" fillId="0" borderId="193" xfId="0" applyFont="1" applyFill="1" applyBorder="1" applyAlignment="1" applyProtection="1">
      <alignment horizontal="right" vertical="center"/>
      <protection locked="0"/>
    </xf>
    <xf numFmtId="0" fontId="62" fillId="0" borderId="13" xfId="0" applyFont="1" applyFill="1" applyBorder="1" applyAlignment="1" applyProtection="1">
      <alignment horizontal="left" vertical="center"/>
    </xf>
    <xf numFmtId="0" fontId="58" fillId="0" borderId="13" xfId="0" applyFont="1" applyFill="1" applyBorder="1" applyAlignment="1" applyProtection="1">
      <alignment horizontal="right" vertical="center"/>
      <protection locked="0"/>
    </xf>
    <xf numFmtId="0" fontId="56" fillId="0" borderId="13" xfId="0" applyFont="1" applyFill="1" applyBorder="1" applyProtection="1">
      <alignment vertical="center"/>
    </xf>
    <xf numFmtId="0" fontId="56" fillId="0" borderId="201" xfId="0" applyFont="1" applyFill="1" applyBorder="1" applyAlignment="1" applyProtection="1">
      <alignment horizontal="left" vertical="center"/>
    </xf>
    <xf numFmtId="0" fontId="56" fillId="0" borderId="216" xfId="0" applyFont="1" applyFill="1" applyBorder="1" applyProtection="1">
      <alignment vertical="center"/>
    </xf>
    <xf numFmtId="0" fontId="56" fillId="0" borderId="217" xfId="0" applyFont="1" applyFill="1" applyBorder="1" applyProtection="1">
      <alignment vertical="center"/>
    </xf>
    <xf numFmtId="0" fontId="62" fillId="0" borderId="220" xfId="0" applyFont="1" applyFill="1" applyBorder="1" applyAlignment="1" applyProtection="1">
      <alignment horizontal="left" vertical="center"/>
    </xf>
    <xf numFmtId="0" fontId="56" fillId="0" borderId="221" xfId="0" applyFont="1" applyFill="1" applyBorder="1" applyProtection="1">
      <alignment vertical="center"/>
    </xf>
    <xf numFmtId="0" fontId="56" fillId="0" borderId="225" xfId="0" applyFont="1" applyFill="1" applyBorder="1" applyProtection="1">
      <alignment vertical="center"/>
    </xf>
    <xf numFmtId="0" fontId="56" fillId="0" borderId="220" xfId="0" applyFont="1" applyFill="1" applyBorder="1" applyProtection="1">
      <alignment vertical="center"/>
    </xf>
    <xf numFmtId="0" fontId="56" fillId="0" borderId="224" xfId="0" applyFont="1" applyFill="1" applyBorder="1" applyProtection="1">
      <alignment vertical="center"/>
    </xf>
    <xf numFmtId="0" fontId="89" fillId="0" borderId="232" xfId="0" applyFont="1" applyFill="1" applyBorder="1" applyAlignment="1" applyProtection="1">
      <alignment horizontal="right" vertical="top"/>
    </xf>
    <xf numFmtId="0" fontId="88" fillId="0" borderId="0" xfId="0" applyFont="1" applyBorder="1" applyAlignment="1" applyProtection="1">
      <alignment horizontal="right"/>
    </xf>
    <xf numFmtId="0" fontId="92" fillId="0" borderId="0" xfId="0" applyFont="1" applyFill="1" applyAlignment="1" applyProtection="1">
      <alignment vertical="center"/>
    </xf>
    <xf numFmtId="0" fontId="92" fillId="0" borderId="0" xfId="0" applyFont="1" applyAlignment="1" applyProtection="1">
      <alignment vertical="center"/>
    </xf>
    <xf numFmtId="49" fontId="92" fillId="0" borderId="0" xfId="0" applyNumberFormat="1" applyFont="1" applyAlignment="1" applyProtection="1">
      <alignment horizontal="center" vertical="center"/>
    </xf>
    <xf numFmtId="49" fontId="92" fillId="0" borderId="0" xfId="0" applyNumberFormat="1" applyFont="1" applyFill="1" applyAlignment="1" applyProtection="1">
      <alignment horizontal="center" vertical="center"/>
    </xf>
    <xf numFmtId="49" fontId="92" fillId="0" borderId="0" xfId="0" applyNumberFormat="1" applyFont="1" applyBorder="1" applyAlignment="1" applyProtection="1">
      <alignment horizontal="center" vertical="center"/>
    </xf>
    <xf numFmtId="0" fontId="75" fillId="0" borderId="220" xfId="0" applyFont="1" applyFill="1" applyBorder="1" applyAlignment="1" applyProtection="1">
      <alignment horizontal="center" vertical="center"/>
    </xf>
    <xf numFmtId="49" fontId="56" fillId="0" borderId="0" xfId="0" applyNumberFormat="1" applyFont="1" applyFill="1" applyBorder="1" applyAlignment="1" applyProtection="1">
      <alignment horizontal="left" vertical="center"/>
    </xf>
    <xf numFmtId="0" fontId="63" fillId="5" borderId="204" xfId="0" applyFont="1" applyFill="1" applyBorder="1" applyProtection="1">
      <alignment vertical="center"/>
      <protection locked="0"/>
    </xf>
    <xf numFmtId="178" fontId="92" fillId="0" borderId="0" xfId="0" applyNumberFormat="1" applyFont="1" applyBorder="1" applyProtection="1">
      <alignment vertical="center"/>
    </xf>
    <xf numFmtId="0" fontId="92" fillId="0" borderId="0" xfId="0" quotePrefix="1" applyFont="1" applyBorder="1" applyProtection="1">
      <alignment vertical="center"/>
    </xf>
    <xf numFmtId="178" fontId="92" fillId="0" borderId="0" xfId="0" applyNumberFormat="1" applyFont="1" applyFill="1" applyAlignment="1" applyProtection="1">
      <alignment vertical="center"/>
    </xf>
    <xf numFmtId="178" fontId="92" fillId="0" borderId="0" xfId="0" applyNumberFormat="1" applyFont="1" applyAlignment="1" applyProtection="1">
      <alignment vertical="center"/>
    </xf>
    <xf numFmtId="0" fontId="63" fillId="5" borderId="205" xfId="0" applyNumberFormat="1" applyFont="1" applyFill="1" applyBorder="1" applyAlignment="1" applyProtection="1">
      <alignment vertical="center"/>
      <protection locked="0"/>
    </xf>
    <xf numFmtId="0" fontId="92" fillId="0" borderId="202" xfId="0" applyFont="1" applyBorder="1" applyProtection="1">
      <alignment vertical="center"/>
    </xf>
    <xf numFmtId="49" fontId="92" fillId="0" borderId="202" xfId="0" applyNumberFormat="1" applyFont="1" applyBorder="1" applyAlignment="1" applyProtection="1">
      <alignment horizontal="center" vertical="center"/>
    </xf>
    <xf numFmtId="0" fontId="90" fillId="0" borderId="202" xfId="0" applyFont="1" applyBorder="1" applyProtection="1">
      <alignment vertical="center"/>
    </xf>
    <xf numFmtId="49" fontId="90" fillId="0" borderId="202" xfId="0" applyNumberFormat="1" applyFont="1" applyBorder="1" applyAlignment="1" applyProtection="1">
      <alignment horizontal="center" vertical="center"/>
    </xf>
    <xf numFmtId="178" fontId="92" fillId="0" borderId="202" xfId="0" applyNumberFormat="1" applyFont="1" applyBorder="1" applyProtection="1">
      <alignment vertical="center"/>
    </xf>
    <xf numFmtId="0" fontId="90" fillId="0" borderId="202" xfId="0" applyFont="1" applyBorder="1" applyAlignment="1" applyProtection="1">
      <alignment horizontal="center" vertical="center" wrapText="1"/>
    </xf>
    <xf numFmtId="0" fontId="92" fillId="0" borderId="202" xfId="0" applyFont="1" applyBorder="1" applyAlignment="1" applyProtection="1">
      <alignment horizontal="center" vertical="center" wrapText="1"/>
    </xf>
    <xf numFmtId="0" fontId="92" fillId="0" borderId="202" xfId="0" applyFont="1" applyBorder="1" applyAlignment="1" applyProtection="1">
      <alignment horizontal="center" vertical="center"/>
    </xf>
    <xf numFmtId="0" fontId="90" fillId="0" borderId="202" xfId="0" applyFont="1" applyBorder="1" applyAlignment="1" applyProtection="1">
      <alignment vertical="center" wrapText="1"/>
    </xf>
    <xf numFmtId="178" fontId="90" fillId="0" borderId="202" xfId="0" applyNumberFormat="1" applyFont="1" applyBorder="1" applyProtection="1">
      <alignment vertical="center"/>
    </xf>
    <xf numFmtId="0" fontId="92" fillId="0" borderId="206" xfId="0" applyFont="1" applyBorder="1" applyProtection="1">
      <alignment vertical="center"/>
    </xf>
    <xf numFmtId="0" fontId="88" fillId="0" borderId="202" xfId="0" applyFont="1" applyFill="1" applyBorder="1" applyAlignment="1" applyProtection="1">
      <alignment horizontal="right" vertical="center"/>
    </xf>
    <xf numFmtId="0" fontId="92" fillId="0" borderId="204" xfId="0" applyFont="1" applyBorder="1" applyProtection="1">
      <alignment vertical="center"/>
    </xf>
    <xf numFmtId="49" fontId="92" fillId="0" borderId="205" xfId="0" applyNumberFormat="1" applyFont="1" applyBorder="1" applyAlignment="1" applyProtection="1">
      <alignment horizontal="center" vertical="center"/>
    </xf>
    <xf numFmtId="0" fontId="90" fillId="0" borderId="202" xfId="0" applyFont="1" applyBorder="1" applyAlignment="1" applyProtection="1">
      <alignment horizontal="right" vertical="center"/>
    </xf>
    <xf numFmtId="178" fontId="90" fillId="0" borderId="202" xfId="0" applyNumberFormat="1" applyFont="1" applyBorder="1" applyAlignment="1" applyProtection="1">
      <alignment vertical="center"/>
    </xf>
    <xf numFmtId="0" fontId="90" fillId="0" borderId="202" xfId="0" applyFont="1" applyBorder="1" applyAlignment="1" applyProtection="1">
      <alignment horizontal="right" vertical="center" wrapText="1"/>
    </xf>
    <xf numFmtId="178" fontId="90" fillId="0" borderId="204" xfId="0" applyNumberFormat="1" applyFont="1" applyBorder="1" applyProtection="1">
      <alignment vertical="center"/>
    </xf>
    <xf numFmtId="178" fontId="90" fillId="0" borderId="206" xfId="0" applyNumberFormat="1" applyFont="1" applyBorder="1" applyProtection="1">
      <alignment vertical="center"/>
    </xf>
    <xf numFmtId="0" fontId="90" fillId="0" borderId="17" xfId="0" applyFont="1" applyBorder="1" applyAlignment="1" applyProtection="1">
      <alignment horizontal="center" vertical="center" wrapText="1"/>
    </xf>
    <xf numFmtId="0" fontId="63" fillId="0" borderId="8" xfId="0" applyFont="1" applyBorder="1" applyProtection="1">
      <alignment vertical="center"/>
    </xf>
    <xf numFmtId="0" fontId="91" fillId="0" borderId="234" xfId="0" applyFont="1" applyBorder="1" applyAlignment="1" applyProtection="1">
      <alignment horizontal="center"/>
    </xf>
    <xf numFmtId="0" fontId="91" fillId="0" borderId="8" xfId="0" applyFont="1" applyBorder="1" applyProtection="1">
      <alignment vertical="center"/>
    </xf>
    <xf numFmtId="0" fontId="90" fillId="0" borderId="8" xfId="0" applyFont="1" applyBorder="1" applyAlignment="1" applyProtection="1">
      <alignment vertical="center" wrapText="1"/>
    </xf>
    <xf numFmtId="0" fontId="92" fillId="0" borderId="8" xfId="0" applyFont="1" applyBorder="1" applyAlignment="1" applyProtection="1">
      <alignment vertical="center" wrapText="1"/>
    </xf>
    <xf numFmtId="0" fontId="63" fillId="0" borderId="40" xfId="0" applyFont="1" applyBorder="1" applyProtection="1">
      <alignment vertical="center"/>
    </xf>
    <xf numFmtId="178" fontId="90" fillId="0" borderId="0" xfId="0" applyNumberFormat="1" applyFont="1" applyBorder="1" applyAlignment="1" applyProtection="1">
      <alignment vertical="center"/>
    </xf>
    <xf numFmtId="0" fontId="56" fillId="0" borderId="236" xfId="0" applyFont="1" applyBorder="1" applyProtection="1">
      <alignment vertical="center"/>
    </xf>
    <xf numFmtId="178" fontId="90" fillId="0" borderId="197" xfId="0" applyNumberFormat="1" applyFont="1" applyBorder="1" applyProtection="1">
      <alignment vertical="center"/>
    </xf>
    <xf numFmtId="0" fontId="90" fillId="0" borderId="197" xfId="0" applyFont="1" applyBorder="1" applyProtection="1">
      <alignment vertical="center"/>
    </xf>
    <xf numFmtId="0" fontId="90" fillId="0" borderId="0" xfId="0" applyFont="1" applyBorder="1" applyProtection="1">
      <alignment vertical="center"/>
    </xf>
    <xf numFmtId="178" fontId="90" fillId="0" borderId="0" xfId="0" applyNumberFormat="1" applyFont="1" applyBorder="1" applyProtection="1">
      <alignment vertical="center"/>
    </xf>
    <xf numFmtId="178" fontId="90" fillId="0" borderId="40" xfId="0" applyNumberFormat="1" applyFont="1" applyBorder="1" applyProtection="1">
      <alignment vertical="center"/>
    </xf>
    <xf numFmtId="0" fontId="56" fillId="0" borderId="0" xfId="0" applyFont="1" applyBorder="1" applyAlignment="1" applyProtection="1">
      <alignment vertical="center"/>
    </xf>
    <xf numFmtId="0" fontId="56" fillId="0" borderId="40" xfId="0" applyFont="1" applyBorder="1" applyProtection="1">
      <alignment vertical="center"/>
    </xf>
    <xf numFmtId="0" fontId="56" fillId="0" borderId="237" xfId="0" applyFont="1" applyBorder="1" applyProtection="1">
      <alignment vertical="center"/>
    </xf>
    <xf numFmtId="0" fontId="63" fillId="0" borderId="78" xfId="0" applyFont="1" applyBorder="1" applyProtection="1">
      <alignment vertical="center"/>
    </xf>
    <xf numFmtId="0" fontId="92" fillId="0" borderId="8" xfId="0" applyFont="1" applyBorder="1" applyAlignment="1" applyProtection="1">
      <alignment horizontal="center" vertical="center"/>
    </xf>
    <xf numFmtId="0" fontId="63" fillId="0" borderId="86" xfId="0" applyFont="1" applyBorder="1" applyProtection="1">
      <alignment vertical="center"/>
    </xf>
    <xf numFmtId="178" fontId="63" fillId="0" borderId="0" xfId="0" applyNumberFormat="1" applyFont="1" applyBorder="1" applyProtection="1">
      <alignment vertical="center"/>
    </xf>
    <xf numFmtId="0" fontId="88" fillId="0" borderId="0" xfId="0" applyFont="1" applyBorder="1" applyProtection="1">
      <alignment vertical="center"/>
    </xf>
    <xf numFmtId="0" fontId="92" fillId="0" borderId="0" xfId="0" applyFont="1" applyBorder="1" applyAlignment="1" applyProtection="1">
      <alignment vertical="center" wrapText="1"/>
    </xf>
    <xf numFmtId="0" fontId="92" fillId="0" borderId="0" xfId="0" applyNumberFormat="1" applyFont="1" applyBorder="1" applyProtection="1">
      <alignment vertical="center"/>
    </xf>
    <xf numFmtId="0" fontId="63" fillId="0" borderId="236" xfId="0" applyFont="1" applyBorder="1" applyProtection="1">
      <alignment vertical="center"/>
    </xf>
    <xf numFmtId="0" fontId="63" fillId="0" borderId="237" xfId="0" applyFont="1" applyBorder="1" applyProtection="1">
      <alignment vertical="center"/>
    </xf>
    <xf numFmtId="0" fontId="88" fillId="0" borderId="202" xfId="0" applyFont="1" applyBorder="1" applyAlignment="1" applyProtection="1">
      <alignment horizontal="center"/>
    </xf>
    <xf numFmtId="0" fontId="81" fillId="0" borderId="17" xfId="0" applyFont="1" applyFill="1" applyBorder="1" applyAlignment="1" applyProtection="1">
      <alignment horizontal="center" vertical="center"/>
    </xf>
    <xf numFmtId="0" fontId="81" fillId="0" borderId="202" xfId="0" applyFont="1" applyBorder="1" applyProtection="1">
      <alignment vertical="center"/>
    </xf>
    <xf numFmtId="0" fontId="73" fillId="0" borderId="202" xfId="0" applyFont="1" applyBorder="1" applyAlignment="1" applyProtection="1">
      <alignment vertical="center"/>
    </xf>
    <xf numFmtId="0" fontId="81" fillId="0" borderId="202" xfId="0" applyFont="1" applyFill="1" applyBorder="1" applyAlignment="1" applyProtection="1">
      <alignment horizontal="center" vertical="center"/>
    </xf>
    <xf numFmtId="0" fontId="73" fillId="0" borderId="202" xfId="0" applyFont="1" applyBorder="1" applyProtection="1">
      <alignment vertical="center"/>
    </xf>
    <xf numFmtId="0" fontId="73" fillId="0" borderId="202" xfId="0" applyFont="1" applyBorder="1" applyAlignment="1" applyProtection="1">
      <alignment horizontal="center" vertical="center"/>
    </xf>
    <xf numFmtId="0" fontId="81" fillId="0" borderId="192" xfId="0" applyFont="1" applyBorder="1" applyAlignment="1" applyProtection="1">
      <alignment horizontal="center" vertical="center"/>
    </xf>
    <xf numFmtId="0" fontId="81" fillId="0" borderId="202" xfId="0" applyFont="1" applyBorder="1" applyAlignment="1" applyProtection="1">
      <alignment horizontal="center" vertical="center"/>
    </xf>
    <xf numFmtId="0" fontId="81" fillId="0" borderId="197" xfId="0" applyFont="1" applyBorder="1" applyProtection="1">
      <alignment vertical="center"/>
    </xf>
    <xf numFmtId="0" fontId="52"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vertical="center" wrapText="1"/>
    </xf>
    <xf numFmtId="49" fontId="0" fillId="5" borderId="0" xfId="0" applyNumberFormat="1" applyFont="1" applyFill="1" applyBorder="1" applyAlignment="1" applyProtection="1">
      <alignment horizontal="left" vertical="center" shrinkToFit="1"/>
    </xf>
    <xf numFmtId="49" fontId="0" fillId="5" borderId="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235" xfId="0" applyBorder="1" applyAlignment="1" applyProtection="1">
      <alignment vertical="center"/>
    </xf>
    <xf numFmtId="0" fontId="0" fillId="0" borderId="0" xfId="0" applyBorder="1" applyAlignment="1" applyProtection="1">
      <alignment horizontal="center" vertical="center"/>
    </xf>
    <xf numFmtId="0" fontId="91" fillId="0" borderId="0" xfId="0" applyFont="1" applyBorder="1" applyAlignment="1" applyProtection="1">
      <alignment vertical="center"/>
    </xf>
    <xf numFmtId="0" fontId="0" fillId="0" borderId="0" xfId="0" applyBorder="1" applyAlignment="1" applyProtection="1">
      <alignment vertical="top" wrapText="1"/>
    </xf>
    <xf numFmtId="0" fontId="0" fillId="0" borderId="236" xfId="0" applyBorder="1" applyAlignment="1" applyProtection="1">
      <alignment vertical="top" wrapText="1"/>
    </xf>
    <xf numFmtId="0" fontId="58" fillId="11" borderId="204" xfId="0" applyFont="1" applyFill="1" applyBorder="1" applyAlignment="1" applyProtection="1">
      <alignment horizontal="right" vertical="center"/>
      <protection locked="0"/>
    </xf>
    <xf numFmtId="0" fontId="58" fillId="11" borderId="205" xfId="0" applyFont="1" applyFill="1" applyBorder="1" applyAlignment="1" applyProtection="1">
      <alignment horizontal="right" vertical="center"/>
      <protection locked="0"/>
    </xf>
    <xf numFmtId="0" fontId="58" fillId="11" borderId="208" xfId="0" applyFont="1" applyFill="1" applyBorder="1" applyAlignment="1" applyProtection="1">
      <alignment horizontal="right" vertical="center"/>
      <protection locked="0"/>
    </xf>
    <xf numFmtId="0" fontId="62" fillId="11" borderId="209" xfId="0" applyFont="1" applyFill="1" applyBorder="1" applyAlignment="1" applyProtection="1">
      <alignment horizontal="right" vertical="center"/>
      <protection locked="0"/>
    </xf>
    <xf numFmtId="0" fontId="58" fillId="11" borderId="209" xfId="0" applyFont="1" applyFill="1" applyBorder="1" applyAlignment="1" applyProtection="1">
      <alignment horizontal="right" vertical="center"/>
      <protection locked="0"/>
    </xf>
    <xf numFmtId="49" fontId="56" fillId="11" borderId="205" xfId="0" applyNumberFormat="1" applyFont="1" applyFill="1" applyBorder="1" applyAlignment="1" applyProtection="1">
      <alignment horizontal="left" vertical="center"/>
      <protection locked="0"/>
    </xf>
    <xf numFmtId="49" fontId="56" fillId="11" borderId="209" xfId="0" applyNumberFormat="1" applyFont="1" applyFill="1" applyBorder="1" applyAlignment="1" applyProtection="1">
      <alignment horizontal="left" vertical="center"/>
      <protection locked="0"/>
    </xf>
    <xf numFmtId="0" fontId="63" fillId="11" borderId="205" xfId="0" applyFont="1" applyFill="1" applyBorder="1" applyProtection="1">
      <alignment vertical="center"/>
      <protection locked="0"/>
    </xf>
    <xf numFmtId="0" fontId="62" fillId="11" borderId="205" xfId="0" applyFont="1" applyFill="1" applyBorder="1" applyAlignment="1" applyProtection="1">
      <alignment horizontal="right" vertical="center"/>
      <protection locked="0"/>
    </xf>
    <xf numFmtId="0" fontId="58" fillId="11" borderId="193" xfId="0" applyFont="1" applyFill="1" applyBorder="1" applyAlignment="1" applyProtection="1">
      <alignment horizontal="right" vertical="center"/>
      <protection locked="0"/>
    </xf>
    <xf numFmtId="0" fontId="62" fillId="11" borderId="13" xfId="0" applyFont="1" applyFill="1" applyBorder="1" applyAlignment="1" applyProtection="1">
      <alignment horizontal="right" vertical="center"/>
      <protection locked="0"/>
    </xf>
    <xf numFmtId="0" fontId="92" fillId="0" borderId="8" xfId="0" applyFont="1" applyBorder="1" applyProtection="1">
      <alignment vertical="center"/>
    </xf>
    <xf numFmtId="178" fontId="90" fillId="0" borderId="197" xfId="0" applyNumberFormat="1" applyFont="1" applyBorder="1" applyAlignment="1" applyProtection="1">
      <alignment vertical="center"/>
    </xf>
    <xf numFmtId="0" fontId="73" fillId="0" borderId="192" xfId="0" applyFont="1" applyBorder="1" applyAlignment="1" applyProtection="1">
      <alignment horizontal="center" vertical="center"/>
    </xf>
    <xf numFmtId="0" fontId="92" fillId="0" borderId="199" xfId="0" applyFont="1" applyBorder="1" applyAlignment="1" applyProtection="1">
      <alignment horizontal="center" vertical="center" wrapText="1"/>
    </xf>
    <xf numFmtId="0" fontId="73" fillId="0" borderId="198" xfId="0" applyNumberFormat="1" applyFont="1" applyBorder="1" applyAlignment="1" applyProtection="1">
      <alignment horizontal="center" vertical="center"/>
    </xf>
    <xf numFmtId="0" fontId="90" fillId="0" borderId="197" xfId="0" applyFont="1" applyBorder="1" applyAlignment="1" applyProtection="1">
      <alignment horizontal="center" vertical="center"/>
    </xf>
    <xf numFmtId="0" fontId="90" fillId="0" borderId="202" xfId="0" applyFont="1" applyBorder="1" applyAlignment="1" applyProtection="1">
      <alignment vertical="center"/>
    </xf>
    <xf numFmtId="0" fontId="88" fillId="0" borderId="0" xfId="0" applyFont="1" applyBorder="1" applyAlignment="1" applyProtection="1">
      <alignment horizontal="center" vertical="center"/>
    </xf>
    <xf numFmtId="0" fontId="90" fillId="0" borderId="0" xfId="0" applyFont="1" applyBorder="1" applyAlignment="1" applyProtection="1">
      <alignment vertical="center" wrapText="1"/>
    </xf>
    <xf numFmtId="0" fontId="63" fillId="0" borderId="0" xfId="0" applyFont="1" applyAlignment="1" applyProtection="1">
      <alignment vertical="center" wrapText="1"/>
    </xf>
    <xf numFmtId="178" fontId="92" fillId="0" borderId="8" xfId="0" applyNumberFormat="1" applyFont="1" applyBorder="1" applyProtection="1">
      <alignment vertical="center"/>
    </xf>
    <xf numFmtId="0" fontId="56" fillId="0" borderId="238" xfId="0" applyFont="1" applyBorder="1" applyProtection="1">
      <alignment vertical="center"/>
    </xf>
    <xf numFmtId="178" fontId="92" fillId="0" borderId="238" xfId="0" applyNumberFormat="1" applyFont="1" applyBorder="1" applyProtection="1">
      <alignment vertical="center"/>
    </xf>
    <xf numFmtId="0" fontId="90" fillId="0" borderId="238" xfId="0" applyFont="1" applyBorder="1" applyProtection="1">
      <alignment vertical="center"/>
    </xf>
    <xf numFmtId="0" fontId="63" fillId="0" borderId="205" xfId="0" applyFont="1" applyFill="1" applyBorder="1" applyAlignment="1" applyProtection="1">
      <alignment horizontal="left" vertical="center"/>
    </xf>
    <xf numFmtId="0" fontId="62" fillId="0" borderId="205" xfId="0" applyFont="1" applyBorder="1" applyAlignment="1" applyProtection="1">
      <alignment horizontal="left" vertical="center"/>
    </xf>
    <xf numFmtId="0" fontId="58" fillId="2" borderId="224" xfId="0" applyFont="1" applyFill="1" applyBorder="1" applyAlignment="1" applyProtection="1">
      <alignment horizontal="left" vertical="center"/>
    </xf>
    <xf numFmtId="0" fontId="58" fillId="3" borderId="218" xfId="0" applyFont="1" applyFill="1" applyBorder="1" applyAlignment="1" applyProtection="1">
      <alignment horizontal="center" vertical="center"/>
    </xf>
    <xf numFmtId="0" fontId="62" fillId="0" borderId="216" xfId="0" applyFont="1" applyBorder="1" applyAlignment="1" applyProtection="1">
      <alignment horizontal="left" vertical="center"/>
    </xf>
    <xf numFmtId="0" fontId="62" fillId="0" borderId="224" xfId="0" applyFont="1" applyBorder="1" applyAlignment="1" applyProtection="1">
      <alignment horizontal="left" vertical="center"/>
    </xf>
    <xf numFmtId="0" fontId="56" fillId="0" borderId="205" xfId="0" applyFont="1" applyFill="1" applyBorder="1" applyAlignment="1" applyProtection="1">
      <alignment horizontal="left" vertical="center"/>
    </xf>
    <xf numFmtId="0" fontId="63" fillId="0" borderId="0" xfId="0" applyFont="1" applyFill="1" applyBorder="1" applyAlignment="1" applyProtection="1">
      <alignment horizontal="left" vertical="center"/>
    </xf>
    <xf numFmtId="0" fontId="66" fillId="4" borderId="202" xfId="0" applyFont="1" applyFill="1" applyBorder="1" applyAlignment="1" applyProtection="1">
      <alignment horizontal="center" vertical="center" wrapText="1"/>
    </xf>
    <xf numFmtId="0" fontId="88" fillId="0" borderId="232" xfId="0" applyFont="1" applyFill="1" applyBorder="1" applyAlignment="1" applyProtection="1">
      <alignment horizontal="center" vertical="center"/>
    </xf>
    <xf numFmtId="0" fontId="0" fillId="0" borderId="0" xfId="0" applyBorder="1" applyAlignment="1" applyProtection="1">
      <alignment vertical="center"/>
    </xf>
    <xf numFmtId="0" fontId="58" fillId="3" borderId="214" xfId="0" applyFont="1" applyFill="1" applyBorder="1" applyAlignment="1" applyProtection="1">
      <alignment horizontal="center" vertical="center"/>
    </xf>
    <xf numFmtId="0" fontId="62" fillId="0" borderId="205" xfId="0" applyFont="1" applyFill="1" applyBorder="1" applyAlignment="1" applyProtection="1">
      <alignment horizontal="left" vertical="center"/>
    </xf>
    <xf numFmtId="0" fontId="58" fillId="3" borderId="222" xfId="0" applyFont="1" applyFill="1" applyBorder="1" applyAlignment="1" applyProtection="1">
      <alignment horizontal="center" vertical="center"/>
    </xf>
    <xf numFmtId="0" fontId="58" fillId="0" borderId="220" xfId="0" applyFont="1" applyFill="1" applyBorder="1" applyAlignment="1" applyProtection="1">
      <alignment horizontal="left" vertical="center"/>
    </xf>
    <xf numFmtId="0" fontId="62" fillId="2" borderId="205" xfId="0" applyFont="1" applyFill="1" applyBorder="1" applyAlignment="1" applyProtection="1">
      <alignment horizontal="left" vertical="center"/>
    </xf>
    <xf numFmtId="0" fontId="58" fillId="0" borderId="224" xfId="0" applyFont="1" applyFill="1" applyBorder="1" applyAlignment="1" applyProtection="1">
      <alignment horizontal="left" vertical="center"/>
    </xf>
    <xf numFmtId="0" fontId="70" fillId="11" borderId="205" xfId="0" applyNumberFormat="1" applyFont="1" applyFill="1" applyBorder="1" applyAlignment="1" applyProtection="1">
      <alignment vertical="center"/>
      <protection locked="0"/>
    </xf>
    <xf numFmtId="0" fontId="69" fillId="7" borderId="205" xfId="0" applyFont="1" applyFill="1" applyBorder="1" applyAlignment="1" applyProtection="1">
      <alignment horizontal="left" vertical="center"/>
    </xf>
    <xf numFmtId="0" fontId="58" fillId="11" borderId="211" xfId="0" applyFont="1" applyFill="1" applyBorder="1" applyAlignment="1" applyProtection="1">
      <alignment horizontal="right" vertical="center"/>
      <protection locked="0"/>
    </xf>
    <xf numFmtId="0" fontId="0" fillId="0" borderId="0" xfId="0" applyBorder="1" applyAlignment="1" applyProtection="1">
      <alignment horizontal="left" vertical="center"/>
    </xf>
    <xf numFmtId="0" fontId="58" fillId="0" borderId="216" xfId="0" applyFont="1" applyFill="1" applyBorder="1" applyAlignment="1" applyProtection="1">
      <alignment horizontal="left" vertical="center"/>
    </xf>
    <xf numFmtId="0" fontId="56" fillId="0" borderId="221" xfId="0" applyFont="1" applyFill="1" applyBorder="1" applyAlignment="1" applyProtection="1">
      <alignment horizontal="center" vertical="center" wrapText="1"/>
    </xf>
    <xf numFmtId="0" fontId="56" fillId="0" borderId="225" xfId="0" applyFont="1" applyFill="1" applyBorder="1" applyAlignment="1" applyProtection="1">
      <alignment horizontal="center" vertical="center" wrapText="1"/>
    </xf>
    <xf numFmtId="0" fontId="0" fillId="0" borderId="205" xfId="0" applyBorder="1" applyAlignment="1" applyProtection="1">
      <alignment vertical="center"/>
    </xf>
    <xf numFmtId="0" fontId="0" fillId="0" borderId="205" xfId="0" applyBorder="1" applyAlignment="1" applyProtection="1">
      <alignment horizontal="left" vertical="center"/>
    </xf>
    <xf numFmtId="0" fontId="0" fillId="0" borderId="206" xfId="0" applyBorder="1" applyAlignment="1" applyProtection="1">
      <alignment vertical="center"/>
    </xf>
    <xf numFmtId="0" fontId="63" fillId="2" borderId="13" xfId="0" applyFont="1" applyFill="1" applyBorder="1" applyAlignment="1" applyProtection="1">
      <alignment horizontal="left" vertical="center"/>
    </xf>
    <xf numFmtId="0" fontId="63" fillId="0" borderId="205" xfId="0" applyFont="1" applyFill="1" applyBorder="1" applyAlignment="1" applyProtection="1">
      <alignment horizontal="left" vertical="center"/>
    </xf>
    <xf numFmtId="0" fontId="66" fillId="4" borderId="206" xfId="0" applyFont="1" applyFill="1" applyBorder="1" applyAlignment="1" applyProtection="1">
      <alignment horizontal="center" vertical="center" textRotation="255"/>
    </xf>
    <xf numFmtId="0" fontId="88" fillId="0" borderId="242" xfId="0" applyFont="1" applyBorder="1" applyAlignment="1" applyProtection="1">
      <alignment horizontal="right" wrapText="1"/>
    </xf>
    <xf numFmtId="0" fontId="81" fillId="0" borderId="206" xfId="0" applyFont="1" applyBorder="1" applyAlignment="1" applyProtection="1">
      <alignment horizontal="center" vertical="center"/>
    </xf>
    <xf numFmtId="0" fontId="89" fillId="0" borderId="238" xfId="0" applyFont="1" applyFill="1" applyBorder="1" applyAlignment="1" applyProtection="1">
      <alignment horizontal="right"/>
    </xf>
    <xf numFmtId="0" fontId="88" fillId="0" borderId="206" xfId="0" applyFont="1" applyBorder="1" applyAlignment="1" applyProtection="1">
      <alignment horizontal="right" wrapText="1"/>
    </xf>
    <xf numFmtId="0" fontId="88" fillId="0" borderId="238" xfId="0" applyFont="1" applyFill="1" applyBorder="1" applyAlignment="1" applyProtection="1">
      <alignment horizontal="left" vertical="center"/>
    </xf>
    <xf numFmtId="0" fontId="89" fillId="0" borderId="241" xfId="0" applyFont="1" applyBorder="1" applyAlignment="1" applyProtection="1">
      <alignment horizontal="right"/>
    </xf>
    <xf numFmtId="0" fontId="89" fillId="0" borderId="233" xfId="0" applyFont="1" applyFill="1" applyBorder="1" applyAlignment="1" applyProtection="1">
      <alignment horizontal="right"/>
    </xf>
    <xf numFmtId="179" fontId="88" fillId="0" borderId="233" xfId="0" applyNumberFormat="1" applyFont="1" applyFill="1" applyBorder="1" applyAlignment="1" applyProtection="1">
      <alignment vertical="center"/>
    </xf>
    <xf numFmtId="0" fontId="77" fillId="0" borderId="233" xfId="0" applyFont="1" applyFill="1" applyBorder="1" applyAlignment="1" applyProtection="1">
      <alignment horizontal="left" vertical="center"/>
    </xf>
    <xf numFmtId="0" fontId="56" fillId="0" borderId="233" xfId="0" applyFont="1" applyBorder="1" applyProtection="1">
      <alignment vertical="center"/>
    </xf>
    <xf numFmtId="0" fontId="90" fillId="0" borderId="0" xfId="0" applyFont="1" applyBorder="1" applyAlignment="1" applyProtection="1">
      <alignment horizontal="center" vertical="center"/>
    </xf>
    <xf numFmtId="0" fontId="91" fillId="0" borderId="206" xfId="0" applyFont="1" applyBorder="1" applyAlignment="1" applyProtection="1">
      <alignment horizontal="center"/>
    </xf>
    <xf numFmtId="0" fontId="73" fillId="0" borderId="206" xfId="0" applyFont="1" applyBorder="1" applyAlignment="1" applyProtection="1">
      <alignment horizontal="center" vertical="center"/>
    </xf>
    <xf numFmtId="0" fontId="0" fillId="0" borderId="5" xfId="0" applyBorder="1" applyAlignment="1" applyProtection="1">
      <alignment vertical="top" wrapText="1"/>
    </xf>
    <xf numFmtId="0" fontId="91" fillId="0" borderId="0" xfId="0" applyFont="1" applyBorder="1" applyProtection="1">
      <alignment vertical="center"/>
    </xf>
    <xf numFmtId="0" fontId="73" fillId="0" borderId="244" xfId="0" applyFont="1" applyBorder="1" applyAlignment="1" applyProtection="1">
      <alignment horizontal="center" vertical="center"/>
    </xf>
    <xf numFmtId="0" fontId="92" fillId="0" borderId="197" xfId="0" applyFont="1" applyBorder="1" applyAlignment="1" applyProtection="1">
      <alignment horizontal="right" vertical="center" wrapText="1"/>
    </xf>
    <xf numFmtId="0" fontId="92" fillId="0" borderId="0" xfId="0" applyFont="1" applyBorder="1" applyAlignment="1" applyProtection="1">
      <alignment horizontal="right" vertical="center" wrapText="1"/>
    </xf>
    <xf numFmtId="0" fontId="62" fillId="0" borderId="216" xfId="0" applyFont="1" applyBorder="1" applyAlignment="1" applyProtection="1">
      <alignment horizontal="left" vertical="center"/>
    </xf>
    <xf numFmtId="0" fontId="62" fillId="2" borderId="205" xfId="0" applyFont="1" applyFill="1" applyBorder="1" applyAlignment="1" applyProtection="1">
      <alignment horizontal="left" vertical="center"/>
    </xf>
    <xf numFmtId="0" fontId="62" fillId="0" borderId="205" xfId="0" applyFont="1" applyBorder="1" applyAlignment="1" applyProtection="1">
      <alignment horizontal="left" vertical="center"/>
    </xf>
    <xf numFmtId="0" fontId="58" fillId="11" borderId="211" xfId="0" applyFont="1" applyFill="1" applyBorder="1" applyAlignment="1" applyProtection="1">
      <alignment horizontal="right" vertical="center"/>
      <protection locked="0"/>
    </xf>
    <xf numFmtId="0" fontId="0" fillId="0" borderId="0" xfId="0" applyBorder="1" applyAlignment="1" applyProtection="1">
      <alignment horizontal="left" vertical="center"/>
    </xf>
    <xf numFmtId="0" fontId="0" fillId="0" borderId="0" xfId="0" applyBorder="1" applyAlignment="1" applyProtection="1">
      <alignment vertical="center"/>
    </xf>
    <xf numFmtId="0" fontId="56" fillId="11" borderId="216" xfId="0" applyNumberFormat="1" applyFont="1" applyFill="1" applyBorder="1" applyAlignment="1" applyProtection="1">
      <alignment vertical="center"/>
      <protection locked="0"/>
    </xf>
    <xf numFmtId="0" fontId="56" fillId="11" borderId="224" xfId="0" applyNumberFormat="1" applyFont="1" applyFill="1" applyBorder="1" applyAlignment="1" applyProtection="1">
      <alignment vertical="center"/>
      <protection locked="0"/>
    </xf>
    <xf numFmtId="178" fontId="90" fillId="0" borderId="192" xfId="0" applyNumberFormat="1" applyFont="1" applyBorder="1" applyProtection="1">
      <alignment vertical="center"/>
    </xf>
    <xf numFmtId="178" fontId="90" fillId="0" borderId="202" xfId="0" applyNumberFormat="1" applyFont="1" applyBorder="1" applyAlignment="1" applyProtection="1">
      <alignment horizontal="right" vertical="center"/>
    </xf>
    <xf numFmtId="49" fontId="90" fillId="0" borderId="202" xfId="0" applyNumberFormat="1" applyFont="1" applyBorder="1" applyAlignment="1" applyProtection="1">
      <alignment horizontal="right" vertical="center"/>
    </xf>
    <xf numFmtId="0" fontId="56" fillId="5" borderId="0" xfId="0" applyFont="1" applyFill="1" applyBorder="1" applyAlignment="1" applyProtection="1">
      <alignment horizontal="left" vertical="center"/>
    </xf>
    <xf numFmtId="0" fontId="58" fillId="11" borderId="0" xfId="0" applyFont="1" applyFill="1" applyBorder="1" applyAlignment="1" applyProtection="1">
      <alignment horizontal="right" vertical="center"/>
      <protection locked="0"/>
    </xf>
    <xf numFmtId="0" fontId="74" fillId="0" borderId="0" xfId="0" applyFont="1" applyBorder="1" applyAlignment="1" applyProtection="1">
      <alignment vertical="center"/>
    </xf>
    <xf numFmtId="0" fontId="58" fillId="11" borderId="251" xfId="0" applyFont="1" applyFill="1" applyBorder="1" applyAlignment="1" applyProtection="1">
      <alignment horizontal="right" vertical="center"/>
      <protection locked="0"/>
    </xf>
    <xf numFmtId="0" fontId="56" fillId="2" borderId="201" xfId="0" applyFont="1" applyFill="1" applyBorder="1" applyAlignment="1" applyProtection="1">
      <alignment horizontal="left" vertical="center"/>
    </xf>
    <xf numFmtId="0" fontId="58" fillId="11" borderId="256" xfId="0" applyFont="1" applyFill="1" applyBorder="1" applyAlignment="1" applyProtection="1">
      <alignment horizontal="right" vertical="center"/>
      <protection locked="0"/>
    </xf>
    <xf numFmtId="0" fontId="62" fillId="11" borderId="257" xfId="0" applyFont="1" applyFill="1" applyBorder="1" applyAlignment="1" applyProtection="1">
      <alignment horizontal="right" vertical="center"/>
      <protection locked="0"/>
    </xf>
    <xf numFmtId="0" fontId="62" fillId="11" borderId="251" xfId="0" applyFont="1" applyFill="1" applyBorder="1" applyAlignment="1" applyProtection="1">
      <alignment horizontal="right" vertical="center"/>
      <protection locked="0"/>
    </xf>
    <xf numFmtId="0" fontId="58" fillId="11" borderId="252" xfId="0" applyFont="1" applyFill="1" applyBorder="1" applyAlignment="1" applyProtection="1">
      <alignment horizontal="right" vertical="center"/>
      <protection locked="0"/>
    </xf>
    <xf numFmtId="0" fontId="62" fillId="11" borderId="252" xfId="0" applyFont="1" applyFill="1" applyBorder="1" applyAlignment="1" applyProtection="1">
      <alignment horizontal="right" vertical="center"/>
      <protection locked="0"/>
    </xf>
    <xf numFmtId="0" fontId="69" fillId="2" borderId="217" xfId="0" applyFont="1" applyFill="1" applyBorder="1" applyAlignment="1" applyProtection="1">
      <alignment horizontal="left" vertical="center"/>
    </xf>
    <xf numFmtId="0" fontId="69" fillId="2" borderId="221" xfId="0" applyFont="1" applyFill="1" applyBorder="1" applyAlignment="1" applyProtection="1">
      <alignment horizontal="left" vertical="center"/>
    </xf>
    <xf numFmtId="0" fontId="56" fillId="12" borderId="215" xfId="0" applyNumberFormat="1" applyFont="1" applyFill="1" applyBorder="1" applyAlignment="1" applyProtection="1">
      <alignment vertical="center"/>
    </xf>
    <xf numFmtId="0" fontId="69" fillId="7" borderId="224" xfId="0" applyFont="1" applyFill="1" applyBorder="1" applyAlignment="1" applyProtection="1">
      <alignment horizontal="left" vertical="center"/>
    </xf>
    <xf numFmtId="177" fontId="70" fillId="7" borderId="224" xfId="0" applyNumberFormat="1" applyFont="1" applyFill="1" applyBorder="1" applyAlignment="1" applyProtection="1">
      <alignment horizontal="left" vertical="center"/>
    </xf>
    <xf numFmtId="0" fontId="69" fillId="6" borderId="205" xfId="0" applyFont="1" applyFill="1" applyBorder="1" applyAlignment="1" applyProtection="1">
      <alignment horizontal="left" vertical="center"/>
    </xf>
    <xf numFmtId="0" fontId="81" fillId="0" borderId="259" xfId="0" applyFont="1" applyFill="1" applyBorder="1" applyAlignment="1" applyProtection="1">
      <alignment horizontal="center" vertical="center"/>
    </xf>
    <xf numFmtId="0" fontId="88" fillId="0" borderId="201" xfId="0" applyFont="1" applyBorder="1" applyAlignment="1" applyProtection="1">
      <alignment horizontal="right" wrapText="1"/>
    </xf>
    <xf numFmtId="0" fontId="89" fillId="0" borderId="260" xfId="0" applyFont="1" applyFill="1" applyBorder="1" applyAlignment="1" applyProtection="1">
      <alignment horizontal="center" vertical="center"/>
    </xf>
    <xf numFmtId="0" fontId="88" fillId="0" borderId="205" xfId="0" applyFont="1" applyBorder="1" applyAlignment="1" applyProtection="1">
      <alignment horizontal="center" vertical="center" wrapText="1"/>
    </xf>
    <xf numFmtId="0" fontId="88" fillId="0" borderId="260" xfId="0" applyFont="1" applyFill="1" applyBorder="1" applyAlignment="1" applyProtection="1">
      <alignment horizontal="center" vertical="center"/>
    </xf>
    <xf numFmtId="0" fontId="73" fillId="0" borderId="210" xfId="0" applyFont="1" applyBorder="1" applyAlignment="1" applyProtection="1">
      <alignment horizontal="center" vertical="center"/>
    </xf>
    <xf numFmtId="0" fontId="91" fillId="0" borderId="13" xfId="0" applyFont="1" applyBorder="1" applyAlignment="1" applyProtection="1">
      <alignment horizontal="center"/>
    </xf>
    <xf numFmtId="0" fontId="88" fillId="0" borderId="261" xfId="0" applyFont="1" applyBorder="1" applyProtection="1">
      <alignment vertical="center"/>
    </xf>
    <xf numFmtId="178" fontId="63" fillId="0" borderId="0" xfId="0" applyNumberFormat="1" applyFont="1" applyProtection="1">
      <alignment vertical="center"/>
    </xf>
    <xf numFmtId="0" fontId="92" fillId="0" borderId="0" xfId="0" applyNumberFormat="1" applyFont="1" applyBorder="1" applyAlignment="1" applyProtection="1">
      <alignment horizontal="center" vertical="center"/>
    </xf>
    <xf numFmtId="0" fontId="81" fillId="0" borderId="207" xfId="0" applyNumberFormat="1" applyFont="1" applyBorder="1" applyAlignment="1" applyProtection="1">
      <alignment horizontal="center" vertical="center"/>
    </xf>
    <xf numFmtId="0" fontId="89" fillId="0" borderId="233" xfId="0" applyFont="1" applyFill="1" applyBorder="1" applyAlignment="1" applyProtection="1">
      <alignment horizontal="right" vertical="center"/>
    </xf>
    <xf numFmtId="0" fontId="100" fillId="0" borderId="262" xfId="0" applyFont="1" applyBorder="1" applyAlignment="1" applyProtection="1">
      <alignment horizontal="center" vertical="center"/>
    </xf>
    <xf numFmtId="0" fontId="100" fillId="0" borderId="265" xfId="0" applyFont="1" applyFill="1" applyBorder="1" applyAlignment="1" applyProtection="1">
      <alignment horizontal="center" vertical="center" wrapText="1"/>
    </xf>
    <xf numFmtId="0" fontId="100" fillId="0" borderId="239" xfId="0" applyFont="1" applyFill="1" applyBorder="1" applyAlignment="1" applyProtection="1">
      <alignment horizontal="center" vertical="center" wrapText="1"/>
    </xf>
    <xf numFmtId="0" fontId="89" fillId="0" borderId="230" xfId="0" applyFont="1" applyFill="1" applyBorder="1" applyAlignment="1" applyProtection="1">
      <alignment horizontal="center" vertical="center"/>
    </xf>
    <xf numFmtId="0" fontId="89" fillId="0" borderId="246" xfId="0" applyFont="1" applyFill="1" applyBorder="1" applyAlignment="1" applyProtection="1">
      <alignment horizontal="center" vertical="center"/>
    </xf>
    <xf numFmtId="0" fontId="101" fillId="0" borderId="269" xfId="0" applyFont="1" applyBorder="1" applyAlignment="1">
      <alignment horizontal="center"/>
    </xf>
    <xf numFmtId="0" fontId="81" fillId="0" borderId="268" xfId="0" applyFont="1" applyBorder="1" applyAlignment="1" applyProtection="1">
      <alignment vertical="center"/>
    </xf>
    <xf numFmtId="0" fontId="91" fillId="0" borderId="0" xfId="0" applyFont="1" applyBorder="1" applyAlignment="1" applyProtection="1">
      <alignment vertical="center" wrapText="1"/>
    </xf>
    <xf numFmtId="0" fontId="88" fillId="0" borderId="0" xfId="0" applyFont="1" applyProtection="1">
      <alignment vertical="center"/>
    </xf>
    <xf numFmtId="0" fontId="92" fillId="0" borderId="209" xfId="0" applyFont="1" applyBorder="1" applyProtection="1">
      <alignment vertical="center"/>
    </xf>
    <xf numFmtId="0" fontId="0" fillId="0" borderId="0" xfId="0" applyAlignment="1" applyProtection="1">
      <alignment vertical="center" wrapText="1"/>
    </xf>
    <xf numFmtId="0" fontId="103" fillId="0" borderId="205" xfId="0" applyFont="1" applyFill="1" applyBorder="1" applyAlignment="1" applyProtection="1">
      <alignment horizontal="left" vertical="center"/>
    </xf>
    <xf numFmtId="0" fontId="88" fillId="0" borderId="0" xfId="0" applyFont="1" applyFill="1" applyBorder="1" applyAlignment="1" applyProtection="1">
      <alignment vertical="center"/>
    </xf>
    <xf numFmtId="0" fontId="105" fillId="0" borderId="0" xfId="3" applyFont="1" applyBorder="1">
      <alignment vertical="center"/>
    </xf>
    <xf numFmtId="0" fontId="107" fillId="0" borderId="0" xfId="3" applyFont="1" applyAlignment="1">
      <alignment horizontal="center" vertical="center"/>
    </xf>
    <xf numFmtId="0" fontId="107" fillId="0" borderId="0" xfId="3" applyFont="1">
      <alignment vertical="center"/>
    </xf>
    <xf numFmtId="0" fontId="107" fillId="0" borderId="0" xfId="3" applyFont="1" applyAlignment="1">
      <alignment vertical="center"/>
    </xf>
    <xf numFmtId="0" fontId="107" fillId="0" borderId="0" xfId="3" applyFont="1" applyAlignment="1">
      <alignment horizontal="center" vertical="center" wrapText="1"/>
    </xf>
    <xf numFmtId="0" fontId="107" fillId="0" borderId="0" xfId="3" applyFont="1" applyAlignment="1">
      <alignment horizontal="center"/>
    </xf>
    <xf numFmtId="0" fontId="105" fillId="0" borderId="0" xfId="3" applyFont="1" applyBorder="1" applyAlignment="1">
      <alignment vertical="top"/>
    </xf>
    <xf numFmtId="0" fontId="107" fillId="0" borderId="0" xfId="3" applyFont="1" applyAlignment="1">
      <alignment horizontal="center" vertical="top"/>
    </xf>
    <xf numFmtId="0" fontId="107" fillId="0" borderId="0" xfId="3" applyFont="1" applyAlignment="1">
      <alignment vertical="top"/>
    </xf>
    <xf numFmtId="0" fontId="107" fillId="0" borderId="0" xfId="3" applyFont="1" applyAlignment="1">
      <alignment horizontal="center" vertical="top" wrapText="1"/>
    </xf>
    <xf numFmtId="0" fontId="105" fillId="0" borderId="0" xfId="3" applyFont="1" applyBorder="1" applyAlignment="1">
      <alignment horizontal="center" vertical="center"/>
    </xf>
    <xf numFmtId="0" fontId="108" fillId="0" borderId="0" xfId="3" applyFont="1" applyAlignment="1">
      <alignment horizontal="center" vertical="center"/>
    </xf>
    <xf numFmtId="0" fontId="105" fillId="13" borderId="0" xfId="3" applyFont="1" applyFill="1" applyBorder="1">
      <alignment vertical="center"/>
    </xf>
    <xf numFmtId="0" fontId="107" fillId="13" borderId="0" xfId="3" applyFont="1" applyFill="1" applyAlignment="1">
      <alignment horizontal="center" vertical="center"/>
    </xf>
    <xf numFmtId="0" fontId="109" fillId="13" borderId="0" xfId="3" applyFont="1" applyFill="1">
      <alignment vertical="center"/>
    </xf>
    <xf numFmtId="0" fontId="109" fillId="13" borderId="0" xfId="3" applyFont="1" applyFill="1" applyAlignment="1">
      <alignment vertical="center"/>
    </xf>
    <xf numFmtId="0" fontId="107" fillId="13" borderId="0" xfId="3" applyFont="1" applyFill="1" applyAlignment="1">
      <alignment vertical="center"/>
    </xf>
    <xf numFmtId="0" fontId="107" fillId="13" borderId="0" xfId="3" applyFont="1" applyFill="1">
      <alignment vertical="center"/>
    </xf>
    <xf numFmtId="0" fontId="109" fillId="0" borderId="0" xfId="3" applyFont="1" applyAlignment="1">
      <alignment horizontal="center" vertical="center"/>
    </xf>
    <xf numFmtId="0" fontId="109" fillId="0" borderId="0" xfId="3" applyFont="1">
      <alignment vertical="center"/>
    </xf>
    <xf numFmtId="0" fontId="109" fillId="0" borderId="0" xfId="3" applyFont="1" applyAlignment="1">
      <alignment vertical="center"/>
    </xf>
    <xf numFmtId="0" fontId="107" fillId="14" borderId="204" xfId="3" applyFont="1" applyFill="1" applyBorder="1" applyAlignment="1">
      <alignment horizontal="center" vertical="center"/>
    </xf>
    <xf numFmtId="0" fontId="107" fillId="14" borderId="202" xfId="3" applyFont="1" applyFill="1" applyBorder="1" applyAlignment="1">
      <alignment horizontal="center" vertical="center" wrapText="1"/>
    </xf>
    <xf numFmtId="0" fontId="107" fillId="0" borderId="204" xfId="3" applyFont="1" applyBorder="1" applyAlignment="1">
      <alignment horizontal="center" vertical="center"/>
    </xf>
    <xf numFmtId="0" fontId="107" fillId="0" borderId="202" xfId="3" applyFont="1" applyBorder="1" applyAlignment="1">
      <alignment vertical="center" wrapText="1"/>
    </xf>
    <xf numFmtId="0" fontId="107" fillId="0" borderId="202" xfId="3" applyFont="1" applyBorder="1" applyAlignment="1">
      <alignment horizontal="center" vertical="center" wrapText="1"/>
    </xf>
    <xf numFmtId="0" fontId="110" fillId="0" borderId="204" xfId="3" applyFont="1" applyBorder="1" applyAlignment="1">
      <alignment horizontal="center" vertical="center"/>
    </xf>
    <xf numFmtId="0" fontId="110" fillId="0" borderId="202" xfId="3" applyFont="1" applyBorder="1" applyAlignment="1">
      <alignment vertical="center" wrapText="1"/>
    </xf>
    <xf numFmtId="0" fontId="105" fillId="0" borderId="228" xfId="3" applyFont="1" applyBorder="1">
      <alignment vertical="center"/>
    </xf>
    <xf numFmtId="0" fontId="107" fillId="0" borderId="207" xfId="3" applyFont="1" applyBorder="1" applyAlignment="1">
      <alignment horizontal="center" vertical="center" wrapText="1"/>
    </xf>
    <xf numFmtId="0" fontId="107" fillId="0" borderId="207" xfId="3" applyFont="1" applyBorder="1" applyAlignment="1">
      <alignment vertical="center" wrapText="1"/>
    </xf>
    <xf numFmtId="0" fontId="107" fillId="0" borderId="202" xfId="3" applyFont="1" applyBorder="1" applyAlignment="1">
      <alignment horizontal="left" vertical="center" wrapText="1"/>
    </xf>
    <xf numFmtId="0" fontId="107" fillId="0" borderId="0" xfId="3" applyFont="1" applyAlignment="1">
      <alignment vertical="center" wrapText="1"/>
    </xf>
    <xf numFmtId="0" fontId="107" fillId="13" borderId="0" xfId="3" applyFont="1" applyFill="1" applyAlignment="1">
      <alignment horizontal="center" vertical="center" wrapText="1"/>
    </xf>
    <xf numFmtId="0" fontId="107" fillId="13" borderId="0" xfId="3" applyFont="1" applyFill="1" applyAlignment="1">
      <alignment vertical="center" wrapText="1"/>
    </xf>
    <xf numFmtId="0" fontId="8" fillId="0" borderId="0" xfId="3" applyFont="1" applyAlignment="1" applyProtection="1">
      <alignment vertical="center"/>
    </xf>
    <xf numFmtId="0" fontId="104" fillId="0" borderId="0" xfId="3">
      <alignment vertical="center"/>
    </xf>
    <xf numFmtId="0" fontId="112" fillId="0" borderId="0" xfId="3" applyFont="1" applyProtection="1">
      <alignment vertical="center"/>
    </xf>
    <xf numFmtId="0" fontId="8" fillId="0" borderId="0" xfId="3" applyFont="1" applyAlignment="1" applyProtection="1">
      <alignment horizontal="center" vertical="center"/>
    </xf>
    <xf numFmtId="0" fontId="113" fillId="0" borderId="0" xfId="3" applyFont="1" applyProtection="1">
      <alignment vertical="center"/>
    </xf>
    <xf numFmtId="0" fontId="112" fillId="0" borderId="0" xfId="3" applyFont="1" applyAlignment="1" applyProtection="1">
      <alignment horizontal="right" vertical="center"/>
    </xf>
    <xf numFmtId="0" fontId="114" fillId="0" borderId="0" xfId="3" applyFont="1" applyProtection="1">
      <alignment vertical="center"/>
    </xf>
    <xf numFmtId="0" fontId="115" fillId="0" borderId="0" xfId="3" applyFont="1" applyProtection="1">
      <alignment vertical="center"/>
    </xf>
    <xf numFmtId="0" fontId="117" fillId="0" borderId="0" xfId="3" applyFont="1" applyProtection="1">
      <alignment vertical="center"/>
    </xf>
    <xf numFmtId="0" fontId="118" fillId="0" borderId="0" xfId="3" applyFont="1" applyProtection="1">
      <alignment vertical="center"/>
    </xf>
    <xf numFmtId="0" fontId="0" fillId="0" borderId="13" xfId="0" applyBorder="1" applyAlignment="1" applyProtection="1">
      <alignment vertical="center"/>
    </xf>
    <xf numFmtId="0" fontId="54" fillId="0" borderId="13" xfId="0" applyFont="1" applyBorder="1" applyAlignment="1" applyProtection="1">
      <alignment vertical="top"/>
    </xf>
    <xf numFmtId="0" fontId="55" fillId="0" borderId="13" xfId="0" applyFont="1" applyBorder="1" applyProtection="1">
      <alignment vertical="center"/>
    </xf>
    <xf numFmtId="0" fontId="0" fillId="0" borderId="13" xfId="0" applyBorder="1" applyAlignment="1" applyProtection="1">
      <alignment vertical="top"/>
    </xf>
    <xf numFmtId="178" fontId="92" fillId="0" borderId="0" xfId="0" applyNumberFormat="1" applyFont="1" applyBorder="1" applyAlignment="1" applyProtection="1">
      <alignment vertical="center"/>
    </xf>
    <xf numFmtId="178" fontId="102" fillId="0" borderId="0" xfId="0" applyNumberFormat="1" applyFont="1" applyAlignment="1">
      <alignment vertical="center"/>
    </xf>
    <xf numFmtId="0" fontId="92" fillId="0" borderId="0" xfId="0" applyNumberFormat="1" applyFont="1" applyBorder="1" applyAlignment="1" applyProtection="1">
      <alignment vertical="center"/>
    </xf>
    <xf numFmtId="0" fontId="102" fillId="0" borderId="0" xfId="0" applyNumberFormat="1" applyFont="1" applyAlignment="1">
      <alignment vertical="center"/>
    </xf>
    <xf numFmtId="178" fontId="90" fillId="0" borderId="178" xfId="0" applyNumberFormat="1" applyFont="1" applyBorder="1" applyAlignment="1" applyProtection="1">
      <alignment horizontal="center"/>
    </xf>
    <xf numFmtId="178" fontId="90" fillId="0" borderId="179" xfId="0" applyNumberFormat="1" applyFont="1" applyBorder="1" applyAlignment="1" applyProtection="1">
      <alignment horizontal="center"/>
    </xf>
    <xf numFmtId="178" fontId="90" fillId="0" borderId="209" xfId="0" applyNumberFormat="1" applyFont="1" applyBorder="1" applyAlignment="1" applyProtection="1">
      <alignment horizontal="center"/>
    </xf>
    <xf numFmtId="178" fontId="90" fillId="0" borderId="245" xfId="0" applyNumberFormat="1" applyFont="1" applyBorder="1" applyAlignment="1" applyProtection="1">
      <alignment horizontal="center"/>
    </xf>
    <xf numFmtId="0" fontId="66" fillId="4" borderId="204" xfId="0" applyFont="1" applyFill="1" applyBorder="1" applyAlignment="1" applyProtection="1">
      <alignment vertical="center" wrapText="1"/>
    </xf>
    <xf numFmtId="0" fontId="0" fillId="0" borderId="205" xfId="0" applyBorder="1" applyAlignment="1" applyProtection="1">
      <alignment vertical="center" wrapText="1"/>
    </xf>
    <xf numFmtId="0" fontId="66" fillId="4" borderId="204" xfId="0" applyFont="1" applyFill="1" applyBorder="1" applyAlignment="1" applyProtection="1">
      <alignment horizontal="left" vertical="center"/>
    </xf>
    <xf numFmtId="0" fontId="0" fillId="0" borderId="205" xfId="0" applyBorder="1" applyAlignment="1" applyProtection="1">
      <alignment horizontal="left" vertical="center"/>
    </xf>
    <xf numFmtId="0" fontId="0" fillId="0" borderId="206" xfId="0" applyBorder="1" applyAlignment="1" applyProtection="1">
      <alignment horizontal="left" vertical="center"/>
    </xf>
    <xf numFmtId="0" fontId="58" fillId="3" borderId="204" xfId="0" applyFont="1" applyFill="1" applyBorder="1" applyAlignment="1" applyProtection="1">
      <alignment horizontal="center" vertical="center" wrapText="1"/>
    </xf>
    <xf numFmtId="0" fontId="0" fillId="0" borderId="206" xfId="0" applyBorder="1" applyAlignment="1" applyProtection="1">
      <alignment vertical="center" wrapText="1"/>
    </xf>
    <xf numFmtId="0" fontId="58" fillId="3" borderId="208" xfId="0" applyFont="1" applyFill="1" applyBorder="1" applyAlignment="1" applyProtection="1">
      <alignment horizontal="center" vertical="center"/>
    </xf>
    <xf numFmtId="0" fontId="0" fillId="0" borderId="209" xfId="0" applyBorder="1" applyAlignment="1" applyProtection="1">
      <alignment horizontal="center" vertical="center"/>
    </xf>
    <xf numFmtId="0" fontId="0" fillId="0" borderId="210" xfId="0" applyBorder="1" applyAlignment="1" applyProtection="1">
      <alignment horizontal="center" vertical="center"/>
    </xf>
    <xf numFmtId="0" fontId="58" fillId="0" borderId="205" xfId="0" applyFont="1" applyFill="1" applyBorder="1" applyAlignment="1" applyProtection="1">
      <alignment vertical="center"/>
    </xf>
    <xf numFmtId="0" fontId="0" fillId="0" borderId="205" xfId="0" applyFill="1" applyBorder="1" applyAlignment="1" applyProtection="1">
      <alignment vertical="center"/>
    </xf>
    <xf numFmtId="0" fontId="0" fillId="0" borderId="205" xfId="0" applyBorder="1" applyAlignment="1" applyProtection="1">
      <alignment vertical="center"/>
    </xf>
    <xf numFmtId="0" fontId="56" fillId="2" borderId="209" xfId="0" applyFont="1" applyFill="1" applyBorder="1" applyAlignment="1" applyProtection="1">
      <alignment horizontal="left" vertical="center"/>
    </xf>
    <xf numFmtId="0" fontId="0" fillId="0" borderId="209" xfId="0" applyBorder="1" applyAlignment="1" applyProtection="1">
      <alignment horizontal="left" vertical="center"/>
    </xf>
    <xf numFmtId="0" fontId="0" fillId="0" borderId="210" xfId="0" applyBorder="1" applyAlignment="1" applyProtection="1">
      <alignment horizontal="left" vertical="center"/>
    </xf>
    <xf numFmtId="0" fontId="58" fillId="2" borderId="224" xfId="0" applyFont="1" applyFill="1" applyBorder="1" applyAlignment="1" applyProtection="1">
      <alignment horizontal="left" vertical="center"/>
    </xf>
    <xf numFmtId="0" fontId="0" fillId="0" borderId="224" xfId="0" applyBorder="1" applyAlignment="1" applyProtection="1">
      <alignment horizontal="left" vertical="center"/>
    </xf>
    <xf numFmtId="0" fontId="63" fillId="11" borderId="224" xfId="0" applyNumberFormat="1" applyFont="1" applyFill="1" applyBorder="1" applyAlignment="1" applyProtection="1">
      <alignment vertical="center"/>
      <protection locked="0"/>
    </xf>
    <xf numFmtId="0" fontId="0" fillId="11" borderId="224" xfId="0" applyNumberFormat="1" applyFont="1" applyFill="1" applyBorder="1" applyAlignment="1" applyProtection="1">
      <alignment vertical="center"/>
      <protection locked="0"/>
    </xf>
    <xf numFmtId="0" fontId="58" fillId="3" borderId="208" xfId="0" applyFont="1" applyFill="1" applyBorder="1" applyAlignment="1" applyProtection="1">
      <alignment horizontal="center" vertical="center" wrapText="1"/>
    </xf>
    <xf numFmtId="0" fontId="0" fillId="0" borderId="209" xfId="0" applyBorder="1" applyAlignment="1" applyProtection="1">
      <alignment horizontal="center" vertical="center" wrapText="1"/>
    </xf>
    <xf numFmtId="0" fontId="0" fillId="0" borderId="210" xfId="0" applyBorder="1" applyAlignment="1" applyProtection="1">
      <alignment horizontal="center" vertical="center" wrapText="1"/>
    </xf>
    <xf numFmtId="0" fontId="0" fillId="0" borderId="21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75" xfId="0" applyBorder="1" applyAlignment="1" applyProtection="1">
      <alignment horizontal="center" vertical="center" wrapText="1"/>
    </xf>
    <xf numFmtId="0" fontId="0" fillId="0" borderId="193" xfId="0" applyBorder="1" applyAlignment="1" applyProtection="1">
      <alignment vertical="center" wrapText="1"/>
    </xf>
    <xf numFmtId="0" fontId="0" fillId="0" borderId="13" xfId="0" applyBorder="1" applyAlignment="1" applyProtection="1">
      <alignment vertical="center" wrapText="1"/>
    </xf>
    <xf numFmtId="0" fontId="0" fillId="0" borderId="201" xfId="0" applyBorder="1" applyAlignment="1" applyProtection="1">
      <alignment vertical="center" wrapText="1"/>
    </xf>
    <xf numFmtId="0" fontId="66" fillId="4" borderId="207" xfId="0" applyFont="1" applyFill="1" applyBorder="1" applyAlignment="1" applyProtection="1">
      <alignment horizontal="center" vertical="center" wrapText="1"/>
    </xf>
    <xf numFmtId="0" fontId="0" fillId="0" borderId="174" xfId="0" applyBorder="1" applyAlignment="1" applyProtection="1">
      <alignment horizontal="center" vertical="center" wrapText="1"/>
    </xf>
    <xf numFmtId="0" fontId="0" fillId="0" borderId="17" xfId="0" applyBorder="1" applyAlignment="1" applyProtection="1">
      <alignment vertical="center" wrapText="1"/>
    </xf>
    <xf numFmtId="0" fontId="63" fillId="0" borderId="193" xfId="0" applyFont="1" applyBorder="1" applyAlignment="1" applyProtection="1">
      <alignment vertical="center"/>
    </xf>
    <xf numFmtId="0" fontId="0" fillId="0" borderId="13" xfId="0" applyBorder="1" applyAlignment="1" applyProtection="1">
      <alignment vertical="center"/>
    </xf>
    <xf numFmtId="0" fontId="0" fillId="0" borderId="201" xfId="0" applyBorder="1" applyAlignment="1" applyProtection="1">
      <alignment vertical="center"/>
    </xf>
    <xf numFmtId="0" fontId="70" fillId="11" borderId="216" xfId="0" applyNumberFormat="1" applyFont="1" applyFill="1" applyBorder="1" applyAlignment="1" applyProtection="1">
      <alignment vertical="center"/>
      <protection locked="0"/>
    </xf>
    <xf numFmtId="0" fontId="0" fillId="11" borderId="216" xfId="0" applyNumberFormat="1" applyFill="1" applyBorder="1" applyAlignment="1" applyProtection="1">
      <alignment vertical="center"/>
      <protection locked="0"/>
    </xf>
    <xf numFmtId="0" fontId="58" fillId="0" borderId="205" xfId="0" applyFont="1" applyFill="1" applyBorder="1" applyAlignment="1" applyProtection="1">
      <alignment horizontal="left" vertical="center"/>
    </xf>
    <xf numFmtId="0" fontId="0" fillId="0" borderId="209" xfId="0" applyBorder="1" applyAlignment="1" applyProtection="1">
      <alignment vertical="center"/>
    </xf>
    <xf numFmtId="0" fontId="0" fillId="0" borderId="210" xfId="0" applyBorder="1" applyAlignment="1" applyProtection="1">
      <alignment vertical="center"/>
    </xf>
    <xf numFmtId="0" fontId="63" fillId="0" borderId="202" xfId="0" applyFont="1" applyFill="1" applyBorder="1" applyAlignment="1" applyProtection="1">
      <alignment vertical="center" shrinkToFit="1"/>
      <protection locked="0"/>
    </xf>
    <xf numFmtId="0" fontId="0" fillId="0" borderId="202" xfId="0" applyFill="1" applyBorder="1" applyAlignment="1" applyProtection="1">
      <alignment vertical="center" shrinkToFit="1"/>
      <protection locked="0"/>
    </xf>
    <xf numFmtId="0" fontId="56" fillId="0" borderId="219" xfId="0" applyNumberFormat="1" applyFont="1" applyFill="1" applyBorder="1" applyAlignment="1" applyProtection="1">
      <alignment vertical="center"/>
      <protection locked="0"/>
    </xf>
    <xf numFmtId="0" fontId="0" fillId="0" borderId="220" xfId="0" applyFill="1" applyBorder="1" applyAlignment="1" applyProtection="1">
      <alignment vertical="center"/>
      <protection locked="0"/>
    </xf>
    <xf numFmtId="0" fontId="63" fillId="0" borderId="13" xfId="0" applyFont="1" applyFill="1" applyBorder="1" applyAlignment="1" applyProtection="1">
      <alignment horizontal="left" vertical="center"/>
    </xf>
    <xf numFmtId="0" fontId="0" fillId="0" borderId="193" xfId="0" applyBorder="1" applyAlignment="1" applyProtection="1">
      <alignment horizontal="center" vertical="center" wrapText="1"/>
    </xf>
    <xf numFmtId="0" fontId="0" fillId="0" borderId="201" xfId="0" applyBorder="1" applyAlignment="1" applyProtection="1">
      <alignment horizontal="center" vertical="center" wrapText="1"/>
    </xf>
    <xf numFmtId="0" fontId="66" fillId="4" borderId="204" xfId="0" applyFont="1" applyFill="1" applyBorder="1" applyAlignment="1" applyProtection="1">
      <alignment horizontal="left" vertical="center" wrapText="1"/>
    </xf>
    <xf numFmtId="0" fontId="63" fillId="0" borderId="204" xfId="0" applyFont="1" applyFill="1" applyBorder="1" applyAlignment="1" applyProtection="1">
      <alignment vertical="center"/>
    </xf>
    <xf numFmtId="0" fontId="56" fillId="11" borderId="205" xfId="0" applyFont="1" applyFill="1" applyBorder="1" applyAlignment="1" applyProtection="1">
      <alignment vertical="center"/>
      <protection locked="0"/>
    </xf>
    <xf numFmtId="49" fontId="56" fillId="11" borderId="204" xfId="0" applyNumberFormat="1" applyFont="1" applyFill="1" applyBorder="1" applyAlignment="1" applyProtection="1">
      <alignment horizontal="left" vertical="center"/>
      <protection locked="0"/>
    </xf>
    <xf numFmtId="0" fontId="0" fillId="11" borderId="205" xfId="0" applyFill="1" applyBorder="1" applyAlignment="1" applyProtection="1">
      <alignment horizontal="left" vertical="center"/>
      <protection locked="0"/>
    </xf>
    <xf numFmtId="0" fontId="63" fillId="11" borderId="205" xfId="0" applyFont="1" applyFill="1" applyBorder="1" applyAlignment="1" applyProtection="1">
      <alignment vertical="center"/>
      <protection locked="0"/>
    </xf>
    <xf numFmtId="0" fontId="0" fillId="11" borderId="205" xfId="0" applyFill="1" applyBorder="1" applyAlignment="1" applyProtection="1">
      <alignment vertical="center"/>
      <protection locked="0"/>
    </xf>
    <xf numFmtId="0" fontId="62" fillId="0" borderId="205" xfId="0" applyFont="1" applyBorder="1" applyAlignment="1" applyProtection="1">
      <alignment horizontal="left" vertical="center" wrapText="1"/>
    </xf>
    <xf numFmtId="0" fontId="63" fillId="0" borderId="208" xfId="0" applyFont="1" applyBorder="1" applyAlignment="1" applyProtection="1">
      <alignment vertical="center"/>
    </xf>
    <xf numFmtId="0" fontId="94" fillId="0" borderId="211" xfId="0" applyFont="1" applyBorder="1" applyAlignment="1" applyProtection="1">
      <alignment vertical="center"/>
    </xf>
    <xf numFmtId="178" fontId="81" fillId="0" borderId="231" xfId="0" applyNumberFormat="1" applyFont="1" applyFill="1" applyBorder="1" applyAlignment="1" applyProtection="1">
      <alignment horizontal="center" vertical="center"/>
    </xf>
    <xf numFmtId="0" fontId="2" fillId="0" borderId="243" xfId="0" applyFont="1" applyBorder="1" applyAlignment="1" applyProtection="1">
      <alignment horizontal="center" vertical="center"/>
    </xf>
    <xf numFmtId="0" fontId="75" fillId="0" borderId="231" xfId="0" applyFont="1" applyFill="1" applyBorder="1" applyAlignment="1" applyProtection="1">
      <alignment horizontal="center" vertical="center"/>
    </xf>
    <xf numFmtId="0" fontId="95" fillId="0" borderId="243" xfId="0" applyFont="1" applyBorder="1" applyAlignment="1" applyProtection="1">
      <alignment horizontal="center" vertical="center"/>
    </xf>
    <xf numFmtId="0" fontId="75" fillId="0" borderId="247" xfId="0" applyFont="1" applyFill="1" applyBorder="1" applyAlignment="1" applyProtection="1">
      <alignment horizontal="center" vertical="center"/>
    </xf>
    <xf numFmtId="0" fontId="95" fillId="0" borderId="248" xfId="0" applyFont="1" applyBorder="1" applyAlignment="1" applyProtection="1">
      <alignment horizontal="center" vertical="center"/>
    </xf>
    <xf numFmtId="0" fontId="63" fillId="0" borderId="205" xfId="0" applyFont="1" applyFill="1" applyBorder="1" applyAlignment="1" applyProtection="1">
      <alignment horizontal="left" vertical="center"/>
    </xf>
    <xf numFmtId="0" fontId="63" fillId="0" borderId="0" xfId="0" applyFont="1" applyFill="1" applyBorder="1" applyAlignment="1" applyProtection="1">
      <alignment horizontal="left" vertical="center"/>
    </xf>
    <xf numFmtId="0" fontId="0" fillId="0" borderId="0" xfId="0" applyBorder="1" applyAlignment="1" applyProtection="1">
      <alignment vertical="center"/>
    </xf>
    <xf numFmtId="0" fontId="0" fillId="0" borderId="175" xfId="0" applyBorder="1" applyAlignment="1" applyProtection="1">
      <alignment vertical="center"/>
    </xf>
    <xf numFmtId="49" fontId="56" fillId="11" borderId="204" xfId="0" applyNumberFormat="1" applyFont="1" applyFill="1" applyBorder="1" applyAlignment="1" applyProtection="1">
      <alignment horizontal="center" vertical="center" shrinkToFit="1"/>
      <protection locked="0"/>
    </xf>
    <xf numFmtId="49" fontId="56" fillId="0" borderId="205" xfId="0" applyNumberFormat="1" applyFont="1" applyBorder="1" applyAlignment="1" applyProtection="1">
      <alignment horizontal="center" vertical="center" shrinkToFit="1"/>
      <protection locked="0"/>
    </xf>
    <xf numFmtId="49" fontId="56" fillId="0" borderId="206" xfId="0" applyNumberFormat="1" applyFont="1" applyBorder="1" applyAlignment="1" applyProtection="1">
      <alignment horizontal="center" vertical="center" shrinkToFit="1"/>
      <protection locked="0"/>
    </xf>
    <xf numFmtId="0" fontId="69" fillId="6" borderId="205" xfId="0" applyFont="1" applyFill="1" applyBorder="1" applyAlignment="1" applyProtection="1">
      <alignment vertical="center" wrapText="1"/>
    </xf>
    <xf numFmtId="0" fontId="0" fillId="0" borderId="205" xfId="0" applyBorder="1" applyAlignment="1" applyProtection="1">
      <alignment horizontal="center" vertical="center" wrapText="1"/>
    </xf>
    <xf numFmtId="0" fontId="0" fillId="0" borderId="206" xfId="0" applyBorder="1" applyAlignment="1" applyProtection="1">
      <alignment horizontal="center" vertical="center" wrapText="1"/>
    </xf>
    <xf numFmtId="0" fontId="70" fillId="11" borderId="224" xfId="0" applyNumberFormat="1" applyFont="1" applyFill="1" applyBorder="1" applyAlignment="1" applyProtection="1">
      <alignment vertical="center"/>
      <protection locked="0"/>
    </xf>
    <xf numFmtId="0" fontId="0" fillId="11" borderId="224" xfId="0" applyNumberFormat="1" applyFill="1" applyBorder="1" applyAlignment="1" applyProtection="1">
      <alignment vertical="center"/>
      <protection locked="0"/>
    </xf>
    <xf numFmtId="0" fontId="62" fillId="0" borderId="216" xfId="0" applyFont="1" applyBorder="1" applyAlignment="1" applyProtection="1">
      <alignment horizontal="left" vertical="center"/>
    </xf>
    <xf numFmtId="0" fontId="0" fillId="0" borderId="216" xfId="0" applyBorder="1" applyAlignment="1" applyProtection="1">
      <alignment vertical="center"/>
    </xf>
    <xf numFmtId="0" fontId="62" fillId="2" borderId="220" xfId="0" applyFont="1" applyFill="1" applyBorder="1" applyAlignment="1" applyProtection="1">
      <alignment horizontal="left" vertical="center"/>
    </xf>
    <xf numFmtId="0" fontId="0" fillId="0" borderId="220" xfId="0" applyBorder="1" applyAlignment="1" applyProtection="1">
      <alignment horizontal="left" vertical="center"/>
    </xf>
    <xf numFmtId="0" fontId="62" fillId="0" borderId="224" xfId="0" applyFont="1" applyBorder="1" applyAlignment="1" applyProtection="1">
      <alignment horizontal="left" vertical="center"/>
    </xf>
    <xf numFmtId="0" fontId="56" fillId="11" borderId="216" xfId="0" applyNumberFormat="1" applyFont="1" applyFill="1" applyBorder="1" applyAlignment="1" applyProtection="1">
      <alignment vertical="center"/>
      <protection locked="0"/>
    </xf>
    <xf numFmtId="0" fontId="0" fillId="11" borderId="216" xfId="0" applyFill="1" applyBorder="1" applyAlignment="1" applyProtection="1">
      <alignment vertical="center"/>
      <protection locked="0"/>
    </xf>
    <xf numFmtId="0" fontId="56" fillId="11" borderId="220" xfId="0" applyNumberFormat="1" applyFont="1" applyFill="1" applyBorder="1" applyAlignment="1" applyProtection="1">
      <alignment vertical="center"/>
      <protection locked="0"/>
    </xf>
    <xf numFmtId="0" fontId="0" fillId="11" borderId="220" xfId="0" applyFill="1" applyBorder="1" applyAlignment="1" applyProtection="1">
      <alignment vertical="center"/>
      <protection locked="0"/>
    </xf>
    <xf numFmtId="0" fontId="56" fillId="11" borderId="224" xfId="0" applyNumberFormat="1" applyFont="1" applyFill="1" applyBorder="1" applyAlignment="1" applyProtection="1">
      <alignment vertical="center"/>
      <protection locked="0"/>
    </xf>
    <xf numFmtId="0" fontId="0" fillId="11" borderId="224" xfId="0" applyFill="1" applyBorder="1" applyAlignment="1" applyProtection="1">
      <alignment vertical="center"/>
      <protection locked="0"/>
    </xf>
    <xf numFmtId="0" fontId="63"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0" fillId="0" borderId="175" xfId="0" applyBorder="1" applyAlignment="1" applyProtection="1">
      <alignment vertical="center" wrapText="1"/>
    </xf>
    <xf numFmtId="0" fontId="56" fillId="0" borderId="209" xfId="0" applyFont="1" applyFill="1" applyBorder="1" applyAlignment="1" applyProtection="1">
      <alignment horizontal="left" vertical="center"/>
    </xf>
    <xf numFmtId="0" fontId="56" fillId="0" borderId="252" xfId="0" applyFont="1" applyFill="1" applyBorder="1" applyAlignment="1" applyProtection="1">
      <alignment horizontal="left" vertical="center"/>
    </xf>
    <xf numFmtId="0" fontId="0" fillId="0" borderId="252" xfId="0" applyBorder="1" applyAlignment="1" applyProtection="1">
      <alignment horizontal="left" vertical="center"/>
    </xf>
    <xf numFmtId="0" fontId="0" fillId="0" borderId="253" xfId="0" applyBorder="1" applyAlignment="1" applyProtection="1">
      <alignment horizontal="left" vertical="center"/>
    </xf>
    <xf numFmtId="0" fontId="56" fillId="0" borderId="257" xfId="0" applyFont="1" applyFill="1" applyBorder="1" applyAlignment="1" applyProtection="1">
      <alignment horizontal="left" vertical="center"/>
    </xf>
    <xf numFmtId="0" fontId="0" fillId="0" borderId="257" xfId="0" applyBorder="1" applyAlignment="1" applyProtection="1">
      <alignment vertical="center"/>
    </xf>
    <xf numFmtId="0" fontId="0" fillId="0" borderId="13" xfId="0" applyBorder="1" applyAlignment="1" applyProtection="1">
      <alignment horizontal="left" vertical="center"/>
    </xf>
    <xf numFmtId="49" fontId="63" fillId="11" borderId="13" xfId="0" applyNumberFormat="1" applyFont="1" applyFill="1" applyBorder="1" applyAlignment="1" applyProtection="1">
      <alignment horizontal="left" vertical="center" shrinkToFit="1"/>
      <protection locked="0"/>
    </xf>
    <xf numFmtId="49" fontId="0" fillId="11" borderId="13" xfId="0" applyNumberFormat="1" applyFill="1" applyBorder="1" applyAlignment="1" applyProtection="1">
      <alignment vertical="center" shrinkToFit="1"/>
      <protection locked="0"/>
    </xf>
    <xf numFmtId="0" fontId="0" fillId="0" borderId="257" xfId="0" applyBorder="1" applyAlignment="1" applyProtection="1">
      <alignment horizontal="left" vertical="center"/>
    </xf>
    <xf numFmtId="0" fontId="56" fillId="0" borderId="13" xfId="0" applyFont="1" applyFill="1" applyBorder="1" applyAlignment="1" applyProtection="1">
      <alignment horizontal="left" vertical="center"/>
    </xf>
    <xf numFmtId="0" fontId="63" fillId="0" borderId="209" xfId="0" applyFont="1" applyFill="1" applyBorder="1" applyAlignment="1" applyProtection="1">
      <alignment horizontal="left" vertical="center"/>
    </xf>
    <xf numFmtId="0" fontId="63" fillId="11" borderId="216" xfId="0" applyNumberFormat="1" applyFont="1" applyFill="1" applyBorder="1" applyAlignment="1" applyProtection="1">
      <alignment vertical="center"/>
      <protection locked="0"/>
    </xf>
    <xf numFmtId="0" fontId="70" fillId="11" borderId="220" xfId="0" applyNumberFormat="1" applyFont="1" applyFill="1" applyBorder="1" applyAlignment="1" applyProtection="1">
      <alignment vertical="center"/>
      <protection locked="0"/>
    </xf>
    <xf numFmtId="0" fontId="0" fillId="11" borderId="220" xfId="0" applyNumberFormat="1" applyFill="1" applyBorder="1" applyAlignment="1" applyProtection="1">
      <alignment vertical="center"/>
      <protection locked="0"/>
    </xf>
    <xf numFmtId="0" fontId="58" fillId="3" borderId="222" xfId="0" applyFont="1" applyFill="1" applyBorder="1" applyAlignment="1" applyProtection="1">
      <alignment horizontal="center" vertical="center"/>
    </xf>
    <xf numFmtId="0" fontId="0" fillId="0" borderId="222" xfId="0" applyBorder="1" applyAlignment="1" applyProtection="1">
      <alignment horizontal="center" vertical="center"/>
    </xf>
    <xf numFmtId="0" fontId="58" fillId="3" borderId="202" xfId="0" applyFont="1" applyFill="1" applyBorder="1" applyAlignment="1" applyProtection="1">
      <alignment horizontal="center" vertical="center"/>
    </xf>
    <xf numFmtId="0" fontId="0" fillId="0" borderId="202" xfId="0" applyBorder="1" applyAlignment="1" applyProtection="1">
      <alignment horizontal="center" vertical="center"/>
    </xf>
    <xf numFmtId="0" fontId="56" fillId="0" borderId="215" xfId="0" applyNumberFormat="1" applyFont="1" applyFill="1" applyBorder="1" applyAlignment="1" applyProtection="1">
      <alignment vertical="center"/>
      <protection locked="0"/>
    </xf>
    <xf numFmtId="0" fontId="0" fillId="0" borderId="216" xfId="0" applyFill="1" applyBorder="1" applyAlignment="1" applyProtection="1">
      <alignment vertical="center"/>
      <protection locked="0"/>
    </xf>
    <xf numFmtId="0" fontId="62" fillId="3" borderId="204" xfId="0" applyFont="1" applyFill="1" applyBorder="1" applyAlignment="1" applyProtection="1">
      <alignment horizontal="center" vertical="center"/>
    </xf>
    <xf numFmtId="0" fontId="0" fillId="3" borderId="205" xfId="0" applyFill="1" applyBorder="1" applyAlignment="1">
      <alignment horizontal="center" vertical="center"/>
    </xf>
    <xf numFmtId="0" fontId="0" fillId="3" borderId="206" xfId="0" applyFill="1" applyBorder="1" applyAlignment="1">
      <alignment horizontal="center" vertical="center"/>
    </xf>
    <xf numFmtId="0" fontId="58" fillId="3" borderId="206" xfId="0" applyFont="1" applyFill="1" applyBorder="1" applyAlignment="1" applyProtection="1">
      <alignment horizontal="center" vertical="distributed"/>
    </xf>
    <xf numFmtId="0" fontId="63" fillId="2" borderId="13" xfId="0" applyFont="1" applyFill="1" applyBorder="1" applyAlignment="1" applyProtection="1">
      <alignment horizontal="left" vertical="center"/>
    </xf>
    <xf numFmtId="0" fontId="56" fillId="0" borderId="223" xfId="0" applyNumberFormat="1" applyFont="1" applyFill="1" applyBorder="1" applyAlignment="1" applyProtection="1">
      <alignment vertical="center"/>
      <protection locked="0"/>
    </xf>
    <xf numFmtId="0" fontId="0" fillId="0" borderId="224" xfId="0" applyFill="1" applyBorder="1" applyAlignment="1" applyProtection="1">
      <alignment vertical="center"/>
      <protection locked="0"/>
    </xf>
    <xf numFmtId="0" fontId="58" fillId="3" borderId="218" xfId="0" applyFont="1" applyFill="1" applyBorder="1" applyAlignment="1" applyProtection="1">
      <alignment horizontal="center" vertical="center"/>
    </xf>
    <xf numFmtId="0" fontId="0" fillId="0" borderId="218" xfId="0" applyBorder="1" applyAlignment="1" applyProtection="1">
      <alignment horizontal="center" vertical="center"/>
    </xf>
    <xf numFmtId="0" fontId="0" fillId="0" borderId="258" xfId="0" applyBorder="1" applyAlignment="1" applyProtection="1">
      <alignment vertical="center"/>
    </xf>
    <xf numFmtId="0" fontId="0" fillId="0" borderId="252" xfId="0" applyBorder="1" applyAlignment="1" applyProtection="1">
      <alignment vertical="center"/>
    </xf>
    <xf numFmtId="0" fontId="58" fillId="2" borderId="220" xfId="0" applyFont="1" applyFill="1" applyBorder="1" applyAlignment="1" applyProtection="1">
      <alignment horizontal="left" vertical="center"/>
    </xf>
    <xf numFmtId="0" fontId="58" fillId="3" borderId="214" xfId="0" applyFont="1" applyFill="1" applyBorder="1" applyAlignment="1" applyProtection="1">
      <alignment horizontal="center" vertical="center"/>
    </xf>
    <xf numFmtId="0" fontId="0" fillId="0" borderId="214" xfId="0" applyBorder="1" applyAlignment="1" applyProtection="1">
      <alignment horizontal="center" vertical="center"/>
    </xf>
    <xf numFmtId="49" fontId="56" fillId="11" borderId="202" xfId="0" applyNumberFormat="1" applyFont="1" applyFill="1" applyBorder="1" applyAlignment="1" applyProtection="1">
      <alignment vertical="center" shrinkToFit="1"/>
      <protection locked="0"/>
    </xf>
    <xf numFmtId="0" fontId="62" fillId="3" borderId="202" xfId="0" applyFont="1" applyFill="1" applyBorder="1" applyAlignment="1" applyProtection="1">
      <alignment horizontal="left" vertical="center" wrapText="1"/>
    </xf>
    <xf numFmtId="0" fontId="50" fillId="0" borderId="202" xfId="0" applyFont="1" applyBorder="1" applyAlignment="1" applyProtection="1">
      <alignment vertical="center" wrapText="1"/>
    </xf>
    <xf numFmtId="49" fontId="56" fillId="11" borderId="205" xfId="0" applyNumberFormat="1" applyFont="1" applyFill="1" applyBorder="1" applyAlignment="1" applyProtection="1">
      <alignment horizontal="center" vertical="center"/>
      <protection locked="0"/>
    </xf>
    <xf numFmtId="49" fontId="0" fillId="11" borderId="205" xfId="0" applyNumberFormat="1" applyFont="1" applyFill="1" applyBorder="1" applyAlignment="1" applyProtection="1">
      <alignment horizontal="center" vertical="center"/>
      <protection locked="0"/>
    </xf>
    <xf numFmtId="0" fontId="58" fillId="0" borderId="204" xfId="0" applyFont="1" applyFill="1" applyBorder="1" applyAlignment="1" applyProtection="1">
      <alignment horizontal="right" vertical="center"/>
    </xf>
    <xf numFmtId="0" fontId="58" fillId="3" borderId="204" xfId="0" applyFont="1" applyFill="1" applyBorder="1" applyAlignment="1" applyProtection="1">
      <alignment horizontal="left" vertical="center"/>
    </xf>
    <xf numFmtId="0" fontId="0" fillId="0" borderId="206" xfId="0" applyBorder="1" applyAlignment="1" applyProtection="1">
      <alignment vertical="center"/>
    </xf>
    <xf numFmtId="0" fontId="64" fillId="7" borderId="203" xfId="0" applyFont="1" applyFill="1" applyBorder="1" applyAlignment="1" applyProtection="1">
      <alignment horizontal="left" vertical="center"/>
    </xf>
    <xf numFmtId="0" fontId="62" fillId="3" borderId="202" xfId="0" applyFont="1" applyFill="1" applyBorder="1" applyAlignment="1" applyProtection="1">
      <alignment horizontal="left" vertical="center"/>
    </xf>
    <xf numFmtId="0" fontId="0" fillId="0" borderId="202" xfId="0" applyBorder="1" applyAlignment="1" applyProtection="1">
      <alignment horizontal="left" vertical="center"/>
    </xf>
    <xf numFmtId="49" fontId="56" fillId="11" borderId="204"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wrapText="1"/>
    </xf>
    <xf numFmtId="0" fontId="69" fillId="2" borderId="215" xfId="0" applyFont="1" applyFill="1" applyBorder="1" applyAlignment="1" applyProtection="1">
      <alignment horizontal="left" vertical="center"/>
    </xf>
    <xf numFmtId="0" fontId="0" fillId="0" borderId="216" xfId="0" applyBorder="1" applyAlignment="1" applyProtection="1">
      <alignment horizontal="left" vertical="center"/>
    </xf>
    <xf numFmtId="0" fontId="69" fillId="2" borderId="219" xfId="0" applyFont="1" applyFill="1" applyBorder="1" applyAlignment="1" applyProtection="1">
      <alignment horizontal="left" vertical="center"/>
    </xf>
    <xf numFmtId="0" fontId="58" fillId="3" borderId="254" xfId="0" applyFont="1" applyFill="1" applyBorder="1" applyAlignment="1" applyProtection="1">
      <alignment horizontal="center" vertical="center" wrapText="1"/>
    </xf>
    <xf numFmtId="0" fontId="0" fillId="0" borderId="255" xfId="0" applyBorder="1" applyAlignment="1" applyProtection="1">
      <alignment horizontal="center" vertical="center" wrapText="1"/>
    </xf>
    <xf numFmtId="0" fontId="0" fillId="0" borderId="249" xfId="0" applyBorder="1" applyAlignment="1" applyProtection="1">
      <alignment horizontal="center" vertical="center" wrapText="1"/>
    </xf>
    <xf numFmtId="0" fontId="0" fillId="0" borderId="250" xfId="0" applyBorder="1" applyAlignment="1" applyProtection="1">
      <alignment horizontal="center" vertical="center" wrapText="1"/>
    </xf>
    <xf numFmtId="0" fontId="58" fillId="3" borderId="0" xfId="0" applyFont="1" applyFill="1" applyBorder="1" applyAlignment="1" applyProtection="1">
      <alignment horizontal="center" vertical="center" wrapText="1"/>
    </xf>
    <xf numFmtId="0" fontId="56" fillId="0" borderId="0" xfId="0" applyFont="1" applyFill="1" applyBorder="1" applyAlignment="1" applyProtection="1">
      <alignment horizontal="left" vertical="center"/>
    </xf>
    <xf numFmtId="0" fontId="0" fillId="0" borderId="17" xfId="0" applyBorder="1" applyAlignment="1">
      <alignment vertical="center" wrapText="1"/>
    </xf>
    <xf numFmtId="0" fontId="51" fillId="0" borderId="0" xfId="0" applyFont="1" applyFill="1" applyAlignment="1" applyProtection="1">
      <alignment horizontal="center" vertical="center"/>
    </xf>
    <xf numFmtId="0" fontId="52" fillId="0" borderId="0" xfId="0" applyFont="1" applyAlignment="1" applyProtection="1">
      <alignment horizontal="center" vertical="center"/>
    </xf>
    <xf numFmtId="0" fontId="89" fillId="0" borderId="232" xfId="0" applyFont="1" applyFill="1" applyBorder="1" applyAlignment="1" applyProtection="1">
      <alignment horizontal="center" vertical="center"/>
    </xf>
    <xf numFmtId="0" fontId="89" fillId="0" borderId="233" xfId="0" applyFont="1" applyFill="1" applyBorder="1" applyAlignment="1" applyProtection="1">
      <alignment horizontal="center" vertical="center"/>
    </xf>
    <xf numFmtId="0" fontId="56" fillId="0" borderId="0" xfId="0" applyNumberFormat="1" applyFont="1" applyFill="1" applyBorder="1" applyAlignment="1" applyProtection="1">
      <alignment vertical="center"/>
      <protection locked="0"/>
    </xf>
    <xf numFmtId="0" fontId="0" fillId="0" borderId="0" xfId="0" applyNumberFormat="1" applyFill="1" applyBorder="1" applyAlignment="1" applyProtection="1">
      <alignment vertical="center"/>
      <protection locked="0"/>
    </xf>
    <xf numFmtId="0" fontId="56" fillId="0" borderId="216" xfId="0" applyNumberFormat="1" applyFont="1" applyFill="1" applyBorder="1" applyAlignment="1" applyProtection="1">
      <alignment vertical="center"/>
      <protection locked="0"/>
    </xf>
    <xf numFmtId="0" fontId="0" fillId="0" borderId="216" xfId="0" applyNumberFormat="1" applyFill="1" applyBorder="1" applyAlignment="1" applyProtection="1">
      <alignment vertical="center"/>
      <protection locked="0"/>
    </xf>
    <xf numFmtId="0" fontId="56" fillId="0" borderId="220" xfId="0" applyNumberFormat="1" applyFont="1" applyFill="1" applyBorder="1" applyAlignment="1" applyProtection="1">
      <alignment vertical="center"/>
      <protection locked="0"/>
    </xf>
    <xf numFmtId="0" fontId="0" fillId="0" borderId="220" xfId="0" applyNumberFormat="1" applyFill="1" applyBorder="1" applyAlignment="1" applyProtection="1">
      <alignment vertical="center"/>
      <protection locked="0"/>
    </xf>
    <xf numFmtId="49" fontId="56" fillId="11" borderId="202" xfId="0" applyNumberFormat="1" applyFont="1" applyFill="1" applyBorder="1" applyAlignment="1" applyProtection="1">
      <alignment horizontal="left" vertical="center" shrinkToFit="1"/>
      <protection locked="0"/>
    </xf>
    <xf numFmtId="49" fontId="0" fillId="11" borderId="202" xfId="0" applyNumberFormat="1" applyFont="1" applyFill="1" applyBorder="1" applyAlignment="1" applyProtection="1">
      <alignment horizontal="left" vertical="center" shrinkToFit="1"/>
      <protection locked="0"/>
    </xf>
    <xf numFmtId="0" fontId="54" fillId="0" borderId="0" xfId="0" applyFont="1" applyBorder="1" applyAlignment="1" applyProtection="1">
      <alignment vertical="top"/>
    </xf>
    <xf numFmtId="0" fontId="0" fillId="0" borderId="0" xfId="0" applyBorder="1" applyAlignment="1" applyProtection="1">
      <alignment vertical="top"/>
    </xf>
    <xf numFmtId="0" fontId="56" fillId="0" borderId="0" xfId="0" applyFont="1" applyFill="1" applyBorder="1" applyAlignment="1" applyProtection="1">
      <alignment vertical="center"/>
    </xf>
    <xf numFmtId="0" fontId="58" fillId="3" borderId="202" xfId="0" applyFont="1" applyFill="1" applyBorder="1" applyAlignment="1" applyProtection="1">
      <alignment horizontal="left" vertical="center"/>
    </xf>
    <xf numFmtId="0" fontId="56" fillId="0" borderId="202" xfId="0" applyFont="1" applyBorder="1" applyAlignment="1" applyProtection="1">
      <alignment horizontal="left" vertical="center"/>
    </xf>
    <xf numFmtId="49" fontId="0" fillId="11" borderId="206"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xf>
    <xf numFmtId="0" fontId="0" fillId="0" borderId="0" xfId="0" applyAlignment="1" applyProtection="1">
      <alignment vertical="center"/>
    </xf>
    <xf numFmtId="0" fontId="57" fillId="0" borderId="0" xfId="0" applyFont="1" applyFill="1" applyBorder="1" applyAlignment="1" applyProtection="1">
      <alignment horizontal="left" vertical="center"/>
    </xf>
    <xf numFmtId="0" fontId="0" fillId="0" borderId="13" xfId="0" applyBorder="1" applyAlignment="1" applyProtection="1">
      <alignment horizontal="center" vertical="center" wrapText="1"/>
    </xf>
    <xf numFmtId="0" fontId="58" fillId="3" borderId="212" xfId="0" applyFont="1" applyFill="1" applyBorder="1" applyAlignment="1" applyProtection="1">
      <alignment horizontal="center" vertical="center" wrapText="1"/>
    </xf>
    <xf numFmtId="0" fontId="0" fillId="0" borderId="213" xfId="0" applyBorder="1" applyAlignment="1" applyProtection="1">
      <alignment horizontal="center" vertical="center" wrapText="1"/>
    </xf>
    <xf numFmtId="0" fontId="0" fillId="0" borderId="211" xfId="0" applyBorder="1" applyAlignment="1" applyProtection="1">
      <alignment horizontal="center" vertical="center"/>
    </xf>
    <xf numFmtId="0" fontId="0" fillId="0" borderId="0" xfId="0" applyBorder="1" applyAlignment="1" applyProtection="1">
      <alignment horizontal="center" vertical="center"/>
    </xf>
    <xf numFmtId="0" fontId="0" fillId="0" borderId="175" xfId="0" applyBorder="1" applyAlignment="1" applyProtection="1">
      <alignment horizontal="center" vertical="center"/>
    </xf>
    <xf numFmtId="0" fontId="58" fillId="3" borderId="207" xfId="0" applyFont="1" applyFill="1" applyBorder="1" applyAlignment="1" applyProtection="1">
      <alignment horizontal="center" vertical="center"/>
    </xf>
    <xf numFmtId="0" fontId="0" fillId="0" borderId="207" xfId="0" applyBorder="1" applyAlignment="1" applyProtection="1">
      <alignment horizontal="center" vertical="center"/>
    </xf>
    <xf numFmtId="0" fontId="0" fillId="0" borderId="17" xfId="0" applyBorder="1" applyAlignment="1" applyProtection="1">
      <alignment horizontal="center" vertical="center"/>
    </xf>
    <xf numFmtId="0" fontId="63" fillId="11" borderId="204" xfId="0" applyNumberFormat="1" applyFont="1" applyFill="1" applyBorder="1" applyAlignment="1" applyProtection="1">
      <alignment vertical="center" shrinkToFit="1"/>
      <protection locked="0"/>
    </xf>
    <xf numFmtId="0" fontId="0" fillId="11" borderId="205" xfId="0" applyFill="1" applyBorder="1" applyAlignment="1" applyProtection="1">
      <alignment vertical="center" shrinkToFit="1"/>
      <protection locked="0"/>
    </xf>
    <xf numFmtId="0" fontId="58" fillId="0" borderId="220" xfId="0" applyFont="1" applyFill="1" applyBorder="1" applyAlignment="1" applyProtection="1">
      <alignment horizontal="left" vertical="center"/>
    </xf>
    <xf numFmtId="0" fontId="0" fillId="0" borderId="220" xfId="0" applyFill="1" applyBorder="1" applyAlignment="1" applyProtection="1">
      <alignment horizontal="left" vertical="center"/>
    </xf>
    <xf numFmtId="0" fontId="62" fillId="2" borderId="216" xfId="0" applyFont="1" applyFill="1" applyBorder="1" applyAlignment="1" applyProtection="1">
      <alignment horizontal="left" vertical="center"/>
    </xf>
    <xf numFmtId="0" fontId="0" fillId="0" borderId="217" xfId="0" applyBorder="1" applyAlignment="1" applyProtection="1">
      <alignment horizontal="left" vertical="center"/>
    </xf>
    <xf numFmtId="0" fontId="58" fillId="0" borderId="224" xfId="0" applyFont="1" applyFill="1" applyBorder="1" applyAlignment="1" applyProtection="1">
      <alignment horizontal="left" vertical="center"/>
    </xf>
    <xf numFmtId="0" fontId="0" fillId="0" borderId="224" xfId="0" applyFill="1" applyBorder="1" applyAlignment="1" applyProtection="1">
      <alignment horizontal="left" vertical="center"/>
    </xf>
    <xf numFmtId="0" fontId="56" fillId="0" borderId="224" xfId="0" applyNumberFormat="1" applyFont="1" applyFill="1" applyBorder="1" applyAlignment="1" applyProtection="1">
      <alignment vertical="center"/>
      <protection locked="0"/>
    </xf>
    <xf numFmtId="0" fontId="62" fillId="0" borderId="216" xfId="0" applyFont="1" applyFill="1" applyBorder="1" applyAlignment="1" applyProtection="1">
      <alignment horizontal="left" vertical="center"/>
    </xf>
    <xf numFmtId="0" fontId="58" fillId="3" borderId="204" xfId="0" applyFont="1" applyFill="1" applyBorder="1" applyAlignment="1" applyProtection="1">
      <alignment horizontal="center" vertical="center" shrinkToFit="1"/>
    </xf>
    <xf numFmtId="0" fontId="0" fillId="0" borderId="205" xfId="0" applyBorder="1" applyAlignment="1" applyProtection="1">
      <alignment horizontal="center" vertical="center" shrinkToFit="1"/>
    </xf>
    <xf numFmtId="0" fontId="0" fillId="0" borderId="206" xfId="0" applyBorder="1" applyAlignment="1" applyProtection="1">
      <alignment horizontal="center" vertical="center" shrinkToFit="1"/>
    </xf>
    <xf numFmtId="0" fontId="75" fillId="3" borderId="0" xfId="0" applyFont="1" applyFill="1" applyBorder="1" applyAlignment="1" applyProtection="1">
      <alignment horizontal="center" vertical="center" wrapText="1"/>
    </xf>
    <xf numFmtId="0" fontId="74" fillId="0" borderId="0" xfId="0" applyFont="1" applyBorder="1" applyAlignment="1" applyProtection="1">
      <alignment horizontal="center" vertical="center" wrapText="1"/>
    </xf>
    <xf numFmtId="0" fontId="58" fillId="3" borderId="208" xfId="0" applyFont="1" applyFill="1" applyBorder="1" applyAlignment="1" applyProtection="1">
      <alignment horizontal="left" vertical="center" wrapText="1"/>
    </xf>
    <xf numFmtId="0" fontId="0" fillId="0" borderId="209" xfId="0" applyBorder="1" applyAlignment="1" applyProtection="1">
      <alignment vertical="center" wrapText="1"/>
    </xf>
    <xf numFmtId="0" fontId="0" fillId="0" borderId="210" xfId="0" applyBorder="1" applyAlignment="1" applyProtection="1">
      <alignment vertical="center" wrapText="1"/>
    </xf>
    <xf numFmtId="0" fontId="75" fillId="3" borderId="211" xfId="0" applyFont="1" applyFill="1" applyBorder="1" applyAlignment="1" applyProtection="1">
      <alignment vertical="top" wrapText="1"/>
    </xf>
    <xf numFmtId="0" fontId="74" fillId="0" borderId="0" xfId="0" applyFont="1" applyBorder="1" applyAlignment="1" applyProtection="1">
      <alignment vertical="top" wrapText="1"/>
    </xf>
    <xf numFmtId="0" fontId="74" fillId="0" borderId="175" xfId="0" applyFont="1" applyBorder="1" applyAlignment="1" applyProtection="1">
      <alignment vertical="top" wrapText="1"/>
    </xf>
    <xf numFmtId="0" fontId="74" fillId="0" borderId="211" xfId="0" applyFont="1" applyBorder="1" applyAlignment="1" applyProtection="1">
      <alignment vertical="top" wrapText="1"/>
    </xf>
    <xf numFmtId="0" fontId="74" fillId="0" borderId="228" xfId="0" applyFont="1" applyBorder="1" applyAlignment="1" applyProtection="1">
      <alignment vertical="top" wrapText="1"/>
    </xf>
    <xf numFmtId="0" fontId="58" fillId="3" borderId="204" xfId="0" applyFont="1" applyFill="1" applyBorder="1" applyAlignment="1" applyProtection="1">
      <alignment horizontal="center" vertical="center"/>
    </xf>
    <xf numFmtId="0" fontId="0" fillId="0" borderId="205" xfId="0" applyBorder="1" applyAlignment="1" applyProtection="1">
      <alignment horizontal="center" vertical="center"/>
    </xf>
    <xf numFmtId="0" fontId="0" fillId="0" borderId="206" xfId="0" applyBorder="1" applyAlignment="1" applyProtection="1">
      <alignment horizontal="center" vertical="center"/>
    </xf>
    <xf numFmtId="0" fontId="77" fillId="3" borderId="204" xfId="0" applyFont="1" applyFill="1" applyBorder="1" applyAlignment="1" applyProtection="1">
      <alignment horizontal="center" vertical="center" wrapText="1"/>
    </xf>
    <xf numFmtId="0" fontId="78" fillId="0" borderId="205" xfId="0" applyFont="1" applyBorder="1" applyAlignment="1" applyProtection="1">
      <alignment horizontal="center" vertical="center" wrapText="1"/>
    </xf>
    <xf numFmtId="0" fontId="78" fillId="0" borderId="206" xfId="0" applyFont="1" applyBorder="1" applyAlignment="1" applyProtection="1">
      <alignment horizontal="center" vertical="center" wrapText="1"/>
    </xf>
    <xf numFmtId="0" fontId="56" fillId="11" borderId="223" xfId="0" applyNumberFormat="1" applyFont="1" applyFill="1" applyBorder="1" applyAlignment="1" applyProtection="1">
      <alignment vertical="center"/>
      <protection locked="0"/>
    </xf>
    <xf numFmtId="0" fontId="75" fillId="3" borderId="208" xfId="0" applyFont="1" applyFill="1" applyBorder="1" applyAlignment="1" applyProtection="1">
      <alignment horizontal="center" vertical="center" wrapText="1"/>
    </xf>
    <xf numFmtId="0" fontId="74" fillId="0" borderId="209" xfId="0" applyFont="1" applyBorder="1" applyAlignment="1" applyProtection="1">
      <alignment horizontal="center" vertical="center" wrapText="1"/>
    </xf>
    <xf numFmtId="0" fontId="74" fillId="0" borderId="210" xfId="0" applyFont="1" applyBorder="1" applyAlignment="1" applyProtection="1">
      <alignment horizontal="center" vertical="center" wrapText="1"/>
    </xf>
    <xf numFmtId="0" fontId="70" fillId="11" borderId="205" xfId="0" applyNumberFormat="1" applyFont="1" applyFill="1" applyBorder="1" applyAlignment="1" applyProtection="1">
      <alignment vertical="center"/>
      <protection locked="0"/>
    </xf>
    <xf numFmtId="0" fontId="0" fillId="11" borderId="205" xfId="0" applyNumberFormat="1" applyFill="1" applyBorder="1" applyAlignment="1" applyProtection="1">
      <alignment vertical="center"/>
      <protection locked="0"/>
    </xf>
    <xf numFmtId="0" fontId="82" fillId="0" borderId="0" xfId="0" applyFont="1" applyAlignment="1" applyProtection="1">
      <alignment vertical="center" wrapText="1"/>
    </xf>
    <xf numFmtId="0" fontId="0" fillId="0" borderId="0" xfId="0" applyAlignment="1" applyProtection="1">
      <alignment vertical="center" wrapText="1"/>
    </xf>
    <xf numFmtId="0" fontId="58" fillId="5" borderId="208" xfId="0" applyFont="1" applyFill="1" applyBorder="1" applyAlignment="1" applyProtection="1">
      <alignment horizontal="right" vertical="center"/>
      <protection locked="0"/>
    </xf>
    <xf numFmtId="0" fontId="0" fillId="0" borderId="193" xfId="0" applyBorder="1" applyAlignment="1" applyProtection="1">
      <alignment horizontal="right" vertical="center"/>
      <protection locked="0"/>
    </xf>
    <xf numFmtId="0" fontId="58" fillId="0" borderId="209" xfId="0" applyFont="1" applyFill="1" applyBorder="1" applyAlignment="1" applyProtection="1">
      <alignment vertical="center"/>
    </xf>
    <xf numFmtId="0" fontId="58" fillId="5" borderId="209" xfId="0"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58" fillId="0" borderId="210" xfId="0" applyFont="1" applyFill="1" applyBorder="1" applyAlignment="1" applyProtection="1">
      <alignment vertical="center"/>
    </xf>
    <xf numFmtId="0" fontId="58" fillId="5" borderId="204" xfId="0" applyFont="1" applyFill="1" applyBorder="1" applyAlignment="1" applyProtection="1">
      <alignment vertical="center" shrinkToFit="1"/>
      <protection locked="0"/>
    </xf>
    <xf numFmtId="0" fontId="0" fillId="0" borderId="205" xfId="0" applyBorder="1" applyAlignment="1" applyProtection="1">
      <alignment vertical="center" shrinkToFit="1"/>
      <protection locked="0"/>
    </xf>
    <xf numFmtId="0" fontId="0" fillId="0" borderId="206" xfId="0" applyBorder="1" applyAlignment="1" applyProtection="1">
      <alignment vertical="center" shrinkToFit="1"/>
      <protection locked="0"/>
    </xf>
    <xf numFmtId="0" fontId="63" fillId="0" borderId="204" xfId="0" applyFont="1" applyBorder="1" applyAlignment="1" applyProtection="1">
      <alignment vertical="center" shrinkToFit="1"/>
      <protection locked="0"/>
    </xf>
    <xf numFmtId="0" fontId="81" fillId="0" borderId="240" xfId="0" applyFont="1" applyFill="1" applyBorder="1" applyAlignment="1" applyProtection="1">
      <alignment horizontal="center" vertical="center"/>
    </xf>
    <xf numFmtId="0" fontId="94" fillId="0" borderId="263" xfId="0" applyFont="1" applyBorder="1" applyAlignment="1" applyProtection="1">
      <alignment horizontal="center" vertical="center"/>
    </xf>
    <xf numFmtId="0" fontId="94" fillId="0" borderId="264" xfId="0" applyFont="1" applyBorder="1" applyAlignment="1" applyProtection="1">
      <alignment horizontal="center" vertical="center"/>
    </xf>
    <xf numFmtId="0" fontId="85" fillId="0" borderId="0" xfId="0" applyFont="1" applyAlignment="1" applyProtection="1">
      <alignment horizontal="center" vertical="center"/>
    </xf>
    <xf numFmtId="0" fontId="86" fillId="0" borderId="0" xfId="0" applyFont="1" applyAlignment="1" applyProtection="1">
      <alignment horizontal="center" vertical="center"/>
    </xf>
    <xf numFmtId="0" fontId="0" fillId="0" borderId="228" xfId="0" applyBorder="1" applyAlignment="1" applyProtection="1">
      <alignment horizontal="center" vertical="center" wrapText="1"/>
    </xf>
    <xf numFmtId="0" fontId="58" fillId="11" borderId="211" xfId="0" applyFont="1" applyFill="1" applyBorder="1" applyAlignment="1" applyProtection="1">
      <alignment horizontal="right" vertical="center"/>
      <protection locked="0"/>
    </xf>
    <xf numFmtId="0" fontId="0" fillId="11" borderId="0" xfId="0" applyFill="1" applyBorder="1" applyAlignment="1" applyProtection="1">
      <alignment horizontal="right" vertical="center"/>
      <protection locked="0"/>
    </xf>
    <xf numFmtId="0" fontId="0" fillId="11" borderId="193" xfId="0" applyFill="1" applyBorder="1" applyAlignment="1" applyProtection="1">
      <alignment horizontal="right" vertical="center"/>
      <protection locked="0"/>
    </xf>
    <xf numFmtId="0" fontId="0" fillId="11" borderId="13" xfId="0" applyFill="1" applyBorder="1" applyAlignment="1" applyProtection="1">
      <alignment horizontal="right" vertical="center"/>
      <protection locked="0"/>
    </xf>
    <xf numFmtId="0" fontId="63" fillId="5" borderId="0" xfId="0" applyFont="1" applyFill="1" applyBorder="1" applyAlignment="1" applyProtection="1">
      <alignment horizontal="left" vertical="center"/>
    </xf>
    <xf numFmtId="0" fontId="0" fillId="0" borderId="228" xfId="0" applyBorder="1" applyAlignment="1" applyProtection="1">
      <alignment horizontal="left" vertical="center"/>
    </xf>
    <xf numFmtId="0" fontId="0" fillId="0" borderId="201" xfId="0" applyBorder="1" applyAlignment="1" applyProtection="1">
      <alignment horizontal="left" vertical="center"/>
    </xf>
    <xf numFmtId="0" fontId="69" fillId="6" borderId="211" xfId="0" applyFont="1" applyFill="1" applyBorder="1" applyAlignment="1" applyProtection="1">
      <alignment horizontal="center" vertical="center" wrapText="1"/>
    </xf>
    <xf numFmtId="0" fontId="69" fillId="6" borderId="204" xfId="0" applyFont="1" applyFill="1" applyBorder="1" applyAlignment="1" applyProtection="1">
      <alignment horizontal="left" vertical="center"/>
    </xf>
    <xf numFmtId="0" fontId="75" fillId="3" borderId="211" xfId="0" applyFont="1" applyFill="1" applyBorder="1" applyAlignment="1" applyProtection="1">
      <alignment vertical="center" wrapText="1"/>
    </xf>
    <xf numFmtId="0" fontId="74" fillId="0" borderId="0" xfId="0" applyFont="1" applyBorder="1" applyAlignment="1" applyProtection="1">
      <alignment vertical="center" wrapText="1"/>
    </xf>
    <xf numFmtId="0" fontId="74" fillId="0" borderId="228" xfId="0" applyFont="1" applyBorder="1" applyAlignment="1" applyProtection="1">
      <alignment vertical="center" wrapText="1"/>
    </xf>
    <xf numFmtId="0" fontId="74" fillId="0" borderId="211" xfId="0" applyFont="1" applyBorder="1" applyAlignment="1" applyProtection="1">
      <alignment vertical="center" wrapText="1"/>
    </xf>
    <xf numFmtId="0" fontId="74" fillId="0" borderId="193" xfId="0" applyFont="1" applyBorder="1" applyAlignment="1" applyProtection="1">
      <alignment vertical="center" wrapText="1"/>
    </xf>
    <xf numFmtId="0" fontId="74" fillId="0" borderId="13" xfId="0" applyFont="1" applyBorder="1" applyAlignment="1" applyProtection="1">
      <alignment vertical="center" wrapText="1"/>
    </xf>
    <xf numFmtId="0" fontId="74" fillId="0" borderId="201" xfId="0" applyFont="1" applyBorder="1" applyAlignment="1" applyProtection="1">
      <alignment vertical="center" wrapText="1"/>
    </xf>
    <xf numFmtId="0" fontId="62" fillId="0" borderId="205" xfId="0" applyFont="1" applyBorder="1" applyAlignment="1" applyProtection="1">
      <alignment horizontal="left" vertical="center"/>
    </xf>
    <xf numFmtId="0" fontId="57" fillId="2" borderId="0" xfId="0" applyFont="1" applyFill="1" applyAlignment="1" applyProtection="1">
      <alignment horizontal="left" vertical="center" wrapText="1"/>
    </xf>
    <xf numFmtId="0" fontId="96" fillId="0" borderId="0" xfId="0" applyFont="1" applyAlignment="1" applyProtection="1">
      <alignment vertical="center" wrapText="1"/>
    </xf>
    <xf numFmtId="0" fontId="58" fillId="0" borderId="216" xfId="0" applyFont="1" applyFill="1" applyBorder="1" applyAlignment="1" applyProtection="1">
      <alignment horizontal="left" vertical="center"/>
    </xf>
    <xf numFmtId="0" fontId="0" fillId="0" borderId="216" xfId="0" applyFill="1" applyBorder="1" applyAlignment="1" applyProtection="1">
      <alignment horizontal="left" vertical="center"/>
    </xf>
    <xf numFmtId="0" fontId="56" fillId="0" borderId="209" xfId="0" applyNumberFormat="1" applyFont="1" applyFill="1" applyBorder="1" applyAlignment="1" applyProtection="1">
      <alignment vertical="center"/>
      <protection locked="0"/>
    </xf>
    <xf numFmtId="0" fontId="0" fillId="0" borderId="209" xfId="0" applyFill="1" applyBorder="1" applyAlignment="1" applyProtection="1">
      <alignment vertical="center"/>
      <protection locked="0"/>
    </xf>
    <xf numFmtId="0" fontId="70" fillId="11" borderId="227" xfId="0" applyNumberFormat="1" applyFont="1" applyFill="1" applyBorder="1" applyAlignment="1" applyProtection="1">
      <alignment vertical="center"/>
      <protection locked="0"/>
    </xf>
    <xf numFmtId="0" fontId="69" fillId="7" borderId="224" xfId="0" applyFont="1" applyFill="1" applyBorder="1" applyAlignment="1" applyProtection="1">
      <alignment horizontal="left" vertical="center"/>
    </xf>
    <xf numFmtId="0" fontId="0" fillId="0" borderId="224" xfId="0" applyBorder="1" applyAlignment="1" applyProtection="1">
      <alignment vertical="center"/>
    </xf>
    <xf numFmtId="0" fontId="0" fillId="0" borderId="225" xfId="0" applyBorder="1" applyAlignment="1" applyProtection="1">
      <alignment horizontal="left" vertical="center"/>
    </xf>
    <xf numFmtId="0" fontId="56" fillId="2" borderId="205" xfId="0" applyFont="1" applyFill="1" applyBorder="1" applyAlignment="1" applyProtection="1">
      <alignment horizontal="left" vertical="center"/>
    </xf>
    <xf numFmtId="49" fontId="73" fillId="0" borderId="204" xfId="0" applyNumberFormat="1" applyFont="1" applyFill="1" applyBorder="1" applyAlignment="1" applyProtection="1">
      <alignment horizontal="left" vertical="center"/>
    </xf>
    <xf numFmtId="49" fontId="79" fillId="0" borderId="227" xfId="0" applyNumberFormat="1" applyFont="1" applyFill="1" applyBorder="1" applyAlignment="1" applyProtection="1">
      <alignment horizontal="left" vertical="center"/>
    </xf>
    <xf numFmtId="0" fontId="0" fillId="0" borderId="226" xfId="0" applyBorder="1" applyAlignment="1" applyProtection="1">
      <alignment horizontal="left" vertical="center"/>
    </xf>
    <xf numFmtId="0" fontId="69" fillId="7" borderId="205" xfId="0" applyFont="1" applyFill="1" applyBorder="1" applyAlignment="1" applyProtection="1">
      <alignment horizontal="left" vertical="center"/>
    </xf>
    <xf numFmtId="0" fontId="56" fillId="0" borderId="216" xfId="0" applyFont="1" applyFill="1" applyBorder="1" applyAlignment="1" applyProtection="1">
      <alignment vertical="center"/>
      <protection locked="0"/>
    </xf>
    <xf numFmtId="0" fontId="66" fillId="4" borderId="204" xfId="0" applyFont="1" applyFill="1" applyBorder="1" applyAlignment="1" applyProtection="1">
      <alignment vertical="center"/>
    </xf>
    <xf numFmtId="0" fontId="0" fillId="0" borderId="205" xfId="0" applyBorder="1" applyAlignment="1">
      <alignment vertical="center"/>
    </xf>
    <xf numFmtId="0" fontId="0" fillId="0" borderId="206" xfId="0" applyBorder="1" applyAlignment="1">
      <alignment vertical="center"/>
    </xf>
    <xf numFmtId="49" fontId="56" fillId="11" borderId="204" xfId="0" applyNumberFormat="1" applyFont="1" applyFill="1" applyBorder="1" applyAlignment="1" applyProtection="1">
      <alignment vertical="center" shrinkToFit="1"/>
      <protection locked="0"/>
    </xf>
    <xf numFmtId="0" fontId="58" fillId="3" borderId="209" xfId="0" applyFont="1" applyFill="1" applyBorder="1" applyAlignment="1" applyProtection="1">
      <alignment horizontal="center" vertical="center"/>
    </xf>
    <xf numFmtId="0" fontId="0" fillId="0" borderId="209"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56" fillId="11" borderId="208" xfId="0" applyNumberFormat="1" applyFont="1" applyFill="1" applyBorder="1" applyAlignment="1" applyProtection="1">
      <alignment vertical="center" wrapText="1"/>
      <protection locked="0"/>
    </xf>
    <xf numFmtId="0" fontId="0" fillId="0" borderId="209" xfId="0" applyBorder="1" applyAlignment="1" applyProtection="1">
      <alignment vertical="center" wrapText="1"/>
      <protection locked="0"/>
    </xf>
    <xf numFmtId="0" fontId="0" fillId="0" borderId="210" xfId="0" applyBorder="1" applyAlignment="1" applyProtection="1">
      <alignment vertical="center" wrapText="1"/>
      <protection locked="0"/>
    </xf>
    <xf numFmtId="0" fontId="0" fillId="0" borderId="2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28" xfId="0" applyBorder="1" applyAlignment="1" applyProtection="1">
      <alignment vertical="center" wrapText="1"/>
      <protection locked="0"/>
    </xf>
    <xf numFmtId="0" fontId="0" fillId="0" borderId="193"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201" xfId="0" applyBorder="1" applyAlignment="1" applyProtection="1">
      <alignment vertical="center" wrapText="1"/>
      <protection locked="0"/>
    </xf>
    <xf numFmtId="0" fontId="72" fillId="4" borderId="0"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0" fontId="0" fillId="3" borderId="210" xfId="0" applyFill="1" applyBorder="1" applyAlignment="1">
      <alignment horizontal="center" vertical="center" wrapText="1"/>
    </xf>
    <xf numFmtId="0" fontId="0" fillId="3" borderId="193" xfId="0" applyFill="1" applyBorder="1" applyAlignment="1">
      <alignment horizontal="center" vertical="center" wrapText="1"/>
    </xf>
    <xf numFmtId="0" fontId="0" fillId="3" borderId="201" xfId="0" applyFill="1" applyBorder="1" applyAlignment="1">
      <alignment horizontal="center" vertical="center" wrapText="1"/>
    </xf>
    <xf numFmtId="0" fontId="72" fillId="4" borderId="209"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228" xfId="0" applyBorder="1" applyAlignment="1">
      <alignment horizontal="center" vertical="center" wrapText="1"/>
    </xf>
    <xf numFmtId="0" fontId="0" fillId="0" borderId="13" xfId="0" applyBorder="1" applyAlignment="1">
      <alignment horizontal="center" vertical="center" wrapText="1"/>
    </xf>
    <xf numFmtId="0" fontId="0" fillId="0" borderId="201" xfId="0" applyBorder="1" applyAlignment="1">
      <alignment horizontal="center" vertical="center" wrapText="1"/>
    </xf>
    <xf numFmtId="49" fontId="56" fillId="11" borderId="13" xfId="0" applyNumberFormat="1" applyFont="1"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0" xfId="0" applyFill="1" applyBorder="1" applyAlignment="1" applyProtection="1">
      <alignment vertical="center" wrapText="1"/>
    </xf>
    <xf numFmtId="0" fontId="0" fillId="0" borderId="228" xfId="0" applyFill="1" applyBorder="1" applyAlignment="1" applyProtection="1">
      <alignment vertical="center" wrapText="1"/>
    </xf>
    <xf numFmtId="0" fontId="0" fillId="0" borderId="13" xfId="0" applyFill="1" applyBorder="1" applyAlignment="1" applyProtection="1">
      <alignment vertical="center" wrapText="1"/>
    </xf>
    <xf numFmtId="0" fontId="0" fillId="0" borderId="201" xfId="0" applyFill="1" applyBorder="1" applyAlignment="1" applyProtection="1">
      <alignment vertical="center" wrapText="1"/>
    </xf>
    <xf numFmtId="49" fontId="62" fillId="3" borderId="204" xfId="0" applyNumberFormat="1" applyFont="1" applyFill="1" applyBorder="1" applyAlignment="1" applyProtection="1">
      <alignment horizontal="center" vertical="center"/>
    </xf>
    <xf numFmtId="0" fontId="0" fillId="3" borderId="206" xfId="0" applyFill="1" applyBorder="1" applyAlignment="1" applyProtection="1">
      <alignment horizontal="center" vertical="center"/>
    </xf>
    <xf numFmtId="178" fontId="81" fillId="0" borderId="220" xfId="0" applyNumberFormat="1" applyFont="1" applyFill="1" applyBorder="1" applyAlignment="1" applyProtection="1">
      <alignment vertical="center"/>
    </xf>
    <xf numFmtId="0" fontId="74" fillId="0" borderId="233" xfId="0" applyFont="1" applyFill="1" applyBorder="1" applyAlignment="1" applyProtection="1">
      <alignment vertical="center"/>
    </xf>
    <xf numFmtId="0" fontId="0" fillId="0" borderId="174" xfId="0" applyBorder="1" applyAlignment="1">
      <alignment vertical="center" wrapText="1"/>
    </xf>
    <xf numFmtId="0" fontId="58" fillId="3" borderId="207" xfId="0" applyFont="1" applyFill="1" applyBorder="1" applyAlignment="1" applyProtection="1">
      <alignment horizontal="left" vertical="center" textRotation="255" wrapText="1"/>
    </xf>
    <xf numFmtId="0" fontId="63" fillId="11" borderId="208" xfId="0" applyFont="1" applyFill="1" applyBorder="1" applyAlignment="1" applyProtection="1">
      <alignment vertical="top" wrapText="1"/>
      <protection locked="0"/>
    </xf>
    <xf numFmtId="0" fontId="0" fillId="0" borderId="209" xfId="0" applyBorder="1" applyAlignment="1" applyProtection="1">
      <alignment vertical="top" wrapText="1"/>
      <protection locked="0"/>
    </xf>
    <xf numFmtId="0" fontId="0" fillId="0" borderId="210" xfId="0" applyBorder="1" applyAlignment="1" applyProtection="1">
      <alignment vertical="top" wrapText="1"/>
      <protection locked="0"/>
    </xf>
    <xf numFmtId="0" fontId="0" fillId="0" borderId="2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8" xfId="0" applyBorder="1" applyAlignment="1" applyProtection="1">
      <alignment vertical="top" wrapText="1"/>
      <protection locked="0"/>
    </xf>
    <xf numFmtId="0" fontId="0" fillId="0" borderId="19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01" xfId="0" applyBorder="1" applyAlignment="1" applyProtection="1">
      <alignment vertical="top" wrapText="1"/>
      <protection locked="0"/>
    </xf>
    <xf numFmtId="0" fontId="98" fillId="0" borderId="232" xfId="0" applyFont="1" applyFill="1" applyBorder="1" applyAlignment="1" applyProtection="1">
      <alignment horizontal="center" vertical="center"/>
    </xf>
    <xf numFmtId="0" fontId="98" fillId="0" borderId="233" xfId="0" applyFont="1" applyFill="1" applyBorder="1" applyAlignment="1" applyProtection="1">
      <alignment horizontal="center" vertical="center"/>
    </xf>
    <xf numFmtId="0" fontId="99" fillId="0" borderId="232" xfId="0" applyFont="1" applyBorder="1" applyAlignment="1" applyProtection="1">
      <alignment horizontal="center" vertical="center"/>
    </xf>
    <xf numFmtId="0" fontId="99" fillId="0" borderId="233" xfId="0" applyFont="1" applyBorder="1" applyAlignment="1" applyProtection="1">
      <alignment horizontal="center" vertical="center"/>
    </xf>
    <xf numFmtId="178" fontId="73" fillId="0" borderId="232" xfId="0" applyNumberFormat="1" applyFont="1" applyBorder="1" applyAlignment="1" applyProtection="1">
      <alignment vertical="center"/>
    </xf>
    <xf numFmtId="0" fontId="74" fillId="0" borderId="220" xfId="0" applyFont="1" applyBorder="1" applyAlignment="1" applyProtection="1">
      <alignment vertical="center"/>
    </xf>
    <xf numFmtId="0" fontId="75" fillId="3" borderId="211" xfId="0" applyFont="1" applyFill="1" applyBorder="1" applyAlignment="1" applyProtection="1">
      <alignment horizontal="left" vertical="top" wrapText="1"/>
    </xf>
    <xf numFmtId="0" fontId="74" fillId="0" borderId="175" xfId="0" applyFont="1" applyBorder="1" applyAlignment="1" applyProtection="1">
      <alignment vertical="center" wrapText="1"/>
    </xf>
    <xf numFmtId="0" fontId="58" fillId="3" borderId="215" xfId="0" applyFont="1" applyFill="1" applyBorder="1" applyAlignment="1" applyProtection="1">
      <alignment horizontal="center" vertical="center"/>
    </xf>
    <xf numFmtId="0" fontId="0" fillId="0" borderId="216" xfId="0" applyBorder="1" applyAlignment="1" applyProtection="1">
      <alignment horizontal="center" vertical="center"/>
    </xf>
    <xf numFmtId="0" fontId="0" fillId="0" borderId="217" xfId="0" applyBorder="1" applyAlignment="1" applyProtection="1">
      <alignment horizontal="center" vertical="center"/>
    </xf>
    <xf numFmtId="0" fontId="58" fillId="3" borderId="223" xfId="0" applyFont="1" applyFill="1" applyBorder="1" applyAlignment="1" applyProtection="1">
      <alignment horizontal="center" vertical="center"/>
    </xf>
    <xf numFmtId="0" fontId="0" fillId="0" borderId="224" xfId="0" applyBorder="1" applyAlignment="1" applyProtection="1">
      <alignment horizontal="center" vertical="center"/>
    </xf>
    <xf numFmtId="0" fontId="0" fillId="0" borderId="225" xfId="0" applyBorder="1" applyAlignment="1" applyProtection="1">
      <alignment horizontal="center" vertical="center"/>
    </xf>
    <xf numFmtId="0" fontId="56" fillId="0" borderId="208" xfId="0" applyNumberFormat="1" applyFont="1" applyFill="1" applyBorder="1" applyAlignment="1" applyProtection="1">
      <alignment vertical="center"/>
      <protection locked="0"/>
    </xf>
    <xf numFmtId="178" fontId="81" fillId="0" borderId="232" xfId="0" applyNumberFormat="1" applyFont="1" applyFill="1" applyBorder="1" applyAlignment="1" applyProtection="1">
      <alignment vertical="center"/>
    </xf>
    <xf numFmtId="0" fontId="0" fillId="0" borderId="205" xfId="0" applyBorder="1" applyAlignment="1">
      <alignment horizontal="center" vertical="center"/>
    </xf>
    <xf numFmtId="0" fontId="0" fillId="0" borderId="206" xfId="0" applyBorder="1" applyAlignment="1">
      <alignment horizontal="center" vertical="center"/>
    </xf>
    <xf numFmtId="178" fontId="81" fillId="0" borderId="266" xfId="0" applyNumberFormat="1" applyFont="1" applyBorder="1" applyAlignment="1" applyProtection="1">
      <alignment horizontal="center" vertical="center"/>
    </xf>
    <xf numFmtId="178" fontId="73" fillId="0" borderId="267" xfId="0" applyNumberFormat="1" applyFont="1" applyBorder="1" applyAlignment="1">
      <alignment horizontal="center" vertical="center"/>
    </xf>
    <xf numFmtId="0" fontId="58" fillId="3" borderId="208" xfId="0" applyFont="1" applyFill="1" applyBorder="1" applyAlignment="1" applyProtection="1">
      <alignment vertical="center" wrapText="1"/>
    </xf>
    <xf numFmtId="0" fontId="0" fillId="0" borderId="211" xfId="0" applyBorder="1" applyAlignment="1">
      <alignment vertical="center" wrapText="1"/>
    </xf>
    <xf numFmtId="0" fontId="0" fillId="0" borderId="0" xfId="0" applyAlignment="1">
      <alignment vertical="center" wrapText="1"/>
    </xf>
    <xf numFmtId="0" fontId="0" fillId="0" borderId="228" xfId="0" applyBorder="1" applyAlignment="1">
      <alignment vertical="center" wrapText="1"/>
    </xf>
    <xf numFmtId="0" fontId="0" fillId="0" borderId="193" xfId="0" applyBorder="1" applyAlignment="1">
      <alignment vertical="center" wrapText="1"/>
    </xf>
    <xf numFmtId="0" fontId="0" fillId="0" borderId="13" xfId="0" applyBorder="1" applyAlignment="1">
      <alignment vertical="center" wrapText="1"/>
    </xf>
    <xf numFmtId="0" fontId="0" fillId="0" borderId="201" xfId="0" applyBorder="1" applyAlignment="1">
      <alignment vertical="center" wrapText="1"/>
    </xf>
    <xf numFmtId="0" fontId="0" fillId="3" borderId="209" xfId="0" applyFill="1" applyBorder="1" applyAlignment="1" applyProtection="1">
      <alignment horizontal="center" vertical="center" wrapText="1"/>
    </xf>
    <xf numFmtId="0" fontId="0" fillId="3" borderId="210" xfId="0" applyFill="1" applyBorder="1" applyAlignment="1" applyProtection="1">
      <alignment horizontal="center" vertical="center" wrapText="1"/>
    </xf>
    <xf numFmtId="0" fontId="0" fillId="0" borderId="211" xfId="0" applyBorder="1" applyAlignment="1">
      <alignment horizontal="center" vertical="center" wrapText="1"/>
    </xf>
    <xf numFmtId="0" fontId="0" fillId="0" borderId="0" xfId="0" applyAlignment="1">
      <alignment horizontal="center" vertical="center" wrapText="1"/>
    </xf>
    <xf numFmtId="0" fontId="0" fillId="0" borderId="193" xfId="0" applyBorder="1" applyAlignment="1">
      <alignment horizontal="center" vertical="center" wrapText="1"/>
    </xf>
    <xf numFmtId="178" fontId="74" fillId="0" borderId="220" xfId="0" applyNumberFormat="1" applyFont="1" applyBorder="1" applyAlignment="1" applyProtection="1">
      <alignment vertical="center"/>
    </xf>
    <xf numFmtId="0" fontId="0" fillId="0" borderId="224" xfId="0" applyNumberFormat="1" applyFill="1" applyBorder="1" applyAlignment="1" applyProtection="1">
      <alignment vertical="center"/>
      <protection locked="0"/>
    </xf>
    <xf numFmtId="0" fontId="81" fillId="0" borderId="208" xfId="0" applyFont="1" applyBorder="1" applyAlignment="1" applyProtection="1">
      <alignment horizontal="center" vertical="center" textRotation="255"/>
    </xf>
    <xf numFmtId="0" fontId="74" fillId="0" borderId="211" xfId="0" applyFont="1" applyBorder="1" applyAlignment="1" applyProtection="1">
      <alignment horizontal="center" vertical="center" textRotation="255"/>
    </xf>
    <xf numFmtId="0" fontId="110" fillId="0" borderId="204" xfId="3" applyFont="1" applyBorder="1" applyAlignment="1">
      <alignment horizontal="left" vertical="center"/>
    </xf>
    <xf numFmtId="0" fontId="110" fillId="0" borderId="206" xfId="3" applyFont="1" applyBorder="1" applyAlignment="1">
      <alignment horizontal="left" vertical="center"/>
    </xf>
    <xf numFmtId="0" fontId="107" fillId="14" borderId="204" xfId="3" applyFont="1" applyFill="1" applyBorder="1" applyAlignment="1">
      <alignment horizontal="center" vertical="center"/>
    </xf>
    <xf numFmtId="0" fontId="107" fillId="14" borderId="206" xfId="3" applyFont="1" applyFill="1" applyBorder="1" applyAlignment="1">
      <alignment horizontal="center" vertical="center"/>
    </xf>
    <xf numFmtId="0" fontId="107" fillId="0" borderId="204" xfId="3" applyFont="1" applyBorder="1" applyAlignment="1">
      <alignment horizontal="left" vertical="center"/>
    </xf>
    <xf numFmtId="0" fontId="107" fillId="0" borderId="206" xfId="3" applyFont="1" applyBorder="1" applyAlignment="1">
      <alignment horizontal="left" vertical="center"/>
    </xf>
    <xf numFmtId="0" fontId="107" fillId="0" borderId="207" xfId="3" applyFont="1" applyBorder="1" applyAlignment="1">
      <alignment horizontal="center" vertical="center"/>
    </xf>
    <xf numFmtId="0" fontId="107" fillId="0" borderId="17" xfId="3" applyFont="1" applyBorder="1" applyAlignment="1">
      <alignment horizontal="center" vertical="center"/>
    </xf>
    <xf numFmtId="0" fontId="107" fillId="0" borderId="205" xfId="3" applyFont="1" applyBorder="1">
      <alignment vertical="center"/>
    </xf>
    <xf numFmtId="0" fontId="107" fillId="0" borderId="206" xfId="3" applyFont="1" applyBorder="1">
      <alignment vertical="center"/>
    </xf>
    <xf numFmtId="0" fontId="107" fillId="0" borderId="204" xfId="3" applyFont="1" applyBorder="1">
      <alignment vertical="center"/>
    </xf>
    <xf numFmtId="0" fontId="107" fillId="0" borderId="207" xfId="3" applyFont="1" applyBorder="1" applyAlignment="1">
      <alignment horizontal="center" vertical="center" wrapText="1"/>
    </xf>
    <xf numFmtId="0" fontId="107" fillId="0" borderId="17" xfId="3" applyFont="1" applyBorder="1" applyAlignment="1">
      <alignment horizontal="center" vertical="center" wrapText="1"/>
    </xf>
    <xf numFmtId="0" fontId="107" fillId="0" borderId="204" xfId="3" applyFont="1" applyBorder="1" applyAlignment="1">
      <alignment vertical="center" wrapText="1"/>
    </xf>
    <xf numFmtId="0" fontId="107" fillId="0" borderId="207" xfId="3" applyFont="1" applyBorder="1" applyAlignment="1">
      <alignment vertical="center" wrapText="1"/>
    </xf>
    <xf numFmtId="0" fontId="107" fillId="0" borderId="17" xfId="3" applyFont="1" applyBorder="1" applyAlignment="1">
      <alignment vertical="center" wrapText="1"/>
    </xf>
    <xf numFmtId="0" fontId="107" fillId="0" borderId="202" xfId="3" applyFont="1" applyBorder="1" applyAlignment="1">
      <alignment horizontal="center" vertical="center" wrapText="1"/>
    </xf>
    <xf numFmtId="0" fontId="107" fillId="0" borderId="174" xfId="3" applyFont="1" applyBorder="1" applyAlignment="1">
      <alignment vertical="center" wrapText="1"/>
    </xf>
    <xf numFmtId="0" fontId="107" fillId="0" borderId="204" xfId="3" applyFont="1" applyBorder="1" applyAlignment="1">
      <alignment vertical="center"/>
    </xf>
    <xf numFmtId="0" fontId="107" fillId="0" borderId="206" xfId="3" applyFont="1" applyBorder="1" applyAlignment="1">
      <alignment vertical="center"/>
    </xf>
    <xf numFmtId="0" fontId="107" fillId="0" borderId="202" xfId="3" applyFont="1" applyFill="1" applyBorder="1" applyAlignment="1">
      <alignment horizontal="left" vertical="center"/>
    </xf>
    <xf numFmtId="0" fontId="107" fillId="0" borderId="204" xfId="3" applyFont="1" applyFill="1" applyBorder="1" applyAlignment="1">
      <alignment vertical="center" wrapText="1"/>
    </xf>
    <xf numFmtId="0" fontId="107" fillId="0" borderId="206" xfId="3" applyFont="1" applyFill="1" applyBorder="1">
      <alignment vertical="center"/>
    </xf>
    <xf numFmtId="0" fontId="107" fillId="0" borderId="206" xfId="3" applyFont="1" applyBorder="1" applyAlignment="1">
      <alignment vertical="center" wrapText="1"/>
    </xf>
    <xf numFmtId="0" fontId="107" fillId="0" borderId="202" xfId="3" applyFont="1" applyBorder="1">
      <alignment vertical="center"/>
    </xf>
    <xf numFmtId="0" fontId="107" fillId="0" borderId="202" xfId="3" applyFont="1" applyBorder="1" applyAlignment="1">
      <alignment vertical="center" wrapText="1"/>
    </xf>
    <xf numFmtId="0" fontId="107" fillId="0" borderId="204" xfId="3" applyFont="1" applyBorder="1" applyAlignment="1">
      <alignment horizontal="left" vertical="center" wrapText="1"/>
    </xf>
    <xf numFmtId="0" fontId="107" fillId="0" borderId="204" xfId="3" applyFont="1" applyBorder="1" applyAlignment="1">
      <alignment vertical="center" wrapText="1" shrinkToFit="1"/>
    </xf>
    <xf numFmtId="0" fontId="107" fillId="0" borderId="206" xfId="3" applyFont="1" applyBorder="1" applyAlignment="1">
      <alignment vertical="center" wrapText="1" shrinkToFit="1"/>
    </xf>
    <xf numFmtId="0" fontId="7" fillId="0" borderId="0" xfId="3" applyFont="1" applyAlignment="1" applyProtection="1">
      <alignment horizontal="center" vertical="center"/>
    </xf>
    <xf numFmtId="0" fontId="116" fillId="0" borderId="0" xfId="3" applyFont="1" applyAlignment="1" applyProtection="1">
      <alignment vertical="center"/>
    </xf>
    <xf numFmtId="0" fontId="8" fillId="0" borderId="0" xfId="3" applyFont="1" applyAlignment="1" applyProtection="1">
      <alignment horizontal="center" vertical="center"/>
    </xf>
    <xf numFmtId="0" fontId="116" fillId="0" borderId="0" xfId="3" applyFont="1" applyAlignment="1" applyProtection="1">
      <alignment vertical="center" wrapText="1"/>
    </xf>
    <xf numFmtId="0" fontId="41" fillId="0" borderId="0" xfId="0" applyFont="1" applyAlignment="1" applyProtection="1">
      <alignment wrapText="1"/>
    </xf>
    <xf numFmtId="0" fontId="41" fillId="0" borderId="0" xfId="0" applyFont="1" applyAlignment="1" applyProtection="1">
      <alignment horizontal="left" wrapText="1"/>
    </xf>
    <xf numFmtId="0" fontId="8" fillId="5" borderId="153" xfId="0" applyFont="1" applyFill="1" applyBorder="1" applyAlignment="1" applyProtection="1">
      <alignment horizontal="center" vertical="center"/>
      <protection locked="0"/>
    </xf>
    <xf numFmtId="0" fontId="8" fillId="5" borderId="156" xfId="0" applyFont="1" applyFill="1" applyBorder="1" applyAlignment="1" applyProtection="1">
      <alignment horizontal="center" vertical="center"/>
      <protection locked="0"/>
    </xf>
    <xf numFmtId="0" fontId="8" fillId="3" borderId="57" xfId="0" applyFont="1" applyFill="1" applyBorder="1" applyAlignment="1" applyProtection="1">
      <alignment horizontal="center" vertical="center" wrapText="1" shrinkToFit="1"/>
    </xf>
    <xf numFmtId="0" fontId="8" fillId="5" borderId="153" xfId="0" applyFont="1" applyFill="1" applyBorder="1" applyAlignment="1" applyProtection="1">
      <alignment vertical="center"/>
      <protection locked="0"/>
    </xf>
    <xf numFmtId="0" fontId="8" fillId="5" borderId="154" xfId="0" applyFont="1" applyFill="1" applyBorder="1" applyAlignment="1" applyProtection="1">
      <alignment vertical="center"/>
      <protection locked="0"/>
    </xf>
    <xf numFmtId="0" fontId="8" fillId="5" borderId="156" xfId="0" applyFont="1" applyFill="1" applyBorder="1" applyAlignment="1" applyProtection="1">
      <alignment vertical="center"/>
      <protection locked="0"/>
    </xf>
    <xf numFmtId="0" fontId="38" fillId="3" borderId="153" xfId="0" applyFont="1" applyFill="1" applyBorder="1" applyAlignment="1" applyProtection="1">
      <alignment horizontal="center" vertical="center"/>
    </xf>
    <xf numFmtId="0" fontId="38" fillId="3" borderId="154" xfId="0" applyFont="1" applyFill="1" applyBorder="1" applyAlignment="1" applyProtection="1">
      <alignment horizontal="center" vertical="center"/>
    </xf>
    <xf numFmtId="0" fontId="38" fillId="3" borderId="156"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38" xfId="0" applyFont="1" applyFill="1" applyBorder="1" applyAlignment="1" applyProtection="1">
      <alignment horizontal="center" vertical="center" wrapText="1"/>
    </xf>
    <xf numFmtId="0" fontId="8" fillId="3" borderId="56"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62"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7" fillId="0" borderId="37" xfId="0" applyFont="1" applyFill="1" applyBorder="1" applyAlignment="1" applyProtection="1">
      <alignment horizontal="right" vertical="center"/>
    </xf>
    <xf numFmtId="0" fontId="36" fillId="0" borderId="37" xfId="0" applyFont="1" applyFill="1" applyBorder="1" applyAlignment="1" applyProtection="1">
      <alignment horizontal="right" vertical="center"/>
    </xf>
    <xf numFmtId="0" fontId="37" fillId="0" borderId="0" xfId="0" applyFont="1" applyAlignment="1" applyProtection="1">
      <alignment horizontal="center" vertical="center"/>
    </xf>
    <xf numFmtId="0" fontId="8" fillId="3" borderId="4" xfId="0" applyFont="1" applyFill="1" applyBorder="1" applyAlignment="1" applyProtection="1">
      <alignment horizontal="center" vertical="center" wrapText="1" shrinkToFit="1"/>
    </xf>
    <xf numFmtId="0" fontId="8" fillId="3" borderId="38" xfId="0" applyFont="1" applyFill="1" applyBorder="1" applyAlignment="1" applyProtection="1">
      <alignment horizontal="center" vertical="center" wrapText="1" shrinkToFit="1"/>
    </xf>
    <xf numFmtId="0" fontId="8" fillId="3" borderId="56" xfId="0" applyFont="1" applyFill="1" applyBorder="1" applyAlignment="1" applyProtection="1">
      <alignment horizontal="center" vertical="center" wrapText="1" shrinkToFit="1"/>
    </xf>
    <xf numFmtId="0" fontId="8" fillId="3" borderId="48" xfId="0" applyFont="1" applyFill="1" applyBorder="1" applyAlignment="1" applyProtection="1">
      <alignment horizontal="center" vertical="center" wrapText="1" shrinkToFit="1"/>
    </xf>
    <xf numFmtId="0" fontId="8" fillId="3" borderId="62" xfId="0" applyFont="1" applyFill="1" applyBorder="1" applyAlignment="1" applyProtection="1">
      <alignment horizontal="center" vertical="center" wrapText="1" shrinkToFit="1"/>
    </xf>
    <xf numFmtId="0" fontId="8" fillId="3" borderId="6" xfId="0" applyFont="1" applyFill="1" applyBorder="1" applyAlignment="1" applyProtection="1">
      <alignment horizontal="center" vertical="center" wrapText="1" shrinkToFit="1"/>
    </xf>
    <xf numFmtId="0" fontId="30" fillId="6" borderId="165" xfId="0" applyFont="1" applyFill="1" applyBorder="1" applyAlignment="1" applyProtection="1">
      <alignment horizontal="center" vertical="center"/>
    </xf>
    <xf numFmtId="0" fontId="30" fillId="6" borderId="166" xfId="0" applyFont="1" applyFill="1" applyBorder="1" applyAlignment="1" applyProtection="1">
      <alignment horizontal="center" vertical="center"/>
    </xf>
    <xf numFmtId="0" fontId="30" fillId="6" borderId="166" xfId="0" applyFont="1" applyFill="1" applyBorder="1" applyAlignment="1" applyProtection="1">
      <alignment horizontal="center" vertical="center" wrapText="1"/>
    </xf>
    <xf numFmtId="0" fontId="30" fillId="6" borderId="167" xfId="0" applyFont="1" applyFill="1" applyBorder="1" applyAlignment="1" applyProtection="1">
      <alignment horizontal="center" vertical="center" wrapText="1"/>
    </xf>
    <xf numFmtId="49" fontId="3" fillId="5" borderId="65" xfId="0" applyNumberFormat="1" applyFont="1" applyFill="1" applyBorder="1" applyAlignment="1" applyProtection="1">
      <alignment horizontal="center" vertical="center"/>
      <protection locked="0"/>
    </xf>
    <xf numFmtId="49" fontId="3" fillId="5" borderId="66"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20" fontId="20" fillId="3" borderId="62" xfId="0" applyNumberFormat="1" applyFont="1" applyFill="1" applyBorder="1" applyAlignment="1" applyProtection="1">
      <alignment horizontal="center" vertical="center"/>
    </xf>
    <xf numFmtId="20" fontId="20" fillId="3" borderId="5" xfId="0" applyNumberFormat="1" applyFont="1" applyFill="1" applyBorder="1" applyAlignment="1" applyProtection="1">
      <alignment horizontal="center" vertical="center"/>
    </xf>
    <xf numFmtId="20" fontId="20" fillId="3" borderId="84" xfId="0" applyNumberFormat="1" applyFont="1" applyFill="1" applyBorder="1" applyAlignment="1" applyProtection="1">
      <alignment horizontal="center" vertical="center"/>
    </xf>
    <xf numFmtId="0" fontId="42" fillId="0" borderId="62" xfId="0" applyNumberFormat="1" applyFont="1" applyBorder="1" applyAlignment="1" applyProtection="1">
      <alignment vertical="top" wrapText="1"/>
      <protection locked="0"/>
    </xf>
    <xf numFmtId="0" fontId="42" fillId="0" borderId="5" xfId="0" applyNumberFormat="1" applyFont="1" applyBorder="1" applyAlignment="1" applyProtection="1">
      <alignment vertical="top" wrapText="1"/>
      <protection locked="0"/>
    </xf>
    <xf numFmtId="0" fontId="42" fillId="0" borderId="84" xfId="0" applyNumberFormat="1" applyFont="1" applyBorder="1" applyAlignment="1" applyProtection="1">
      <alignment vertical="top" wrapText="1"/>
      <protection locked="0"/>
    </xf>
    <xf numFmtId="0" fontId="20" fillId="8" borderId="153" xfId="0" applyFont="1" applyFill="1" applyBorder="1" applyAlignment="1" applyProtection="1">
      <alignment horizontal="left" vertical="center"/>
    </xf>
    <xf numFmtId="0" fontId="20" fillId="8" borderId="154" xfId="0" applyFont="1" applyFill="1" applyBorder="1" applyAlignment="1" applyProtection="1">
      <alignment horizontal="left" vertical="center"/>
    </xf>
    <xf numFmtId="0" fontId="20" fillId="8" borderId="8" xfId="0" applyFont="1" applyFill="1" applyBorder="1" applyAlignment="1" applyProtection="1">
      <alignment horizontal="left" vertical="center"/>
    </xf>
    <xf numFmtId="0" fontId="20" fillId="8" borderId="74" xfId="0" applyFont="1" applyFill="1" applyBorder="1" applyAlignment="1" applyProtection="1">
      <alignment horizontal="left" vertical="center"/>
    </xf>
    <xf numFmtId="0" fontId="14" fillId="4" borderId="78" xfId="0" applyFont="1" applyFill="1" applyBorder="1" applyAlignment="1" applyProtection="1">
      <alignment horizontal="left" vertical="center"/>
    </xf>
    <xf numFmtId="0" fontId="14" fillId="4" borderId="8" xfId="0" applyFont="1" applyFill="1" applyBorder="1" applyAlignment="1" applyProtection="1">
      <alignment horizontal="left" vertical="center"/>
    </xf>
    <xf numFmtId="0" fontId="14" fillId="4" borderId="31" xfId="0" applyFont="1" applyFill="1" applyBorder="1" applyAlignment="1" applyProtection="1">
      <alignment horizontal="left" vertical="center"/>
    </xf>
    <xf numFmtId="0" fontId="14" fillId="4" borderId="29" xfId="0" applyFont="1" applyFill="1" applyBorder="1" applyAlignment="1" applyProtection="1">
      <alignment horizontal="left" vertical="center"/>
    </xf>
    <xf numFmtId="0" fontId="14" fillId="4" borderId="32" xfId="0" applyFont="1" applyFill="1" applyBorder="1" applyAlignment="1" applyProtection="1">
      <alignment horizontal="left" vertical="center"/>
    </xf>
    <xf numFmtId="0" fontId="14" fillId="4" borderId="139" xfId="0" applyFont="1" applyFill="1" applyBorder="1" applyAlignment="1" applyProtection="1">
      <alignment horizontal="center" vertical="center"/>
    </xf>
    <xf numFmtId="0" fontId="14" fillId="4" borderId="56" xfId="0" applyFont="1" applyFill="1" applyBorder="1" applyAlignment="1" applyProtection="1">
      <alignment horizontal="center" vertical="center"/>
    </xf>
    <xf numFmtId="0" fontId="14" fillId="4" borderId="85" xfId="0" applyFont="1" applyFill="1" applyBorder="1" applyAlignment="1" applyProtection="1">
      <alignment horizontal="center" vertical="center"/>
    </xf>
    <xf numFmtId="0" fontId="8" fillId="3" borderId="157" xfId="0" applyFont="1" applyFill="1" applyBorder="1" applyAlignment="1" applyProtection="1">
      <alignment horizontal="center" vertical="center"/>
    </xf>
    <xf numFmtId="0" fontId="8" fillId="3" borderId="140" xfId="0" applyFont="1" applyFill="1" applyBorder="1" applyAlignment="1" applyProtection="1">
      <alignment horizontal="center" vertical="center"/>
    </xf>
    <xf numFmtId="0" fontId="8" fillId="3" borderId="158" xfId="0" applyFont="1" applyFill="1" applyBorder="1" applyAlignment="1" applyProtection="1">
      <alignment horizontal="center" vertical="center"/>
    </xf>
    <xf numFmtId="0" fontId="8" fillId="3" borderId="160" xfId="0" applyFont="1" applyFill="1" applyBorder="1" applyAlignment="1" applyProtection="1">
      <alignment horizontal="center" vertical="center"/>
    </xf>
    <xf numFmtId="0" fontId="8" fillId="3" borderId="161" xfId="0" applyFont="1" applyFill="1" applyBorder="1" applyAlignment="1" applyProtection="1">
      <alignment horizontal="center" vertical="center"/>
    </xf>
    <xf numFmtId="0" fontId="8" fillId="3" borderId="162" xfId="0" applyFont="1" applyFill="1" applyBorder="1" applyAlignment="1" applyProtection="1">
      <alignment horizontal="center" vertical="center"/>
    </xf>
    <xf numFmtId="0" fontId="8" fillId="3" borderId="5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48" xfId="0" applyFont="1" applyFill="1" applyBorder="1" applyAlignment="1" applyProtection="1">
      <alignment horizontal="center" vertical="center"/>
    </xf>
    <xf numFmtId="0" fontId="8" fillId="3" borderId="85"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7" fillId="5" borderId="160" xfId="0" applyFont="1" applyFill="1" applyBorder="1" applyAlignment="1" applyProtection="1">
      <alignment horizontal="right" vertical="center"/>
      <protection locked="0"/>
    </xf>
    <xf numFmtId="0" fontId="7" fillId="5" borderId="161" xfId="0" applyFont="1" applyFill="1" applyBorder="1" applyAlignment="1" applyProtection="1">
      <alignment horizontal="right" vertical="center"/>
      <protection locked="0"/>
    </xf>
    <xf numFmtId="0" fontId="7" fillId="5" borderId="62" xfId="0" applyFont="1" applyFill="1" applyBorder="1" applyAlignment="1" applyProtection="1">
      <alignment horizontal="right" vertical="center"/>
      <protection locked="0"/>
    </xf>
    <xf numFmtId="0" fontId="7" fillId="5" borderId="5" xfId="0" applyFont="1" applyFill="1" applyBorder="1" applyAlignment="1" applyProtection="1">
      <alignment horizontal="right" vertical="center"/>
      <protection locked="0"/>
    </xf>
    <xf numFmtId="0" fontId="23" fillId="5" borderId="161" xfId="0" applyFont="1" applyFill="1" applyBorder="1" applyAlignment="1" applyProtection="1">
      <alignment horizontal="left" vertical="center"/>
      <protection locked="0"/>
    </xf>
    <xf numFmtId="0" fontId="23" fillId="5" borderId="163" xfId="0" applyFont="1" applyFill="1" applyBorder="1" applyAlignment="1" applyProtection="1">
      <alignment horizontal="left" vertical="center"/>
      <protection locked="0"/>
    </xf>
    <xf numFmtId="0" fontId="23" fillId="5" borderId="5" xfId="0" applyFont="1" applyFill="1" applyBorder="1" applyAlignment="1" applyProtection="1">
      <alignment horizontal="left" vertical="center"/>
      <protection locked="0"/>
    </xf>
    <xf numFmtId="0" fontId="23" fillId="5" borderId="168" xfId="0" applyFont="1" applyFill="1" applyBorder="1" applyAlignment="1" applyProtection="1">
      <alignment horizontal="left" vertical="center"/>
      <protection locked="0"/>
    </xf>
    <xf numFmtId="0" fontId="30" fillId="6" borderId="164" xfId="0" applyFont="1" applyFill="1" applyBorder="1" applyAlignment="1" applyProtection="1">
      <alignment horizontal="center" vertical="center"/>
    </xf>
    <xf numFmtId="0" fontId="30" fillId="6" borderId="163"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30" fillId="6" borderId="168" xfId="0" applyFont="1" applyFill="1" applyBorder="1" applyAlignment="1" applyProtection="1">
      <alignment horizontal="center" vertical="center"/>
    </xf>
    <xf numFmtId="0" fontId="8" fillId="3" borderId="36" xfId="0" applyFont="1" applyFill="1" applyBorder="1" applyAlignment="1" applyProtection="1">
      <alignment horizontal="center" vertical="center"/>
    </xf>
    <xf numFmtId="0" fontId="8" fillId="3" borderId="151" xfId="0" applyFont="1" applyFill="1" applyBorder="1" applyAlignment="1" applyProtection="1">
      <alignment horizontal="center" vertical="center"/>
    </xf>
    <xf numFmtId="0" fontId="8" fillId="3" borderId="152" xfId="0" applyFont="1" applyFill="1" applyBorder="1" applyAlignment="1" applyProtection="1">
      <alignment horizontal="center" vertical="center"/>
    </xf>
    <xf numFmtId="0" fontId="23" fillId="5" borderId="36" xfId="0" applyNumberFormat="1" applyFont="1" applyFill="1" applyBorder="1" applyAlignment="1" applyProtection="1">
      <alignment vertical="center" wrapText="1"/>
      <protection locked="0"/>
    </xf>
    <xf numFmtId="0" fontId="23" fillId="5" borderId="151" xfId="0" applyNumberFormat="1" applyFont="1" applyFill="1" applyBorder="1" applyAlignment="1" applyProtection="1">
      <alignment vertical="center" wrapText="1"/>
      <protection locked="0"/>
    </xf>
    <xf numFmtId="0" fontId="23" fillId="5" borderId="152" xfId="0" applyNumberFormat="1" applyFont="1" applyFill="1" applyBorder="1" applyAlignment="1" applyProtection="1">
      <alignment vertical="center" wrapText="1"/>
      <protection locked="0"/>
    </xf>
    <xf numFmtId="0" fontId="8" fillId="3" borderId="170" xfId="0" applyFont="1" applyFill="1" applyBorder="1" applyAlignment="1" applyProtection="1">
      <alignment horizontal="center" vertical="center" wrapText="1"/>
    </xf>
    <xf numFmtId="0" fontId="8" fillId="3" borderId="171" xfId="0" applyFont="1" applyFill="1" applyBorder="1" applyAlignment="1" applyProtection="1">
      <alignment horizontal="center" vertical="center" wrapText="1"/>
    </xf>
    <xf numFmtId="49" fontId="3" fillId="5" borderId="170" xfId="0" applyNumberFormat="1" applyFont="1" applyFill="1" applyBorder="1" applyAlignment="1" applyProtection="1">
      <alignment horizontal="center" vertical="center"/>
      <protection locked="0"/>
    </xf>
    <xf numFmtId="49" fontId="3" fillId="5" borderId="171" xfId="0" applyNumberFormat="1" applyFont="1" applyFill="1" applyBorder="1" applyAlignment="1" applyProtection="1">
      <alignment horizontal="center" vertical="center"/>
      <protection locked="0"/>
    </xf>
    <xf numFmtId="0" fontId="11" fillId="2" borderId="171" xfId="0" applyFont="1" applyFill="1" applyBorder="1" applyAlignment="1" applyProtection="1">
      <alignment horizontal="left" vertical="center"/>
    </xf>
    <xf numFmtId="0" fontId="11" fillId="2" borderId="172" xfId="0" applyFont="1" applyFill="1" applyBorder="1" applyAlignment="1" applyProtection="1">
      <alignment horizontal="left" vertical="center"/>
    </xf>
    <xf numFmtId="0" fontId="14" fillId="4" borderId="93" xfId="0" applyFont="1" applyFill="1" applyBorder="1" applyAlignment="1" applyProtection="1">
      <alignment horizontal="left" vertical="center"/>
    </xf>
    <xf numFmtId="0" fontId="14" fillId="4" borderId="92" xfId="0" applyFont="1" applyFill="1" applyBorder="1" applyAlignment="1" applyProtection="1">
      <alignment horizontal="left" vertical="center"/>
    </xf>
    <xf numFmtId="0" fontId="14" fillId="4" borderId="94" xfId="0" applyFont="1" applyFill="1" applyBorder="1" applyAlignment="1" applyProtection="1">
      <alignment horizontal="left" vertical="center"/>
    </xf>
    <xf numFmtId="49" fontId="3" fillId="5" borderId="113" xfId="0" applyNumberFormat="1" applyFont="1" applyFill="1" applyBorder="1" applyAlignment="1" applyProtection="1">
      <alignment horizontal="center" vertical="center"/>
      <protection locked="0"/>
    </xf>
    <xf numFmtId="49" fontId="3" fillId="5" borderId="154" xfId="0" applyNumberFormat="1" applyFont="1" applyFill="1" applyBorder="1" applyAlignment="1" applyProtection="1">
      <alignment horizontal="center" vertical="center"/>
      <protection locked="0"/>
    </xf>
    <xf numFmtId="0" fontId="14" fillId="4" borderId="57" xfId="0" applyFont="1" applyFill="1" applyBorder="1" applyAlignment="1" applyProtection="1">
      <alignment horizontal="center" vertical="center"/>
    </xf>
    <xf numFmtId="0" fontId="8" fillId="3" borderId="7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xf>
    <xf numFmtId="49" fontId="8" fillId="5" borderId="36" xfId="0" applyNumberFormat="1" applyFont="1" applyFill="1" applyBorder="1" applyAlignment="1" applyProtection="1">
      <alignment horizontal="center" vertical="center" wrapText="1"/>
      <protection locked="0"/>
    </xf>
    <xf numFmtId="49" fontId="8" fillId="5" borderId="113" xfId="0" applyNumberFormat="1" applyFont="1" applyFill="1" applyBorder="1" applyAlignment="1" applyProtection="1">
      <alignment horizontal="center" vertical="center" wrapText="1"/>
      <protection locked="0"/>
    </xf>
    <xf numFmtId="0" fontId="8" fillId="3" borderId="136" xfId="0" applyFont="1" applyFill="1" applyBorder="1" applyAlignment="1" applyProtection="1">
      <alignment horizontal="center" vertical="center" wrapText="1"/>
    </xf>
    <xf numFmtId="0" fontId="8" fillId="3" borderId="137" xfId="0" applyFont="1" applyFill="1" applyBorder="1" applyAlignment="1" applyProtection="1">
      <alignment horizontal="center" vertical="center" wrapText="1"/>
    </xf>
    <xf numFmtId="0" fontId="8" fillId="3" borderId="135" xfId="0" applyFont="1" applyFill="1" applyBorder="1" applyAlignment="1" applyProtection="1">
      <alignment horizontal="center" vertical="center" wrapText="1"/>
    </xf>
    <xf numFmtId="0" fontId="14" fillId="4" borderId="153" xfId="0" applyFont="1" applyFill="1" applyBorder="1" applyAlignment="1" applyProtection="1">
      <alignment horizontal="left" vertical="center"/>
    </xf>
    <xf numFmtId="0" fontId="14" fillId="4" borderId="154" xfId="0" applyFont="1" applyFill="1" applyBorder="1" applyAlignment="1" applyProtection="1">
      <alignment horizontal="left" vertical="center"/>
    </xf>
    <xf numFmtId="0" fontId="14" fillId="4" borderId="137" xfId="0" applyFont="1" applyFill="1" applyBorder="1" applyAlignment="1" applyProtection="1">
      <alignment horizontal="left" vertical="center"/>
    </xf>
    <xf numFmtId="0" fontId="14" fillId="4" borderId="135" xfId="0" applyFont="1" applyFill="1" applyBorder="1" applyAlignment="1" applyProtection="1">
      <alignment horizontal="left" vertical="center"/>
    </xf>
    <xf numFmtId="0" fontId="3" fillId="9" borderId="120" xfId="0" applyFont="1" applyFill="1" applyBorder="1" applyAlignment="1" applyProtection="1">
      <alignment horizontal="center" vertical="center" wrapText="1"/>
    </xf>
    <xf numFmtId="0" fontId="3" fillId="9" borderId="98" xfId="0" applyFont="1" applyFill="1" applyBorder="1" applyAlignment="1" applyProtection="1">
      <alignment horizontal="center" vertical="center" wrapText="1"/>
    </xf>
    <xf numFmtId="49" fontId="30" fillId="5" borderId="113" xfId="0" applyNumberFormat="1" applyFont="1" applyFill="1" applyBorder="1" applyAlignment="1" applyProtection="1">
      <alignment horizontal="center" vertical="center"/>
      <protection locked="0"/>
    </xf>
    <xf numFmtId="49" fontId="31" fillId="0" borderId="149" xfId="0" applyNumberFormat="1" applyFont="1" applyFill="1" applyBorder="1" applyAlignment="1" applyProtection="1">
      <alignment horizontal="center" vertical="center"/>
    </xf>
    <xf numFmtId="49" fontId="31" fillId="0" borderId="113" xfId="0" applyNumberFormat="1" applyFont="1" applyFill="1" applyBorder="1" applyAlignment="1" applyProtection="1">
      <alignment horizontal="center" vertical="center"/>
    </xf>
    <xf numFmtId="49" fontId="30" fillId="5" borderId="149" xfId="0" applyNumberFormat="1" applyFont="1" applyFill="1" applyBorder="1" applyAlignment="1" applyProtection="1">
      <alignment horizontal="center" vertical="center"/>
      <protection locked="0"/>
    </xf>
    <xf numFmtId="0" fontId="14" fillId="4" borderId="99" xfId="0" applyFont="1" applyFill="1" applyBorder="1" applyAlignment="1" applyProtection="1">
      <alignment horizontal="left" vertical="center" wrapText="1"/>
    </xf>
    <xf numFmtId="0" fontId="14" fillId="4" borderId="100" xfId="0" applyFont="1" applyFill="1" applyBorder="1" applyAlignment="1" applyProtection="1">
      <alignment horizontal="left" vertical="center" wrapText="1"/>
    </xf>
    <xf numFmtId="0" fontId="14" fillId="4" borderId="97" xfId="0" applyFont="1" applyFill="1" applyBorder="1" applyAlignment="1" applyProtection="1">
      <alignment horizontal="left" vertical="center" wrapText="1"/>
    </xf>
    <xf numFmtId="0" fontId="14" fillId="4" borderId="101" xfId="0" applyFont="1" applyFill="1" applyBorder="1" applyAlignment="1" applyProtection="1">
      <alignment horizontal="left" vertical="center" wrapText="1"/>
    </xf>
    <xf numFmtId="0" fontId="14" fillId="4" borderId="98" xfId="0" applyFont="1" applyFill="1" applyBorder="1" applyAlignment="1" applyProtection="1">
      <alignment horizontal="left" vertical="center" wrapText="1"/>
    </xf>
    <xf numFmtId="0" fontId="14" fillId="4" borderId="125" xfId="0" applyFont="1" applyFill="1" applyBorder="1" applyAlignment="1" applyProtection="1">
      <alignment horizontal="center" vertical="center"/>
    </xf>
    <xf numFmtId="0" fontId="14" fillId="4" borderId="122" xfId="0" applyFont="1" applyFill="1" applyBorder="1" applyAlignment="1" applyProtection="1">
      <alignment horizontal="center" vertical="center"/>
    </xf>
    <xf numFmtId="0" fontId="8" fillId="3" borderId="125" xfId="0" applyFont="1" applyFill="1" applyBorder="1" applyAlignment="1" applyProtection="1">
      <alignment horizontal="center" vertical="center" wrapText="1"/>
    </xf>
    <xf numFmtId="0" fontId="8" fillId="3" borderId="126" xfId="0" applyFont="1" applyFill="1" applyBorder="1" applyAlignment="1" applyProtection="1">
      <alignment horizontal="center" vertical="center" wrapText="1"/>
    </xf>
    <xf numFmtId="0" fontId="8" fillId="3" borderId="139" xfId="0" applyFont="1" applyFill="1" applyBorder="1" applyAlignment="1" applyProtection="1">
      <alignment horizontal="center" vertical="center" wrapText="1"/>
    </xf>
    <xf numFmtId="0" fontId="8" fillId="3" borderId="140" xfId="0" applyFont="1" applyFill="1" applyBorder="1" applyAlignment="1" applyProtection="1">
      <alignment horizontal="center" vertical="center" wrapText="1"/>
    </xf>
    <xf numFmtId="0" fontId="8" fillId="3" borderId="158" xfId="0" applyFont="1" applyFill="1" applyBorder="1" applyAlignment="1" applyProtection="1">
      <alignment horizontal="center" vertical="center" wrapText="1"/>
    </xf>
    <xf numFmtId="0" fontId="8" fillId="3" borderId="47" xfId="0" applyFont="1" applyFill="1" applyBorder="1" applyAlignment="1" applyProtection="1">
      <alignment horizontal="center" vertical="center" wrapText="1"/>
    </xf>
    <xf numFmtId="0" fontId="8" fillId="3" borderId="127" xfId="0" applyFont="1" applyFill="1" applyBorder="1" applyAlignment="1" applyProtection="1">
      <alignment horizontal="center" vertical="center" wrapText="1"/>
    </xf>
    <xf numFmtId="0" fontId="8" fillId="3" borderId="128" xfId="0" applyFont="1" applyFill="1" applyBorder="1" applyAlignment="1" applyProtection="1">
      <alignment horizontal="center" vertical="center" wrapText="1"/>
    </xf>
    <xf numFmtId="0" fontId="8" fillId="3" borderId="129" xfId="0" applyFont="1" applyFill="1" applyBorder="1" applyAlignment="1" applyProtection="1">
      <alignment horizontal="center" vertical="center" wrapText="1"/>
    </xf>
    <xf numFmtId="0" fontId="14" fillId="4" borderId="150" xfId="0" applyFont="1" applyFill="1" applyBorder="1" applyAlignment="1" applyProtection="1">
      <alignment horizontal="center" vertical="center"/>
    </xf>
    <xf numFmtId="0" fontId="14" fillId="4" borderId="41" xfId="0" applyFont="1" applyFill="1" applyBorder="1" applyAlignment="1" applyProtection="1">
      <alignment horizontal="center" vertical="center"/>
    </xf>
    <xf numFmtId="0" fontId="8" fillId="3" borderId="141" xfId="0" applyFont="1" applyFill="1" applyBorder="1" applyAlignment="1" applyProtection="1">
      <alignment horizontal="center" vertical="center" wrapText="1"/>
    </xf>
    <xf numFmtId="0" fontId="8" fillId="3" borderId="136" xfId="0" applyFont="1" applyFill="1" applyBorder="1" applyAlignment="1" applyProtection="1">
      <alignment horizontal="center" vertical="center"/>
    </xf>
    <xf numFmtId="0" fontId="8" fillId="3" borderId="137" xfId="0" applyFont="1" applyFill="1" applyBorder="1" applyAlignment="1" applyProtection="1">
      <alignment horizontal="center" vertical="center"/>
    </xf>
    <xf numFmtId="0" fontId="8" fillId="3" borderId="135" xfId="0" applyFont="1" applyFill="1" applyBorder="1" applyAlignment="1" applyProtection="1">
      <alignment horizontal="center" vertical="center"/>
    </xf>
    <xf numFmtId="0" fontId="24" fillId="3" borderId="56" xfId="0" applyFont="1" applyFill="1" applyBorder="1" applyAlignment="1" applyProtection="1">
      <alignment vertical="top" wrapText="1"/>
    </xf>
    <xf numFmtId="0" fontId="24" fillId="3" borderId="0" xfId="0" applyFont="1" applyFill="1" applyBorder="1" applyAlignment="1" applyProtection="1">
      <alignment vertical="top" wrapText="1"/>
    </xf>
    <xf numFmtId="0" fontId="24" fillId="3" borderId="40" xfId="0" applyFont="1" applyFill="1" applyBorder="1" applyAlignment="1" applyProtection="1">
      <alignment vertical="top" wrapText="1"/>
    </xf>
    <xf numFmtId="0" fontId="24" fillId="3" borderId="62" xfId="0" applyFont="1" applyFill="1" applyBorder="1" applyAlignment="1" applyProtection="1">
      <alignment vertical="top" wrapText="1"/>
    </xf>
    <xf numFmtId="0" fontId="24" fillId="3" borderId="5" xfId="0" applyFont="1" applyFill="1" applyBorder="1" applyAlignment="1" applyProtection="1">
      <alignment vertical="top" wrapText="1"/>
    </xf>
    <xf numFmtId="0" fontId="24" fillId="3" borderId="84" xfId="0" applyFont="1" applyFill="1" applyBorder="1" applyAlignment="1" applyProtection="1">
      <alignment vertical="top" wrapText="1"/>
    </xf>
    <xf numFmtId="49" fontId="3" fillId="0" borderId="36" xfId="0" applyNumberFormat="1" applyFont="1" applyFill="1" applyBorder="1" applyAlignment="1" applyProtection="1">
      <alignment horizontal="center" vertical="center"/>
    </xf>
    <xf numFmtId="49" fontId="3" fillId="0" borderId="151" xfId="0" applyNumberFormat="1" applyFont="1" applyFill="1" applyBorder="1" applyAlignment="1" applyProtection="1">
      <alignment horizontal="center" vertical="center"/>
    </xf>
    <xf numFmtId="0" fontId="43" fillId="9" borderId="130" xfId="0" applyFont="1" applyFill="1" applyBorder="1" applyAlignment="1" applyProtection="1">
      <alignment horizontal="center" vertical="center" wrapText="1"/>
    </xf>
    <xf numFmtId="0" fontId="43" fillId="9" borderId="98" xfId="0" applyFont="1" applyFill="1" applyBorder="1" applyAlignment="1" applyProtection="1">
      <alignment horizontal="center" vertical="center" wrapText="1"/>
    </xf>
    <xf numFmtId="0" fontId="8" fillId="9" borderId="49" xfId="0" applyFont="1" applyFill="1" applyBorder="1" applyAlignment="1" applyProtection="1">
      <alignment horizontal="center" vertical="center" wrapText="1"/>
    </xf>
    <xf numFmtId="0" fontId="8" fillId="9" borderId="40" xfId="0" applyFont="1" applyFill="1" applyBorder="1" applyAlignment="1" applyProtection="1">
      <alignment horizontal="center" vertical="center" wrapText="1"/>
    </xf>
    <xf numFmtId="0" fontId="8" fillId="9" borderId="133" xfId="0" applyFont="1" applyFill="1" applyBorder="1" applyAlignment="1" applyProtection="1">
      <alignment horizontal="center" vertical="center" wrapText="1"/>
    </xf>
    <xf numFmtId="0" fontId="8" fillId="9" borderId="124" xfId="0" applyFont="1" applyFill="1" applyBorder="1" applyAlignment="1" applyProtection="1">
      <alignment horizontal="center" vertical="center" wrapText="1"/>
    </xf>
    <xf numFmtId="0" fontId="24" fillId="3" borderId="85" xfId="0" applyFont="1" applyFill="1" applyBorder="1" applyAlignment="1" applyProtection="1">
      <alignment vertical="top" wrapText="1"/>
    </xf>
    <xf numFmtId="0" fontId="24" fillId="3" borderId="25" xfId="0" applyFont="1" applyFill="1" applyBorder="1" applyAlignment="1" applyProtection="1">
      <alignment vertical="top" wrapText="1"/>
    </xf>
    <xf numFmtId="0" fontId="24" fillId="3" borderId="169" xfId="0" applyFont="1" applyFill="1" applyBorder="1" applyAlignment="1" applyProtection="1">
      <alignment vertical="top" wrapText="1"/>
    </xf>
    <xf numFmtId="0" fontId="24" fillId="3" borderId="122" xfId="0" applyFont="1" applyFill="1" applyBorder="1" applyAlignment="1" applyProtection="1">
      <alignment vertical="top" wrapText="1"/>
    </xf>
    <xf numFmtId="0" fontId="24" fillId="3" borderId="123" xfId="0" applyFont="1" applyFill="1" applyBorder="1" applyAlignment="1" applyProtection="1">
      <alignment vertical="top" wrapText="1"/>
    </xf>
    <xf numFmtId="0" fontId="24" fillId="3" borderId="124" xfId="0" applyFont="1" applyFill="1" applyBorder="1" applyAlignment="1" applyProtection="1">
      <alignment vertical="top" wrapText="1"/>
    </xf>
    <xf numFmtId="0" fontId="8" fillId="3" borderId="96" xfId="0" applyFont="1" applyFill="1" applyBorder="1" applyAlignment="1" applyProtection="1">
      <alignment horizontal="center" vertical="center" wrapText="1"/>
    </xf>
    <xf numFmtId="0" fontId="8" fillId="3" borderId="97" xfId="0" applyFont="1" applyFill="1" applyBorder="1" applyAlignment="1" applyProtection="1">
      <alignment horizontal="center" vertical="center" wrapText="1"/>
    </xf>
    <xf numFmtId="0" fontId="8" fillId="3" borderId="98" xfId="0" applyFont="1" applyFill="1" applyBorder="1" applyAlignment="1" applyProtection="1">
      <alignment horizontal="center" vertical="center" wrapText="1"/>
    </xf>
    <xf numFmtId="49" fontId="20" fillId="5" borderId="34" xfId="0" applyNumberFormat="1" applyFont="1" applyFill="1" applyBorder="1" applyAlignment="1" applyProtection="1">
      <alignment horizontal="center" vertical="center"/>
      <protection locked="0"/>
    </xf>
    <xf numFmtId="0" fontId="14" fillId="4" borderId="79" xfId="0" applyFont="1" applyFill="1" applyBorder="1" applyAlignment="1" applyProtection="1">
      <alignment horizontal="center" vertical="center"/>
    </xf>
    <xf numFmtId="49" fontId="3" fillId="5" borderId="143" xfId="0" applyNumberFormat="1" applyFont="1" applyFill="1" applyBorder="1" applyAlignment="1" applyProtection="1">
      <alignment horizontal="center" vertical="center" wrapText="1"/>
      <protection locked="0"/>
    </xf>
    <xf numFmtId="49" fontId="3" fillId="5" borderId="143" xfId="0" applyNumberFormat="1" applyFont="1" applyFill="1" applyBorder="1" applyAlignment="1" applyProtection="1">
      <alignment horizontal="center" vertical="center"/>
      <protection locked="0"/>
    </xf>
    <xf numFmtId="0" fontId="8" fillId="3" borderId="146" xfId="0" applyFont="1" applyFill="1" applyBorder="1" applyAlignment="1" applyProtection="1">
      <alignment horizontal="center" vertical="center"/>
    </xf>
    <xf numFmtId="0" fontId="8" fillId="3" borderId="113" xfId="0" applyFont="1" applyFill="1" applyBorder="1" applyAlignment="1" applyProtection="1">
      <alignment horizontal="center" vertical="center"/>
    </xf>
    <xf numFmtId="0" fontId="8" fillId="3" borderId="147" xfId="0" applyFont="1" applyFill="1" applyBorder="1" applyAlignment="1" applyProtection="1">
      <alignment horizontal="center" vertical="center"/>
    </xf>
    <xf numFmtId="49" fontId="31" fillId="5" borderId="113" xfId="0" applyNumberFormat="1" applyFont="1" applyFill="1" applyBorder="1" applyAlignment="1" applyProtection="1">
      <alignment horizontal="center" vertical="center"/>
      <protection locked="0"/>
    </xf>
    <xf numFmtId="49" fontId="31" fillId="5" borderId="149" xfId="0" applyNumberFormat="1" applyFont="1" applyFill="1" applyBorder="1" applyAlignment="1" applyProtection="1">
      <alignment horizontal="center" vertical="center"/>
      <protection locked="0"/>
    </xf>
    <xf numFmtId="177" fontId="31" fillId="2" borderId="113" xfId="0" applyNumberFormat="1" applyFont="1" applyFill="1" applyBorder="1" applyAlignment="1" applyProtection="1">
      <alignment horizontal="center" vertical="center"/>
    </xf>
    <xf numFmtId="0" fontId="8" fillId="3" borderId="78"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74" xfId="0" applyFont="1" applyFill="1" applyBorder="1" applyAlignment="1" applyProtection="1">
      <alignment horizontal="center" vertical="center"/>
    </xf>
    <xf numFmtId="0" fontId="8" fillId="3" borderId="123" xfId="0" applyFont="1" applyFill="1" applyBorder="1" applyAlignment="1" applyProtection="1">
      <alignment horizontal="center" vertical="center"/>
    </xf>
    <xf numFmtId="0" fontId="8" fillId="3" borderId="124" xfId="0" applyFont="1" applyFill="1" applyBorder="1" applyAlignment="1" applyProtection="1">
      <alignment horizontal="center" vertical="center"/>
    </xf>
    <xf numFmtId="0" fontId="39" fillId="2" borderId="78" xfId="0" applyFont="1" applyFill="1" applyBorder="1" applyAlignment="1" applyProtection="1">
      <alignment vertical="top" wrapText="1"/>
      <protection locked="0"/>
    </xf>
    <xf numFmtId="0" fontId="39" fillId="2" borderId="8" xfId="0" applyFont="1" applyFill="1" applyBorder="1" applyAlignment="1" applyProtection="1">
      <alignment vertical="top" wrapText="1"/>
      <protection locked="0"/>
    </xf>
    <xf numFmtId="0" fontId="39" fillId="2" borderId="74" xfId="0" applyFont="1" applyFill="1" applyBorder="1" applyAlignment="1" applyProtection="1">
      <alignment vertical="top" wrapText="1"/>
      <protection locked="0"/>
    </xf>
    <xf numFmtId="0" fontId="39" fillId="2" borderId="56" xfId="0" applyFont="1" applyFill="1" applyBorder="1" applyAlignment="1" applyProtection="1">
      <alignment vertical="top" wrapText="1"/>
      <protection locked="0"/>
    </xf>
    <xf numFmtId="0" fontId="39" fillId="2" borderId="0" xfId="0" applyFont="1" applyFill="1" applyBorder="1" applyAlignment="1" applyProtection="1">
      <alignment vertical="top" wrapText="1"/>
      <protection locked="0"/>
    </xf>
    <xf numFmtId="0" fontId="39" fillId="2" borderId="48" xfId="0" applyFont="1" applyFill="1" applyBorder="1" applyAlignment="1" applyProtection="1">
      <alignment vertical="top" wrapText="1"/>
      <protection locked="0"/>
    </xf>
    <xf numFmtId="0" fontId="39" fillId="2" borderId="122" xfId="0" applyFont="1" applyFill="1" applyBorder="1" applyAlignment="1" applyProtection="1">
      <alignment vertical="top" wrapText="1"/>
      <protection locked="0"/>
    </xf>
    <xf numFmtId="0" fontId="39" fillId="2" borderId="123" xfId="0" applyFont="1" applyFill="1" applyBorder="1" applyAlignment="1" applyProtection="1">
      <alignment vertical="top" wrapText="1"/>
      <protection locked="0"/>
    </xf>
    <xf numFmtId="0" fontId="39" fillId="2" borderId="124" xfId="0" applyFont="1" applyFill="1" applyBorder="1" applyAlignment="1" applyProtection="1">
      <alignment vertical="top" wrapText="1"/>
      <protection locked="0"/>
    </xf>
    <xf numFmtId="0" fontId="8" fillId="3" borderId="103" xfId="0" applyFont="1" applyFill="1" applyBorder="1" applyAlignment="1" applyProtection="1">
      <alignment horizontal="center" vertical="center" wrapText="1"/>
    </xf>
    <xf numFmtId="0" fontId="8" fillId="3" borderId="101" xfId="0" applyFont="1" applyFill="1" applyBorder="1" applyAlignment="1" applyProtection="1">
      <alignment horizontal="center" vertical="center" wrapText="1"/>
    </xf>
    <xf numFmtId="0" fontId="8" fillId="3" borderId="102"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84" xfId="0" applyFont="1" applyFill="1" applyBorder="1" applyAlignment="1" applyProtection="1">
      <alignment horizontal="center" vertical="center" wrapText="1"/>
    </xf>
    <xf numFmtId="49" fontId="20" fillId="5" borderId="103" xfId="0" applyNumberFormat="1" applyFont="1" applyFill="1" applyBorder="1" applyAlignment="1" applyProtection="1">
      <alignment horizontal="center" vertical="center" wrapText="1"/>
      <protection locked="0"/>
    </xf>
    <xf numFmtId="49" fontId="20" fillId="5" borderId="101" xfId="0" applyNumberFormat="1" applyFont="1" applyFill="1" applyBorder="1" applyAlignment="1" applyProtection="1">
      <alignment horizontal="center" vertical="center" wrapText="1"/>
      <protection locked="0"/>
    </xf>
    <xf numFmtId="49" fontId="20" fillId="5" borderId="101" xfId="0" applyNumberFormat="1" applyFont="1" applyFill="1" applyBorder="1" applyAlignment="1" applyProtection="1">
      <alignment horizontal="center" vertical="center"/>
      <protection locked="0"/>
    </xf>
    <xf numFmtId="0" fontId="3" fillId="9" borderId="44" xfId="0" applyFont="1" applyFill="1" applyBorder="1" applyAlignment="1" applyProtection="1">
      <alignment horizontal="center" vertical="center"/>
    </xf>
    <xf numFmtId="0" fontId="3" fillId="9" borderId="118" xfId="0" applyFont="1" applyFill="1" applyBorder="1" applyAlignment="1" applyProtection="1">
      <alignment horizontal="center" vertical="center"/>
    </xf>
    <xf numFmtId="0" fontId="14" fillId="4" borderId="145" xfId="0" applyFont="1" applyFill="1" applyBorder="1" applyAlignment="1" applyProtection="1">
      <alignment horizontal="center" vertical="center"/>
    </xf>
    <xf numFmtId="0" fontId="8" fillId="3" borderId="122" xfId="0" applyFont="1" applyFill="1" applyBorder="1" applyAlignment="1" applyProtection="1">
      <alignment horizontal="center" vertical="center" wrapText="1"/>
    </xf>
    <xf numFmtId="0" fontId="8" fillId="3" borderId="123" xfId="0" applyFont="1" applyFill="1" applyBorder="1" applyAlignment="1" applyProtection="1">
      <alignment horizontal="center" vertical="center" wrapText="1"/>
    </xf>
    <xf numFmtId="0" fontId="8" fillId="3" borderId="124" xfId="0" applyFont="1" applyFill="1" applyBorder="1" applyAlignment="1" applyProtection="1">
      <alignment horizontal="center" vertical="center" wrapText="1"/>
    </xf>
    <xf numFmtId="0" fontId="8" fillId="3" borderId="142" xfId="0" applyFont="1" applyFill="1" applyBorder="1" applyAlignment="1" applyProtection="1">
      <alignment horizontal="center" vertical="center"/>
    </xf>
    <xf numFmtId="0" fontId="8" fillId="3" borderId="143" xfId="0" applyFont="1" applyFill="1" applyBorder="1" applyAlignment="1" applyProtection="1">
      <alignment horizontal="center" vertical="center"/>
    </xf>
    <xf numFmtId="0" fontId="8" fillId="3" borderId="144" xfId="0" applyFont="1" applyFill="1" applyBorder="1" applyAlignment="1" applyProtection="1">
      <alignment horizontal="center" vertical="center"/>
    </xf>
    <xf numFmtId="49" fontId="3" fillId="5" borderId="142" xfId="0" applyNumberFormat="1"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xf>
    <xf numFmtId="0" fontId="8" fillId="3" borderId="72" xfId="0" applyFont="1" applyFill="1" applyBorder="1" applyAlignment="1" applyProtection="1">
      <alignment horizontal="center" vertical="center" wrapText="1"/>
    </xf>
    <xf numFmtId="0" fontId="8" fillId="3" borderId="73" xfId="0" applyFont="1" applyFill="1" applyBorder="1" applyAlignment="1" applyProtection="1">
      <alignment horizontal="center" vertical="center" wrapText="1"/>
    </xf>
    <xf numFmtId="49" fontId="20" fillId="5" borderId="71" xfId="0" applyNumberFormat="1" applyFont="1" applyFill="1" applyBorder="1" applyAlignment="1" applyProtection="1">
      <alignment horizontal="center" vertical="center" wrapText="1"/>
      <protection locked="0"/>
    </xf>
    <xf numFmtId="49" fontId="20" fillId="5" borderId="72" xfId="0" applyNumberFormat="1" applyFont="1" applyFill="1" applyBorder="1" applyAlignment="1" applyProtection="1">
      <alignment horizontal="center" vertical="center" wrapText="1"/>
      <protection locked="0"/>
    </xf>
    <xf numFmtId="49" fontId="20" fillId="5" borderId="72" xfId="0" applyNumberFormat="1" applyFont="1" applyFill="1" applyBorder="1" applyAlignment="1" applyProtection="1">
      <alignment horizontal="center" vertical="center"/>
      <protection locked="0"/>
    </xf>
    <xf numFmtId="0" fontId="3" fillId="9" borderId="46" xfId="0" applyFont="1" applyFill="1" applyBorder="1" applyAlignment="1" applyProtection="1">
      <alignment horizontal="center" vertical="center"/>
    </xf>
    <xf numFmtId="0" fontId="3" fillId="9" borderId="119"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49" fontId="20" fillId="5" borderId="33" xfId="0" applyNumberFormat="1" applyFont="1" applyFill="1" applyBorder="1" applyAlignment="1" applyProtection="1">
      <alignment horizontal="center" vertical="center" wrapText="1"/>
      <protection locked="0"/>
    </xf>
    <xf numFmtId="49" fontId="20" fillId="5" borderId="34" xfId="0" applyNumberFormat="1" applyFont="1" applyFill="1" applyBorder="1" applyAlignment="1" applyProtection="1">
      <alignment horizontal="center" vertical="center" wrapText="1"/>
      <protection locked="0"/>
    </xf>
    <xf numFmtId="0" fontId="3" fillId="9" borderId="81" xfId="0" applyFont="1" applyFill="1" applyBorder="1" applyAlignment="1" applyProtection="1">
      <alignment horizontal="center" vertical="center"/>
    </xf>
    <xf numFmtId="0" fontId="3" fillId="9" borderId="117" xfId="0" applyFont="1" applyFill="1" applyBorder="1" applyAlignment="1" applyProtection="1">
      <alignment horizontal="center" vertical="center"/>
    </xf>
    <xf numFmtId="0" fontId="24" fillId="3" borderId="56" xfId="0" applyFont="1" applyFill="1" applyBorder="1" applyAlignment="1" applyProtection="1">
      <alignment horizontal="left" vertical="top" wrapText="1"/>
    </xf>
    <xf numFmtId="0" fontId="24" fillId="3" borderId="0" xfId="0" applyFont="1" applyFill="1" applyBorder="1" applyAlignment="1" applyProtection="1">
      <alignment horizontal="left" vertical="top" wrapText="1"/>
    </xf>
    <xf numFmtId="0" fontId="24" fillId="3" borderId="48" xfId="0" applyFont="1" applyFill="1" applyBorder="1" applyAlignment="1" applyProtection="1">
      <alignment horizontal="left" vertical="top" wrapText="1"/>
    </xf>
    <xf numFmtId="0" fontId="24" fillId="3" borderId="122" xfId="0" applyFont="1" applyFill="1" applyBorder="1" applyAlignment="1" applyProtection="1">
      <alignment horizontal="left" vertical="top" wrapText="1"/>
    </xf>
    <xf numFmtId="0" fontId="24" fillId="3" borderId="123" xfId="0" applyFont="1" applyFill="1" applyBorder="1" applyAlignment="1" applyProtection="1">
      <alignment horizontal="left" vertical="top" wrapText="1"/>
    </xf>
    <xf numFmtId="0" fontId="24" fillId="3" borderId="124" xfId="0" applyFont="1" applyFill="1" applyBorder="1" applyAlignment="1" applyProtection="1">
      <alignment horizontal="left" vertical="top" wrapText="1"/>
    </xf>
    <xf numFmtId="0" fontId="8" fillId="3" borderId="78"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8" fillId="3" borderId="74" xfId="0" applyFont="1" applyFill="1" applyBorder="1" applyAlignment="1" applyProtection="1">
      <alignment horizontal="center" wrapText="1"/>
    </xf>
    <xf numFmtId="0" fontId="8" fillId="3" borderId="56"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8" fillId="3" borderId="48" xfId="0" applyFont="1" applyFill="1" applyBorder="1" applyAlignment="1" applyProtection="1">
      <alignment horizontal="center" wrapText="1"/>
    </xf>
    <xf numFmtId="0" fontId="8" fillId="3" borderId="75" xfId="0" applyFont="1" applyFill="1" applyBorder="1" applyAlignment="1" applyProtection="1">
      <alignment horizontal="center" vertical="center" wrapText="1"/>
    </xf>
    <xf numFmtId="0" fontId="8" fillId="3" borderId="76" xfId="0" applyFont="1" applyFill="1" applyBorder="1" applyAlignment="1" applyProtection="1">
      <alignment horizontal="center" vertical="center" wrapText="1"/>
    </xf>
    <xf numFmtId="0" fontId="8" fillId="3" borderId="77" xfId="0" applyFont="1" applyFill="1" applyBorder="1" applyAlignment="1" applyProtection="1">
      <alignment horizontal="center" vertical="center" wrapText="1"/>
    </xf>
    <xf numFmtId="49" fontId="20" fillId="5" borderId="75" xfId="0" applyNumberFormat="1" applyFont="1" applyFill="1" applyBorder="1" applyAlignment="1" applyProtection="1">
      <alignment horizontal="center" vertical="center" wrapText="1"/>
      <protection locked="0"/>
    </xf>
    <xf numFmtId="49" fontId="20" fillId="5" borderId="76" xfId="0" applyNumberFormat="1" applyFont="1" applyFill="1" applyBorder="1" applyAlignment="1" applyProtection="1">
      <alignment horizontal="center" vertical="center" wrapText="1"/>
      <protection locked="0"/>
    </xf>
    <xf numFmtId="49" fontId="20" fillId="5" borderId="76" xfId="0" applyNumberFormat="1" applyFont="1" applyFill="1" applyBorder="1" applyAlignment="1" applyProtection="1">
      <alignment horizontal="center" vertical="center"/>
      <protection locked="0"/>
    </xf>
    <xf numFmtId="49" fontId="30" fillId="5" borderId="83" xfId="0" applyNumberFormat="1" applyFont="1" applyFill="1" applyBorder="1" applyAlignment="1" applyProtection="1">
      <alignment horizontal="center" vertical="center"/>
      <protection locked="0"/>
    </xf>
    <xf numFmtId="0" fontId="8" fillId="9" borderId="96" xfId="0" applyFont="1" applyFill="1" applyBorder="1" applyAlignment="1" applyProtection="1">
      <alignment horizontal="center" vertical="center" wrapText="1"/>
    </xf>
    <xf numFmtId="0" fontId="8" fillId="9" borderId="97" xfId="0" applyFont="1" applyFill="1" applyBorder="1" applyAlignment="1" applyProtection="1">
      <alignment horizontal="center" vertical="center" wrapText="1"/>
    </xf>
    <xf numFmtId="0" fontId="8" fillId="9" borderId="98" xfId="0" applyFont="1" applyFill="1" applyBorder="1" applyAlignment="1" applyProtection="1">
      <alignment horizontal="center" vertical="center" wrapText="1"/>
    </xf>
    <xf numFmtId="0" fontId="24" fillId="3" borderId="11" xfId="0" applyFont="1" applyFill="1" applyBorder="1" applyAlignment="1" applyProtection="1">
      <alignment horizontal="left" vertical="top" wrapText="1" shrinkToFit="1"/>
    </xf>
    <xf numFmtId="0" fontId="24" fillId="3" borderId="5" xfId="0" applyFont="1" applyFill="1" applyBorder="1" applyAlignment="1" applyProtection="1">
      <alignment horizontal="left" vertical="top" wrapText="1" shrinkToFit="1"/>
    </xf>
    <xf numFmtId="0" fontId="24" fillId="3" borderId="6" xfId="0" applyFont="1" applyFill="1" applyBorder="1" applyAlignment="1" applyProtection="1">
      <alignment horizontal="left" vertical="top" wrapText="1" shrinkToFit="1"/>
    </xf>
    <xf numFmtId="49" fontId="30" fillId="5" borderId="82" xfId="0" applyNumberFormat="1" applyFont="1" applyFill="1" applyBorder="1" applyAlignment="1" applyProtection="1">
      <alignment horizontal="center" vertical="center"/>
      <protection locked="0"/>
    </xf>
    <xf numFmtId="0" fontId="20" fillId="0" borderId="113" xfId="0" applyFont="1" applyBorder="1" applyAlignment="1" applyProtection="1">
      <alignment horizontal="center" vertical="center"/>
    </xf>
    <xf numFmtId="49" fontId="20" fillId="5" borderId="108" xfId="0" applyNumberFormat="1" applyFont="1" applyFill="1" applyBorder="1" applyAlignment="1" applyProtection="1">
      <alignment horizontal="center" vertical="center"/>
      <protection locked="0"/>
    </xf>
    <xf numFmtId="0" fontId="3" fillId="9" borderId="114" xfId="0" applyFont="1" applyFill="1" applyBorder="1" applyAlignment="1" applyProtection="1">
      <alignment horizontal="center" vertical="center"/>
    </xf>
    <xf numFmtId="0" fontId="3" fillId="9" borderId="116" xfId="0" applyFont="1" applyFill="1" applyBorder="1" applyAlignment="1" applyProtection="1">
      <alignment horizontal="center" vertical="center"/>
    </xf>
    <xf numFmtId="0" fontId="3" fillId="9" borderId="115" xfId="0" applyFont="1" applyFill="1" applyBorder="1" applyAlignment="1" applyProtection="1">
      <alignment horizontal="center" vertical="center"/>
    </xf>
    <xf numFmtId="0" fontId="3" fillId="9" borderId="102" xfId="0" applyFont="1" applyFill="1" applyBorder="1" applyAlignment="1" applyProtection="1">
      <alignment horizontal="center" vertical="center"/>
    </xf>
    <xf numFmtId="0" fontId="3" fillId="9" borderId="64" xfId="0" applyFont="1" applyFill="1" applyBorder="1" applyAlignment="1" applyProtection="1">
      <alignment horizontal="center" vertical="center"/>
    </xf>
    <xf numFmtId="0" fontId="3" fillId="9" borderId="84"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8" fillId="3" borderId="78" xfId="0" applyFont="1" applyFill="1" applyBorder="1" applyAlignment="1" applyProtection="1">
      <alignment horizontal="center" vertical="center" wrapText="1" shrinkToFit="1"/>
    </xf>
    <xf numFmtId="0" fontId="8" fillId="3" borderId="8" xfId="0" applyFont="1" applyFill="1" applyBorder="1" applyAlignment="1" applyProtection="1">
      <alignment horizontal="center" vertical="center" wrapText="1" shrinkToFit="1"/>
    </xf>
    <xf numFmtId="0" fontId="8" fillId="3" borderId="74" xfId="0" applyFont="1" applyFill="1" applyBorder="1" applyAlignment="1" applyProtection="1">
      <alignment horizontal="center" vertical="center" wrapText="1" shrinkToFit="1"/>
    </xf>
    <xf numFmtId="0" fontId="20" fillId="0" borderId="0" xfId="0" applyFont="1" applyBorder="1" applyAlignment="1" applyProtection="1">
      <alignment horizontal="center" vertical="center"/>
    </xf>
    <xf numFmtId="0" fontId="8" fillId="3" borderId="112"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0" fontId="30" fillId="2" borderId="8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4" fillId="4" borderId="93" xfId="0" applyFont="1" applyFill="1" applyBorder="1" applyAlignment="1" applyProtection="1">
      <alignment horizontal="left" vertical="center" wrapText="1"/>
    </xf>
    <xf numFmtId="0" fontId="14" fillId="4" borderId="92"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14" fillId="4" borderId="87" xfId="0" applyFont="1" applyFill="1" applyBorder="1" applyAlignment="1" applyProtection="1">
      <alignment horizontal="center" vertical="center"/>
    </xf>
    <xf numFmtId="0" fontId="14" fillId="4" borderId="110" xfId="0" applyFont="1" applyFill="1" applyBorder="1" applyAlignment="1" applyProtection="1">
      <alignment horizontal="center" vertical="center"/>
    </xf>
    <xf numFmtId="0" fontId="8" fillId="3" borderId="70" xfId="0" applyFont="1" applyFill="1" applyBorder="1" applyAlignment="1" applyProtection="1">
      <alignment horizontal="center" vertical="center"/>
    </xf>
    <xf numFmtId="0" fontId="8" fillId="3" borderId="86"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04" xfId="0" applyFont="1" applyFill="1" applyBorder="1" applyAlignment="1" applyProtection="1">
      <alignment horizontal="center" vertical="center"/>
    </xf>
    <xf numFmtId="0" fontId="8" fillId="3" borderId="105" xfId="0" applyFont="1" applyFill="1" applyBorder="1" applyAlignment="1" applyProtection="1">
      <alignment horizontal="center" vertical="center"/>
    </xf>
    <xf numFmtId="0" fontId="8" fillId="3" borderId="106"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58" xfId="0" applyFont="1" applyFill="1" applyBorder="1" applyAlignment="1" applyProtection="1">
      <alignment horizontal="center" vertical="center"/>
    </xf>
    <xf numFmtId="0" fontId="8" fillId="3" borderId="59" xfId="0" applyFont="1" applyFill="1" applyBorder="1" applyAlignment="1" applyProtection="1">
      <alignment horizontal="center" vertical="center"/>
    </xf>
    <xf numFmtId="0" fontId="8" fillId="3" borderId="60" xfId="0" applyFont="1" applyFill="1" applyBorder="1" applyAlignment="1" applyProtection="1">
      <alignment horizontal="center" vertical="center"/>
    </xf>
    <xf numFmtId="0" fontId="8" fillId="3" borderId="88" xfId="0" applyFont="1" applyFill="1" applyBorder="1" applyAlignment="1" applyProtection="1">
      <alignment horizontal="center" vertical="center"/>
    </xf>
    <xf numFmtId="0" fontId="8" fillId="3" borderId="89" xfId="0" applyFont="1" applyFill="1" applyBorder="1" applyAlignment="1" applyProtection="1">
      <alignment horizontal="center" vertical="center"/>
    </xf>
    <xf numFmtId="0" fontId="8" fillId="3" borderId="90" xfId="0" applyFont="1" applyFill="1" applyBorder="1" applyAlignment="1" applyProtection="1">
      <alignment horizontal="center" vertical="center"/>
    </xf>
    <xf numFmtId="0" fontId="9" fillId="5" borderId="72" xfId="0" applyFont="1" applyFill="1" applyBorder="1" applyAlignment="1" applyProtection="1">
      <alignment horizontal="center" vertical="center"/>
      <protection locked="0"/>
    </xf>
    <xf numFmtId="0" fontId="23" fillId="5" borderId="25" xfId="0" applyFont="1" applyFill="1" applyBorder="1" applyAlignment="1" applyProtection="1">
      <alignment vertical="center"/>
      <protection locked="0"/>
    </xf>
    <xf numFmtId="0" fontId="14" fillId="4" borderId="87" xfId="0" applyFont="1" applyFill="1" applyBorder="1" applyAlignment="1" applyProtection="1">
      <alignment horizontal="center" vertical="center" textRotation="255"/>
    </xf>
    <xf numFmtId="0" fontId="14" fillId="4" borderId="41" xfId="0" applyFont="1" applyFill="1" applyBorder="1" applyAlignment="1" applyProtection="1">
      <alignment horizontal="center" vertical="center" textRotation="255"/>
    </xf>
    <xf numFmtId="0" fontId="14" fillId="4" borderId="7" xfId="0" applyFont="1" applyFill="1" applyBorder="1" applyAlignment="1" applyProtection="1">
      <alignment horizontal="center" vertical="center" textRotation="255"/>
    </xf>
    <xf numFmtId="0" fontId="8" fillId="3" borderId="91" xfId="0" applyFont="1" applyFill="1" applyBorder="1" applyAlignment="1" applyProtection="1">
      <alignment horizontal="center" vertical="center" wrapText="1"/>
    </xf>
    <xf numFmtId="0" fontId="3" fillId="5" borderId="146" xfId="0" applyFont="1" applyFill="1" applyBorder="1" applyAlignment="1" applyProtection="1">
      <alignment vertical="center" wrapText="1"/>
      <protection locked="0"/>
    </xf>
    <xf numFmtId="0" fontId="3" fillId="5" borderId="113" xfId="0" applyFont="1" applyFill="1" applyBorder="1" applyAlignment="1" applyProtection="1">
      <alignment vertical="center" wrapText="1"/>
      <protection locked="0"/>
    </xf>
    <xf numFmtId="0" fontId="3" fillId="5" borderId="147" xfId="0" applyFont="1" applyFill="1" applyBorder="1" applyAlignment="1" applyProtection="1">
      <alignment vertical="center" wrapText="1"/>
      <protection locked="0"/>
    </xf>
    <xf numFmtId="0" fontId="20" fillId="3" borderId="20"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22"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3" xfId="0" applyFont="1" applyFill="1" applyBorder="1" applyAlignment="1" applyProtection="1">
      <alignment horizontal="center" vertical="center" wrapText="1"/>
    </xf>
    <xf numFmtId="0" fontId="14" fillId="4" borderId="99" xfId="0" applyFont="1" applyFill="1" applyBorder="1" applyAlignment="1" applyProtection="1">
      <alignment horizontal="left" vertical="center"/>
    </xf>
    <xf numFmtId="0" fontId="14" fillId="4" borderId="100" xfId="0" applyFont="1" applyFill="1" applyBorder="1" applyAlignment="1" applyProtection="1">
      <alignment horizontal="left" vertical="center"/>
    </xf>
    <xf numFmtId="0" fontId="14" fillId="4" borderId="101" xfId="0" applyFont="1" applyFill="1" applyBorder="1" applyAlignment="1" applyProtection="1">
      <alignment horizontal="left" vertical="center"/>
    </xf>
    <xf numFmtId="0" fontId="14" fillId="4" borderId="102" xfId="0" applyFont="1" applyFill="1" applyBorder="1" applyAlignment="1" applyProtection="1">
      <alignment horizontal="left" vertical="center"/>
    </xf>
    <xf numFmtId="0" fontId="8" fillId="3" borderId="93" xfId="0" applyFont="1" applyFill="1" applyBorder="1" applyAlignment="1" applyProtection="1">
      <alignment horizontal="center" vertical="center"/>
    </xf>
    <xf numFmtId="0" fontId="8" fillId="3" borderId="92" xfId="0" applyFont="1" applyFill="1" applyBorder="1" applyAlignment="1" applyProtection="1">
      <alignment horizontal="center" vertical="center"/>
    </xf>
    <xf numFmtId="0" fontId="23" fillId="2" borderId="97" xfId="0" applyFont="1" applyFill="1" applyBorder="1" applyAlignment="1" applyProtection="1">
      <alignment vertical="center" wrapText="1"/>
    </xf>
    <xf numFmtId="0" fontId="23" fillId="5" borderId="97" xfId="0" applyFont="1" applyFill="1" applyBorder="1" applyAlignment="1" applyProtection="1">
      <alignment horizontal="center" vertical="center"/>
      <protection locked="0"/>
    </xf>
    <xf numFmtId="0" fontId="3" fillId="5" borderId="170" xfId="0" applyFont="1" applyFill="1" applyBorder="1" applyAlignment="1" applyProtection="1">
      <alignment vertical="center"/>
      <protection locked="0"/>
    </xf>
    <xf numFmtId="0" fontId="3" fillId="5" borderId="171" xfId="0" applyFont="1" applyFill="1" applyBorder="1" applyAlignment="1" applyProtection="1">
      <alignment vertical="center"/>
      <protection locked="0"/>
    </xf>
    <xf numFmtId="0" fontId="3" fillId="5" borderId="172" xfId="0" applyFont="1" applyFill="1" applyBorder="1" applyAlignment="1" applyProtection="1">
      <alignment vertical="center"/>
      <protection locked="0"/>
    </xf>
    <xf numFmtId="0" fontId="20" fillId="3" borderId="78"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shrinkToFit="1"/>
    </xf>
    <xf numFmtId="49" fontId="3" fillId="5" borderId="78"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8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xf>
    <xf numFmtId="0" fontId="15" fillId="4" borderId="92" xfId="0" applyFont="1" applyFill="1" applyBorder="1" applyAlignment="1" applyProtection="1">
      <alignment horizontal="center" vertical="center"/>
    </xf>
    <xf numFmtId="0" fontId="15" fillId="4" borderId="94" xfId="0" applyFont="1" applyFill="1" applyBorder="1" applyAlignment="1" applyProtection="1">
      <alignment horizontal="center" vertical="center"/>
    </xf>
    <xf numFmtId="0" fontId="15" fillId="4" borderId="93" xfId="0" applyFont="1" applyFill="1" applyBorder="1" applyAlignment="1" applyProtection="1">
      <alignment horizontal="center" vertical="center"/>
    </xf>
    <xf numFmtId="0" fontId="14" fillId="4" borderId="30" xfId="0" applyFont="1" applyFill="1" applyBorder="1" applyAlignment="1" applyProtection="1">
      <alignment horizontal="center" vertical="center" textRotation="255"/>
    </xf>
    <xf numFmtId="0" fontId="8" fillId="3" borderId="94" xfId="0" applyFont="1" applyFill="1" applyBorder="1" applyAlignment="1" applyProtection="1">
      <alignment horizontal="center" vertical="center"/>
    </xf>
    <xf numFmtId="0" fontId="3" fillId="5" borderId="93" xfId="0" applyFont="1" applyFill="1" applyBorder="1" applyAlignment="1" applyProtection="1">
      <alignment horizontal="left" vertical="center"/>
      <protection locked="0"/>
    </xf>
    <xf numFmtId="0" fontId="3" fillId="5" borderId="92" xfId="0" applyFont="1" applyFill="1" applyBorder="1" applyAlignment="1" applyProtection="1">
      <alignment horizontal="left" vertical="center"/>
      <protection locked="0"/>
    </xf>
    <xf numFmtId="0" fontId="3" fillId="5" borderId="94" xfId="0" applyFont="1" applyFill="1" applyBorder="1" applyAlignment="1" applyProtection="1">
      <alignment horizontal="left" vertical="center"/>
      <protection locked="0"/>
    </xf>
    <xf numFmtId="0" fontId="8" fillId="3" borderId="91" xfId="0" applyFont="1" applyFill="1" applyBorder="1" applyAlignment="1" applyProtection="1">
      <alignment horizontal="center" vertical="center"/>
    </xf>
    <xf numFmtId="0" fontId="8" fillId="3" borderId="63" xfId="0" applyFont="1" applyFill="1" applyBorder="1" applyAlignment="1" applyProtection="1">
      <alignment horizontal="center" vertical="center"/>
    </xf>
    <xf numFmtId="0" fontId="3" fillId="5" borderId="56"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48" xfId="0" applyFont="1" applyFill="1" applyBorder="1" applyAlignment="1" applyProtection="1">
      <alignment horizontal="left" vertical="center"/>
      <protection locked="0"/>
    </xf>
    <xf numFmtId="0" fontId="8" fillId="3" borderId="42" xfId="0" applyFont="1" applyFill="1" applyBorder="1" applyAlignment="1" applyProtection="1">
      <alignment horizontal="center" vertical="center"/>
    </xf>
    <xf numFmtId="0" fontId="3" fillId="5" borderId="96"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0" fontId="3" fillId="5" borderId="98" xfId="0" applyFont="1" applyFill="1" applyBorder="1" applyAlignment="1" applyProtection="1">
      <alignment horizontal="left" vertical="center"/>
      <protection locked="0"/>
    </xf>
    <xf numFmtId="0" fontId="32" fillId="7" borderId="39" xfId="0" applyFont="1" applyFill="1" applyBorder="1" applyAlignment="1" applyProtection="1">
      <alignment vertical="center" shrinkToFit="1"/>
    </xf>
    <xf numFmtId="0" fontId="33" fillId="7" borderId="39" xfId="0" applyFont="1" applyFill="1" applyBorder="1" applyAlignment="1" applyProtection="1">
      <alignment horizontal="left" vertical="center"/>
    </xf>
    <xf numFmtId="0" fontId="20" fillId="3" borderId="1"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49" fontId="3" fillId="5" borderId="1"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shrinkToFit="1"/>
      <protection locked="0"/>
    </xf>
    <xf numFmtId="49" fontId="3" fillId="5" borderId="2" xfId="0" applyNumberFormat="1" applyFont="1" applyFill="1" applyBorder="1" applyAlignment="1" applyProtection="1">
      <alignment horizontal="center" vertical="center" shrinkToFit="1"/>
      <protection locked="0"/>
    </xf>
    <xf numFmtId="49" fontId="3" fillId="5" borderId="3"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vertical="center" shrinkToFit="1"/>
    </xf>
    <xf numFmtId="0" fontId="8" fillId="3" borderId="3" xfId="0" applyFont="1" applyFill="1" applyBorder="1" applyAlignment="1" applyProtection="1">
      <alignment vertical="center" shrinkToFit="1"/>
    </xf>
    <xf numFmtId="0" fontId="8" fillId="3" borderId="2" xfId="0" applyFont="1" applyFill="1" applyBorder="1" applyAlignment="1" applyProtection="1">
      <alignment vertical="center" shrinkToFit="1"/>
    </xf>
    <xf numFmtId="0" fontId="23" fillId="5" borderId="1" xfId="0" applyFont="1" applyFill="1" applyBorder="1" applyAlignment="1" applyProtection="1">
      <alignment horizontal="left" vertical="center" shrinkToFit="1"/>
      <protection locked="0"/>
    </xf>
    <xf numFmtId="0" fontId="23" fillId="5" borderId="3" xfId="0" applyFont="1" applyFill="1" applyBorder="1" applyAlignment="1" applyProtection="1">
      <alignment horizontal="left" vertical="center" shrinkToFit="1"/>
      <protection locked="0"/>
    </xf>
    <xf numFmtId="0" fontId="23" fillId="5" borderId="2" xfId="0" applyFont="1" applyFill="1" applyBorder="1" applyAlignment="1" applyProtection="1">
      <alignment horizontal="left" vertical="center" shrinkToFit="1"/>
      <protection locked="0"/>
    </xf>
    <xf numFmtId="0" fontId="20" fillId="3" borderId="4" xfId="0" applyFont="1" applyFill="1" applyBorder="1" applyAlignment="1" applyProtection="1">
      <alignment horizontal="left" vertical="center" wrapText="1" shrinkToFit="1"/>
    </xf>
    <xf numFmtId="0" fontId="20" fillId="3" borderId="8" xfId="0" applyFont="1" applyFill="1" applyBorder="1" applyAlignment="1" applyProtection="1">
      <alignment horizontal="left" vertical="center" wrapText="1" shrinkToFit="1"/>
    </xf>
    <xf numFmtId="0" fontId="20" fillId="3" borderId="12" xfId="0" applyFont="1" applyFill="1" applyBorder="1" applyAlignment="1" applyProtection="1">
      <alignment horizontal="left" vertical="center" wrapText="1" shrinkToFit="1"/>
    </xf>
    <xf numFmtId="0" fontId="20" fillId="3" borderId="0" xfId="0" applyFont="1" applyFill="1" applyBorder="1" applyAlignment="1" applyProtection="1">
      <alignment horizontal="left" vertical="center" wrapText="1" shrinkToFit="1"/>
    </xf>
    <xf numFmtId="0" fontId="20" fillId="3" borderId="11" xfId="0" applyFont="1" applyFill="1" applyBorder="1" applyAlignment="1" applyProtection="1">
      <alignment horizontal="left" vertical="center" wrapText="1" shrinkToFit="1"/>
    </xf>
    <xf numFmtId="0" fontId="20" fillId="3" borderId="5" xfId="0" applyFont="1" applyFill="1" applyBorder="1" applyAlignment="1" applyProtection="1">
      <alignment horizontal="left" vertical="center" wrapText="1" shrinkToFit="1"/>
    </xf>
    <xf numFmtId="0" fontId="3" fillId="5" borderId="1"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shrinkToFit="1"/>
      <protection locked="0"/>
    </xf>
    <xf numFmtId="0" fontId="8" fillId="3" borderId="4" xfId="0" applyFont="1" applyFill="1" applyBorder="1" applyAlignment="1" applyProtection="1">
      <alignment horizontal="left" vertical="center" shrinkToFit="1"/>
    </xf>
    <xf numFmtId="0" fontId="8" fillId="3" borderId="8" xfId="0" applyFont="1" applyFill="1" applyBorder="1" applyAlignment="1" applyProtection="1">
      <alignment horizontal="left" vertical="center" shrinkToFit="1"/>
    </xf>
    <xf numFmtId="0" fontId="8" fillId="3" borderId="10" xfId="0" applyFont="1" applyFill="1" applyBorder="1" applyAlignment="1" applyProtection="1">
      <alignment horizontal="left" vertical="center" shrinkToFit="1"/>
    </xf>
    <xf numFmtId="0" fontId="23" fillId="5" borderId="4" xfId="0" applyFont="1" applyFill="1" applyBorder="1" applyAlignment="1" applyProtection="1">
      <alignment horizontal="left" vertical="center"/>
      <protection locked="0"/>
    </xf>
    <xf numFmtId="0" fontId="23" fillId="5" borderId="8"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7" fillId="0" borderId="13" xfId="0" applyFont="1" applyFill="1" applyBorder="1" applyAlignment="1" applyProtection="1">
      <alignment horizontal="center" vertical="center"/>
    </xf>
    <xf numFmtId="0" fontId="26" fillId="2" borderId="0" xfId="0" applyFont="1" applyFill="1" applyAlignment="1" applyProtection="1">
      <alignment vertical="center" wrapText="1"/>
    </xf>
    <xf numFmtId="0" fontId="23" fillId="5" borderId="1" xfId="0" applyFont="1" applyFill="1" applyBorder="1" applyAlignment="1" applyProtection="1">
      <alignment horizontal="left" vertical="center"/>
      <protection locked="0"/>
    </xf>
    <xf numFmtId="0" fontId="23" fillId="5" borderId="3" xfId="0" applyFont="1" applyFill="1" applyBorder="1" applyAlignment="1" applyProtection="1">
      <alignment horizontal="left" vertical="center"/>
      <protection locked="0"/>
    </xf>
    <xf numFmtId="0" fontId="23" fillId="5" borderId="2"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xf>
    <xf numFmtId="0" fontId="8" fillId="3" borderId="3" xfId="0" applyFont="1" applyFill="1" applyBorder="1" applyAlignment="1" applyProtection="1">
      <alignment horizontal="left" vertical="center" shrinkToFit="1"/>
    </xf>
    <xf numFmtId="0" fontId="48" fillId="0" borderId="180" xfId="2" applyFont="1" applyBorder="1" applyAlignment="1">
      <alignment horizontal="center" vertical="center"/>
    </xf>
    <xf numFmtId="0" fontId="48" fillId="0" borderId="181" xfId="2" applyFont="1" applyBorder="1" applyAlignment="1">
      <alignment horizontal="center" vertical="center"/>
    </xf>
    <xf numFmtId="0" fontId="48" fillId="0" borderId="182" xfId="2" applyFont="1" applyBorder="1" applyAlignment="1">
      <alignment horizontal="center" vertical="center"/>
    </xf>
    <xf numFmtId="0" fontId="48" fillId="0" borderId="177" xfId="2" applyFont="1" applyBorder="1" applyAlignment="1">
      <alignment horizontal="center" vertical="center"/>
    </xf>
    <xf numFmtId="0" fontId="48" fillId="0" borderId="178" xfId="2" applyFont="1" applyBorder="1" applyAlignment="1">
      <alignment horizontal="center" vertical="center"/>
    </xf>
    <xf numFmtId="0" fontId="48" fillId="0" borderId="179" xfId="2" applyFont="1" applyBorder="1" applyAlignment="1">
      <alignment horizontal="center" vertical="center"/>
    </xf>
    <xf numFmtId="0" fontId="8" fillId="5" borderId="1"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49" fontId="20" fillId="5" borderId="3" xfId="0" applyNumberFormat="1" applyFont="1" applyFill="1" applyBorder="1" applyAlignment="1" applyProtection="1">
      <alignment horizontal="center" vertical="center"/>
      <protection locked="0"/>
    </xf>
    <xf numFmtId="49" fontId="20" fillId="5" borderId="1" xfId="0" applyNumberFormat="1" applyFont="1" applyFill="1" applyBorder="1" applyAlignment="1" applyProtection="1">
      <alignment horizontal="center" vertical="center" shrinkToFit="1"/>
      <protection locked="0"/>
    </xf>
    <xf numFmtId="49" fontId="20" fillId="5" borderId="3" xfId="0" applyNumberFormat="1" applyFont="1" applyFill="1" applyBorder="1" applyAlignment="1" applyProtection="1">
      <alignment horizontal="center" vertical="center" shrinkToFit="1"/>
      <protection locked="0"/>
    </xf>
    <xf numFmtId="49" fontId="20" fillId="5" borderId="2" xfId="0" applyNumberFormat="1" applyFont="1" applyFill="1" applyBorder="1" applyAlignment="1" applyProtection="1">
      <alignment horizontal="center" vertical="center" shrinkToFit="1"/>
      <protection locked="0"/>
    </xf>
    <xf numFmtId="0" fontId="8" fillId="5" borderId="1" xfId="0" applyFont="1" applyFill="1" applyBorder="1" applyAlignment="1" applyProtection="1">
      <alignment horizontal="left" vertical="center" shrinkToFit="1"/>
      <protection locked="0"/>
    </xf>
    <xf numFmtId="0" fontId="8" fillId="5" borderId="3"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20" fillId="5" borderId="1" xfId="0" applyFont="1" applyFill="1" applyBorder="1" applyAlignment="1" applyProtection="1">
      <alignment horizontal="left" vertical="center" shrinkToFit="1"/>
      <protection locked="0"/>
    </xf>
    <xf numFmtId="0" fontId="20" fillId="5" borderId="3" xfId="0" applyFont="1" applyFill="1" applyBorder="1" applyAlignment="1" applyProtection="1">
      <alignment horizontal="left" vertical="center" shrinkToFit="1"/>
      <protection locked="0"/>
    </xf>
    <xf numFmtId="0" fontId="20" fillId="5" borderId="2" xfId="0" applyFont="1" applyFill="1" applyBorder="1" applyAlignment="1" applyProtection="1">
      <alignment horizontal="left" vertical="center" shrinkToFit="1"/>
      <protection locked="0"/>
    </xf>
    <xf numFmtId="0" fontId="8" fillId="5" borderId="4"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20" fillId="5" borderId="93" xfId="0" applyFont="1" applyFill="1" applyBorder="1" applyAlignment="1" applyProtection="1">
      <alignment horizontal="left" vertical="center"/>
      <protection locked="0"/>
    </xf>
    <xf numFmtId="0" fontId="20" fillId="5" borderId="92" xfId="0" applyFont="1" applyFill="1" applyBorder="1" applyAlignment="1" applyProtection="1">
      <alignment horizontal="left" vertical="center"/>
      <protection locked="0"/>
    </xf>
    <xf numFmtId="0" fontId="20" fillId="5" borderId="94" xfId="0" applyFont="1" applyFill="1" applyBorder="1" applyAlignment="1" applyProtection="1">
      <alignment horizontal="left" vertical="center"/>
      <protection locked="0"/>
    </xf>
    <xf numFmtId="0" fontId="20" fillId="5" borderId="56" xfId="0" applyFont="1" applyFill="1" applyBorder="1" applyAlignment="1" applyProtection="1">
      <alignment horizontal="left" vertical="center"/>
      <protection locked="0"/>
    </xf>
    <xf numFmtId="0" fontId="20" fillId="5" borderId="0" xfId="0" applyFont="1" applyFill="1" applyBorder="1" applyAlignment="1" applyProtection="1">
      <alignment horizontal="left" vertical="center"/>
      <protection locked="0"/>
    </xf>
    <xf numFmtId="0" fontId="20" fillId="5" borderId="48" xfId="0" applyFont="1" applyFill="1" applyBorder="1" applyAlignment="1" applyProtection="1">
      <alignment horizontal="left" vertical="center"/>
      <protection locked="0"/>
    </xf>
    <xf numFmtId="0" fontId="20" fillId="5" borderId="96" xfId="0" applyFont="1" applyFill="1" applyBorder="1" applyAlignment="1" applyProtection="1">
      <alignment horizontal="left" vertical="center"/>
      <protection locked="0"/>
    </xf>
    <xf numFmtId="0" fontId="20" fillId="5" borderId="97"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protection locked="0"/>
    </xf>
    <xf numFmtId="0" fontId="8" fillId="5" borderId="97" xfId="0" applyFont="1" applyFill="1" applyBorder="1" applyAlignment="1" applyProtection="1">
      <alignment horizontal="center" vertical="center"/>
      <protection locked="0"/>
    </xf>
    <xf numFmtId="0" fontId="20" fillId="5" borderId="170" xfId="0" applyFont="1" applyFill="1" applyBorder="1" applyAlignment="1" applyProtection="1">
      <alignment vertical="center"/>
      <protection locked="0"/>
    </xf>
    <xf numFmtId="0" fontId="20" fillId="5" borderId="171" xfId="0" applyFont="1" applyFill="1" applyBorder="1" applyAlignment="1" applyProtection="1">
      <alignment vertical="center"/>
      <protection locked="0"/>
    </xf>
    <xf numFmtId="0" fontId="20" fillId="5" borderId="172" xfId="0" applyFont="1" applyFill="1" applyBorder="1" applyAlignment="1" applyProtection="1">
      <alignment vertical="center"/>
      <protection locked="0"/>
    </xf>
    <xf numFmtId="49" fontId="20" fillId="5" borderId="78" xfId="0" applyNumberFormat="1" applyFont="1" applyFill="1" applyBorder="1" applyAlignment="1" applyProtection="1">
      <alignment horizontal="center" vertical="center" shrinkToFit="1"/>
      <protection locked="0"/>
    </xf>
    <xf numFmtId="49" fontId="20" fillId="5" borderId="8" xfId="0" applyNumberFormat="1" applyFont="1" applyFill="1" applyBorder="1" applyAlignment="1" applyProtection="1">
      <alignment horizontal="center" vertical="center" shrinkToFit="1"/>
      <protection locked="0"/>
    </xf>
    <xf numFmtId="49" fontId="20" fillId="5" borderId="86" xfId="0" applyNumberFormat="1" applyFont="1" applyFill="1" applyBorder="1" applyAlignment="1" applyProtection="1">
      <alignment horizontal="center" vertical="center" shrinkToFit="1"/>
      <protection locked="0"/>
    </xf>
    <xf numFmtId="0" fontId="20" fillId="5" borderId="146" xfId="0" applyFont="1" applyFill="1" applyBorder="1" applyAlignment="1" applyProtection="1">
      <alignment vertical="center" wrapText="1"/>
      <protection locked="0"/>
    </xf>
    <xf numFmtId="0" fontId="20" fillId="5" borderId="113" xfId="0" applyFont="1" applyFill="1" applyBorder="1" applyAlignment="1" applyProtection="1">
      <alignment vertical="center" wrapText="1"/>
      <protection locked="0"/>
    </xf>
    <xf numFmtId="0" fontId="20" fillId="5" borderId="147" xfId="0" applyFont="1" applyFill="1" applyBorder="1" applyAlignment="1" applyProtection="1">
      <alignment vertical="center" wrapText="1"/>
      <protection locked="0"/>
    </xf>
    <xf numFmtId="0" fontId="8" fillId="5" borderId="25" xfId="0" applyFont="1" applyFill="1" applyBorder="1" applyAlignment="1" applyProtection="1">
      <alignment vertical="center"/>
      <protection locked="0"/>
    </xf>
    <xf numFmtId="49" fontId="20" fillId="5" borderId="142" xfId="0" applyNumberFormat="1" applyFont="1" applyFill="1" applyBorder="1" applyAlignment="1" applyProtection="1">
      <alignment horizontal="center" vertical="center" wrapText="1"/>
      <protection locked="0"/>
    </xf>
    <xf numFmtId="49" fontId="20" fillId="5" borderId="143" xfId="0" applyNumberFormat="1" applyFont="1" applyFill="1" applyBorder="1" applyAlignment="1" applyProtection="1">
      <alignment horizontal="center" vertical="center" wrapText="1"/>
      <protection locked="0"/>
    </xf>
    <xf numFmtId="49" fontId="20" fillId="5" borderId="143" xfId="0" applyNumberFormat="1" applyFont="1" applyFill="1" applyBorder="1" applyAlignment="1" applyProtection="1">
      <alignment horizontal="center" vertical="center"/>
      <protection locked="0"/>
    </xf>
    <xf numFmtId="0" fontId="7" fillId="2" borderId="78" xfId="0" applyFont="1" applyFill="1" applyBorder="1" applyAlignment="1" applyProtection="1">
      <alignment vertical="top" wrapText="1"/>
      <protection locked="0"/>
    </xf>
    <xf numFmtId="0" fontId="7" fillId="2" borderId="8" xfId="0" applyFont="1" applyFill="1" applyBorder="1" applyAlignment="1" applyProtection="1">
      <alignment vertical="top" wrapText="1"/>
      <protection locked="0"/>
    </xf>
    <xf numFmtId="0" fontId="7" fillId="2" borderId="74" xfId="0" applyFont="1" applyFill="1" applyBorder="1" applyAlignment="1" applyProtection="1">
      <alignment vertical="top" wrapText="1"/>
      <protection locked="0"/>
    </xf>
    <xf numFmtId="0" fontId="7" fillId="2" borderId="56"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48" xfId="0" applyFont="1" applyFill="1" applyBorder="1" applyAlignment="1" applyProtection="1">
      <alignment vertical="top" wrapText="1"/>
      <protection locked="0"/>
    </xf>
    <xf numFmtId="0" fontId="7" fillId="2" borderId="122" xfId="0" applyFont="1" applyFill="1" applyBorder="1" applyAlignment="1" applyProtection="1">
      <alignment vertical="top" wrapText="1"/>
      <protection locked="0"/>
    </xf>
    <xf numFmtId="0" fontId="7" fillId="2" borderId="123" xfId="0" applyFont="1" applyFill="1" applyBorder="1" applyAlignment="1" applyProtection="1">
      <alignment vertical="top" wrapText="1"/>
      <protection locked="0"/>
    </xf>
    <xf numFmtId="0" fontId="7" fillId="2" borderId="124" xfId="0" applyFont="1" applyFill="1" applyBorder="1" applyAlignment="1" applyProtection="1">
      <alignment vertical="top" wrapText="1"/>
      <protection locked="0"/>
    </xf>
    <xf numFmtId="49" fontId="20" fillId="5" borderId="5" xfId="0" applyNumberFormat="1" applyFont="1" applyFill="1" applyBorder="1" applyAlignment="1" applyProtection="1">
      <alignment horizontal="center" vertical="center"/>
      <protection locked="0"/>
    </xf>
    <xf numFmtId="49" fontId="20" fillId="5" borderId="154" xfId="0" applyNumberFormat="1" applyFont="1" applyFill="1" applyBorder="1" applyAlignment="1" applyProtection="1">
      <alignment horizontal="center" vertical="center"/>
      <protection locked="0"/>
    </xf>
    <xf numFmtId="49" fontId="20" fillId="5" borderId="170" xfId="0" applyNumberFormat="1" applyFont="1" applyFill="1" applyBorder="1" applyAlignment="1" applyProtection="1">
      <alignment horizontal="center" vertical="center"/>
      <protection locked="0"/>
    </xf>
    <xf numFmtId="49" fontId="20" fillId="5" borderId="171" xfId="0" applyNumberFormat="1" applyFont="1" applyFill="1" applyBorder="1" applyAlignment="1" applyProtection="1">
      <alignment horizontal="center" vertical="center"/>
      <protection locked="0"/>
    </xf>
    <xf numFmtId="49" fontId="20" fillId="5" borderId="113" xfId="0" applyNumberFormat="1" applyFont="1" applyFill="1" applyBorder="1" applyAlignment="1" applyProtection="1">
      <alignment horizontal="center" vertical="center"/>
      <protection locked="0"/>
    </xf>
    <xf numFmtId="49" fontId="20" fillId="5" borderId="65" xfId="0" applyNumberFormat="1" applyFont="1" applyFill="1" applyBorder="1" applyAlignment="1" applyProtection="1">
      <alignment horizontal="center" vertical="center"/>
      <protection locked="0"/>
    </xf>
    <xf numFmtId="49" fontId="20" fillId="5" borderId="66" xfId="0" applyNumberFormat="1" applyFont="1" applyFill="1" applyBorder="1" applyAlignment="1" applyProtection="1">
      <alignment horizontal="center" vertical="center"/>
      <protection locked="0"/>
    </xf>
    <xf numFmtId="0" fontId="46" fillId="0" borderId="62" xfId="0" applyNumberFormat="1" applyFont="1" applyBorder="1" applyAlignment="1" applyProtection="1">
      <alignment vertical="top" wrapText="1"/>
      <protection locked="0"/>
    </xf>
    <xf numFmtId="0" fontId="46" fillId="0" borderId="5" xfId="0" applyNumberFormat="1" applyFont="1" applyBorder="1" applyAlignment="1" applyProtection="1">
      <alignment vertical="top" wrapText="1"/>
      <protection locked="0"/>
    </xf>
    <xf numFmtId="0" fontId="46" fillId="0" borderId="84" xfId="0" applyNumberFormat="1" applyFont="1" applyBorder="1" applyAlignment="1" applyProtection="1">
      <alignment vertical="top" wrapText="1"/>
      <protection locked="0"/>
    </xf>
    <xf numFmtId="0" fontId="8" fillId="5" borderId="36" xfId="0" applyNumberFormat="1" applyFont="1" applyFill="1" applyBorder="1" applyAlignment="1" applyProtection="1">
      <alignment vertical="center" wrapText="1"/>
      <protection locked="0"/>
    </xf>
    <xf numFmtId="0" fontId="8" fillId="5" borderId="151" xfId="0" applyNumberFormat="1" applyFont="1" applyFill="1" applyBorder="1" applyAlignment="1" applyProtection="1">
      <alignment vertical="center" wrapText="1"/>
      <protection locked="0"/>
    </xf>
    <xf numFmtId="0" fontId="8" fillId="5" borderId="152" xfId="0" applyNumberFormat="1" applyFont="1" applyFill="1" applyBorder="1" applyAlignment="1" applyProtection="1">
      <alignment vertical="center" wrapText="1"/>
      <protection locked="0"/>
    </xf>
  </cellXfs>
  <cellStyles count="4">
    <cellStyle name="標準" xfId="0" builtinId="0"/>
    <cellStyle name="標準 2" xfId="2" xr:uid="{627B5223-F6F4-497F-A0F3-0798FD47EB90}"/>
    <cellStyle name="標準 3" xfId="1" xr:uid="{00000000-0005-0000-0000-000002000000}"/>
    <cellStyle name="標準 4" xfId="3" xr:uid="{09F29F61-0DB5-4A7E-9F2B-8165BBEE3140}"/>
  </cellStyles>
  <dxfs count="62">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0"/>
      </font>
      <fill>
        <patternFill>
          <bgColor theme="0"/>
        </patternFill>
      </fill>
    </dxf>
    <dxf>
      <font>
        <color theme="0"/>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0"/>
      </font>
      <fill>
        <patternFill>
          <bgColor theme="0"/>
        </patternFill>
      </fill>
    </dxf>
    <dxf>
      <font>
        <color theme="0"/>
      </font>
      <fill>
        <patternFill>
          <bgColor theme="0"/>
        </patternFill>
      </fill>
    </dxf>
    <dxf>
      <font>
        <color theme="1"/>
      </font>
      <fill>
        <patternFill patternType="solid">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8"/>
        </patternFill>
      </fill>
    </dxf>
    <dxf>
      <fill>
        <patternFill>
          <bgColor rgb="FFFFFFC8"/>
        </patternFill>
      </fill>
    </dxf>
    <dxf>
      <fill>
        <patternFill>
          <bgColor rgb="FFFFFFC8"/>
        </patternFill>
      </fill>
    </dxf>
    <dxf>
      <font>
        <color theme="0"/>
      </font>
      <fill>
        <patternFill>
          <bgColor theme="0"/>
        </patternFill>
      </fill>
    </dxf>
    <dxf>
      <fill>
        <patternFill>
          <bgColor rgb="FFFFFFC8"/>
        </patternFill>
      </fill>
    </dxf>
    <dxf>
      <font>
        <color theme="0"/>
      </font>
      <fill>
        <patternFill>
          <bgColor theme="0"/>
        </patternFill>
      </fill>
    </dxf>
    <dxf>
      <fill>
        <patternFill>
          <bgColor theme="0" tint="-0.24994659260841701"/>
        </patternFill>
      </fill>
    </dxf>
    <dxf>
      <font>
        <color theme="0"/>
      </font>
      <fill>
        <patternFill>
          <bgColor theme="0"/>
        </patternFill>
      </fill>
    </dxf>
  </dxfs>
  <tableStyles count="0" defaultTableStyle="TableStyleMedium2" defaultPivotStyle="PivotStyleLight16"/>
  <colors>
    <mruColors>
      <color rgb="FFFFFFC8"/>
      <color rgb="FFFFFFF0"/>
      <color rgb="FFB4C6E7"/>
      <color rgb="FFDAE3F3"/>
      <color rgb="FFFFFFFF"/>
      <color rgb="FFDDDDDD"/>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169335</xdr:colOff>
      <xdr:row>0</xdr:row>
      <xdr:rowOff>21167</xdr:rowOff>
    </xdr:from>
    <xdr:to>
      <xdr:col>5</xdr:col>
      <xdr:colOff>776113</xdr:colOff>
      <xdr:row>3</xdr:row>
      <xdr:rowOff>42334</xdr:rowOff>
    </xdr:to>
    <xdr:pic>
      <xdr:nvPicPr>
        <xdr:cNvPr id="2" name="図 1">
          <a:extLst>
            <a:ext uri="{FF2B5EF4-FFF2-40B4-BE49-F238E27FC236}">
              <a16:creationId xmlns:a16="http://schemas.microsoft.com/office/drawing/2014/main" id="{07A644C6-0BB1-4272-AC37-14BBA7F829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6555" y="21167"/>
          <a:ext cx="606778" cy="600287"/>
        </a:xfrm>
        <a:prstGeom prst="rect">
          <a:avLst/>
        </a:prstGeom>
      </xdr:spPr>
    </xdr:pic>
    <xdr:clientData/>
  </xdr:twoCellAnchor>
  <xdr:oneCellAnchor>
    <xdr:from>
      <xdr:col>4</xdr:col>
      <xdr:colOff>4162778</xdr:colOff>
      <xdr:row>1</xdr:row>
      <xdr:rowOff>7055</xdr:rowOff>
    </xdr:from>
    <xdr:ext cx="1107996" cy="435760"/>
    <xdr:sp macro="" textlink="">
      <xdr:nvSpPr>
        <xdr:cNvPr id="3" name="テキスト ボックス 2">
          <a:extLst>
            <a:ext uri="{FF2B5EF4-FFF2-40B4-BE49-F238E27FC236}">
              <a16:creationId xmlns:a16="http://schemas.microsoft.com/office/drawing/2014/main" id="{7CC2C879-963B-4282-96CF-23BF327576AD}"/>
            </a:ext>
          </a:extLst>
        </xdr:cNvPr>
        <xdr:cNvSpPr txBox="1"/>
      </xdr:nvSpPr>
      <xdr:spPr>
        <a:xfrm>
          <a:off x="7401278" y="212795"/>
          <a:ext cx="1107996"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申請書ダウンロード</a:t>
          </a:r>
          <a:endParaRPr kumimoji="1" lang="en-US" altLang="ja-JP" sz="800"/>
        </a:p>
        <a:p>
          <a:r>
            <a:rPr kumimoji="1" lang="ja-JP" altLang="en-US" sz="800"/>
            <a:t>（足立区公式ＨＰ）</a:t>
          </a:r>
          <a:endParaRPr kumimoji="1" lang="en-US" altLang="ja-JP" sz="8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99060</xdr:colOff>
      <xdr:row>2</xdr:row>
      <xdr:rowOff>22860</xdr:rowOff>
    </xdr:from>
    <xdr:to>
      <xdr:col>10</xdr:col>
      <xdr:colOff>105738</xdr:colOff>
      <xdr:row>44</xdr:row>
      <xdr:rowOff>133430</xdr:rowOff>
    </xdr:to>
    <xdr:pic>
      <xdr:nvPicPr>
        <xdr:cNvPr id="16" name="図 15">
          <a:extLst>
            <a:ext uri="{FF2B5EF4-FFF2-40B4-BE49-F238E27FC236}">
              <a16:creationId xmlns:a16="http://schemas.microsoft.com/office/drawing/2014/main" id="{37F18288-517C-4419-AA42-F10A2A8065B2}"/>
            </a:ext>
          </a:extLst>
        </xdr:cNvPr>
        <xdr:cNvPicPr>
          <a:picLocks noChangeAspect="1"/>
        </xdr:cNvPicPr>
      </xdr:nvPicPr>
      <xdr:blipFill>
        <a:blip xmlns:r="http://schemas.openxmlformats.org/officeDocument/2006/relationships" r:embed="rId1"/>
        <a:stretch>
          <a:fillRect/>
        </a:stretch>
      </xdr:blipFill>
      <xdr:spPr>
        <a:xfrm>
          <a:off x="99060" y="579120"/>
          <a:ext cx="6712278" cy="9711770"/>
        </a:xfrm>
        <a:prstGeom prst="rect">
          <a:avLst/>
        </a:prstGeom>
      </xdr:spPr>
    </xdr:pic>
    <xdr:clientData/>
  </xdr:twoCellAnchor>
  <xdr:twoCellAnchor>
    <xdr:from>
      <xdr:col>3</xdr:col>
      <xdr:colOff>266700</xdr:colOff>
      <xdr:row>19</xdr:row>
      <xdr:rowOff>193213</xdr:rowOff>
    </xdr:from>
    <xdr:to>
      <xdr:col>8</xdr:col>
      <xdr:colOff>441960</xdr:colOff>
      <xdr:row>25</xdr:row>
      <xdr:rowOff>50800</xdr:rowOff>
    </xdr:to>
    <xdr:sp macro="" textlink="">
      <xdr:nvSpPr>
        <xdr:cNvPr id="3" name="正方形/長方形 2">
          <a:extLst>
            <a:ext uri="{FF2B5EF4-FFF2-40B4-BE49-F238E27FC236}">
              <a16:creationId xmlns:a16="http://schemas.microsoft.com/office/drawing/2014/main" id="{2C928B99-84FA-4500-8227-C82EBC8891E0}"/>
            </a:ext>
          </a:extLst>
        </xdr:cNvPr>
        <xdr:cNvSpPr/>
      </xdr:nvSpPr>
      <xdr:spPr>
        <a:xfrm>
          <a:off x="2278380" y="4635673"/>
          <a:ext cx="3528060" cy="1229187"/>
        </a:xfrm>
        <a:prstGeom prst="rect">
          <a:avLst/>
        </a:prstGeom>
        <a:solidFill>
          <a:srgbClr val="DDDDDD">
            <a:alpha val="5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記載不要</a:t>
          </a:r>
        </a:p>
      </xdr:txBody>
    </xdr:sp>
    <xdr:clientData/>
  </xdr:twoCellAnchor>
  <xdr:twoCellAnchor>
    <xdr:from>
      <xdr:col>8</xdr:col>
      <xdr:colOff>620183</xdr:colOff>
      <xdr:row>24</xdr:row>
      <xdr:rowOff>190500</xdr:rowOff>
    </xdr:from>
    <xdr:to>
      <xdr:col>11</xdr:col>
      <xdr:colOff>495300</xdr:colOff>
      <xdr:row>28</xdr:row>
      <xdr:rowOff>180513</xdr:rowOff>
    </xdr:to>
    <xdr:sp macro="" textlink="">
      <xdr:nvSpPr>
        <xdr:cNvPr id="4" name="吹き出し: 折線 3">
          <a:extLst>
            <a:ext uri="{FF2B5EF4-FFF2-40B4-BE49-F238E27FC236}">
              <a16:creationId xmlns:a16="http://schemas.microsoft.com/office/drawing/2014/main" id="{3663FDD7-4E73-44D1-8439-4CFB2E3238DF}"/>
            </a:ext>
          </a:extLst>
        </xdr:cNvPr>
        <xdr:cNvSpPr/>
      </xdr:nvSpPr>
      <xdr:spPr>
        <a:xfrm>
          <a:off x="5984663" y="5775960"/>
          <a:ext cx="1886797" cy="904413"/>
        </a:xfrm>
        <a:prstGeom prst="borderCallout2">
          <a:avLst>
            <a:gd name="adj1" fmla="val 34056"/>
            <a:gd name="adj2" fmla="val -1819"/>
            <a:gd name="adj3" fmla="val 34056"/>
            <a:gd name="adj4" fmla="val -17527"/>
            <a:gd name="adj5" fmla="val 19177"/>
            <a:gd name="adj6" fmla="val -91116"/>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短時間勤務を取得中または取得予定の場合は、取得後の就労時間を記載します。</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5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b="0">
              <a:solidFill>
                <a:sysClr val="windowText" lastClr="000000"/>
              </a:solidFill>
              <a:latin typeface="ＭＳ ゴシック" panose="020B0609070205080204" pitchFamily="49" charset="-128"/>
              <a:ea typeface="ＭＳ ゴシック" panose="020B0609070205080204" pitchFamily="49" charset="-128"/>
            </a:rPr>
            <a:t>残業時間を除き休憩時間を含む</a:t>
          </a:r>
          <a:endParaRPr kumimoji="1" lang="en-US" altLang="ja-JP" sz="1050" b="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114300</xdr:colOff>
      <xdr:row>29</xdr:row>
      <xdr:rowOff>80010</xdr:rowOff>
    </xdr:from>
    <xdr:to>
      <xdr:col>9</xdr:col>
      <xdr:colOff>101600</xdr:colOff>
      <xdr:row>34</xdr:row>
      <xdr:rowOff>118110</xdr:rowOff>
    </xdr:to>
    <xdr:sp macro="" textlink="">
      <xdr:nvSpPr>
        <xdr:cNvPr id="5" name="正方形/長方形 4">
          <a:extLst>
            <a:ext uri="{FF2B5EF4-FFF2-40B4-BE49-F238E27FC236}">
              <a16:creationId xmlns:a16="http://schemas.microsoft.com/office/drawing/2014/main" id="{87E13087-5E01-4FDD-9C0C-F391A4EBAAEE}"/>
            </a:ext>
          </a:extLst>
        </xdr:cNvPr>
        <xdr:cNvSpPr/>
      </xdr:nvSpPr>
      <xdr:spPr>
        <a:xfrm>
          <a:off x="1455420" y="6808470"/>
          <a:ext cx="4681220" cy="1181100"/>
        </a:xfrm>
        <a:prstGeom prst="rect">
          <a:avLst/>
        </a:prstGeom>
        <a:solidFill>
          <a:srgbClr val="DDDDDD">
            <a:alpha val="5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記載不要</a:t>
          </a:r>
        </a:p>
      </xdr:txBody>
    </xdr:sp>
    <xdr:clientData/>
  </xdr:twoCellAnchor>
  <xdr:twoCellAnchor>
    <xdr:from>
      <xdr:col>8</xdr:col>
      <xdr:colOff>393577</xdr:colOff>
      <xdr:row>16</xdr:row>
      <xdr:rowOff>85263</xdr:rowOff>
    </xdr:from>
    <xdr:to>
      <xdr:col>11</xdr:col>
      <xdr:colOff>311150</xdr:colOff>
      <xdr:row>19</xdr:row>
      <xdr:rowOff>6350</xdr:rowOff>
    </xdr:to>
    <xdr:sp macro="" textlink="">
      <xdr:nvSpPr>
        <xdr:cNvPr id="6" name="吹き出し: 折線 5">
          <a:extLst>
            <a:ext uri="{FF2B5EF4-FFF2-40B4-BE49-F238E27FC236}">
              <a16:creationId xmlns:a16="http://schemas.microsoft.com/office/drawing/2014/main" id="{BC6F0C8E-566D-4B98-986D-42CA8356A62C}"/>
            </a:ext>
          </a:extLst>
        </xdr:cNvPr>
        <xdr:cNvSpPr/>
      </xdr:nvSpPr>
      <xdr:spPr>
        <a:xfrm>
          <a:off x="5758057" y="3841923"/>
          <a:ext cx="1929253" cy="606887"/>
        </a:xfrm>
        <a:prstGeom prst="borderCallout2">
          <a:avLst>
            <a:gd name="adj1" fmla="val 49104"/>
            <a:gd name="adj2" fmla="val -2241"/>
            <a:gd name="adj3" fmla="val 49104"/>
            <a:gd name="adj4" fmla="val -14130"/>
            <a:gd name="adj5" fmla="val 19977"/>
            <a:gd name="adj6" fmla="val -67065"/>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勤務する曜日と就労時間帯が固定されている場合はこの欄を記載。</a:t>
          </a:r>
        </a:p>
      </xdr:txBody>
    </xdr:sp>
    <xdr:clientData/>
  </xdr:twoCellAnchor>
  <xdr:twoCellAnchor>
    <xdr:from>
      <xdr:col>6</xdr:col>
      <xdr:colOff>268817</xdr:colOff>
      <xdr:row>33</xdr:row>
      <xdr:rowOff>139700</xdr:rowOff>
    </xdr:from>
    <xdr:to>
      <xdr:col>9</xdr:col>
      <xdr:colOff>527050</xdr:colOff>
      <xdr:row>36</xdr:row>
      <xdr:rowOff>0</xdr:rowOff>
    </xdr:to>
    <xdr:sp macro="" textlink="">
      <xdr:nvSpPr>
        <xdr:cNvPr id="7" name="吹き出し: 折線 6">
          <a:extLst>
            <a:ext uri="{FF2B5EF4-FFF2-40B4-BE49-F238E27FC236}">
              <a16:creationId xmlns:a16="http://schemas.microsoft.com/office/drawing/2014/main" id="{BDBA9E48-C5FB-473E-B1C6-06964CD2DE53}"/>
            </a:ext>
          </a:extLst>
        </xdr:cNvPr>
        <xdr:cNvSpPr/>
      </xdr:nvSpPr>
      <xdr:spPr>
        <a:xfrm>
          <a:off x="4292177" y="7782560"/>
          <a:ext cx="2269913" cy="546100"/>
        </a:xfrm>
        <a:prstGeom prst="borderCallout2">
          <a:avLst>
            <a:gd name="adj1" fmla="val 18750"/>
            <a:gd name="adj2" fmla="val -1283"/>
            <a:gd name="adj3" fmla="val 18750"/>
            <a:gd name="adj4" fmla="val -16667"/>
            <a:gd name="adj5" fmla="val 91541"/>
            <a:gd name="adj6" fmla="val -47609"/>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ja-JP" altLang="ja-JP" sz="1050" b="1">
              <a:solidFill>
                <a:schemeClr val="tx1"/>
              </a:solidFill>
              <a:effectLst/>
              <a:latin typeface="ＭＳ ゴシック" panose="020B0609070205080204" pitchFamily="49" charset="-128"/>
              <a:ea typeface="ＭＳ ゴシック" panose="020B0609070205080204" pitchFamily="49" charset="-128"/>
              <a:cs typeface="+mn-cs"/>
            </a:rPr>
            <a:t>産休・育休を取得中もしくは取得する予定の場合は記載</a:t>
          </a:r>
          <a:r>
            <a:rPr kumimoji="1" lang="ja-JP" altLang="en-US" sz="1050" b="1">
              <a:solidFill>
                <a:schemeClr val="tx1"/>
              </a:solidFill>
              <a:effectLst/>
              <a:latin typeface="ＭＳ ゴシック" panose="020B0609070205080204" pitchFamily="49" charset="-128"/>
              <a:ea typeface="ＭＳ ゴシック" panose="020B0609070205080204" pitchFamily="49" charset="-128"/>
              <a:cs typeface="+mn-cs"/>
            </a:rPr>
            <a:t>してください。</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563880</xdr:colOff>
      <xdr:row>44</xdr:row>
      <xdr:rowOff>22610</xdr:rowOff>
    </xdr:from>
    <xdr:to>
      <xdr:col>9</xdr:col>
      <xdr:colOff>621030</xdr:colOff>
      <xdr:row>44</xdr:row>
      <xdr:rowOff>227330</xdr:rowOff>
    </xdr:to>
    <xdr:sp macro="" textlink="">
      <xdr:nvSpPr>
        <xdr:cNvPr id="8" name="右中かっこ 7">
          <a:extLst>
            <a:ext uri="{FF2B5EF4-FFF2-40B4-BE49-F238E27FC236}">
              <a16:creationId xmlns:a16="http://schemas.microsoft.com/office/drawing/2014/main" id="{EF1189DD-BDC0-4C25-A117-8156677AC7DE}"/>
            </a:ext>
          </a:extLst>
        </xdr:cNvPr>
        <xdr:cNvSpPr/>
      </xdr:nvSpPr>
      <xdr:spPr>
        <a:xfrm rot="5400000">
          <a:off x="4178175" y="7906895"/>
          <a:ext cx="204720" cy="4751070"/>
        </a:xfrm>
        <a:prstGeom prst="rightBrace">
          <a:avLst>
            <a:gd name="adj1" fmla="val 11036"/>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582083</xdr:colOff>
      <xdr:row>38</xdr:row>
      <xdr:rowOff>209550</xdr:rowOff>
    </xdr:from>
    <xdr:to>
      <xdr:col>11</xdr:col>
      <xdr:colOff>57150</xdr:colOff>
      <xdr:row>41</xdr:row>
      <xdr:rowOff>133350</xdr:rowOff>
    </xdr:to>
    <xdr:sp macro="" textlink="">
      <xdr:nvSpPr>
        <xdr:cNvPr id="9" name="吹き出し: 折線 8">
          <a:extLst>
            <a:ext uri="{FF2B5EF4-FFF2-40B4-BE49-F238E27FC236}">
              <a16:creationId xmlns:a16="http://schemas.microsoft.com/office/drawing/2014/main" id="{CE7DD3C8-AAE5-4316-A6EE-8BF66A97DE6F}"/>
            </a:ext>
          </a:extLst>
        </xdr:cNvPr>
        <xdr:cNvSpPr/>
      </xdr:nvSpPr>
      <xdr:spPr>
        <a:xfrm>
          <a:off x="3934883" y="8995410"/>
          <a:ext cx="3498427" cy="609600"/>
        </a:xfrm>
        <a:prstGeom prst="borderCallout2">
          <a:avLst>
            <a:gd name="adj1" fmla="val 18750"/>
            <a:gd name="adj2" fmla="val -1145"/>
            <a:gd name="adj3" fmla="val 18750"/>
            <a:gd name="adj4" fmla="val -16667"/>
            <a:gd name="adj5" fmla="val -14180"/>
            <a:gd name="adj6" fmla="val -56450"/>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ja-JP" altLang="en-US" sz="1050" b="1">
              <a:solidFill>
                <a:schemeClr val="tx1"/>
              </a:solidFill>
              <a:effectLst/>
              <a:latin typeface="ＭＳ ゴシック" panose="020B0609070205080204" pitchFamily="49" charset="-128"/>
              <a:ea typeface="ＭＳ ゴシック" panose="020B0609070205080204" pitchFamily="49" charset="-128"/>
              <a:cs typeface="+mn-cs"/>
            </a:rPr>
            <a:t>単身赴任の場合は「有」をチェックし、期間（予定）および赴任（予定）地となる事業所の住所を記載してください。</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449580</xdr:colOff>
      <xdr:row>45</xdr:row>
      <xdr:rowOff>130560</xdr:rowOff>
    </xdr:from>
    <xdr:to>
      <xdr:col>10</xdr:col>
      <xdr:colOff>68580</xdr:colOff>
      <xdr:row>49</xdr:row>
      <xdr:rowOff>31077</xdr:rowOff>
    </xdr:to>
    <xdr:sp macro="" textlink="">
      <xdr:nvSpPr>
        <xdr:cNvPr id="10" name="テキスト ボックス 9">
          <a:extLst>
            <a:ext uri="{FF2B5EF4-FFF2-40B4-BE49-F238E27FC236}">
              <a16:creationId xmlns:a16="http://schemas.microsoft.com/office/drawing/2014/main" id="{E60B1AB5-6313-4FD5-B1B9-29A8173A8B22}"/>
            </a:ext>
          </a:extLst>
        </xdr:cNvPr>
        <xdr:cNvSpPr txBox="1"/>
      </xdr:nvSpPr>
      <xdr:spPr>
        <a:xfrm>
          <a:off x="1790700" y="10516620"/>
          <a:ext cx="4983480" cy="814917"/>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50" b="1">
              <a:solidFill>
                <a:schemeClr val="dk1"/>
              </a:solidFill>
              <a:effectLst/>
              <a:latin typeface="ＭＳ ゴシック" panose="020B0609070205080204" pitchFamily="49" charset="-128"/>
              <a:ea typeface="ＭＳ ゴシック" panose="020B0609070205080204" pitchFamily="49" charset="-128"/>
              <a:cs typeface="+mn-cs"/>
            </a:rPr>
            <a:t>申請児童の保護者自身が記載してください。</a:t>
          </a:r>
          <a:endParaRPr lang="ja-JP" altLang="ja-JP" sz="1050">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50" b="1">
              <a:solidFill>
                <a:schemeClr val="dk1"/>
              </a:solidFill>
              <a:effectLst/>
              <a:latin typeface="ＭＳ ゴシック" panose="020B0609070205080204" pitchFamily="49" charset="-128"/>
              <a:ea typeface="ＭＳ ゴシック" panose="020B0609070205080204" pitchFamily="49" charset="-128"/>
              <a:cs typeface="+mn-cs"/>
            </a:rPr>
            <a:t>就労証明書を添付する申請書の内容（第一希望学童保育室名、申請児童氏名、学年、児童との続柄）を記載</a:t>
          </a:r>
          <a:r>
            <a:rPr kumimoji="1" lang="ja-JP" altLang="en-US" sz="1050" b="1">
              <a:solidFill>
                <a:schemeClr val="dk1"/>
              </a:solidFill>
              <a:effectLst/>
              <a:latin typeface="ＭＳ ゴシック" panose="020B0609070205080204" pitchFamily="49" charset="-128"/>
              <a:ea typeface="ＭＳ ゴシック" panose="020B0609070205080204" pitchFamily="49" charset="-128"/>
              <a:cs typeface="+mn-cs"/>
            </a:rPr>
            <a:t>します</a:t>
          </a:r>
          <a:r>
            <a:rPr kumimoji="1" lang="ja-JP" altLang="ja-JP" sz="105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50" b="1">
              <a:solidFill>
                <a:schemeClr val="dk1"/>
              </a:solidFill>
              <a:effectLst/>
              <a:latin typeface="ＭＳ ゴシック" panose="020B0609070205080204" pitchFamily="49" charset="-128"/>
              <a:ea typeface="ＭＳ ゴシック" panose="020B0609070205080204" pitchFamily="49" charset="-128"/>
              <a:cs typeface="+mn-cs"/>
            </a:rPr>
            <a:t>きょうだいで入室申請する場合は、申請する児童全員を記載</a:t>
          </a:r>
          <a:r>
            <a:rPr kumimoji="1" lang="ja-JP" altLang="en-US" sz="1050" b="1">
              <a:solidFill>
                <a:schemeClr val="dk1"/>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05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200"/>
        </a:p>
      </xdr:txBody>
    </xdr:sp>
    <xdr:clientData/>
  </xdr:twoCellAnchor>
  <xdr:twoCellAnchor>
    <xdr:from>
      <xdr:col>7</xdr:col>
      <xdr:colOff>626533</xdr:colOff>
      <xdr:row>29</xdr:row>
      <xdr:rowOff>129714</xdr:rowOff>
    </xdr:from>
    <xdr:to>
      <xdr:col>11</xdr:col>
      <xdr:colOff>201082</xdr:colOff>
      <xdr:row>33</xdr:row>
      <xdr:rowOff>11181</xdr:rowOff>
    </xdr:to>
    <xdr:sp macro="" textlink="">
      <xdr:nvSpPr>
        <xdr:cNvPr id="11" name="吹き出し: 折線 10">
          <a:extLst>
            <a:ext uri="{FF2B5EF4-FFF2-40B4-BE49-F238E27FC236}">
              <a16:creationId xmlns:a16="http://schemas.microsoft.com/office/drawing/2014/main" id="{F90F01AC-182D-451D-A166-04C7B66AFE91}"/>
            </a:ext>
          </a:extLst>
        </xdr:cNvPr>
        <xdr:cNvSpPr/>
      </xdr:nvSpPr>
      <xdr:spPr>
        <a:xfrm>
          <a:off x="5320453" y="6858174"/>
          <a:ext cx="2256789" cy="795867"/>
        </a:xfrm>
        <a:prstGeom prst="borderCallout2">
          <a:avLst>
            <a:gd name="adj1" fmla="val 18750"/>
            <a:gd name="adj2" fmla="val -2931"/>
            <a:gd name="adj3" fmla="val 18750"/>
            <a:gd name="adj4" fmla="val -16667"/>
            <a:gd name="adj5" fmla="val -75704"/>
            <a:gd name="adj6" fmla="val -108490"/>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有期雇用ではない場合は、無期をチェックし開始日（就労予定の場合は開始予定日）のみ記載します。</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更新の有無は記載不要です。</a:t>
          </a:r>
          <a:endParaRPr kumimoji="1" lang="en-US" altLang="ja-JP" sz="10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57150</xdr:colOff>
      <xdr:row>13</xdr:row>
      <xdr:rowOff>57150</xdr:rowOff>
    </xdr:from>
    <xdr:to>
      <xdr:col>6</xdr:col>
      <xdr:colOff>328206</xdr:colOff>
      <xdr:row>15</xdr:row>
      <xdr:rowOff>76199</xdr:rowOff>
    </xdr:to>
    <xdr:sp macro="" textlink="">
      <xdr:nvSpPr>
        <xdr:cNvPr id="12" name="吹き出し: 折線 11">
          <a:extLst>
            <a:ext uri="{FF2B5EF4-FFF2-40B4-BE49-F238E27FC236}">
              <a16:creationId xmlns:a16="http://schemas.microsoft.com/office/drawing/2014/main" id="{06944660-D859-4E53-9D2C-DE7B01E7E8DB}"/>
            </a:ext>
          </a:extLst>
        </xdr:cNvPr>
        <xdr:cNvSpPr/>
      </xdr:nvSpPr>
      <xdr:spPr>
        <a:xfrm>
          <a:off x="2068830" y="3128010"/>
          <a:ext cx="2282736" cy="476249"/>
        </a:xfrm>
        <a:prstGeom prst="borderCallout2">
          <a:avLst>
            <a:gd name="adj1" fmla="val 20350"/>
            <a:gd name="adj2" fmla="val -2658"/>
            <a:gd name="adj3" fmla="val 18750"/>
            <a:gd name="adj4" fmla="val -16667"/>
            <a:gd name="adj5" fmla="val -121104"/>
            <a:gd name="adj6" fmla="val -42877"/>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就労者の氏名、住所も会社が記載してください。</a:t>
          </a:r>
        </a:p>
      </xdr:txBody>
    </xdr:sp>
    <xdr:clientData/>
  </xdr:twoCellAnchor>
  <xdr:twoCellAnchor>
    <xdr:from>
      <xdr:col>8</xdr:col>
      <xdr:colOff>603250</xdr:colOff>
      <xdr:row>8</xdr:row>
      <xdr:rowOff>19050</xdr:rowOff>
    </xdr:from>
    <xdr:to>
      <xdr:col>11</xdr:col>
      <xdr:colOff>495300</xdr:colOff>
      <xdr:row>11</xdr:row>
      <xdr:rowOff>95250</xdr:rowOff>
    </xdr:to>
    <xdr:sp macro="" textlink="">
      <xdr:nvSpPr>
        <xdr:cNvPr id="13" name="吹き出し: 折線 12">
          <a:extLst>
            <a:ext uri="{FF2B5EF4-FFF2-40B4-BE49-F238E27FC236}">
              <a16:creationId xmlns:a16="http://schemas.microsoft.com/office/drawing/2014/main" id="{F1576D14-BC22-4685-AD7A-099E51DA7B49}"/>
            </a:ext>
          </a:extLst>
        </xdr:cNvPr>
        <xdr:cNvSpPr/>
      </xdr:nvSpPr>
      <xdr:spPr>
        <a:xfrm>
          <a:off x="5967730" y="1946910"/>
          <a:ext cx="1903730" cy="762000"/>
        </a:xfrm>
        <a:prstGeom prst="borderCallout2">
          <a:avLst>
            <a:gd name="adj1" fmla="val 2960"/>
            <a:gd name="adj2" fmla="val -1566"/>
            <a:gd name="adj3" fmla="val 2960"/>
            <a:gd name="adj4" fmla="val -7081"/>
            <a:gd name="adj5" fmla="val -77272"/>
            <a:gd name="adj6" fmla="val -11018"/>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内容について問い合わせをさせていただく場合がありますので必ず記載してください。</a:t>
          </a:r>
        </a:p>
      </xdr:txBody>
    </xdr:sp>
    <xdr:clientData/>
  </xdr:twoCellAnchor>
  <xdr:twoCellAnchor>
    <xdr:from>
      <xdr:col>8</xdr:col>
      <xdr:colOff>88901</xdr:colOff>
      <xdr:row>13</xdr:row>
      <xdr:rowOff>63500</xdr:rowOff>
    </xdr:from>
    <xdr:to>
      <xdr:col>11</xdr:col>
      <xdr:colOff>323851</xdr:colOff>
      <xdr:row>15</xdr:row>
      <xdr:rowOff>107950</xdr:rowOff>
    </xdr:to>
    <xdr:sp macro="" textlink="">
      <xdr:nvSpPr>
        <xdr:cNvPr id="14" name="吹き出し: 折線 13">
          <a:extLst>
            <a:ext uri="{FF2B5EF4-FFF2-40B4-BE49-F238E27FC236}">
              <a16:creationId xmlns:a16="http://schemas.microsoft.com/office/drawing/2014/main" id="{0C7CD5F2-7A38-49D3-ADE9-910B8EF936F0}"/>
            </a:ext>
          </a:extLst>
        </xdr:cNvPr>
        <xdr:cNvSpPr/>
      </xdr:nvSpPr>
      <xdr:spPr>
        <a:xfrm>
          <a:off x="5453381" y="3134360"/>
          <a:ext cx="2246630" cy="501650"/>
        </a:xfrm>
        <a:prstGeom prst="borderCallout2">
          <a:avLst>
            <a:gd name="adj1" fmla="val 27864"/>
            <a:gd name="adj2" fmla="val -1210"/>
            <a:gd name="adj3" fmla="val 27864"/>
            <a:gd name="adj4" fmla="val -15989"/>
            <a:gd name="adj5" fmla="val -46522"/>
            <a:gd name="adj6" fmla="val -67433"/>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200"/>
            </a:lnSpc>
          </a:pPr>
          <a:r>
            <a:rPr kumimoji="1" lang="ja-JP" altLang="en-US" sz="1050" b="1">
              <a:solidFill>
                <a:schemeClr val="tx1"/>
              </a:solidFill>
              <a:effectLst/>
              <a:latin typeface="ＭＳ ゴシック" panose="020B0609070205080204" pitchFamily="49" charset="-128"/>
              <a:ea typeface="ＭＳ ゴシック" panose="020B0609070205080204" pitchFamily="49" charset="-128"/>
              <a:cs typeface="+mn-cs"/>
            </a:rPr>
            <a:t>自宅内・自宅外就労のいずれかを</a:t>
          </a:r>
          <a:endParaRPr kumimoji="1"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50" b="1">
              <a:solidFill>
                <a:schemeClr val="tx1"/>
              </a:solidFill>
              <a:effectLst/>
              <a:latin typeface="ＭＳ ゴシック" panose="020B0609070205080204" pitchFamily="49" charset="-128"/>
              <a:ea typeface="ＭＳ ゴシック" panose="020B0609070205080204" pitchFamily="49" charset="-128"/>
              <a:cs typeface="+mn-cs"/>
            </a:rPr>
            <a:t>チェックします。</a:t>
          </a:r>
          <a:endParaRPr kumimoji="1"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89957</xdr:colOff>
      <xdr:row>26</xdr:row>
      <xdr:rowOff>5290</xdr:rowOff>
    </xdr:from>
    <xdr:to>
      <xdr:col>12</xdr:col>
      <xdr:colOff>1209007</xdr:colOff>
      <xdr:row>33</xdr:row>
      <xdr:rowOff>153457</xdr:rowOff>
    </xdr:to>
    <xdr:pic>
      <xdr:nvPicPr>
        <xdr:cNvPr id="2" name="図 1">
          <a:extLst>
            <a:ext uri="{FF2B5EF4-FFF2-40B4-BE49-F238E27FC236}">
              <a16:creationId xmlns:a16="http://schemas.microsoft.com/office/drawing/2014/main" id="{504B7E70-8B9D-4E6D-B114-636A1B94B0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57" y="4623010"/>
          <a:ext cx="6285410" cy="127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201083</xdr:colOff>
      <xdr:row>40</xdr:row>
      <xdr:rowOff>216959</xdr:rowOff>
    </xdr:from>
    <xdr:to>
      <xdr:col>12</xdr:col>
      <xdr:colOff>1121458</xdr:colOff>
      <xdr:row>44</xdr:row>
      <xdr:rowOff>16319</xdr:rowOff>
    </xdr:to>
    <xdr:pic>
      <xdr:nvPicPr>
        <xdr:cNvPr id="3" name="図 2">
          <a:extLst>
            <a:ext uri="{FF2B5EF4-FFF2-40B4-BE49-F238E27FC236}">
              <a16:creationId xmlns:a16="http://schemas.microsoft.com/office/drawing/2014/main" id="{E4CFB21E-8A43-4614-94BB-8C4F95C818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083" y="7509299"/>
          <a:ext cx="6086735" cy="5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63499</xdr:colOff>
      <xdr:row>5</xdr:row>
      <xdr:rowOff>37042</xdr:rowOff>
    </xdr:from>
    <xdr:to>
      <xdr:col>12</xdr:col>
      <xdr:colOff>1229667</xdr:colOff>
      <xdr:row>17</xdr:row>
      <xdr:rowOff>132292</xdr:rowOff>
    </xdr:to>
    <xdr:pic>
      <xdr:nvPicPr>
        <xdr:cNvPr id="4" name="図 3">
          <a:extLst>
            <a:ext uri="{FF2B5EF4-FFF2-40B4-BE49-F238E27FC236}">
              <a16:creationId xmlns:a16="http://schemas.microsoft.com/office/drawing/2014/main" id="{44A43B06-51C8-42BA-96FD-C3F2CF2BB7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499" y="890482"/>
          <a:ext cx="6332528" cy="2289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88900</xdr:colOff>
      <xdr:row>22</xdr:row>
      <xdr:rowOff>12700</xdr:rowOff>
    </xdr:from>
    <xdr:to>
      <xdr:col>12</xdr:col>
      <xdr:colOff>1212850</xdr:colOff>
      <xdr:row>25</xdr:row>
      <xdr:rowOff>127000</xdr:rowOff>
    </xdr:to>
    <xdr:pic>
      <xdr:nvPicPr>
        <xdr:cNvPr id="5" name="図 3">
          <a:extLst>
            <a:ext uri="{FF2B5EF4-FFF2-40B4-BE49-F238E27FC236}">
              <a16:creationId xmlns:a16="http://schemas.microsoft.com/office/drawing/2014/main" id="{F9DBC81B-DEB1-46F9-A1E5-C2F381CEB5F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900" y="3898900"/>
          <a:ext cx="629031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15240</xdr:colOff>
      <xdr:row>2</xdr:row>
      <xdr:rowOff>0</xdr:rowOff>
    </xdr:from>
    <xdr:ext cx="184731" cy="264560"/>
    <xdr:sp macro="" textlink="">
      <xdr:nvSpPr>
        <xdr:cNvPr id="6" name="テキスト ボックス 5">
          <a:extLst>
            <a:ext uri="{FF2B5EF4-FFF2-40B4-BE49-F238E27FC236}">
              <a16:creationId xmlns:a16="http://schemas.microsoft.com/office/drawing/2014/main" id="{33FE6522-C860-4200-8523-DFD3E71F954C}"/>
            </a:ext>
          </a:extLst>
        </xdr:cNvPr>
        <xdr:cNvSpPr txBox="1"/>
      </xdr:nvSpPr>
      <xdr:spPr>
        <a:xfrm>
          <a:off x="7757160" y="24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xdr:col>
      <xdr:colOff>312789</xdr:colOff>
      <xdr:row>8</xdr:row>
      <xdr:rowOff>31325</xdr:rowOff>
    </xdr:from>
    <xdr:to>
      <xdr:col>12</xdr:col>
      <xdr:colOff>1201615</xdr:colOff>
      <xdr:row>9</xdr:row>
      <xdr:rowOff>174625</xdr:rowOff>
    </xdr:to>
    <xdr:sp macro="" textlink="">
      <xdr:nvSpPr>
        <xdr:cNvPr id="7" name="正方形/長方形 6">
          <a:extLst>
            <a:ext uri="{FF2B5EF4-FFF2-40B4-BE49-F238E27FC236}">
              <a16:creationId xmlns:a16="http://schemas.microsoft.com/office/drawing/2014/main" id="{551B2150-3C09-4E8E-9454-FC917D973ADF}"/>
            </a:ext>
          </a:extLst>
        </xdr:cNvPr>
        <xdr:cNvSpPr/>
      </xdr:nvSpPr>
      <xdr:spPr>
        <a:xfrm>
          <a:off x="2492109" y="1433405"/>
          <a:ext cx="3875866" cy="326180"/>
        </a:xfrm>
        <a:prstGeom prst="rect">
          <a:avLst/>
        </a:prstGeom>
        <a:solidFill>
          <a:srgbClr val="DDDDDD">
            <a:alpha val="5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記載不要</a:t>
          </a:r>
        </a:p>
      </xdr:txBody>
    </xdr:sp>
    <xdr:clientData/>
  </xdr:twoCellAnchor>
  <xdr:twoCellAnchor>
    <xdr:from>
      <xdr:col>10</xdr:col>
      <xdr:colOff>245372</xdr:colOff>
      <xdr:row>15</xdr:row>
      <xdr:rowOff>175764</xdr:rowOff>
    </xdr:from>
    <xdr:to>
      <xdr:col>12</xdr:col>
      <xdr:colOff>1132417</xdr:colOff>
      <xdr:row>18</xdr:row>
      <xdr:rowOff>75955</xdr:rowOff>
    </xdr:to>
    <xdr:sp macro="" textlink="">
      <xdr:nvSpPr>
        <xdr:cNvPr id="8" name="吹き出し: 折線 7">
          <a:extLst>
            <a:ext uri="{FF2B5EF4-FFF2-40B4-BE49-F238E27FC236}">
              <a16:creationId xmlns:a16="http://schemas.microsoft.com/office/drawing/2014/main" id="{7F73255F-D91E-4443-8721-10636D2EE821}"/>
            </a:ext>
          </a:extLst>
        </xdr:cNvPr>
        <xdr:cNvSpPr/>
      </xdr:nvSpPr>
      <xdr:spPr>
        <a:xfrm>
          <a:off x="4558292" y="2858004"/>
          <a:ext cx="1740485" cy="448831"/>
        </a:xfrm>
        <a:prstGeom prst="borderCallout2">
          <a:avLst>
            <a:gd name="adj1" fmla="val 18750"/>
            <a:gd name="adj2" fmla="val -8333"/>
            <a:gd name="adj3" fmla="val 18750"/>
            <a:gd name="adj4" fmla="val -16667"/>
            <a:gd name="adj5" fmla="val -29276"/>
            <a:gd name="adj6" fmla="val -37890"/>
          </a:avLst>
        </a:prstGeom>
        <a:solidFill>
          <a:srgbClr val="DAE3F3"/>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就労時間帯が曜日で異なる場合はこの欄に記載</a:t>
          </a:r>
        </a:p>
      </xdr:txBody>
    </xdr:sp>
    <xdr:clientData/>
  </xdr:twoCellAnchor>
  <xdr:twoCellAnchor>
    <xdr:from>
      <xdr:col>0</xdr:col>
      <xdr:colOff>320405</xdr:colOff>
      <xdr:row>25</xdr:row>
      <xdr:rowOff>14106</xdr:rowOff>
    </xdr:from>
    <xdr:to>
      <xdr:col>12</xdr:col>
      <xdr:colOff>1190719</xdr:colOff>
      <xdr:row>25</xdr:row>
      <xdr:rowOff>117929</xdr:rowOff>
    </xdr:to>
    <xdr:sp macro="" textlink="">
      <xdr:nvSpPr>
        <xdr:cNvPr id="9" name="四角形: 1 つの角を丸める 8">
          <a:extLst>
            <a:ext uri="{FF2B5EF4-FFF2-40B4-BE49-F238E27FC236}">
              <a16:creationId xmlns:a16="http://schemas.microsoft.com/office/drawing/2014/main" id="{08FE08E1-94DD-436B-8F32-C8211FF5F545}"/>
            </a:ext>
          </a:extLst>
        </xdr:cNvPr>
        <xdr:cNvSpPr/>
      </xdr:nvSpPr>
      <xdr:spPr>
        <a:xfrm>
          <a:off x="320405" y="4448946"/>
          <a:ext cx="6036674" cy="103823"/>
        </a:xfrm>
        <a:prstGeom prst="round1Rect">
          <a:avLst/>
        </a:prstGeom>
        <a:solidFill>
          <a:srgbClr val="FFCCFF">
            <a:alpha val="34902"/>
          </a:srgb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345872</xdr:colOff>
      <xdr:row>31</xdr:row>
      <xdr:rowOff>139715</xdr:rowOff>
    </xdr:from>
    <xdr:to>
      <xdr:col>12</xdr:col>
      <xdr:colOff>1183532</xdr:colOff>
      <xdr:row>32</xdr:row>
      <xdr:rowOff>118816</xdr:rowOff>
    </xdr:to>
    <xdr:sp macro="" textlink="">
      <xdr:nvSpPr>
        <xdr:cNvPr id="10" name="四角形: 1 つの角を丸める 9">
          <a:extLst>
            <a:ext uri="{FF2B5EF4-FFF2-40B4-BE49-F238E27FC236}">
              <a16:creationId xmlns:a16="http://schemas.microsoft.com/office/drawing/2014/main" id="{5AD47346-B91D-4A9D-AC0F-2B67FAC6EAFB}"/>
            </a:ext>
          </a:extLst>
        </xdr:cNvPr>
        <xdr:cNvSpPr/>
      </xdr:nvSpPr>
      <xdr:spPr>
        <a:xfrm>
          <a:off x="5512232" y="5519435"/>
          <a:ext cx="837660" cy="161981"/>
        </a:xfrm>
        <a:prstGeom prst="round1Rect">
          <a:avLst>
            <a:gd name="adj" fmla="val 0"/>
          </a:avLst>
        </a:prstGeom>
        <a:solidFill>
          <a:srgbClr val="FFCCFF">
            <a:alpha val="34902"/>
          </a:srgb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234842</xdr:colOff>
      <xdr:row>25</xdr:row>
      <xdr:rowOff>179174</xdr:rowOff>
    </xdr:from>
    <xdr:to>
      <xdr:col>9</xdr:col>
      <xdr:colOff>211982</xdr:colOff>
      <xdr:row>27</xdr:row>
      <xdr:rowOff>163934</xdr:rowOff>
    </xdr:to>
    <xdr:sp macro="" textlink="">
      <xdr:nvSpPr>
        <xdr:cNvPr id="11" name="テキスト ボックス 10">
          <a:extLst>
            <a:ext uri="{FF2B5EF4-FFF2-40B4-BE49-F238E27FC236}">
              <a16:creationId xmlns:a16="http://schemas.microsoft.com/office/drawing/2014/main" id="{2627CC2D-4B1F-421B-9224-D8CFF9081356}"/>
            </a:ext>
          </a:extLst>
        </xdr:cNvPr>
        <xdr:cNvSpPr txBox="1"/>
      </xdr:nvSpPr>
      <xdr:spPr>
        <a:xfrm>
          <a:off x="3694322" y="4614014"/>
          <a:ext cx="40386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①</a:t>
          </a:r>
        </a:p>
      </xdr:txBody>
    </xdr:sp>
    <xdr:clientData/>
  </xdr:twoCellAnchor>
  <xdr:twoCellAnchor>
    <xdr:from>
      <xdr:col>10</xdr:col>
      <xdr:colOff>248073</xdr:colOff>
      <xdr:row>25</xdr:row>
      <xdr:rowOff>175365</xdr:rowOff>
    </xdr:from>
    <xdr:to>
      <xdr:col>11</xdr:col>
      <xdr:colOff>223308</xdr:colOff>
      <xdr:row>27</xdr:row>
      <xdr:rowOff>160125</xdr:rowOff>
    </xdr:to>
    <xdr:sp macro="" textlink="">
      <xdr:nvSpPr>
        <xdr:cNvPr id="12" name="テキスト ボックス 11">
          <a:extLst>
            <a:ext uri="{FF2B5EF4-FFF2-40B4-BE49-F238E27FC236}">
              <a16:creationId xmlns:a16="http://schemas.microsoft.com/office/drawing/2014/main" id="{8CCBF994-30D5-4712-88F4-3CF8CA4C872D}"/>
            </a:ext>
          </a:extLst>
        </xdr:cNvPr>
        <xdr:cNvSpPr txBox="1"/>
      </xdr:nvSpPr>
      <xdr:spPr>
        <a:xfrm>
          <a:off x="4560993" y="4610205"/>
          <a:ext cx="401955"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②</a:t>
          </a:r>
        </a:p>
      </xdr:txBody>
    </xdr:sp>
    <xdr:clientData/>
  </xdr:twoCellAnchor>
  <xdr:twoCellAnchor>
    <xdr:from>
      <xdr:col>6</xdr:col>
      <xdr:colOff>118535</xdr:colOff>
      <xdr:row>43</xdr:row>
      <xdr:rowOff>405</xdr:rowOff>
    </xdr:from>
    <xdr:to>
      <xdr:col>12</xdr:col>
      <xdr:colOff>1106535</xdr:colOff>
      <xdr:row>44</xdr:row>
      <xdr:rowOff>489</xdr:rowOff>
    </xdr:to>
    <xdr:sp macro="" textlink="">
      <xdr:nvSpPr>
        <xdr:cNvPr id="13" name="正方形/長方形 12">
          <a:extLst>
            <a:ext uri="{FF2B5EF4-FFF2-40B4-BE49-F238E27FC236}">
              <a16:creationId xmlns:a16="http://schemas.microsoft.com/office/drawing/2014/main" id="{DB490B93-EF7C-4190-8903-421334140FD8}"/>
            </a:ext>
          </a:extLst>
        </xdr:cNvPr>
        <xdr:cNvSpPr/>
      </xdr:nvSpPr>
      <xdr:spPr>
        <a:xfrm>
          <a:off x="2724575" y="7887105"/>
          <a:ext cx="3548320" cy="182964"/>
        </a:xfrm>
        <a:prstGeom prst="rect">
          <a:avLst/>
        </a:prstGeom>
        <a:solidFill>
          <a:srgbClr val="DDDDDD">
            <a:alpha val="5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記載不要</a:t>
          </a:r>
        </a:p>
      </xdr:txBody>
    </xdr:sp>
    <xdr:clientData/>
  </xdr:twoCellAnchor>
  <xdr:twoCellAnchor>
    <xdr:from>
      <xdr:col>10</xdr:col>
      <xdr:colOff>150284</xdr:colOff>
      <xdr:row>41</xdr:row>
      <xdr:rowOff>171369</xdr:rowOff>
    </xdr:from>
    <xdr:to>
      <xdr:col>12</xdr:col>
      <xdr:colOff>1103617</xdr:colOff>
      <xdr:row>42</xdr:row>
      <xdr:rowOff>171452</xdr:rowOff>
    </xdr:to>
    <xdr:sp macro="" textlink="">
      <xdr:nvSpPr>
        <xdr:cNvPr id="14" name="正方形/長方形 13">
          <a:extLst>
            <a:ext uri="{FF2B5EF4-FFF2-40B4-BE49-F238E27FC236}">
              <a16:creationId xmlns:a16="http://schemas.microsoft.com/office/drawing/2014/main" id="{FADDD7FC-617C-414D-9E6B-12DDBB562C60}"/>
            </a:ext>
          </a:extLst>
        </xdr:cNvPr>
        <xdr:cNvSpPr/>
      </xdr:nvSpPr>
      <xdr:spPr>
        <a:xfrm>
          <a:off x="4463204" y="7692309"/>
          <a:ext cx="1806773" cy="182963"/>
        </a:xfrm>
        <a:prstGeom prst="rect">
          <a:avLst/>
        </a:prstGeom>
        <a:solidFill>
          <a:srgbClr val="DDDDDD">
            <a:alpha val="5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記載不要</a:t>
          </a:r>
        </a:p>
      </xdr:txBody>
    </xdr:sp>
    <xdr:clientData/>
  </xdr:twoCellAnchor>
  <xdr:twoCellAnchor>
    <xdr:from>
      <xdr:col>7</xdr:col>
      <xdr:colOff>313242</xdr:colOff>
      <xdr:row>24</xdr:row>
      <xdr:rowOff>84603</xdr:rowOff>
    </xdr:from>
    <xdr:to>
      <xdr:col>10</xdr:col>
      <xdr:colOff>47613</xdr:colOff>
      <xdr:row>25</xdr:row>
      <xdr:rowOff>14803</xdr:rowOff>
    </xdr:to>
    <xdr:sp macro="" textlink="">
      <xdr:nvSpPr>
        <xdr:cNvPr id="15" name="四角形: 1 つの角を丸める 14">
          <a:extLst>
            <a:ext uri="{FF2B5EF4-FFF2-40B4-BE49-F238E27FC236}">
              <a16:creationId xmlns:a16="http://schemas.microsoft.com/office/drawing/2014/main" id="{D49C83DB-22BF-40A8-97B7-BE67ACDDF1A1}"/>
            </a:ext>
          </a:extLst>
        </xdr:cNvPr>
        <xdr:cNvSpPr/>
      </xdr:nvSpPr>
      <xdr:spPr>
        <a:xfrm>
          <a:off x="3346002" y="4336563"/>
          <a:ext cx="1014531" cy="113080"/>
        </a:xfrm>
        <a:prstGeom prst="round1Rect">
          <a:avLst/>
        </a:prstGeom>
        <a:solidFill>
          <a:srgbClr val="FFCCFF">
            <a:alpha val="34902"/>
          </a:srgb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255108</xdr:colOff>
      <xdr:row>25</xdr:row>
      <xdr:rowOff>169216</xdr:rowOff>
    </xdr:from>
    <xdr:to>
      <xdr:col>12</xdr:col>
      <xdr:colOff>658968</xdr:colOff>
      <xdr:row>27</xdr:row>
      <xdr:rowOff>153976</xdr:rowOff>
    </xdr:to>
    <xdr:sp macro="" textlink="">
      <xdr:nvSpPr>
        <xdr:cNvPr id="16" name="テキスト ボックス 15">
          <a:extLst>
            <a:ext uri="{FF2B5EF4-FFF2-40B4-BE49-F238E27FC236}">
              <a16:creationId xmlns:a16="http://schemas.microsoft.com/office/drawing/2014/main" id="{C733E65C-B89C-4559-B557-2A1F7529A210}"/>
            </a:ext>
          </a:extLst>
        </xdr:cNvPr>
        <xdr:cNvSpPr txBox="1"/>
      </xdr:nvSpPr>
      <xdr:spPr>
        <a:xfrm>
          <a:off x="5421468" y="4604056"/>
          <a:ext cx="40386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③</a:t>
          </a:r>
        </a:p>
      </xdr:txBody>
    </xdr:sp>
    <xdr:clientData/>
  </xdr:twoCellAnchor>
  <xdr:twoCellAnchor>
    <xdr:from>
      <xdr:col>8</xdr:col>
      <xdr:colOff>310093</xdr:colOff>
      <xdr:row>29</xdr:row>
      <xdr:rowOff>120801</xdr:rowOff>
    </xdr:from>
    <xdr:to>
      <xdr:col>10</xdr:col>
      <xdr:colOff>296335</xdr:colOff>
      <xdr:row>32</xdr:row>
      <xdr:rowOff>119742</xdr:rowOff>
    </xdr:to>
    <xdr:sp macro="" textlink="">
      <xdr:nvSpPr>
        <xdr:cNvPr id="17" name="四角形: 1 つの角を丸める 16">
          <a:extLst>
            <a:ext uri="{FF2B5EF4-FFF2-40B4-BE49-F238E27FC236}">
              <a16:creationId xmlns:a16="http://schemas.microsoft.com/office/drawing/2014/main" id="{40C2EEF6-6B5C-4627-B42D-4EAFDCDC8426}"/>
            </a:ext>
          </a:extLst>
        </xdr:cNvPr>
        <xdr:cNvSpPr/>
      </xdr:nvSpPr>
      <xdr:spPr>
        <a:xfrm>
          <a:off x="3769573" y="5134761"/>
          <a:ext cx="839682" cy="547581"/>
        </a:xfrm>
        <a:prstGeom prst="round1Rect">
          <a:avLst>
            <a:gd name="adj" fmla="val 0"/>
          </a:avLst>
        </a:prstGeom>
        <a:solidFill>
          <a:srgbClr val="FFCCFF">
            <a:alpha val="34902"/>
          </a:srgb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201083</xdr:colOff>
      <xdr:row>49</xdr:row>
      <xdr:rowOff>0</xdr:rowOff>
    </xdr:from>
    <xdr:to>
      <xdr:col>12</xdr:col>
      <xdr:colOff>1121458</xdr:colOff>
      <xdr:row>52</xdr:row>
      <xdr:rowOff>28608</xdr:rowOff>
    </xdr:to>
    <xdr:pic>
      <xdr:nvPicPr>
        <xdr:cNvPr id="18" name="図 17">
          <a:extLst>
            <a:ext uri="{FF2B5EF4-FFF2-40B4-BE49-F238E27FC236}">
              <a16:creationId xmlns:a16="http://schemas.microsoft.com/office/drawing/2014/main" id="{EF6ED3A6-468C-4368-9155-F73DD460DC7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1083" y="8846820"/>
          <a:ext cx="6086735" cy="57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328084</xdr:colOff>
      <xdr:row>29</xdr:row>
      <xdr:rowOff>119743</xdr:rowOff>
    </xdr:from>
    <xdr:to>
      <xdr:col>12</xdr:col>
      <xdr:colOff>316149</xdr:colOff>
      <xdr:row>32</xdr:row>
      <xdr:rowOff>119743</xdr:rowOff>
    </xdr:to>
    <xdr:sp macro="" textlink="">
      <xdr:nvSpPr>
        <xdr:cNvPr id="19" name="四角形: 1 つの角を丸める 18">
          <a:extLst>
            <a:ext uri="{FF2B5EF4-FFF2-40B4-BE49-F238E27FC236}">
              <a16:creationId xmlns:a16="http://schemas.microsoft.com/office/drawing/2014/main" id="{29725D2D-736C-485B-AF7D-E6DDFD093CC4}"/>
            </a:ext>
          </a:extLst>
        </xdr:cNvPr>
        <xdr:cNvSpPr/>
      </xdr:nvSpPr>
      <xdr:spPr>
        <a:xfrm>
          <a:off x="4641004" y="5133703"/>
          <a:ext cx="841505" cy="548640"/>
        </a:xfrm>
        <a:prstGeom prst="round1Rect">
          <a:avLst>
            <a:gd name="adj" fmla="val 0"/>
          </a:avLst>
        </a:prstGeom>
        <a:solidFill>
          <a:srgbClr val="FFCCFF">
            <a:alpha val="34902"/>
          </a:srgbClr>
        </a:solid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319314</xdr:colOff>
      <xdr:row>23</xdr:row>
      <xdr:rowOff>170543</xdr:rowOff>
    </xdr:from>
    <xdr:to>
      <xdr:col>3</xdr:col>
      <xdr:colOff>6514</xdr:colOff>
      <xdr:row>24</xdr:row>
      <xdr:rowOff>100743</xdr:rowOff>
    </xdr:to>
    <xdr:sp macro="" textlink="">
      <xdr:nvSpPr>
        <xdr:cNvPr id="20" name="四角形: 1 つの角を丸める 19">
          <a:extLst>
            <a:ext uri="{FF2B5EF4-FFF2-40B4-BE49-F238E27FC236}">
              <a16:creationId xmlns:a16="http://schemas.microsoft.com/office/drawing/2014/main" id="{4B06E4A4-9702-4E19-9996-21C2609F321E}"/>
            </a:ext>
          </a:extLst>
        </xdr:cNvPr>
        <xdr:cNvSpPr/>
      </xdr:nvSpPr>
      <xdr:spPr>
        <a:xfrm>
          <a:off x="319314" y="4239623"/>
          <a:ext cx="1013080" cy="113080"/>
        </a:xfrm>
        <a:prstGeom prst="round1Rect">
          <a:avLst/>
        </a:prstGeom>
        <a:solidFill>
          <a:srgbClr val="FFCCFF">
            <a:alpha val="34902"/>
          </a:srgb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4</xdr:row>
      <xdr:rowOff>7619</xdr:rowOff>
    </xdr:from>
    <xdr:to>
      <xdr:col>5</xdr:col>
      <xdr:colOff>159840</xdr:colOff>
      <xdr:row>7</xdr:row>
      <xdr:rowOff>41819</xdr:rowOff>
    </xdr:to>
    <xdr:sp macro="" textlink="">
      <xdr:nvSpPr>
        <xdr:cNvPr id="2" name="フローチャート: 判断 1">
          <a:extLst>
            <a:ext uri="{FF2B5EF4-FFF2-40B4-BE49-F238E27FC236}">
              <a16:creationId xmlns:a16="http://schemas.microsoft.com/office/drawing/2014/main" id="{4C69D192-6EBC-4584-AF59-F4BB3785AA9A}"/>
            </a:ext>
          </a:extLst>
        </xdr:cNvPr>
        <xdr:cNvSpPr/>
      </xdr:nvSpPr>
      <xdr:spPr>
        <a:xfrm>
          <a:off x="129540" y="464819"/>
          <a:ext cx="1440000" cy="72000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MS UI Gothic" panose="020B0600070205080204" pitchFamily="50" charset="-128"/>
              <a:ea typeface="MS UI Gothic" panose="020B0600070205080204" pitchFamily="50" charset="-128"/>
            </a:rPr>
            <a:t>週</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日以上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0</xdr:col>
      <xdr:colOff>129540</xdr:colOff>
      <xdr:row>8</xdr:row>
      <xdr:rowOff>7619</xdr:rowOff>
    </xdr:from>
    <xdr:to>
      <xdr:col>5</xdr:col>
      <xdr:colOff>159840</xdr:colOff>
      <xdr:row>11</xdr:row>
      <xdr:rowOff>41819</xdr:rowOff>
    </xdr:to>
    <xdr:sp macro="" textlink="">
      <xdr:nvSpPr>
        <xdr:cNvPr id="3" name="フローチャート: 判断 2">
          <a:extLst>
            <a:ext uri="{FF2B5EF4-FFF2-40B4-BE49-F238E27FC236}">
              <a16:creationId xmlns:a16="http://schemas.microsoft.com/office/drawing/2014/main" id="{43E3E463-4540-44CF-A157-56FC22ED6B7C}"/>
            </a:ext>
          </a:extLst>
        </xdr:cNvPr>
        <xdr:cNvSpPr/>
      </xdr:nvSpPr>
      <xdr:spPr>
        <a:xfrm>
          <a:off x="129540" y="1379219"/>
          <a:ext cx="1440000" cy="72000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7</a:t>
          </a:r>
          <a:r>
            <a:rPr kumimoji="1" lang="ja-JP" altLang="en-US" sz="800">
              <a:latin typeface="MS UI Gothic" panose="020B0600070205080204" pitchFamily="50" charset="-128"/>
              <a:ea typeface="MS UI Gothic" panose="020B0600070205080204" pitchFamily="50" charset="-128"/>
            </a:rPr>
            <a:t>時間</a:t>
          </a:r>
          <a:r>
            <a:rPr kumimoji="1" lang="en-US" altLang="ja-JP" sz="800">
              <a:latin typeface="MS UI Gothic" panose="020B0600070205080204" pitchFamily="50" charset="-128"/>
              <a:ea typeface="MS UI Gothic" panose="020B0600070205080204" pitchFamily="50" charset="-128"/>
            </a:rPr>
            <a:t>45</a:t>
          </a:r>
          <a:r>
            <a:rPr kumimoji="1" lang="ja-JP" altLang="en-US" sz="800">
              <a:latin typeface="MS UI Gothic" panose="020B0600070205080204" pitchFamily="50" charset="-128"/>
              <a:ea typeface="MS UI Gothic" panose="020B0600070205080204" pitchFamily="50" charset="-128"/>
            </a:rPr>
            <a:t>分以上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3</xdr:col>
      <xdr:colOff>2450</xdr:colOff>
      <xdr:row>7</xdr:row>
      <xdr:rowOff>41819</xdr:rowOff>
    </xdr:from>
    <xdr:to>
      <xdr:col>3</xdr:col>
      <xdr:colOff>2450</xdr:colOff>
      <xdr:row>8</xdr:row>
      <xdr:rowOff>7619</xdr:rowOff>
    </xdr:to>
    <xdr:cxnSp macro="">
      <xdr:nvCxnSpPr>
        <xdr:cNvPr id="5" name="直線矢印コネクタ 4">
          <a:extLst>
            <a:ext uri="{FF2B5EF4-FFF2-40B4-BE49-F238E27FC236}">
              <a16:creationId xmlns:a16="http://schemas.microsoft.com/office/drawing/2014/main" id="{29CB8545-3CCE-4524-A694-D5186E78FBD8}"/>
            </a:ext>
          </a:extLst>
        </xdr:cNvPr>
        <xdr:cNvCxnSpPr>
          <a:stCxn id="2" idx="2"/>
          <a:endCxn id="3" idx="0"/>
        </xdr:cNvCxnSpPr>
      </xdr:nvCxnSpPr>
      <xdr:spPr>
        <a:xfrm>
          <a:off x="855890" y="1677579"/>
          <a:ext cx="0" cy="19948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129540</xdr:colOff>
      <xdr:row>12</xdr:row>
      <xdr:rowOff>7619</xdr:rowOff>
    </xdr:from>
    <xdr:to>
      <xdr:col>5</xdr:col>
      <xdr:colOff>159840</xdr:colOff>
      <xdr:row>15</xdr:row>
      <xdr:rowOff>41819</xdr:rowOff>
    </xdr:to>
    <xdr:sp macro="" textlink="">
      <xdr:nvSpPr>
        <xdr:cNvPr id="7" name="フローチャート: 判断 6">
          <a:extLst>
            <a:ext uri="{FF2B5EF4-FFF2-40B4-BE49-F238E27FC236}">
              <a16:creationId xmlns:a16="http://schemas.microsoft.com/office/drawing/2014/main" id="{031201AB-A197-49F0-A1DE-2AA775449466}"/>
            </a:ext>
          </a:extLst>
        </xdr:cNvPr>
        <xdr:cNvSpPr/>
      </xdr:nvSpPr>
      <xdr:spPr>
        <a:xfrm>
          <a:off x="129540" y="2293619"/>
          <a:ext cx="1440000" cy="72000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18</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3</xdr:col>
      <xdr:colOff>3720</xdr:colOff>
      <xdr:row>11</xdr:row>
      <xdr:rowOff>41819</xdr:rowOff>
    </xdr:from>
    <xdr:to>
      <xdr:col>3</xdr:col>
      <xdr:colOff>3720</xdr:colOff>
      <xdr:row>12</xdr:row>
      <xdr:rowOff>7619</xdr:rowOff>
    </xdr:to>
    <xdr:cxnSp macro="">
      <xdr:nvCxnSpPr>
        <xdr:cNvPr id="8" name="直線矢印コネクタ 7">
          <a:extLst>
            <a:ext uri="{FF2B5EF4-FFF2-40B4-BE49-F238E27FC236}">
              <a16:creationId xmlns:a16="http://schemas.microsoft.com/office/drawing/2014/main" id="{7589B83B-76C8-4B3E-988D-550D0222F11A}"/>
            </a:ext>
          </a:extLst>
        </xdr:cNvPr>
        <xdr:cNvCxnSpPr>
          <a:stCxn id="3" idx="2"/>
          <a:endCxn id="7" idx="0"/>
        </xdr:cNvCxnSpPr>
      </xdr:nvCxnSpPr>
      <xdr:spPr>
        <a:xfrm>
          <a:off x="849540" y="2099219"/>
          <a:ext cx="0" cy="1944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167640</xdr:colOff>
      <xdr:row>16</xdr:row>
      <xdr:rowOff>15240</xdr:rowOff>
    </xdr:from>
    <xdr:to>
      <xdr:col>5</xdr:col>
      <xdr:colOff>125940</xdr:colOff>
      <xdr:row>18</xdr:row>
      <xdr:rowOff>26040</xdr:rowOff>
    </xdr:to>
    <xdr:sp macro="" textlink="">
      <xdr:nvSpPr>
        <xdr:cNvPr id="11" name="フローチャート: 処理 10">
          <a:extLst>
            <a:ext uri="{FF2B5EF4-FFF2-40B4-BE49-F238E27FC236}">
              <a16:creationId xmlns:a16="http://schemas.microsoft.com/office/drawing/2014/main" id="{E41C4D90-F22E-4FEE-8203-2591A1CA4399}"/>
            </a:ext>
          </a:extLst>
        </xdr:cNvPr>
        <xdr:cNvSpPr/>
      </xdr:nvSpPr>
      <xdr:spPr>
        <a:xfrm>
          <a:off x="167640" y="3215640"/>
          <a:ext cx="1368000" cy="46800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20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3</xdr:col>
      <xdr:colOff>3720</xdr:colOff>
      <xdr:row>15</xdr:row>
      <xdr:rowOff>41819</xdr:rowOff>
    </xdr:from>
    <xdr:to>
      <xdr:col>3</xdr:col>
      <xdr:colOff>5820</xdr:colOff>
      <xdr:row>16</xdr:row>
      <xdr:rowOff>15240</xdr:rowOff>
    </xdr:to>
    <xdr:cxnSp macro="">
      <xdr:nvCxnSpPr>
        <xdr:cNvPr id="12" name="直線矢印コネクタ 11">
          <a:extLst>
            <a:ext uri="{FF2B5EF4-FFF2-40B4-BE49-F238E27FC236}">
              <a16:creationId xmlns:a16="http://schemas.microsoft.com/office/drawing/2014/main" id="{209289AC-0718-41BA-96D8-70CF6985117F}"/>
            </a:ext>
          </a:extLst>
        </xdr:cNvPr>
        <xdr:cNvCxnSpPr>
          <a:stCxn id="7" idx="2"/>
          <a:endCxn id="11" idx="0"/>
        </xdr:cNvCxnSpPr>
      </xdr:nvCxnSpPr>
      <xdr:spPr>
        <a:xfrm>
          <a:off x="849540" y="3013619"/>
          <a:ext cx="2100" cy="20202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129540</xdr:colOff>
      <xdr:row>22</xdr:row>
      <xdr:rowOff>7619</xdr:rowOff>
    </xdr:from>
    <xdr:to>
      <xdr:col>9</xdr:col>
      <xdr:colOff>159840</xdr:colOff>
      <xdr:row>25</xdr:row>
      <xdr:rowOff>41819</xdr:rowOff>
    </xdr:to>
    <xdr:sp macro="" textlink="">
      <xdr:nvSpPr>
        <xdr:cNvPr id="20" name="フローチャート: 判断 19">
          <a:extLst>
            <a:ext uri="{FF2B5EF4-FFF2-40B4-BE49-F238E27FC236}">
              <a16:creationId xmlns:a16="http://schemas.microsoft.com/office/drawing/2014/main" id="{76E56426-9556-4514-BF1E-EF23AE8942A7}"/>
            </a:ext>
          </a:extLst>
        </xdr:cNvPr>
        <xdr:cNvSpPr/>
      </xdr:nvSpPr>
      <xdr:spPr>
        <a:xfrm>
          <a:off x="1267460" y="468121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15</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4</xdr:col>
      <xdr:colOff>167640</xdr:colOff>
      <xdr:row>26</xdr:row>
      <xdr:rowOff>7620</xdr:rowOff>
    </xdr:from>
    <xdr:to>
      <xdr:col>9</xdr:col>
      <xdr:colOff>125940</xdr:colOff>
      <xdr:row>28</xdr:row>
      <xdr:rowOff>18420</xdr:rowOff>
    </xdr:to>
    <xdr:sp macro="" textlink="">
      <xdr:nvSpPr>
        <xdr:cNvPr id="21" name="フローチャート: 処理 20">
          <a:extLst>
            <a:ext uri="{FF2B5EF4-FFF2-40B4-BE49-F238E27FC236}">
              <a16:creationId xmlns:a16="http://schemas.microsoft.com/office/drawing/2014/main" id="{42A24DF4-21DA-4F68-9F99-9CED054BB6FE}"/>
            </a:ext>
          </a:extLst>
        </xdr:cNvPr>
        <xdr:cNvSpPr/>
      </xdr:nvSpPr>
      <xdr:spPr>
        <a:xfrm>
          <a:off x="1305560" y="561594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18</a:t>
          </a:r>
        </a:p>
        <a:p>
          <a:pPr algn="ctr"/>
          <a:r>
            <a:rPr kumimoji="1" lang="ja-JP" altLang="en-US" sz="800">
              <a:latin typeface="MS UI Gothic" panose="020B0600070205080204" pitchFamily="50" charset="-128"/>
              <a:ea typeface="MS UI Gothic" panose="020B0600070205080204" pitchFamily="50" charset="-128"/>
            </a:rPr>
            <a:t>（深夜勤務で</a:t>
          </a:r>
          <a:r>
            <a:rPr kumimoji="1" lang="en-US" altLang="ja-JP" sz="800">
              <a:latin typeface="MS UI Gothic" panose="020B0600070205080204" pitchFamily="50" charset="-128"/>
              <a:ea typeface="MS UI Gothic" panose="020B0600070205080204" pitchFamily="50" charset="-128"/>
            </a:rPr>
            <a:t>20</a:t>
          </a:r>
          <a:r>
            <a:rPr kumimoji="1" lang="ja-JP" altLang="en-US" sz="800">
              <a:latin typeface="MS UI Gothic" panose="020B0600070205080204" pitchFamily="50" charset="-128"/>
              <a:ea typeface="MS UI Gothic" panose="020B0600070205080204" pitchFamily="50" charset="-128"/>
            </a:rPr>
            <a:t>の可能性有）</a:t>
          </a:r>
        </a:p>
      </xdr:txBody>
    </xdr:sp>
    <xdr:clientData/>
  </xdr:twoCellAnchor>
  <xdr:twoCellAnchor>
    <xdr:from>
      <xdr:col>7</xdr:col>
      <xdr:colOff>3720</xdr:colOff>
      <xdr:row>25</xdr:row>
      <xdr:rowOff>41819</xdr:rowOff>
    </xdr:from>
    <xdr:to>
      <xdr:col>7</xdr:col>
      <xdr:colOff>5820</xdr:colOff>
      <xdr:row>26</xdr:row>
      <xdr:rowOff>7620</xdr:rowOff>
    </xdr:to>
    <xdr:cxnSp macro="">
      <xdr:nvCxnSpPr>
        <xdr:cNvPr id="22" name="直線矢印コネクタ 21">
          <a:extLst>
            <a:ext uri="{FF2B5EF4-FFF2-40B4-BE49-F238E27FC236}">
              <a16:creationId xmlns:a16="http://schemas.microsoft.com/office/drawing/2014/main" id="{FA2CFBFF-022A-48D2-AFD7-3F05D1CB37DC}"/>
            </a:ext>
          </a:extLst>
        </xdr:cNvPr>
        <xdr:cNvCxnSpPr>
          <a:stCxn id="20" idx="2"/>
          <a:endCxn id="21" idx="0"/>
        </xdr:cNvCxnSpPr>
      </xdr:nvCxnSpPr>
      <xdr:spPr>
        <a:xfrm>
          <a:off x="1995080" y="541645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159840</xdr:colOff>
      <xdr:row>13</xdr:row>
      <xdr:rowOff>141559</xdr:rowOff>
    </xdr:from>
    <xdr:to>
      <xdr:col>7</xdr:col>
      <xdr:colOff>2450</xdr:colOff>
      <xdr:row>22</xdr:row>
      <xdr:rowOff>7619</xdr:rowOff>
    </xdr:to>
    <xdr:cxnSp macro="">
      <xdr:nvCxnSpPr>
        <xdr:cNvPr id="29" name="コネクタ: カギ線 28">
          <a:extLst>
            <a:ext uri="{FF2B5EF4-FFF2-40B4-BE49-F238E27FC236}">
              <a16:creationId xmlns:a16="http://schemas.microsoft.com/office/drawing/2014/main" id="{7A6B4FE2-4EF4-4AC0-AD0C-A0BA7BDA79A4}"/>
            </a:ext>
          </a:extLst>
        </xdr:cNvPr>
        <xdr:cNvCxnSpPr>
          <a:stCxn id="7" idx="3"/>
          <a:endCxn id="20" idx="0"/>
        </xdr:cNvCxnSpPr>
      </xdr:nvCxnSpPr>
      <xdr:spPr>
        <a:xfrm>
          <a:off x="1582240" y="2712039"/>
          <a:ext cx="411570" cy="196918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129540</xdr:colOff>
      <xdr:row>28</xdr:row>
      <xdr:rowOff>7619</xdr:rowOff>
    </xdr:from>
    <xdr:to>
      <xdr:col>13</xdr:col>
      <xdr:colOff>159840</xdr:colOff>
      <xdr:row>31</xdr:row>
      <xdr:rowOff>41819</xdr:rowOff>
    </xdr:to>
    <xdr:sp macro="" textlink="">
      <xdr:nvSpPr>
        <xdr:cNvPr id="30" name="フローチャート: 判断 29">
          <a:extLst>
            <a:ext uri="{FF2B5EF4-FFF2-40B4-BE49-F238E27FC236}">
              <a16:creationId xmlns:a16="http://schemas.microsoft.com/office/drawing/2014/main" id="{4230F601-AF1F-409F-B1F9-769945A86A88}"/>
            </a:ext>
          </a:extLst>
        </xdr:cNvPr>
        <xdr:cNvSpPr/>
      </xdr:nvSpPr>
      <xdr:spPr>
        <a:xfrm>
          <a:off x="2405380" y="608329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8</xdr:col>
      <xdr:colOff>167640</xdr:colOff>
      <xdr:row>32</xdr:row>
      <xdr:rowOff>7620</xdr:rowOff>
    </xdr:from>
    <xdr:to>
      <xdr:col>13</xdr:col>
      <xdr:colOff>125940</xdr:colOff>
      <xdr:row>34</xdr:row>
      <xdr:rowOff>18420</xdr:rowOff>
    </xdr:to>
    <xdr:sp macro="" textlink="">
      <xdr:nvSpPr>
        <xdr:cNvPr id="31" name="フローチャート: 処理 30">
          <a:extLst>
            <a:ext uri="{FF2B5EF4-FFF2-40B4-BE49-F238E27FC236}">
              <a16:creationId xmlns:a16="http://schemas.microsoft.com/office/drawing/2014/main" id="{49F5CDF8-C7CD-4FE5-B8F6-EE7BEF21938E}"/>
            </a:ext>
          </a:extLst>
        </xdr:cNvPr>
        <xdr:cNvSpPr/>
      </xdr:nvSpPr>
      <xdr:spPr>
        <a:xfrm>
          <a:off x="2443480" y="701802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16</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S UI Gothic" panose="020B0600070205080204" pitchFamily="50" charset="-128"/>
              <a:ea typeface="MS UI Gothic" panose="020B0600070205080204" pitchFamily="50" charset="-128"/>
              <a:cs typeface="+mn-cs"/>
            </a:rPr>
            <a:t>（深夜勤務で</a:t>
          </a:r>
          <a:r>
            <a:rPr kumimoji="1" lang="en-US" altLang="ja-JP" sz="800">
              <a:solidFill>
                <a:schemeClr val="dk1"/>
              </a:solidFill>
              <a:effectLst/>
              <a:latin typeface="MS UI Gothic" panose="020B0600070205080204" pitchFamily="50" charset="-128"/>
              <a:ea typeface="MS UI Gothic" panose="020B0600070205080204" pitchFamily="50" charset="-128"/>
              <a:cs typeface="+mn-cs"/>
            </a:rPr>
            <a:t>20</a:t>
          </a:r>
          <a:r>
            <a:rPr kumimoji="1" lang="ja-JP" altLang="ja-JP" sz="800">
              <a:solidFill>
                <a:schemeClr val="dk1"/>
              </a:solidFill>
              <a:effectLst/>
              <a:latin typeface="MS UI Gothic" panose="020B0600070205080204" pitchFamily="50" charset="-128"/>
              <a:ea typeface="MS UI Gothic" panose="020B0600070205080204" pitchFamily="50" charset="-128"/>
              <a:cs typeface="+mn-cs"/>
            </a:rPr>
            <a:t>の可能性有）</a:t>
          </a:r>
          <a:endParaRPr lang="ja-JP" altLang="ja-JP" sz="800">
            <a:effectLst/>
            <a:latin typeface="MS UI Gothic" panose="020B0600070205080204" pitchFamily="50" charset="-128"/>
            <a:ea typeface="MS UI Gothic" panose="020B0600070205080204" pitchFamily="50" charset="-128"/>
          </a:endParaRPr>
        </a:p>
      </xdr:txBody>
    </xdr:sp>
    <xdr:clientData/>
  </xdr:twoCellAnchor>
  <xdr:twoCellAnchor>
    <xdr:from>
      <xdr:col>11</xdr:col>
      <xdr:colOff>3720</xdr:colOff>
      <xdr:row>31</xdr:row>
      <xdr:rowOff>41819</xdr:rowOff>
    </xdr:from>
    <xdr:to>
      <xdr:col>11</xdr:col>
      <xdr:colOff>5820</xdr:colOff>
      <xdr:row>32</xdr:row>
      <xdr:rowOff>7620</xdr:rowOff>
    </xdr:to>
    <xdr:cxnSp macro="">
      <xdr:nvCxnSpPr>
        <xdr:cNvPr id="32" name="直線矢印コネクタ 31">
          <a:extLst>
            <a:ext uri="{FF2B5EF4-FFF2-40B4-BE49-F238E27FC236}">
              <a16:creationId xmlns:a16="http://schemas.microsoft.com/office/drawing/2014/main" id="{7A53C7BD-C54C-4A54-8177-5632535F9647}"/>
            </a:ext>
          </a:extLst>
        </xdr:cNvPr>
        <xdr:cNvCxnSpPr>
          <a:stCxn id="30" idx="2"/>
          <a:endCxn id="31" idx="0"/>
        </xdr:cNvCxnSpPr>
      </xdr:nvCxnSpPr>
      <xdr:spPr>
        <a:xfrm>
          <a:off x="3133000" y="681853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159840</xdr:colOff>
      <xdr:row>23</xdr:row>
      <xdr:rowOff>141559</xdr:rowOff>
    </xdr:from>
    <xdr:to>
      <xdr:col>11</xdr:col>
      <xdr:colOff>2450</xdr:colOff>
      <xdr:row>28</xdr:row>
      <xdr:rowOff>7619</xdr:rowOff>
    </xdr:to>
    <xdr:cxnSp macro="">
      <xdr:nvCxnSpPr>
        <xdr:cNvPr id="34" name="コネクタ: カギ線 33">
          <a:extLst>
            <a:ext uri="{FF2B5EF4-FFF2-40B4-BE49-F238E27FC236}">
              <a16:creationId xmlns:a16="http://schemas.microsoft.com/office/drawing/2014/main" id="{0D1C03A8-3B3A-4A4E-815A-656E93C06445}"/>
            </a:ext>
          </a:extLst>
        </xdr:cNvPr>
        <xdr:cNvCxnSpPr>
          <a:stCxn id="20" idx="3"/>
          <a:endCxn id="30" idx="0"/>
        </xdr:cNvCxnSpPr>
      </xdr:nvCxnSpPr>
      <xdr:spPr>
        <a:xfrm>
          <a:off x="2720160" y="5048839"/>
          <a:ext cx="411570" cy="103446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159840</xdr:colOff>
      <xdr:row>13</xdr:row>
      <xdr:rowOff>141559</xdr:rowOff>
    </xdr:from>
    <xdr:to>
      <xdr:col>7</xdr:col>
      <xdr:colOff>2450</xdr:colOff>
      <xdr:row>22</xdr:row>
      <xdr:rowOff>7619</xdr:rowOff>
    </xdr:to>
    <xdr:cxnSp macro="">
      <xdr:nvCxnSpPr>
        <xdr:cNvPr id="35" name="コネクタ: カギ線 34">
          <a:extLst>
            <a:ext uri="{FF2B5EF4-FFF2-40B4-BE49-F238E27FC236}">
              <a16:creationId xmlns:a16="http://schemas.microsoft.com/office/drawing/2014/main" id="{DA8F3453-0F09-4727-97F5-3E2959F1B40A}"/>
            </a:ext>
          </a:extLst>
        </xdr:cNvPr>
        <xdr:cNvCxnSpPr>
          <a:stCxn id="7" idx="3"/>
          <a:endCxn id="20" idx="0"/>
        </xdr:cNvCxnSpPr>
      </xdr:nvCxnSpPr>
      <xdr:spPr>
        <a:xfrm>
          <a:off x="1582240" y="2712039"/>
          <a:ext cx="411570" cy="196918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159840</xdr:colOff>
      <xdr:row>29</xdr:row>
      <xdr:rowOff>139019</xdr:rowOff>
    </xdr:from>
    <xdr:to>
      <xdr:col>14</xdr:col>
      <xdr:colOff>280140</xdr:colOff>
      <xdr:row>40</xdr:row>
      <xdr:rowOff>220980</xdr:rowOff>
    </xdr:to>
    <xdr:cxnSp macro="">
      <xdr:nvCxnSpPr>
        <xdr:cNvPr id="40" name="コネクタ: カギ線 39">
          <a:extLst>
            <a:ext uri="{FF2B5EF4-FFF2-40B4-BE49-F238E27FC236}">
              <a16:creationId xmlns:a16="http://schemas.microsoft.com/office/drawing/2014/main" id="{11A579A7-5EBE-4D7C-9652-1DA0CECBA1DF}"/>
            </a:ext>
          </a:extLst>
        </xdr:cNvPr>
        <xdr:cNvCxnSpPr>
          <a:stCxn id="30" idx="3"/>
          <a:endCxn id="42" idx="0"/>
        </xdr:cNvCxnSpPr>
      </xdr:nvCxnSpPr>
      <xdr:spPr>
        <a:xfrm>
          <a:off x="3825060" y="6768419"/>
          <a:ext cx="402240" cy="259656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160020</xdr:colOff>
      <xdr:row>40</xdr:row>
      <xdr:rowOff>220980</xdr:rowOff>
    </xdr:from>
    <xdr:to>
      <xdr:col>17</xdr:col>
      <xdr:colOff>118320</xdr:colOff>
      <xdr:row>43</xdr:row>
      <xdr:rowOff>220980</xdr:rowOff>
    </xdr:to>
    <xdr:sp macro="" textlink="">
      <xdr:nvSpPr>
        <xdr:cNvPr id="42" name="フローチャート: 処理 41">
          <a:extLst>
            <a:ext uri="{FF2B5EF4-FFF2-40B4-BE49-F238E27FC236}">
              <a16:creationId xmlns:a16="http://schemas.microsoft.com/office/drawing/2014/main" id="{E6151B25-5C06-48C0-9A4E-9E9F39AF6D48}"/>
            </a:ext>
          </a:extLst>
        </xdr:cNvPr>
        <xdr:cNvSpPr/>
      </xdr:nvSpPr>
      <xdr:spPr>
        <a:xfrm>
          <a:off x="3543300" y="9364980"/>
          <a:ext cx="1368000" cy="68580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p>
        <a:p>
          <a:pPr algn="ctr"/>
          <a:r>
            <a:rPr kumimoji="1" lang="ja-JP" altLang="en-US" sz="800">
              <a:latin typeface="MS UI Gothic" panose="020B0600070205080204" pitchFamily="50" charset="-128"/>
              <a:ea typeface="MS UI Gothic" panose="020B0600070205080204" pitchFamily="50" charset="-128"/>
            </a:rPr>
            <a:t>（深夜勤務で</a:t>
          </a:r>
          <a:r>
            <a:rPr kumimoji="1" lang="en-US" altLang="ja-JP" sz="800">
              <a:latin typeface="MS UI Gothic" panose="020B0600070205080204" pitchFamily="50" charset="-128"/>
              <a:ea typeface="MS UI Gothic" panose="020B0600070205080204" pitchFamily="50" charset="-128"/>
            </a:rPr>
            <a:t>20</a:t>
          </a:r>
          <a:r>
            <a:rPr kumimoji="1" lang="ja-JP" altLang="en-US" sz="800">
              <a:latin typeface="MS UI Gothic" panose="020B0600070205080204" pitchFamily="50" charset="-128"/>
              <a:ea typeface="MS UI Gothic" panose="020B0600070205080204" pitchFamily="50" charset="-128"/>
            </a:rPr>
            <a:t>の可能性有）</a:t>
          </a:r>
          <a:endParaRPr kumimoji="1" lang="en-US" altLang="ja-JP" sz="800">
            <a:latin typeface="MS UI Gothic" panose="020B0600070205080204" pitchFamily="50" charset="-128"/>
            <a:ea typeface="MS UI Gothic" panose="020B0600070205080204" pitchFamily="50" charset="-128"/>
          </a:endParaRPr>
        </a:p>
        <a:p>
          <a:pPr algn="ct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の可能性有）</a:t>
          </a:r>
        </a:p>
      </xdr:txBody>
    </xdr:sp>
    <xdr:clientData/>
  </xdr:twoCellAnchor>
  <xdr:twoCellAnchor>
    <xdr:from>
      <xdr:col>8</xdr:col>
      <xdr:colOff>129540</xdr:colOff>
      <xdr:row>11</xdr:row>
      <xdr:rowOff>7619</xdr:rowOff>
    </xdr:from>
    <xdr:to>
      <xdr:col>13</xdr:col>
      <xdr:colOff>159840</xdr:colOff>
      <xdr:row>14</xdr:row>
      <xdr:rowOff>41819</xdr:rowOff>
    </xdr:to>
    <xdr:sp macro="" textlink="">
      <xdr:nvSpPr>
        <xdr:cNvPr id="65" name="フローチャート: 判断 64">
          <a:extLst>
            <a:ext uri="{FF2B5EF4-FFF2-40B4-BE49-F238E27FC236}">
              <a16:creationId xmlns:a16="http://schemas.microsoft.com/office/drawing/2014/main" id="{29344361-A12F-432B-9C57-D5D203522592}"/>
            </a:ext>
          </a:extLst>
        </xdr:cNvPr>
        <xdr:cNvSpPr/>
      </xdr:nvSpPr>
      <xdr:spPr>
        <a:xfrm>
          <a:off x="2405380" y="211073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4</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8</xdr:col>
      <xdr:colOff>129540</xdr:colOff>
      <xdr:row>16</xdr:row>
      <xdr:rowOff>7619</xdr:rowOff>
    </xdr:from>
    <xdr:to>
      <xdr:col>13</xdr:col>
      <xdr:colOff>159840</xdr:colOff>
      <xdr:row>19</xdr:row>
      <xdr:rowOff>41819</xdr:rowOff>
    </xdr:to>
    <xdr:sp macro="" textlink="">
      <xdr:nvSpPr>
        <xdr:cNvPr id="70" name="フローチャート: 判断 69">
          <a:extLst>
            <a:ext uri="{FF2B5EF4-FFF2-40B4-BE49-F238E27FC236}">
              <a16:creationId xmlns:a16="http://schemas.microsoft.com/office/drawing/2014/main" id="{D48CCAC3-23D7-4403-90AB-20468432E020}"/>
            </a:ext>
          </a:extLst>
        </xdr:cNvPr>
        <xdr:cNvSpPr/>
      </xdr:nvSpPr>
      <xdr:spPr>
        <a:xfrm>
          <a:off x="2405380" y="327913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18</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8</xdr:col>
      <xdr:colOff>167640</xdr:colOff>
      <xdr:row>19</xdr:row>
      <xdr:rowOff>220980</xdr:rowOff>
    </xdr:from>
    <xdr:to>
      <xdr:col>13</xdr:col>
      <xdr:colOff>125940</xdr:colOff>
      <xdr:row>21</xdr:row>
      <xdr:rowOff>231780</xdr:rowOff>
    </xdr:to>
    <xdr:sp macro="" textlink="">
      <xdr:nvSpPr>
        <xdr:cNvPr id="72" name="フローチャート: 処理 71">
          <a:extLst>
            <a:ext uri="{FF2B5EF4-FFF2-40B4-BE49-F238E27FC236}">
              <a16:creationId xmlns:a16="http://schemas.microsoft.com/office/drawing/2014/main" id="{17949435-9E5D-4A2F-9F18-2A29150A24B7}"/>
            </a:ext>
          </a:extLst>
        </xdr:cNvPr>
        <xdr:cNvSpPr/>
      </xdr:nvSpPr>
      <xdr:spPr>
        <a:xfrm>
          <a:off x="2443480" y="419354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19</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11</xdr:col>
      <xdr:colOff>2450</xdr:colOff>
      <xdr:row>14</xdr:row>
      <xdr:rowOff>41819</xdr:rowOff>
    </xdr:from>
    <xdr:to>
      <xdr:col>11</xdr:col>
      <xdr:colOff>2450</xdr:colOff>
      <xdr:row>16</xdr:row>
      <xdr:rowOff>7619</xdr:rowOff>
    </xdr:to>
    <xdr:cxnSp macro="">
      <xdr:nvCxnSpPr>
        <xdr:cNvPr id="73" name="直線矢印コネクタ 72">
          <a:extLst>
            <a:ext uri="{FF2B5EF4-FFF2-40B4-BE49-F238E27FC236}">
              <a16:creationId xmlns:a16="http://schemas.microsoft.com/office/drawing/2014/main" id="{E10235F0-A938-46C8-9F0C-DA023524B4DB}"/>
            </a:ext>
          </a:extLst>
        </xdr:cNvPr>
        <xdr:cNvCxnSpPr>
          <a:stCxn id="65" idx="2"/>
          <a:endCxn id="70" idx="0"/>
        </xdr:cNvCxnSpPr>
      </xdr:nvCxnSpPr>
      <xdr:spPr>
        <a:xfrm>
          <a:off x="3131730" y="2845979"/>
          <a:ext cx="0" cy="43316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2450</xdr:colOff>
      <xdr:row>19</xdr:row>
      <xdr:rowOff>41819</xdr:rowOff>
    </xdr:from>
    <xdr:to>
      <xdr:col>11</xdr:col>
      <xdr:colOff>4550</xdr:colOff>
      <xdr:row>19</xdr:row>
      <xdr:rowOff>220980</xdr:rowOff>
    </xdr:to>
    <xdr:cxnSp macro="">
      <xdr:nvCxnSpPr>
        <xdr:cNvPr id="74" name="直線矢印コネクタ 73">
          <a:extLst>
            <a:ext uri="{FF2B5EF4-FFF2-40B4-BE49-F238E27FC236}">
              <a16:creationId xmlns:a16="http://schemas.microsoft.com/office/drawing/2014/main" id="{ABCDEFA1-54E6-44D1-9AAF-F40A53184786}"/>
            </a:ext>
          </a:extLst>
        </xdr:cNvPr>
        <xdr:cNvCxnSpPr>
          <a:stCxn id="70" idx="2"/>
          <a:endCxn id="72" idx="0"/>
        </xdr:cNvCxnSpPr>
      </xdr:nvCxnSpPr>
      <xdr:spPr>
        <a:xfrm>
          <a:off x="3131730" y="4014379"/>
          <a:ext cx="2100" cy="17916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159840</xdr:colOff>
      <xdr:row>9</xdr:row>
      <xdr:rowOff>141559</xdr:rowOff>
    </xdr:from>
    <xdr:to>
      <xdr:col>11</xdr:col>
      <xdr:colOff>2450</xdr:colOff>
      <xdr:row>11</xdr:row>
      <xdr:rowOff>7619</xdr:rowOff>
    </xdr:to>
    <xdr:cxnSp macro="">
      <xdr:nvCxnSpPr>
        <xdr:cNvPr id="75" name="コネクタ: カギ線 74">
          <a:extLst>
            <a:ext uri="{FF2B5EF4-FFF2-40B4-BE49-F238E27FC236}">
              <a16:creationId xmlns:a16="http://schemas.microsoft.com/office/drawing/2014/main" id="{9DCC6A8D-A1B3-4262-A538-7574DA38B097}"/>
            </a:ext>
          </a:extLst>
        </xdr:cNvPr>
        <xdr:cNvCxnSpPr>
          <a:stCxn id="3" idx="3"/>
          <a:endCxn id="65" idx="0"/>
        </xdr:cNvCxnSpPr>
      </xdr:nvCxnSpPr>
      <xdr:spPr>
        <a:xfrm>
          <a:off x="1582240" y="1777319"/>
          <a:ext cx="1549490" cy="33342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121920</xdr:colOff>
      <xdr:row>22</xdr:row>
      <xdr:rowOff>7619</xdr:rowOff>
    </xdr:from>
    <xdr:to>
      <xdr:col>17</xdr:col>
      <xdr:colOff>152220</xdr:colOff>
      <xdr:row>25</xdr:row>
      <xdr:rowOff>41819</xdr:rowOff>
    </xdr:to>
    <xdr:sp macro="" textlink="">
      <xdr:nvSpPr>
        <xdr:cNvPr id="85" name="フローチャート: 判断 84">
          <a:extLst>
            <a:ext uri="{FF2B5EF4-FFF2-40B4-BE49-F238E27FC236}">
              <a16:creationId xmlns:a16="http://schemas.microsoft.com/office/drawing/2014/main" id="{F5882069-EFC0-41C3-9642-7424EEE7F84C}"/>
            </a:ext>
          </a:extLst>
        </xdr:cNvPr>
        <xdr:cNvSpPr/>
      </xdr:nvSpPr>
      <xdr:spPr>
        <a:xfrm>
          <a:off x="3535680" y="468121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15</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12</xdr:col>
      <xdr:colOff>160020</xdr:colOff>
      <xdr:row>26</xdr:row>
      <xdr:rowOff>7620</xdr:rowOff>
    </xdr:from>
    <xdr:to>
      <xdr:col>17</xdr:col>
      <xdr:colOff>118320</xdr:colOff>
      <xdr:row>28</xdr:row>
      <xdr:rowOff>18420</xdr:rowOff>
    </xdr:to>
    <xdr:sp macro="" textlink="">
      <xdr:nvSpPr>
        <xdr:cNvPr id="86" name="フローチャート: 処理 85">
          <a:extLst>
            <a:ext uri="{FF2B5EF4-FFF2-40B4-BE49-F238E27FC236}">
              <a16:creationId xmlns:a16="http://schemas.microsoft.com/office/drawing/2014/main" id="{E583BB7A-620F-4168-ACA6-CBB4045174F6}"/>
            </a:ext>
          </a:extLst>
        </xdr:cNvPr>
        <xdr:cNvSpPr/>
      </xdr:nvSpPr>
      <xdr:spPr>
        <a:xfrm>
          <a:off x="3573780" y="561594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17</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14</xdr:col>
      <xdr:colOff>278040</xdr:colOff>
      <xdr:row>25</xdr:row>
      <xdr:rowOff>41819</xdr:rowOff>
    </xdr:from>
    <xdr:to>
      <xdr:col>14</xdr:col>
      <xdr:colOff>280140</xdr:colOff>
      <xdr:row>26</xdr:row>
      <xdr:rowOff>7620</xdr:rowOff>
    </xdr:to>
    <xdr:cxnSp macro="">
      <xdr:nvCxnSpPr>
        <xdr:cNvPr id="87" name="直線矢印コネクタ 86">
          <a:extLst>
            <a:ext uri="{FF2B5EF4-FFF2-40B4-BE49-F238E27FC236}">
              <a16:creationId xmlns:a16="http://schemas.microsoft.com/office/drawing/2014/main" id="{AB9CB3A6-86DA-4F01-989D-F58A796276B2}"/>
            </a:ext>
          </a:extLst>
        </xdr:cNvPr>
        <xdr:cNvCxnSpPr>
          <a:stCxn id="85" idx="2"/>
          <a:endCxn id="86" idx="0"/>
        </xdr:cNvCxnSpPr>
      </xdr:nvCxnSpPr>
      <xdr:spPr>
        <a:xfrm>
          <a:off x="4260760" y="541645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159840</xdr:colOff>
      <xdr:row>17</xdr:row>
      <xdr:rowOff>133939</xdr:rowOff>
    </xdr:from>
    <xdr:to>
      <xdr:col>14</xdr:col>
      <xdr:colOff>279310</xdr:colOff>
      <xdr:row>22</xdr:row>
      <xdr:rowOff>7619</xdr:rowOff>
    </xdr:to>
    <xdr:cxnSp macro="">
      <xdr:nvCxnSpPr>
        <xdr:cNvPr id="88" name="コネクタ: カギ線 87">
          <a:extLst>
            <a:ext uri="{FF2B5EF4-FFF2-40B4-BE49-F238E27FC236}">
              <a16:creationId xmlns:a16="http://schemas.microsoft.com/office/drawing/2014/main" id="{49737C53-1F01-47A9-84F7-2F4CFA4593AC}"/>
            </a:ext>
          </a:extLst>
        </xdr:cNvPr>
        <xdr:cNvCxnSpPr>
          <a:stCxn id="70" idx="3"/>
        </xdr:cNvCxnSpPr>
      </xdr:nvCxnSpPr>
      <xdr:spPr>
        <a:xfrm>
          <a:off x="3858080" y="3639139"/>
          <a:ext cx="403950" cy="104208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129540</xdr:colOff>
      <xdr:row>34</xdr:row>
      <xdr:rowOff>7619</xdr:rowOff>
    </xdr:from>
    <xdr:to>
      <xdr:col>21</xdr:col>
      <xdr:colOff>159840</xdr:colOff>
      <xdr:row>37</xdr:row>
      <xdr:rowOff>41819</xdr:rowOff>
    </xdr:to>
    <xdr:sp macro="" textlink="">
      <xdr:nvSpPr>
        <xdr:cNvPr id="93" name="フローチャート: 判断 92">
          <a:extLst>
            <a:ext uri="{FF2B5EF4-FFF2-40B4-BE49-F238E27FC236}">
              <a16:creationId xmlns:a16="http://schemas.microsoft.com/office/drawing/2014/main" id="{C72739E5-4187-4D48-A9A7-5A4EBE7A32E0}"/>
            </a:ext>
          </a:extLst>
        </xdr:cNvPr>
        <xdr:cNvSpPr/>
      </xdr:nvSpPr>
      <xdr:spPr>
        <a:xfrm>
          <a:off x="4681220" y="748537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16</xdr:col>
      <xdr:colOff>228600</xdr:colOff>
      <xdr:row>38</xdr:row>
      <xdr:rowOff>0</xdr:rowOff>
    </xdr:from>
    <xdr:to>
      <xdr:col>21</xdr:col>
      <xdr:colOff>64980</xdr:colOff>
      <xdr:row>40</xdr:row>
      <xdr:rowOff>10800</xdr:rowOff>
    </xdr:to>
    <xdr:sp macro="" textlink="">
      <xdr:nvSpPr>
        <xdr:cNvPr id="94" name="フローチャート: 処理 93">
          <a:extLst>
            <a:ext uri="{FF2B5EF4-FFF2-40B4-BE49-F238E27FC236}">
              <a16:creationId xmlns:a16="http://schemas.microsoft.com/office/drawing/2014/main" id="{2079AB75-C10A-4D6D-B6CD-6349DB5DE85B}"/>
            </a:ext>
          </a:extLst>
        </xdr:cNvPr>
        <xdr:cNvSpPr/>
      </xdr:nvSpPr>
      <xdr:spPr>
        <a:xfrm>
          <a:off x="4780280" y="8412480"/>
          <a:ext cx="125878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15</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19</xdr:col>
      <xdr:colOff>3720</xdr:colOff>
      <xdr:row>37</xdr:row>
      <xdr:rowOff>41819</xdr:rowOff>
    </xdr:from>
    <xdr:to>
      <xdr:col>19</xdr:col>
      <xdr:colOff>5820</xdr:colOff>
      <xdr:row>38</xdr:row>
      <xdr:rowOff>0</xdr:rowOff>
    </xdr:to>
    <xdr:cxnSp macro="">
      <xdr:nvCxnSpPr>
        <xdr:cNvPr id="95" name="直線矢印コネクタ 94">
          <a:extLst>
            <a:ext uri="{FF2B5EF4-FFF2-40B4-BE49-F238E27FC236}">
              <a16:creationId xmlns:a16="http://schemas.microsoft.com/office/drawing/2014/main" id="{A03468E8-6130-43B0-816B-DC2A5D0DE837}"/>
            </a:ext>
          </a:extLst>
        </xdr:cNvPr>
        <xdr:cNvCxnSpPr>
          <a:stCxn id="93" idx="2"/>
          <a:endCxn id="94" idx="0"/>
        </xdr:cNvCxnSpPr>
      </xdr:nvCxnSpPr>
      <xdr:spPr>
        <a:xfrm>
          <a:off x="5408840" y="8220619"/>
          <a:ext cx="2100" cy="19186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159840</xdr:colOff>
      <xdr:row>35</xdr:row>
      <xdr:rowOff>141559</xdr:rowOff>
    </xdr:from>
    <xdr:to>
      <xdr:col>23</xdr:col>
      <xdr:colOff>4550</xdr:colOff>
      <xdr:row>41</xdr:row>
      <xdr:rowOff>0</xdr:rowOff>
    </xdr:to>
    <xdr:cxnSp macro="">
      <xdr:nvCxnSpPr>
        <xdr:cNvPr id="96" name="コネクタ: カギ線 95">
          <a:extLst>
            <a:ext uri="{FF2B5EF4-FFF2-40B4-BE49-F238E27FC236}">
              <a16:creationId xmlns:a16="http://schemas.microsoft.com/office/drawing/2014/main" id="{2F364CB7-2894-469A-9CF5-004A852A6D75}"/>
            </a:ext>
          </a:extLst>
        </xdr:cNvPr>
        <xdr:cNvCxnSpPr>
          <a:stCxn id="93" idx="3"/>
          <a:endCxn id="97" idx="0"/>
        </xdr:cNvCxnSpPr>
      </xdr:nvCxnSpPr>
      <xdr:spPr>
        <a:xfrm>
          <a:off x="6133920" y="7852999"/>
          <a:ext cx="413670" cy="126052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167640</xdr:colOff>
      <xdr:row>41</xdr:row>
      <xdr:rowOff>0</xdr:rowOff>
    </xdr:from>
    <xdr:to>
      <xdr:col>25</xdr:col>
      <xdr:colOff>125940</xdr:colOff>
      <xdr:row>43</xdr:row>
      <xdr:rowOff>10800</xdr:rowOff>
    </xdr:to>
    <xdr:sp macro="" textlink="">
      <xdr:nvSpPr>
        <xdr:cNvPr id="97" name="フローチャート: 処理 96">
          <a:extLst>
            <a:ext uri="{FF2B5EF4-FFF2-40B4-BE49-F238E27FC236}">
              <a16:creationId xmlns:a16="http://schemas.microsoft.com/office/drawing/2014/main" id="{0D04C9D1-A4B8-4C84-8E9C-507FD40813ED}"/>
            </a:ext>
          </a:extLst>
        </xdr:cNvPr>
        <xdr:cNvSpPr/>
      </xdr:nvSpPr>
      <xdr:spPr>
        <a:xfrm>
          <a:off x="5857240" y="911352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p>
        <a:p>
          <a:pPr algn="ct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の可能性有）</a:t>
          </a:r>
        </a:p>
      </xdr:txBody>
    </xdr:sp>
    <xdr:clientData/>
  </xdr:twoCellAnchor>
  <xdr:twoCellAnchor>
    <xdr:from>
      <xdr:col>17</xdr:col>
      <xdr:colOff>152220</xdr:colOff>
      <xdr:row>23</xdr:row>
      <xdr:rowOff>141559</xdr:rowOff>
    </xdr:from>
    <xdr:to>
      <xdr:col>19</xdr:col>
      <xdr:colOff>2450</xdr:colOff>
      <xdr:row>34</xdr:row>
      <xdr:rowOff>7619</xdr:rowOff>
    </xdr:to>
    <xdr:cxnSp macro="">
      <xdr:nvCxnSpPr>
        <xdr:cNvPr id="98" name="コネクタ: カギ線 97">
          <a:extLst>
            <a:ext uri="{FF2B5EF4-FFF2-40B4-BE49-F238E27FC236}">
              <a16:creationId xmlns:a16="http://schemas.microsoft.com/office/drawing/2014/main" id="{77D6E0E8-4546-4EE7-8AA1-D0A04132E736}"/>
            </a:ext>
          </a:extLst>
        </xdr:cNvPr>
        <xdr:cNvCxnSpPr>
          <a:stCxn id="85" idx="3"/>
          <a:endCxn id="93" idx="0"/>
        </xdr:cNvCxnSpPr>
      </xdr:nvCxnSpPr>
      <xdr:spPr>
        <a:xfrm>
          <a:off x="4988380" y="5048839"/>
          <a:ext cx="419190" cy="243654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170180</xdr:colOff>
      <xdr:row>14</xdr:row>
      <xdr:rowOff>0</xdr:rowOff>
    </xdr:from>
    <xdr:to>
      <xdr:col>17</xdr:col>
      <xdr:colOff>128480</xdr:colOff>
      <xdr:row>16</xdr:row>
      <xdr:rowOff>10800</xdr:rowOff>
    </xdr:to>
    <xdr:sp macro="" textlink="">
      <xdr:nvSpPr>
        <xdr:cNvPr id="108" name="フローチャート: 処理 107">
          <a:extLst>
            <a:ext uri="{FF2B5EF4-FFF2-40B4-BE49-F238E27FC236}">
              <a16:creationId xmlns:a16="http://schemas.microsoft.com/office/drawing/2014/main" id="{5D4564A5-2F4D-462C-B5AB-231F746EDCC6}"/>
            </a:ext>
          </a:extLst>
        </xdr:cNvPr>
        <xdr:cNvSpPr/>
      </xdr:nvSpPr>
      <xdr:spPr>
        <a:xfrm>
          <a:off x="3583940" y="280416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13</xdr:col>
      <xdr:colOff>159840</xdr:colOff>
      <xdr:row>12</xdr:row>
      <xdr:rowOff>141559</xdr:rowOff>
    </xdr:from>
    <xdr:to>
      <xdr:col>15</xdr:col>
      <xdr:colOff>7090</xdr:colOff>
      <xdr:row>14</xdr:row>
      <xdr:rowOff>0</xdr:rowOff>
    </xdr:to>
    <xdr:cxnSp macro="">
      <xdr:nvCxnSpPr>
        <xdr:cNvPr id="109" name="コネクタ: カギ線 108">
          <a:extLst>
            <a:ext uri="{FF2B5EF4-FFF2-40B4-BE49-F238E27FC236}">
              <a16:creationId xmlns:a16="http://schemas.microsoft.com/office/drawing/2014/main" id="{CB444CF3-8AC9-4C85-AE61-EA2D82AC490C}"/>
            </a:ext>
          </a:extLst>
        </xdr:cNvPr>
        <xdr:cNvCxnSpPr>
          <a:stCxn id="65" idx="3"/>
          <a:endCxn id="108" idx="0"/>
        </xdr:cNvCxnSpPr>
      </xdr:nvCxnSpPr>
      <xdr:spPr>
        <a:xfrm>
          <a:off x="3858080" y="2478359"/>
          <a:ext cx="416210" cy="32580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129540</xdr:colOff>
      <xdr:row>7</xdr:row>
      <xdr:rowOff>7619</xdr:rowOff>
    </xdr:from>
    <xdr:to>
      <xdr:col>21</xdr:col>
      <xdr:colOff>159840</xdr:colOff>
      <xdr:row>10</xdr:row>
      <xdr:rowOff>41819</xdr:rowOff>
    </xdr:to>
    <xdr:sp macro="" textlink="">
      <xdr:nvSpPr>
        <xdr:cNvPr id="113" name="フローチャート: 判断 112">
          <a:extLst>
            <a:ext uri="{FF2B5EF4-FFF2-40B4-BE49-F238E27FC236}">
              <a16:creationId xmlns:a16="http://schemas.microsoft.com/office/drawing/2014/main" id="{134FF519-61C3-4A87-8B47-9E71074F2453}"/>
            </a:ext>
          </a:extLst>
        </xdr:cNvPr>
        <xdr:cNvSpPr/>
      </xdr:nvSpPr>
      <xdr:spPr>
        <a:xfrm>
          <a:off x="4681220" y="117601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MS UI Gothic" panose="020B0600070205080204" pitchFamily="50" charset="-128"/>
              <a:ea typeface="MS UI Gothic" panose="020B0600070205080204" pitchFamily="50" charset="-128"/>
            </a:rPr>
            <a:t>週</a:t>
          </a:r>
          <a:r>
            <a:rPr kumimoji="1" lang="en-US" altLang="ja-JP" sz="800">
              <a:latin typeface="MS UI Gothic" panose="020B0600070205080204" pitchFamily="50" charset="-128"/>
              <a:ea typeface="MS UI Gothic" panose="020B0600070205080204" pitchFamily="50" charset="-128"/>
            </a:rPr>
            <a:t>4</a:t>
          </a:r>
          <a:r>
            <a:rPr kumimoji="1" lang="ja-JP" altLang="en-US" sz="800">
              <a:latin typeface="MS UI Gothic" panose="020B0600070205080204" pitchFamily="50" charset="-128"/>
              <a:ea typeface="MS UI Gothic" panose="020B0600070205080204" pitchFamily="50" charset="-128"/>
            </a:rPr>
            <a:t>日</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5</xdr:col>
      <xdr:colOff>159840</xdr:colOff>
      <xdr:row>5</xdr:row>
      <xdr:rowOff>141559</xdr:rowOff>
    </xdr:from>
    <xdr:to>
      <xdr:col>19</xdr:col>
      <xdr:colOff>2450</xdr:colOff>
      <xdr:row>7</xdr:row>
      <xdr:rowOff>7619</xdr:rowOff>
    </xdr:to>
    <xdr:cxnSp macro="">
      <xdr:nvCxnSpPr>
        <xdr:cNvPr id="114" name="コネクタ: カギ線 113">
          <a:extLst>
            <a:ext uri="{FF2B5EF4-FFF2-40B4-BE49-F238E27FC236}">
              <a16:creationId xmlns:a16="http://schemas.microsoft.com/office/drawing/2014/main" id="{C15A3098-A07F-4271-B390-C2474DAF8B62}"/>
            </a:ext>
          </a:extLst>
        </xdr:cNvPr>
        <xdr:cNvCxnSpPr>
          <a:stCxn id="2" idx="3"/>
          <a:endCxn id="113" idx="0"/>
        </xdr:cNvCxnSpPr>
      </xdr:nvCxnSpPr>
      <xdr:spPr>
        <a:xfrm>
          <a:off x="1582240" y="842599"/>
          <a:ext cx="3825330" cy="33342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129540</xdr:colOff>
      <xdr:row>11</xdr:row>
      <xdr:rowOff>7619</xdr:rowOff>
    </xdr:from>
    <xdr:to>
      <xdr:col>21</xdr:col>
      <xdr:colOff>159840</xdr:colOff>
      <xdr:row>14</xdr:row>
      <xdr:rowOff>41819</xdr:rowOff>
    </xdr:to>
    <xdr:sp macro="" textlink="">
      <xdr:nvSpPr>
        <xdr:cNvPr id="120" name="フローチャート: 判断 119">
          <a:extLst>
            <a:ext uri="{FF2B5EF4-FFF2-40B4-BE49-F238E27FC236}">
              <a16:creationId xmlns:a16="http://schemas.microsoft.com/office/drawing/2014/main" id="{195F6383-EF02-4CB5-9268-8ACE1B13B4E3}"/>
            </a:ext>
          </a:extLst>
        </xdr:cNvPr>
        <xdr:cNvSpPr/>
      </xdr:nvSpPr>
      <xdr:spPr>
        <a:xfrm>
          <a:off x="4681220" y="211073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7</a:t>
          </a:r>
          <a:r>
            <a:rPr kumimoji="1" lang="ja-JP" altLang="en-US" sz="800">
              <a:latin typeface="MS UI Gothic" panose="020B0600070205080204" pitchFamily="50" charset="-128"/>
              <a:ea typeface="MS UI Gothic" panose="020B0600070205080204" pitchFamily="50" charset="-128"/>
            </a:rPr>
            <a:t>時間</a:t>
          </a:r>
          <a:r>
            <a:rPr kumimoji="1" lang="en-US" altLang="ja-JP" sz="800">
              <a:latin typeface="MS UI Gothic" panose="020B0600070205080204" pitchFamily="50" charset="-128"/>
              <a:ea typeface="MS UI Gothic" panose="020B0600070205080204" pitchFamily="50" charset="-128"/>
            </a:rPr>
            <a:t>45</a:t>
          </a:r>
          <a:r>
            <a:rPr kumimoji="1" lang="ja-JP" altLang="en-US" sz="800">
              <a:latin typeface="MS UI Gothic" panose="020B0600070205080204" pitchFamily="50" charset="-128"/>
              <a:ea typeface="MS UI Gothic" panose="020B0600070205080204" pitchFamily="50" charset="-128"/>
            </a:rPr>
            <a:t>分以上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16</xdr:col>
      <xdr:colOff>129540</xdr:colOff>
      <xdr:row>16</xdr:row>
      <xdr:rowOff>7619</xdr:rowOff>
    </xdr:from>
    <xdr:to>
      <xdr:col>21</xdr:col>
      <xdr:colOff>159840</xdr:colOff>
      <xdr:row>19</xdr:row>
      <xdr:rowOff>41819</xdr:rowOff>
    </xdr:to>
    <xdr:sp macro="" textlink="">
      <xdr:nvSpPr>
        <xdr:cNvPr id="121" name="フローチャート: 判断 120">
          <a:extLst>
            <a:ext uri="{FF2B5EF4-FFF2-40B4-BE49-F238E27FC236}">
              <a16:creationId xmlns:a16="http://schemas.microsoft.com/office/drawing/2014/main" id="{1A199ED3-E776-425F-B153-37B0878EE541}"/>
            </a:ext>
          </a:extLst>
        </xdr:cNvPr>
        <xdr:cNvSpPr/>
      </xdr:nvSpPr>
      <xdr:spPr>
        <a:xfrm>
          <a:off x="4681220" y="327913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15</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19</xdr:col>
      <xdr:colOff>2450</xdr:colOff>
      <xdr:row>14</xdr:row>
      <xdr:rowOff>41819</xdr:rowOff>
    </xdr:from>
    <xdr:to>
      <xdr:col>19</xdr:col>
      <xdr:colOff>2450</xdr:colOff>
      <xdr:row>16</xdr:row>
      <xdr:rowOff>7619</xdr:rowOff>
    </xdr:to>
    <xdr:cxnSp macro="">
      <xdr:nvCxnSpPr>
        <xdr:cNvPr id="122" name="直線矢印コネクタ 121">
          <a:extLst>
            <a:ext uri="{FF2B5EF4-FFF2-40B4-BE49-F238E27FC236}">
              <a16:creationId xmlns:a16="http://schemas.microsoft.com/office/drawing/2014/main" id="{123A4AB7-E617-4C93-AC30-6123E8F8D505}"/>
            </a:ext>
          </a:extLst>
        </xdr:cNvPr>
        <xdr:cNvCxnSpPr>
          <a:stCxn id="120" idx="2"/>
          <a:endCxn id="121" idx="0"/>
        </xdr:cNvCxnSpPr>
      </xdr:nvCxnSpPr>
      <xdr:spPr>
        <a:xfrm>
          <a:off x="5407570" y="2845979"/>
          <a:ext cx="0" cy="43316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167640</xdr:colOff>
      <xdr:row>19</xdr:row>
      <xdr:rowOff>228600</xdr:rowOff>
    </xdr:from>
    <xdr:to>
      <xdr:col>21</xdr:col>
      <xdr:colOff>125940</xdr:colOff>
      <xdr:row>22</xdr:row>
      <xdr:rowOff>5720</xdr:rowOff>
    </xdr:to>
    <xdr:sp macro="" textlink="">
      <xdr:nvSpPr>
        <xdr:cNvPr id="123" name="フローチャート: 処理 122">
          <a:extLst>
            <a:ext uri="{FF2B5EF4-FFF2-40B4-BE49-F238E27FC236}">
              <a16:creationId xmlns:a16="http://schemas.microsoft.com/office/drawing/2014/main" id="{A360EF34-C3C8-490F-BB63-A80E0AF47F91}"/>
            </a:ext>
          </a:extLst>
        </xdr:cNvPr>
        <xdr:cNvSpPr/>
      </xdr:nvSpPr>
      <xdr:spPr>
        <a:xfrm>
          <a:off x="4719320" y="420116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18</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19</xdr:col>
      <xdr:colOff>2450</xdr:colOff>
      <xdr:row>19</xdr:row>
      <xdr:rowOff>41819</xdr:rowOff>
    </xdr:from>
    <xdr:to>
      <xdr:col>19</xdr:col>
      <xdr:colOff>4550</xdr:colOff>
      <xdr:row>19</xdr:row>
      <xdr:rowOff>228600</xdr:rowOff>
    </xdr:to>
    <xdr:cxnSp macro="">
      <xdr:nvCxnSpPr>
        <xdr:cNvPr id="124" name="直線矢印コネクタ 123">
          <a:extLst>
            <a:ext uri="{FF2B5EF4-FFF2-40B4-BE49-F238E27FC236}">
              <a16:creationId xmlns:a16="http://schemas.microsoft.com/office/drawing/2014/main" id="{4651EA87-1603-4518-B25F-D7CD9955B29F}"/>
            </a:ext>
          </a:extLst>
        </xdr:cNvPr>
        <xdr:cNvCxnSpPr>
          <a:stCxn id="121" idx="2"/>
          <a:endCxn id="123" idx="0"/>
        </xdr:cNvCxnSpPr>
      </xdr:nvCxnSpPr>
      <xdr:spPr>
        <a:xfrm>
          <a:off x="5407570" y="4014379"/>
          <a:ext cx="2100" cy="1867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129540</xdr:colOff>
      <xdr:row>28</xdr:row>
      <xdr:rowOff>7619</xdr:rowOff>
    </xdr:from>
    <xdr:to>
      <xdr:col>25</xdr:col>
      <xdr:colOff>159840</xdr:colOff>
      <xdr:row>31</xdr:row>
      <xdr:rowOff>41819</xdr:rowOff>
    </xdr:to>
    <xdr:sp macro="" textlink="">
      <xdr:nvSpPr>
        <xdr:cNvPr id="125" name="フローチャート: 判断 124">
          <a:extLst>
            <a:ext uri="{FF2B5EF4-FFF2-40B4-BE49-F238E27FC236}">
              <a16:creationId xmlns:a16="http://schemas.microsoft.com/office/drawing/2014/main" id="{149D64A2-98EE-4E11-B2FF-3ABB829F70E4}"/>
            </a:ext>
          </a:extLst>
        </xdr:cNvPr>
        <xdr:cNvSpPr/>
      </xdr:nvSpPr>
      <xdr:spPr>
        <a:xfrm>
          <a:off x="5819140" y="608329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20</xdr:col>
      <xdr:colOff>167640</xdr:colOff>
      <xdr:row>32</xdr:row>
      <xdr:rowOff>7620</xdr:rowOff>
    </xdr:from>
    <xdr:to>
      <xdr:col>25</xdr:col>
      <xdr:colOff>125940</xdr:colOff>
      <xdr:row>34</xdr:row>
      <xdr:rowOff>18420</xdr:rowOff>
    </xdr:to>
    <xdr:sp macro="" textlink="">
      <xdr:nvSpPr>
        <xdr:cNvPr id="126" name="フローチャート: 処理 125">
          <a:extLst>
            <a:ext uri="{FF2B5EF4-FFF2-40B4-BE49-F238E27FC236}">
              <a16:creationId xmlns:a16="http://schemas.microsoft.com/office/drawing/2014/main" id="{AD1E98ED-513E-4CDE-A627-27BCFF39BBBC}"/>
            </a:ext>
          </a:extLst>
        </xdr:cNvPr>
        <xdr:cNvSpPr/>
      </xdr:nvSpPr>
      <xdr:spPr>
        <a:xfrm>
          <a:off x="5857240" y="701802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16</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23</xdr:col>
      <xdr:colOff>3720</xdr:colOff>
      <xdr:row>31</xdr:row>
      <xdr:rowOff>41819</xdr:rowOff>
    </xdr:from>
    <xdr:to>
      <xdr:col>23</xdr:col>
      <xdr:colOff>5820</xdr:colOff>
      <xdr:row>32</xdr:row>
      <xdr:rowOff>7620</xdr:rowOff>
    </xdr:to>
    <xdr:cxnSp macro="">
      <xdr:nvCxnSpPr>
        <xdr:cNvPr id="127" name="直線矢印コネクタ 126">
          <a:extLst>
            <a:ext uri="{FF2B5EF4-FFF2-40B4-BE49-F238E27FC236}">
              <a16:creationId xmlns:a16="http://schemas.microsoft.com/office/drawing/2014/main" id="{5920BB4E-EC09-47CB-8BF8-D47FCE116807}"/>
            </a:ext>
          </a:extLst>
        </xdr:cNvPr>
        <xdr:cNvCxnSpPr>
          <a:stCxn id="125" idx="2"/>
          <a:endCxn id="126" idx="0"/>
        </xdr:cNvCxnSpPr>
      </xdr:nvCxnSpPr>
      <xdr:spPr>
        <a:xfrm>
          <a:off x="6546760" y="681853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159840</xdr:colOff>
      <xdr:row>29</xdr:row>
      <xdr:rowOff>141559</xdr:rowOff>
    </xdr:from>
    <xdr:to>
      <xdr:col>27</xdr:col>
      <xdr:colOff>4550</xdr:colOff>
      <xdr:row>35</xdr:row>
      <xdr:rowOff>0</xdr:rowOff>
    </xdr:to>
    <xdr:cxnSp macro="">
      <xdr:nvCxnSpPr>
        <xdr:cNvPr id="131" name="コネクタ: カギ線 130">
          <a:extLst>
            <a:ext uri="{FF2B5EF4-FFF2-40B4-BE49-F238E27FC236}">
              <a16:creationId xmlns:a16="http://schemas.microsoft.com/office/drawing/2014/main" id="{DBFE5CC8-BF3F-4D8B-AA9B-93CFAF2F18D8}"/>
            </a:ext>
          </a:extLst>
        </xdr:cNvPr>
        <xdr:cNvCxnSpPr>
          <a:stCxn id="125" idx="3"/>
          <a:endCxn id="134" idx="0"/>
        </xdr:cNvCxnSpPr>
      </xdr:nvCxnSpPr>
      <xdr:spPr>
        <a:xfrm>
          <a:off x="7271840" y="6450919"/>
          <a:ext cx="413670" cy="126052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159840</xdr:colOff>
      <xdr:row>17</xdr:row>
      <xdr:rowOff>141559</xdr:rowOff>
    </xdr:from>
    <xdr:to>
      <xdr:col>23</xdr:col>
      <xdr:colOff>2450</xdr:colOff>
      <xdr:row>28</xdr:row>
      <xdr:rowOff>7619</xdr:rowOff>
    </xdr:to>
    <xdr:cxnSp macro="">
      <xdr:nvCxnSpPr>
        <xdr:cNvPr id="132" name="コネクタ: カギ線 131">
          <a:extLst>
            <a:ext uri="{FF2B5EF4-FFF2-40B4-BE49-F238E27FC236}">
              <a16:creationId xmlns:a16="http://schemas.microsoft.com/office/drawing/2014/main" id="{EA0EC9F8-1882-418A-8216-79B6DF343442}"/>
            </a:ext>
          </a:extLst>
        </xdr:cNvPr>
        <xdr:cNvCxnSpPr>
          <a:stCxn id="121" idx="3"/>
          <a:endCxn id="125" idx="0"/>
        </xdr:cNvCxnSpPr>
      </xdr:nvCxnSpPr>
      <xdr:spPr>
        <a:xfrm>
          <a:off x="6133920" y="3646759"/>
          <a:ext cx="411570" cy="243654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167640</xdr:colOff>
      <xdr:row>35</xdr:row>
      <xdr:rowOff>0</xdr:rowOff>
    </xdr:from>
    <xdr:to>
      <xdr:col>29</xdr:col>
      <xdr:colOff>125940</xdr:colOff>
      <xdr:row>37</xdr:row>
      <xdr:rowOff>10800</xdr:rowOff>
    </xdr:to>
    <xdr:sp macro="" textlink="">
      <xdr:nvSpPr>
        <xdr:cNvPr id="134" name="フローチャート: 処理 133">
          <a:extLst>
            <a:ext uri="{FF2B5EF4-FFF2-40B4-BE49-F238E27FC236}">
              <a16:creationId xmlns:a16="http://schemas.microsoft.com/office/drawing/2014/main" id="{8F583056-387F-44BD-B431-643042DFA628}"/>
            </a:ext>
          </a:extLst>
        </xdr:cNvPr>
        <xdr:cNvSpPr/>
      </xdr:nvSpPr>
      <xdr:spPr>
        <a:xfrm>
          <a:off x="6995160" y="771144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p>
        <a:p>
          <a:pPr algn="ctr"/>
          <a:r>
            <a:rPr kumimoji="1" lang="ja-JP" altLang="en-US" sz="800">
              <a:latin typeface="MS UI Gothic" panose="020B0600070205080204" pitchFamily="50" charset="-128"/>
              <a:ea typeface="MS UI Gothic" panose="020B0600070205080204" pitchFamily="50" charset="-128"/>
            </a:rPr>
            <a:t>（深夜勤務で</a:t>
          </a:r>
          <a:r>
            <a:rPr kumimoji="1" lang="en-US" altLang="ja-JP" sz="800">
              <a:latin typeface="MS UI Gothic" panose="020B0600070205080204" pitchFamily="50" charset="-128"/>
              <a:ea typeface="MS UI Gothic" panose="020B0600070205080204" pitchFamily="50" charset="-128"/>
            </a:rPr>
            <a:t>20</a:t>
          </a:r>
          <a:r>
            <a:rPr kumimoji="1" lang="ja-JP" altLang="en-US" sz="800">
              <a:latin typeface="MS UI Gothic" panose="020B0600070205080204" pitchFamily="50" charset="-128"/>
              <a:ea typeface="MS UI Gothic" panose="020B0600070205080204" pitchFamily="50" charset="-128"/>
            </a:rPr>
            <a:t>の可能性有）</a:t>
          </a:r>
        </a:p>
      </xdr:txBody>
    </xdr:sp>
    <xdr:clientData/>
  </xdr:twoCellAnchor>
  <xdr:twoCellAnchor>
    <xdr:from>
      <xdr:col>19</xdr:col>
      <xdr:colOff>3720</xdr:colOff>
      <xdr:row>10</xdr:row>
      <xdr:rowOff>41819</xdr:rowOff>
    </xdr:from>
    <xdr:to>
      <xdr:col>19</xdr:col>
      <xdr:colOff>3720</xdr:colOff>
      <xdr:row>11</xdr:row>
      <xdr:rowOff>7619</xdr:rowOff>
    </xdr:to>
    <xdr:cxnSp macro="">
      <xdr:nvCxnSpPr>
        <xdr:cNvPr id="135" name="直線矢印コネクタ 134">
          <a:extLst>
            <a:ext uri="{FF2B5EF4-FFF2-40B4-BE49-F238E27FC236}">
              <a16:creationId xmlns:a16="http://schemas.microsoft.com/office/drawing/2014/main" id="{9C94859B-A396-49B1-A977-1D99395C749B}"/>
            </a:ext>
          </a:extLst>
        </xdr:cNvPr>
        <xdr:cNvCxnSpPr>
          <a:stCxn id="113" idx="2"/>
          <a:endCxn id="120" idx="0"/>
        </xdr:cNvCxnSpPr>
      </xdr:nvCxnSpPr>
      <xdr:spPr>
        <a:xfrm>
          <a:off x="5408840" y="1911259"/>
          <a:ext cx="0" cy="19948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129540</xdr:colOff>
      <xdr:row>14</xdr:row>
      <xdr:rowOff>7619</xdr:rowOff>
    </xdr:from>
    <xdr:to>
      <xdr:col>29</xdr:col>
      <xdr:colOff>159840</xdr:colOff>
      <xdr:row>17</xdr:row>
      <xdr:rowOff>41819</xdr:rowOff>
    </xdr:to>
    <xdr:sp macro="" textlink="">
      <xdr:nvSpPr>
        <xdr:cNvPr id="142" name="フローチャート: 判断 141">
          <a:extLst>
            <a:ext uri="{FF2B5EF4-FFF2-40B4-BE49-F238E27FC236}">
              <a16:creationId xmlns:a16="http://schemas.microsoft.com/office/drawing/2014/main" id="{8473C756-BF5E-4E15-97B1-16106EA219B9}"/>
            </a:ext>
          </a:extLst>
        </xdr:cNvPr>
        <xdr:cNvSpPr/>
      </xdr:nvSpPr>
      <xdr:spPr>
        <a:xfrm>
          <a:off x="6957060" y="281177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4</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21</xdr:col>
      <xdr:colOff>159840</xdr:colOff>
      <xdr:row>12</xdr:row>
      <xdr:rowOff>141559</xdr:rowOff>
    </xdr:from>
    <xdr:to>
      <xdr:col>27</xdr:col>
      <xdr:colOff>2450</xdr:colOff>
      <xdr:row>14</xdr:row>
      <xdr:rowOff>7619</xdr:rowOff>
    </xdr:to>
    <xdr:cxnSp macro="">
      <xdr:nvCxnSpPr>
        <xdr:cNvPr id="143" name="コネクタ: カギ線 142">
          <a:extLst>
            <a:ext uri="{FF2B5EF4-FFF2-40B4-BE49-F238E27FC236}">
              <a16:creationId xmlns:a16="http://schemas.microsoft.com/office/drawing/2014/main" id="{53148453-A12D-4AB0-BAC8-F8F41ECCA7F3}"/>
            </a:ext>
          </a:extLst>
        </xdr:cNvPr>
        <xdr:cNvCxnSpPr>
          <a:stCxn id="120" idx="3"/>
          <a:endCxn id="142" idx="0"/>
        </xdr:cNvCxnSpPr>
      </xdr:nvCxnSpPr>
      <xdr:spPr>
        <a:xfrm>
          <a:off x="6133920" y="2478359"/>
          <a:ext cx="1549490" cy="33342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129540</xdr:colOff>
      <xdr:row>22</xdr:row>
      <xdr:rowOff>7619</xdr:rowOff>
    </xdr:from>
    <xdr:to>
      <xdr:col>29</xdr:col>
      <xdr:colOff>159840</xdr:colOff>
      <xdr:row>25</xdr:row>
      <xdr:rowOff>41819</xdr:rowOff>
    </xdr:to>
    <xdr:sp macro="" textlink="">
      <xdr:nvSpPr>
        <xdr:cNvPr id="147" name="フローチャート: 判断 146">
          <a:extLst>
            <a:ext uri="{FF2B5EF4-FFF2-40B4-BE49-F238E27FC236}">
              <a16:creationId xmlns:a16="http://schemas.microsoft.com/office/drawing/2014/main" id="{2C8A326C-B55B-4B2F-A579-C14CFC50E416}"/>
            </a:ext>
          </a:extLst>
        </xdr:cNvPr>
        <xdr:cNvSpPr/>
      </xdr:nvSpPr>
      <xdr:spPr>
        <a:xfrm>
          <a:off x="6957060" y="468121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15</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24</xdr:col>
      <xdr:colOff>167640</xdr:colOff>
      <xdr:row>26</xdr:row>
      <xdr:rowOff>5080</xdr:rowOff>
    </xdr:from>
    <xdr:to>
      <xdr:col>29</xdr:col>
      <xdr:colOff>125940</xdr:colOff>
      <xdr:row>28</xdr:row>
      <xdr:rowOff>15880</xdr:rowOff>
    </xdr:to>
    <xdr:sp macro="" textlink="">
      <xdr:nvSpPr>
        <xdr:cNvPr id="148" name="フローチャート: 処理 147">
          <a:extLst>
            <a:ext uri="{FF2B5EF4-FFF2-40B4-BE49-F238E27FC236}">
              <a16:creationId xmlns:a16="http://schemas.microsoft.com/office/drawing/2014/main" id="{9010D0EE-DE1B-499E-B07E-282A4EC080ED}"/>
            </a:ext>
          </a:extLst>
        </xdr:cNvPr>
        <xdr:cNvSpPr/>
      </xdr:nvSpPr>
      <xdr:spPr>
        <a:xfrm>
          <a:off x="6995160" y="561340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17</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27</xdr:col>
      <xdr:colOff>2450</xdr:colOff>
      <xdr:row>25</xdr:row>
      <xdr:rowOff>41819</xdr:rowOff>
    </xdr:from>
    <xdr:to>
      <xdr:col>27</xdr:col>
      <xdr:colOff>4550</xdr:colOff>
      <xdr:row>26</xdr:row>
      <xdr:rowOff>5080</xdr:rowOff>
    </xdr:to>
    <xdr:cxnSp macro="">
      <xdr:nvCxnSpPr>
        <xdr:cNvPr id="149" name="直線矢印コネクタ 148">
          <a:extLst>
            <a:ext uri="{FF2B5EF4-FFF2-40B4-BE49-F238E27FC236}">
              <a16:creationId xmlns:a16="http://schemas.microsoft.com/office/drawing/2014/main" id="{0B71CF41-FCD1-4DBF-AA6D-181E08BE2B88}"/>
            </a:ext>
          </a:extLst>
        </xdr:cNvPr>
        <xdr:cNvCxnSpPr>
          <a:stCxn id="147" idx="2"/>
          <a:endCxn id="148" idx="0"/>
        </xdr:cNvCxnSpPr>
      </xdr:nvCxnSpPr>
      <xdr:spPr>
        <a:xfrm>
          <a:off x="7683410" y="5416459"/>
          <a:ext cx="2100" cy="19694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139700</xdr:colOff>
      <xdr:row>28</xdr:row>
      <xdr:rowOff>7619</xdr:rowOff>
    </xdr:from>
    <xdr:to>
      <xdr:col>33</xdr:col>
      <xdr:colOff>170000</xdr:colOff>
      <xdr:row>31</xdr:row>
      <xdr:rowOff>41819</xdr:rowOff>
    </xdr:to>
    <xdr:sp macro="" textlink="">
      <xdr:nvSpPr>
        <xdr:cNvPr id="150" name="フローチャート: 判断 149">
          <a:extLst>
            <a:ext uri="{FF2B5EF4-FFF2-40B4-BE49-F238E27FC236}">
              <a16:creationId xmlns:a16="http://schemas.microsoft.com/office/drawing/2014/main" id="{CE77FA6A-6F53-4B1C-A91E-5B13DCB244FA}"/>
            </a:ext>
          </a:extLst>
        </xdr:cNvPr>
        <xdr:cNvSpPr/>
      </xdr:nvSpPr>
      <xdr:spPr>
        <a:xfrm>
          <a:off x="8105140" y="608329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28</xdr:col>
      <xdr:colOff>177800</xdr:colOff>
      <xdr:row>32</xdr:row>
      <xdr:rowOff>7620</xdr:rowOff>
    </xdr:from>
    <xdr:to>
      <xdr:col>33</xdr:col>
      <xdr:colOff>136100</xdr:colOff>
      <xdr:row>34</xdr:row>
      <xdr:rowOff>18420</xdr:rowOff>
    </xdr:to>
    <xdr:sp macro="" textlink="">
      <xdr:nvSpPr>
        <xdr:cNvPr id="151" name="フローチャート: 処理 150">
          <a:extLst>
            <a:ext uri="{FF2B5EF4-FFF2-40B4-BE49-F238E27FC236}">
              <a16:creationId xmlns:a16="http://schemas.microsoft.com/office/drawing/2014/main" id="{77E756E0-ADC8-4CF0-A6E1-4150791B6C76}"/>
            </a:ext>
          </a:extLst>
        </xdr:cNvPr>
        <xdr:cNvSpPr/>
      </xdr:nvSpPr>
      <xdr:spPr>
        <a:xfrm>
          <a:off x="8143240" y="701802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15</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31</xdr:col>
      <xdr:colOff>13880</xdr:colOff>
      <xdr:row>31</xdr:row>
      <xdr:rowOff>41819</xdr:rowOff>
    </xdr:from>
    <xdr:to>
      <xdr:col>31</xdr:col>
      <xdr:colOff>15980</xdr:colOff>
      <xdr:row>32</xdr:row>
      <xdr:rowOff>7620</xdr:rowOff>
    </xdr:to>
    <xdr:cxnSp macro="">
      <xdr:nvCxnSpPr>
        <xdr:cNvPr id="152" name="直線矢印コネクタ 151">
          <a:extLst>
            <a:ext uri="{FF2B5EF4-FFF2-40B4-BE49-F238E27FC236}">
              <a16:creationId xmlns:a16="http://schemas.microsoft.com/office/drawing/2014/main" id="{94135BD2-764E-4D52-8652-12298B4CCDAE}"/>
            </a:ext>
          </a:extLst>
        </xdr:cNvPr>
        <xdr:cNvCxnSpPr>
          <a:stCxn id="150" idx="2"/>
          <a:endCxn id="151" idx="0"/>
        </xdr:cNvCxnSpPr>
      </xdr:nvCxnSpPr>
      <xdr:spPr>
        <a:xfrm>
          <a:off x="8832760" y="681853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170000</xdr:colOff>
      <xdr:row>29</xdr:row>
      <xdr:rowOff>141559</xdr:rowOff>
    </xdr:from>
    <xdr:to>
      <xdr:col>35</xdr:col>
      <xdr:colOff>14710</xdr:colOff>
      <xdr:row>35</xdr:row>
      <xdr:rowOff>0</xdr:rowOff>
    </xdr:to>
    <xdr:cxnSp macro="">
      <xdr:nvCxnSpPr>
        <xdr:cNvPr id="153" name="コネクタ: カギ線 152">
          <a:extLst>
            <a:ext uri="{FF2B5EF4-FFF2-40B4-BE49-F238E27FC236}">
              <a16:creationId xmlns:a16="http://schemas.microsoft.com/office/drawing/2014/main" id="{656FA142-9AE0-4232-8876-76D37A841024}"/>
            </a:ext>
          </a:extLst>
        </xdr:cNvPr>
        <xdr:cNvCxnSpPr>
          <a:stCxn id="150" idx="3"/>
          <a:endCxn id="155" idx="0"/>
        </xdr:cNvCxnSpPr>
      </xdr:nvCxnSpPr>
      <xdr:spPr>
        <a:xfrm>
          <a:off x="9557840" y="6450919"/>
          <a:ext cx="413670" cy="126052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159840</xdr:colOff>
      <xdr:row>23</xdr:row>
      <xdr:rowOff>141559</xdr:rowOff>
    </xdr:from>
    <xdr:to>
      <xdr:col>31</xdr:col>
      <xdr:colOff>12610</xdr:colOff>
      <xdr:row>28</xdr:row>
      <xdr:rowOff>7619</xdr:rowOff>
    </xdr:to>
    <xdr:cxnSp macro="">
      <xdr:nvCxnSpPr>
        <xdr:cNvPr id="154" name="コネクタ: カギ線 153">
          <a:extLst>
            <a:ext uri="{FF2B5EF4-FFF2-40B4-BE49-F238E27FC236}">
              <a16:creationId xmlns:a16="http://schemas.microsoft.com/office/drawing/2014/main" id="{3BD4995E-36D0-4364-9FBF-2DDABFD662D6}"/>
            </a:ext>
          </a:extLst>
        </xdr:cNvPr>
        <xdr:cNvCxnSpPr>
          <a:stCxn id="147" idx="3"/>
          <a:endCxn id="150" idx="0"/>
        </xdr:cNvCxnSpPr>
      </xdr:nvCxnSpPr>
      <xdr:spPr>
        <a:xfrm>
          <a:off x="8409760" y="5048839"/>
          <a:ext cx="421730" cy="103446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177800</xdr:colOff>
      <xdr:row>35</xdr:row>
      <xdr:rowOff>0</xdr:rowOff>
    </xdr:from>
    <xdr:to>
      <xdr:col>37</xdr:col>
      <xdr:colOff>136100</xdr:colOff>
      <xdr:row>37</xdr:row>
      <xdr:rowOff>10800</xdr:rowOff>
    </xdr:to>
    <xdr:sp macro="" textlink="">
      <xdr:nvSpPr>
        <xdr:cNvPr id="155" name="フローチャート: 処理 154">
          <a:extLst>
            <a:ext uri="{FF2B5EF4-FFF2-40B4-BE49-F238E27FC236}">
              <a16:creationId xmlns:a16="http://schemas.microsoft.com/office/drawing/2014/main" id="{74C9BEEC-1D57-473D-AB96-9B72B2D1299F}"/>
            </a:ext>
          </a:extLst>
        </xdr:cNvPr>
        <xdr:cNvSpPr/>
      </xdr:nvSpPr>
      <xdr:spPr>
        <a:xfrm>
          <a:off x="9281160" y="771144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27</xdr:col>
      <xdr:colOff>2450</xdr:colOff>
      <xdr:row>17</xdr:row>
      <xdr:rowOff>41819</xdr:rowOff>
    </xdr:from>
    <xdr:to>
      <xdr:col>27</xdr:col>
      <xdr:colOff>2450</xdr:colOff>
      <xdr:row>22</xdr:row>
      <xdr:rowOff>7619</xdr:rowOff>
    </xdr:to>
    <xdr:cxnSp macro="">
      <xdr:nvCxnSpPr>
        <xdr:cNvPr id="156" name="直線矢印コネクタ 155">
          <a:extLst>
            <a:ext uri="{FF2B5EF4-FFF2-40B4-BE49-F238E27FC236}">
              <a16:creationId xmlns:a16="http://schemas.microsoft.com/office/drawing/2014/main" id="{61F79E67-819D-45B0-AB2F-241EBF14AC45}"/>
            </a:ext>
          </a:extLst>
        </xdr:cNvPr>
        <xdr:cNvCxnSpPr>
          <a:stCxn id="142" idx="2"/>
          <a:endCxn id="147" idx="0"/>
        </xdr:cNvCxnSpPr>
      </xdr:nvCxnSpPr>
      <xdr:spPr>
        <a:xfrm>
          <a:off x="7683410" y="3547019"/>
          <a:ext cx="0" cy="11342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167640</xdr:colOff>
      <xdr:row>19</xdr:row>
      <xdr:rowOff>7620</xdr:rowOff>
    </xdr:from>
    <xdr:to>
      <xdr:col>33</xdr:col>
      <xdr:colOff>125940</xdr:colOff>
      <xdr:row>21</xdr:row>
      <xdr:rowOff>18420</xdr:rowOff>
    </xdr:to>
    <xdr:sp macro="" textlink="">
      <xdr:nvSpPr>
        <xdr:cNvPr id="159" name="フローチャート: 処理 158">
          <a:extLst>
            <a:ext uri="{FF2B5EF4-FFF2-40B4-BE49-F238E27FC236}">
              <a16:creationId xmlns:a16="http://schemas.microsoft.com/office/drawing/2014/main" id="{68C273D8-8296-4F9E-B22F-23715B0ABD0E}"/>
            </a:ext>
          </a:extLst>
        </xdr:cNvPr>
        <xdr:cNvSpPr/>
      </xdr:nvSpPr>
      <xdr:spPr>
        <a:xfrm>
          <a:off x="8133080" y="398018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29</xdr:col>
      <xdr:colOff>159840</xdr:colOff>
      <xdr:row>15</xdr:row>
      <xdr:rowOff>141559</xdr:rowOff>
    </xdr:from>
    <xdr:to>
      <xdr:col>31</xdr:col>
      <xdr:colOff>4550</xdr:colOff>
      <xdr:row>19</xdr:row>
      <xdr:rowOff>7620</xdr:rowOff>
    </xdr:to>
    <xdr:cxnSp macro="">
      <xdr:nvCxnSpPr>
        <xdr:cNvPr id="160" name="コネクタ: カギ線 159">
          <a:extLst>
            <a:ext uri="{FF2B5EF4-FFF2-40B4-BE49-F238E27FC236}">
              <a16:creationId xmlns:a16="http://schemas.microsoft.com/office/drawing/2014/main" id="{DC77EFD5-1AC5-4E53-BAC6-B585461F7636}"/>
            </a:ext>
          </a:extLst>
        </xdr:cNvPr>
        <xdr:cNvCxnSpPr>
          <a:stCxn id="142" idx="3"/>
          <a:endCxn id="159" idx="0"/>
        </xdr:cNvCxnSpPr>
      </xdr:nvCxnSpPr>
      <xdr:spPr>
        <a:xfrm>
          <a:off x="8409760" y="3179399"/>
          <a:ext cx="413670" cy="80078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129540</xdr:colOff>
      <xdr:row>10</xdr:row>
      <xdr:rowOff>7619</xdr:rowOff>
    </xdr:from>
    <xdr:to>
      <xdr:col>37</xdr:col>
      <xdr:colOff>159840</xdr:colOff>
      <xdr:row>13</xdr:row>
      <xdr:rowOff>41819</xdr:rowOff>
    </xdr:to>
    <xdr:sp macro="" textlink="">
      <xdr:nvSpPr>
        <xdr:cNvPr id="175" name="フローチャート: 判断 174">
          <a:extLst>
            <a:ext uri="{FF2B5EF4-FFF2-40B4-BE49-F238E27FC236}">
              <a16:creationId xmlns:a16="http://schemas.microsoft.com/office/drawing/2014/main" id="{C56E915F-9F41-4F24-9C5F-BB6D17681AE5}"/>
            </a:ext>
          </a:extLst>
        </xdr:cNvPr>
        <xdr:cNvSpPr/>
      </xdr:nvSpPr>
      <xdr:spPr>
        <a:xfrm>
          <a:off x="9232900" y="187705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MS UI Gothic" panose="020B0600070205080204" pitchFamily="50" charset="-128"/>
              <a:ea typeface="MS UI Gothic" panose="020B0600070205080204" pitchFamily="50" charset="-128"/>
            </a:rPr>
            <a:t>週</a:t>
          </a:r>
          <a:r>
            <a:rPr kumimoji="1" lang="en-US" altLang="ja-JP" sz="800">
              <a:latin typeface="MS UI Gothic" panose="020B0600070205080204" pitchFamily="50" charset="-128"/>
              <a:ea typeface="MS UI Gothic" panose="020B0600070205080204" pitchFamily="50" charset="-128"/>
            </a:rPr>
            <a:t>3</a:t>
          </a:r>
          <a:r>
            <a:rPr kumimoji="1" lang="ja-JP" altLang="en-US" sz="800">
              <a:latin typeface="MS UI Gothic" panose="020B0600070205080204" pitchFamily="50" charset="-128"/>
              <a:ea typeface="MS UI Gothic" panose="020B0600070205080204" pitchFamily="50" charset="-128"/>
            </a:rPr>
            <a:t>日</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21</xdr:col>
      <xdr:colOff>159840</xdr:colOff>
      <xdr:row>8</xdr:row>
      <xdr:rowOff>141559</xdr:rowOff>
    </xdr:from>
    <xdr:to>
      <xdr:col>35</xdr:col>
      <xdr:colOff>2450</xdr:colOff>
      <xdr:row>10</xdr:row>
      <xdr:rowOff>7619</xdr:rowOff>
    </xdr:to>
    <xdr:cxnSp macro="">
      <xdr:nvCxnSpPr>
        <xdr:cNvPr id="176" name="コネクタ: カギ線 175">
          <a:extLst>
            <a:ext uri="{FF2B5EF4-FFF2-40B4-BE49-F238E27FC236}">
              <a16:creationId xmlns:a16="http://schemas.microsoft.com/office/drawing/2014/main" id="{22A33D6F-4FD9-4BFF-8235-DF5970FAB7DF}"/>
            </a:ext>
          </a:extLst>
        </xdr:cNvPr>
        <xdr:cNvCxnSpPr>
          <a:stCxn id="113" idx="3"/>
          <a:endCxn id="175" idx="0"/>
        </xdr:cNvCxnSpPr>
      </xdr:nvCxnSpPr>
      <xdr:spPr>
        <a:xfrm>
          <a:off x="6133920" y="1543639"/>
          <a:ext cx="3825330" cy="33342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129540</xdr:colOff>
      <xdr:row>16</xdr:row>
      <xdr:rowOff>7619</xdr:rowOff>
    </xdr:from>
    <xdr:to>
      <xdr:col>37</xdr:col>
      <xdr:colOff>159840</xdr:colOff>
      <xdr:row>19</xdr:row>
      <xdr:rowOff>41819</xdr:rowOff>
    </xdr:to>
    <xdr:sp macro="" textlink="">
      <xdr:nvSpPr>
        <xdr:cNvPr id="184" name="フローチャート: 判断 183">
          <a:extLst>
            <a:ext uri="{FF2B5EF4-FFF2-40B4-BE49-F238E27FC236}">
              <a16:creationId xmlns:a16="http://schemas.microsoft.com/office/drawing/2014/main" id="{1273B33C-2CC0-4AA7-8A71-F99BFF067411}"/>
            </a:ext>
          </a:extLst>
        </xdr:cNvPr>
        <xdr:cNvSpPr/>
      </xdr:nvSpPr>
      <xdr:spPr>
        <a:xfrm>
          <a:off x="9232900" y="327913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7</a:t>
          </a:r>
          <a:r>
            <a:rPr kumimoji="1" lang="ja-JP" altLang="en-US" sz="800">
              <a:latin typeface="MS UI Gothic" panose="020B0600070205080204" pitchFamily="50" charset="-128"/>
              <a:ea typeface="MS UI Gothic" panose="020B0600070205080204" pitchFamily="50" charset="-128"/>
            </a:rPr>
            <a:t>時間</a:t>
          </a:r>
          <a:r>
            <a:rPr kumimoji="1" lang="en-US" altLang="ja-JP" sz="800">
              <a:latin typeface="MS UI Gothic" panose="020B0600070205080204" pitchFamily="50" charset="-128"/>
              <a:ea typeface="MS UI Gothic" panose="020B0600070205080204" pitchFamily="50" charset="-128"/>
            </a:rPr>
            <a:t>45</a:t>
          </a:r>
          <a:r>
            <a:rPr kumimoji="1" lang="ja-JP" altLang="en-US" sz="800">
              <a:latin typeface="MS UI Gothic" panose="020B0600070205080204" pitchFamily="50" charset="-128"/>
              <a:ea typeface="MS UI Gothic" panose="020B0600070205080204" pitchFamily="50" charset="-128"/>
            </a:rPr>
            <a:t>分以上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32</xdr:col>
      <xdr:colOff>129540</xdr:colOff>
      <xdr:row>22</xdr:row>
      <xdr:rowOff>7619</xdr:rowOff>
    </xdr:from>
    <xdr:to>
      <xdr:col>37</xdr:col>
      <xdr:colOff>159840</xdr:colOff>
      <xdr:row>25</xdr:row>
      <xdr:rowOff>41819</xdr:rowOff>
    </xdr:to>
    <xdr:sp macro="" textlink="">
      <xdr:nvSpPr>
        <xdr:cNvPr id="186" name="フローチャート: 判断 185">
          <a:extLst>
            <a:ext uri="{FF2B5EF4-FFF2-40B4-BE49-F238E27FC236}">
              <a16:creationId xmlns:a16="http://schemas.microsoft.com/office/drawing/2014/main" id="{2E220FE2-0332-46C1-A485-892988E8D85C}"/>
            </a:ext>
          </a:extLst>
        </xdr:cNvPr>
        <xdr:cNvSpPr/>
      </xdr:nvSpPr>
      <xdr:spPr>
        <a:xfrm>
          <a:off x="9232900" y="468121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32</xdr:col>
      <xdr:colOff>167640</xdr:colOff>
      <xdr:row>26</xdr:row>
      <xdr:rowOff>7620</xdr:rowOff>
    </xdr:from>
    <xdr:to>
      <xdr:col>37</xdr:col>
      <xdr:colOff>125940</xdr:colOff>
      <xdr:row>28</xdr:row>
      <xdr:rowOff>18420</xdr:rowOff>
    </xdr:to>
    <xdr:sp macro="" textlink="">
      <xdr:nvSpPr>
        <xdr:cNvPr id="187" name="フローチャート: 処理 186">
          <a:extLst>
            <a:ext uri="{FF2B5EF4-FFF2-40B4-BE49-F238E27FC236}">
              <a16:creationId xmlns:a16="http://schemas.microsoft.com/office/drawing/2014/main" id="{9DC6AFB5-6920-46CE-A796-C371DE16C6F4}"/>
            </a:ext>
          </a:extLst>
        </xdr:cNvPr>
        <xdr:cNvSpPr/>
      </xdr:nvSpPr>
      <xdr:spPr>
        <a:xfrm>
          <a:off x="9271000" y="561594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16</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35</xdr:col>
      <xdr:colOff>3720</xdr:colOff>
      <xdr:row>25</xdr:row>
      <xdr:rowOff>41819</xdr:rowOff>
    </xdr:from>
    <xdr:to>
      <xdr:col>35</xdr:col>
      <xdr:colOff>5820</xdr:colOff>
      <xdr:row>26</xdr:row>
      <xdr:rowOff>7620</xdr:rowOff>
    </xdr:to>
    <xdr:cxnSp macro="">
      <xdr:nvCxnSpPr>
        <xdr:cNvPr id="188" name="直線矢印コネクタ 187">
          <a:extLst>
            <a:ext uri="{FF2B5EF4-FFF2-40B4-BE49-F238E27FC236}">
              <a16:creationId xmlns:a16="http://schemas.microsoft.com/office/drawing/2014/main" id="{D2E3DE3D-B647-45EF-A499-425406DA77BA}"/>
            </a:ext>
          </a:extLst>
        </xdr:cNvPr>
        <xdr:cNvCxnSpPr>
          <a:stCxn id="186" idx="2"/>
          <a:endCxn id="187" idx="0"/>
        </xdr:cNvCxnSpPr>
      </xdr:nvCxnSpPr>
      <xdr:spPr>
        <a:xfrm>
          <a:off x="9960520" y="5416459"/>
          <a:ext cx="2100" cy="1994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159840</xdr:colOff>
      <xdr:row>23</xdr:row>
      <xdr:rowOff>141559</xdr:rowOff>
    </xdr:from>
    <xdr:to>
      <xdr:col>39</xdr:col>
      <xdr:colOff>4550</xdr:colOff>
      <xdr:row>31</xdr:row>
      <xdr:rowOff>10160</xdr:rowOff>
    </xdr:to>
    <xdr:cxnSp macro="">
      <xdr:nvCxnSpPr>
        <xdr:cNvPr id="189" name="コネクタ: カギ線 188">
          <a:extLst>
            <a:ext uri="{FF2B5EF4-FFF2-40B4-BE49-F238E27FC236}">
              <a16:creationId xmlns:a16="http://schemas.microsoft.com/office/drawing/2014/main" id="{8A44488C-BC29-420A-AC0D-31CBDF172E6A}"/>
            </a:ext>
          </a:extLst>
        </xdr:cNvPr>
        <xdr:cNvCxnSpPr>
          <a:stCxn id="186" idx="3"/>
          <a:endCxn id="190" idx="0"/>
        </xdr:cNvCxnSpPr>
      </xdr:nvCxnSpPr>
      <xdr:spPr>
        <a:xfrm>
          <a:off x="10685600" y="5048839"/>
          <a:ext cx="413670" cy="173804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167640</xdr:colOff>
      <xdr:row>31</xdr:row>
      <xdr:rowOff>10160</xdr:rowOff>
    </xdr:from>
    <xdr:to>
      <xdr:col>41</xdr:col>
      <xdr:colOff>125940</xdr:colOff>
      <xdr:row>33</xdr:row>
      <xdr:rowOff>20960</xdr:rowOff>
    </xdr:to>
    <xdr:sp macro="" textlink="">
      <xdr:nvSpPr>
        <xdr:cNvPr id="190" name="フローチャート: 処理 189">
          <a:extLst>
            <a:ext uri="{FF2B5EF4-FFF2-40B4-BE49-F238E27FC236}">
              <a16:creationId xmlns:a16="http://schemas.microsoft.com/office/drawing/2014/main" id="{DDD7793B-C00E-4C00-A86B-473C41BC5BA4}"/>
            </a:ext>
          </a:extLst>
        </xdr:cNvPr>
        <xdr:cNvSpPr/>
      </xdr:nvSpPr>
      <xdr:spPr>
        <a:xfrm>
          <a:off x="10408920" y="678688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35</xdr:col>
      <xdr:colOff>2450</xdr:colOff>
      <xdr:row>19</xdr:row>
      <xdr:rowOff>41819</xdr:rowOff>
    </xdr:from>
    <xdr:to>
      <xdr:col>35</xdr:col>
      <xdr:colOff>2450</xdr:colOff>
      <xdr:row>22</xdr:row>
      <xdr:rowOff>7619</xdr:rowOff>
    </xdr:to>
    <xdr:cxnSp macro="">
      <xdr:nvCxnSpPr>
        <xdr:cNvPr id="191" name="直線矢印コネクタ 190">
          <a:extLst>
            <a:ext uri="{FF2B5EF4-FFF2-40B4-BE49-F238E27FC236}">
              <a16:creationId xmlns:a16="http://schemas.microsoft.com/office/drawing/2014/main" id="{18994A2F-C6A0-47E7-8D57-003281B3D20B}"/>
            </a:ext>
          </a:extLst>
        </xdr:cNvPr>
        <xdr:cNvCxnSpPr>
          <a:stCxn id="184" idx="2"/>
          <a:endCxn id="186" idx="0"/>
        </xdr:cNvCxnSpPr>
      </xdr:nvCxnSpPr>
      <xdr:spPr>
        <a:xfrm>
          <a:off x="9959250" y="4014379"/>
          <a:ext cx="0" cy="66684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2450</xdr:colOff>
      <xdr:row>13</xdr:row>
      <xdr:rowOff>41819</xdr:rowOff>
    </xdr:from>
    <xdr:to>
      <xdr:col>35</xdr:col>
      <xdr:colOff>2450</xdr:colOff>
      <xdr:row>16</xdr:row>
      <xdr:rowOff>7619</xdr:rowOff>
    </xdr:to>
    <xdr:cxnSp macro="">
      <xdr:nvCxnSpPr>
        <xdr:cNvPr id="194" name="直線矢印コネクタ 193">
          <a:extLst>
            <a:ext uri="{FF2B5EF4-FFF2-40B4-BE49-F238E27FC236}">
              <a16:creationId xmlns:a16="http://schemas.microsoft.com/office/drawing/2014/main" id="{A88E965C-3A7B-465E-AAB8-1B146F6A41DC}"/>
            </a:ext>
          </a:extLst>
        </xdr:cNvPr>
        <xdr:cNvCxnSpPr>
          <a:stCxn id="175" idx="2"/>
          <a:endCxn id="184" idx="0"/>
        </xdr:cNvCxnSpPr>
      </xdr:nvCxnSpPr>
      <xdr:spPr>
        <a:xfrm>
          <a:off x="9959250" y="2612299"/>
          <a:ext cx="0" cy="66684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167640</xdr:colOff>
      <xdr:row>12</xdr:row>
      <xdr:rowOff>231140</xdr:rowOff>
    </xdr:from>
    <xdr:to>
      <xdr:col>41</xdr:col>
      <xdr:colOff>125940</xdr:colOff>
      <xdr:row>15</xdr:row>
      <xdr:rowOff>8260</xdr:rowOff>
    </xdr:to>
    <xdr:sp macro="" textlink="">
      <xdr:nvSpPr>
        <xdr:cNvPr id="198" name="フローチャート: 処理 197">
          <a:extLst>
            <a:ext uri="{FF2B5EF4-FFF2-40B4-BE49-F238E27FC236}">
              <a16:creationId xmlns:a16="http://schemas.microsoft.com/office/drawing/2014/main" id="{556D4921-6263-40ED-849F-099DE4F45BD5}"/>
            </a:ext>
          </a:extLst>
        </xdr:cNvPr>
        <xdr:cNvSpPr/>
      </xdr:nvSpPr>
      <xdr:spPr>
        <a:xfrm>
          <a:off x="10408920" y="256794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37</xdr:col>
      <xdr:colOff>159840</xdr:colOff>
      <xdr:row>11</xdr:row>
      <xdr:rowOff>141559</xdr:rowOff>
    </xdr:from>
    <xdr:to>
      <xdr:col>39</xdr:col>
      <xdr:colOff>4550</xdr:colOff>
      <xdr:row>12</xdr:row>
      <xdr:rowOff>231140</xdr:rowOff>
    </xdr:to>
    <xdr:cxnSp macro="">
      <xdr:nvCxnSpPr>
        <xdr:cNvPr id="199" name="コネクタ: カギ線 198">
          <a:extLst>
            <a:ext uri="{FF2B5EF4-FFF2-40B4-BE49-F238E27FC236}">
              <a16:creationId xmlns:a16="http://schemas.microsoft.com/office/drawing/2014/main" id="{B218D5E2-3FCD-4A35-B330-F316415ADE9A}"/>
            </a:ext>
          </a:extLst>
        </xdr:cNvPr>
        <xdr:cNvCxnSpPr>
          <a:stCxn id="175" idx="3"/>
          <a:endCxn id="198" idx="0"/>
        </xdr:cNvCxnSpPr>
      </xdr:nvCxnSpPr>
      <xdr:spPr>
        <a:xfrm>
          <a:off x="10685600" y="2244679"/>
          <a:ext cx="413670" cy="32326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129540</xdr:colOff>
      <xdr:row>19</xdr:row>
      <xdr:rowOff>7619</xdr:rowOff>
    </xdr:from>
    <xdr:to>
      <xdr:col>45</xdr:col>
      <xdr:colOff>159840</xdr:colOff>
      <xdr:row>22</xdr:row>
      <xdr:rowOff>41819</xdr:rowOff>
    </xdr:to>
    <xdr:sp macro="" textlink="">
      <xdr:nvSpPr>
        <xdr:cNvPr id="206" name="フローチャート: 判断 205">
          <a:extLst>
            <a:ext uri="{FF2B5EF4-FFF2-40B4-BE49-F238E27FC236}">
              <a16:creationId xmlns:a16="http://schemas.microsoft.com/office/drawing/2014/main" id="{1101EEF3-AEC7-414B-BFB3-5D50BABF1BDB}"/>
            </a:ext>
          </a:extLst>
        </xdr:cNvPr>
        <xdr:cNvSpPr/>
      </xdr:nvSpPr>
      <xdr:spPr>
        <a:xfrm>
          <a:off x="11508740" y="398017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1</a:t>
          </a:r>
          <a:r>
            <a:rPr kumimoji="1" lang="ja-JP" altLang="en-US" sz="800">
              <a:latin typeface="MS UI Gothic" panose="020B0600070205080204" pitchFamily="50" charset="-128"/>
              <a:ea typeface="MS UI Gothic" panose="020B0600070205080204" pitchFamily="50" charset="-128"/>
            </a:rPr>
            <a:t>日</a:t>
          </a:r>
          <a:r>
            <a:rPr kumimoji="1" lang="en-US" altLang="ja-JP" sz="800">
              <a:latin typeface="MS UI Gothic" panose="020B0600070205080204" pitchFamily="50" charset="-128"/>
              <a:ea typeface="MS UI Gothic" panose="020B0600070205080204" pitchFamily="50" charset="-128"/>
            </a:rPr>
            <a:t>4</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37</xdr:col>
      <xdr:colOff>159840</xdr:colOff>
      <xdr:row>17</xdr:row>
      <xdr:rowOff>141559</xdr:rowOff>
    </xdr:from>
    <xdr:to>
      <xdr:col>43</xdr:col>
      <xdr:colOff>2450</xdr:colOff>
      <xdr:row>19</xdr:row>
      <xdr:rowOff>7619</xdr:rowOff>
    </xdr:to>
    <xdr:cxnSp macro="">
      <xdr:nvCxnSpPr>
        <xdr:cNvPr id="207" name="コネクタ: カギ線 206">
          <a:extLst>
            <a:ext uri="{FF2B5EF4-FFF2-40B4-BE49-F238E27FC236}">
              <a16:creationId xmlns:a16="http://schemas.microsoft.com/office/drawing/2014/main" id="{0FC4ECDD-B3EC-4975-A079-8B8BBD2948C2}"/>
            </a:ext>
          </a:extLst>
        </xdr:cNvPr>
        <xdr:cNvCxnSpPr>
          <a:stCxn id="184" idx="3"/>
          <a:endCxn id="206" idx="0"/>
        </xdr:cNvCxnSpPr>
      </xdr:nvCxnSpPr>
      <xdr:spPr>
        <a:xfrm>
          <a:off x="10685600" y="3646759"/>
          <a:ext cx="1549490" cy="333420"/>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129540</xdr:colOff>
      <xdr:row>24</xdr:row>
      <xdr:rowOff>7619</xdr:rowOff>
    </xdr:from>
    <xdr:to>
      <xdr:col>45</xdr:col>
      <xdr:colOff>159840</xdr:colOff>
      <xdr:row>27</xdr:row>
      <xdr:rowOff>41819</xdr:rowOff>
    </xdr:to>
    <xdr:sp macro="" textlink="">
      <xdr:nvSpPr>
        <xdr:cNvPr id="211" name="フローチャート: 判断 210">
          <a:extLst>
            <a:ext uri="{FF2B5EF4-FFF2-40B4-BE49-F238E27FC236}">
              <a16:creationId xmlns:a16="http://schemas.microsoft.com/office/drawing/2014/main" id="{7D3DF1FB-FE26-4BB5-BE8D-F8C9548DDA90}"/>
            </a:ext>
          </a:extLst>
        </xdr:cNvPr>
        <xdr:cNvSpPr/>
      </xdr:nvSpPr>
      <xdr:spPr>
        <a:xfrm>
          <a:off x="11508740" y="5148579"/>
          <a:ext cx="1452700" cy="735240"/>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latin typeface="MS UI Gothic" panose="020B0600070205080204" pitchFamily="50" charset="-128"/>
              <a:ea typeface="MS UI Gothic" panose="020B0600070205080204" pitchFamily="50" charset="-128"/>
            </a:rPr>
            <a:t>p.m.1</a:t>
          </a:r>
          <a:r>
            <a:rPr kumimoji="1" lang="ja-JP" altLang="en-US" sz="800">
              <a:latin typeface="MS UI Gothic" panose="020B0600070205080204" pitchFamily="50" charset="-128"/>
              <a:ea typeface="MS UI Gothic" panose="020B0600070205080204" pitchFamily="50" charset="-128"/>
            </a:rPr>
            <a:t>～</a:t>
          </a:r>
          <a:r>
            <a:rPr kumimoji="1" lang="en-US" altLang="ja-JP" sz="800">
              <a:latin typeface="MS UI Gothic" panose="020B0600070205080204" pitchFamily="50" charset="-128"/>
              <a:ea typeface="MS UI Gothic" panose="020B0600070205080204" pitchFamily="50" charset="-128"/>
            </a:rPr>
            <a:t>5</a:t>
          </a:r>
          <a:r>
            <a:rPr kumimoji="1" lang="ja-JP" altLang="en-US" sz="800">
              <a:latin typeface="MS UI Gothic" panose="020B0600070205080204" pitchFamily="50" charset="-128"/>
              <a:ea typeface="MS UI Gothic" panose="020B0600070205080204" pitchFamily="50" charset="-128"/>
            </a:rPr>
            <a:t>計</a:t>
          </a:r>
          <a:r>
            <a:rPr kumimoji="1" lang="en-US" altLang="ja-JP" sz="800">
              <a:latin typeface="MS UI Gothic" panose="020B0600070205080204" pitchFamily="50" charset="-128"/>
              <a:ea typeface="MS UI Gothic" panose="020B0600070205080204" pitchFamily="50" charset="-128"/>
            </a:rPr>
            <a:t>12</a:t>
          </a:r>
          <a:r>
            <a:rPr kumimoji="1" lang="ja-JP" altLang="en-US" sz="800">
              <a:latin typeface="MS UI Gothic" panose="020B0600070205080204" pitchFamily="50" charset="-128"/>
              <a:ea typeface="MS UI Gothic" panose="020B0600070205080204" pitchFamily="50" charset="-128"/>
            </a:rPr>
            <a:t>時間以上</a:t>
          </a:r>
          <a:endParaRPr kumimoji="1" lang="en-US" altLang="ja-JP" sz="800">
            <a:latin typeface="MS UI Gothic" panose="020B0600070205080204" pitchFamily="50" charset="-128"/>
            <a:ea typeface="MS UI Gothic" panose="020B0600070205080204" pitchFamily="50" charset="-128"/>
          </a:endParaRPr>
        </a:p>
      </xdr:txBody>
    </xdr:sp>
    <xdr:clientData/>
  </xdr:twoCellAnchor>
  <xdr:twoCellAnchor>
    <xdr:from>
      <xdr:col>40</xdr:col>
      <xdr:colOff>167640</xdr:colOff>
      <xdr:row>27</xdr:row>
      <xdr:rowOff>231140</xdr:rowOff>
    </xdr:from>
    <xdr:to>
      <xdr:col>45</xdr:col>
      <xdr:colOff>125940</xdr:colOff>
      <xdr:row>30</xdr:row>
      <xdr:rowOff>8260</xdr:rowOff>
    </xdr:to>
    <xdr:sp macro="" textlink="">
      <xdr:nvSpPr>
        <xdr:cNvPr id="212" name="フローチャート: 処理 211">
          <a:extLst>
            <a:ext uri="{FF2B5EF4-FFF2-40B4-BE49-F238E27FC236}">
              <a16:creationId xmlns:a16="http://schemas.microsoft.com/office/drawing/2014/main" id="{09485F39-79F0-424B-8664-F2FAB7DED4B7}"/>
            </a:ext>
          </a:extLst>
        </xdr:cNvPr>
        <xdr:cNvSpPr/>
      </xdr:nvSpPr>
      <xdr:spPr>
        <a:xfrm>
          <a:off x="11546840" y="6073140"/>
          <a:ext cx="1380700" cy="478160"/>
        </a:xfrm>
        <a:prstGeom prst="flowChartProcess">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15</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43</xdr:col>
      <xdr:colOff>2450</xdr:colOff>
      <xdr:row>27</xdr:row>
      <xdr:rowOff>41819</xdr:rowOff>
    </xdr:from>
    <xdr:to>
      <xdr:col>43</xdr:col>
      <xdr:colOff>4550</xdr:colOff>
      <xdr:row>27</xdr:row>
      <xdr:rowOff>231140</xdr:rowOff>
    </xdr:to>
    <xdr:cxnSp macro="">
      <xdr:nvCxnSpPr>
        <xdr:cNvPr id="213" name="直線矢印コネクタ 212">
          <a:extLst>
            <a:ext uri="{FF2B5EF4-FFF2-40B4-BE49-F238E27FC236}">
              <a16:creationId xmlns:a16="http://schemas.microsoft.com/office/drawing/2014/main" id="{FFA843E9-C89E-416A-A4C1-17C336D74708}"/>
            </a:ext>
          </a:extLst>
        </xdr:cNvPr>
        <xdr:cNvCxnSpPr>
          <a:stCxn id="211" idx="2"/>
          <a:endCxn id="212" idx="0"/>
        </xdr:cNvCxnSpPr>
      </xdr:nvCxnSpPr>
      <xdr:spPr>
        <a:xfrm>
          <a:off x="12235090" y="5883819"/>
          <a:ext cx="2100" cy="18932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159840</xdr:colOff>
      <xdr:row>25</xdr:row>
      <xdr:rowOff>141559</xdr:rowOff>
    </xdr:from>
    <xdr:to>
      <xdr:col>47</xdr:col>
      <xdr:colOff>4550</xdr:colOff>
      <xdr:row>31</xdr:row>
      <xdr:rowOff>10160</xdr:rowOff>
    </xdr:to>
    <xdr:cxnSp macro="">
      <xdr:nvCxnSpPr>
        <xdr:cNvPr id="214" name="コネクタ: カギ線 213">
          <a:extLst>
            <a:ext uri="{FF2B5EF4-FFF2-40B4-BE49-F238E27FC236}">
              <a16:creationId xmlns:a16="http://schemas.microsoft.com/office/drawing/2014/main" id="{F15778A1-B68B-4005-9BB3-57DB1A3BEA1E}"/>
            </a:ext>
          </a:extLst>
        </xdr:cNvPr>
        <xdr:cNvCxnSpPr>
          <a:stCxn id="211" idx="3"/>
          <a:endCxn id="215" idx="0"/>
        </xdr:cNvCxnSpPr>
      </xdr:nvCxnSpPr>
      <xdr:spPr>
        <a:xfrm>
          <a:off x="12961440" y="5516199"/>
          <a:ext cx="413670" cy="127068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167640</xdr:colOff>
      <xdr:row>31</xdr:row>
      <xdr:rowOff>10160</xdr:rowOff>
    </xdr:from>
    <xdr:to>
      <xdr:col>49</xdr:col>
      <xdr:colOff>125940</xdr:colOff>
      <xdr:row>33</xdr:row>
      <xdr:rowOff>20960</xdr:rowOff>
    </xdr:to>
    <xdr:sp macro="" textlink="">
      <xdr:nvSpPr>
        <xdr:cNvPr id="215" name="フローチャート: 処理 214">
          <a:extLst>
            <a:ext uri="{FF2B5EF4-FFF2-40B4-BE49-F238E27FC236}">
              <a16:creationId xmlns:a16="http://schemas.microsoft.com/office/drawing/2014/main" id="{1C564064-FC2C-4E27-8855-40229AC6EAC9}"/>
            </a:ext>
          </a:extLst>
        </xdr:cNvPr>
        <xdr:cNvSpPr/>
      </xdr:nvSpPr>
      <xdr:spPr>
        <a:xfrm>
          <a:off x="12684760" y="678688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43</xdr:col>
      <xdr:colOff>2450</xdr:colOff>
      <xdr:row>22</xdr:row>
      <xdr:rowOff>41819</xdr:rowOff>
    </xdr:from>
    <xdr:to>
      <xdr:col>43</xdr:col>
      <xdr:colOff>2450</xdr:colOff>
      <xdr:row>24</xdr:row>
      <xdr:rowOff>7619</xdr:rowOff>
    </xdr:to>
    <xdr:cxnSp macro="">
      <xdr:nvCxnSpPr>
        <xdr:cNvPr id="216" name="直線矢印コネクタ 215">
          <a:extLst>
            <a:ext uri="{FF2B5EF4-FFF2-40B4-BE49-F238E27FC236}">
              <a16:creationId xmlns:a16="http://schemas.microsoft.com/office/drawing/2014/main" id="{824E01AF-8AA0-4A8A-8009-52985966F30C}"/>
            </a:ext>
          </a:extLst>
        </xdr:cNvPr>
        <xdr:cNvCxnSpPr>
          <a:stCxn id="206" idx="2"/>
          <a:endCxn id="211" idx="0"/>
        </xdr:cNvCxnSpPr>
      </xdr:nvCxnSpPr>
      <xdr:spPr>
        <a:xfrm>
          <a:off x="12235090" y="4715419"/>
          <a:ext cx="0" cy="43316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167640</xdr:colOff>
      <xdr:row>22</xdr:row>
      <xdr:rowOff>7620</xdr:rowOff>
    </xdr:from>
    <xdr:to>
      <xdr:col>49</xdr:col>
      <xdr:colOff>125940</xdr:colOff>
      <xdr:row>24</xdr:row>
      <xdr:rowOff>18420</xdr:rowOff>
    </xdr:to>
    <xdr:sp macro="" textlink="">
      <xdr:nvSpPr>
        <xdr:cNvPr id="219" name="フローチャート: 処理 218">
          <a:extLst>
            <a:ext uri="{FF2B5EF4-FFF2-40B4-BE49-F238E27FC236}">
              <a16:creationId xmlns:a16="http://schemas.microsoft.com/office/drawing/2014/main" id="{2398D9C8-003B-45A3-9180-CAA63FBA1471}"/>
            </a:ext>
          </a:extLst>
        </xdr:cNvPr>
        <xdr:cNvSpPr/>
      </xdr:nvSpPr>
      <xdr:spPr>
        <a:xfrm>
          <a:off x="12684760" y="4681220"/>
          <a:ext cx="1380700" cy="478160"/>
        </a:xfrm>
        <a:prstGeom prst="flowChartProcess">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latin typeface="MS UI Gothic" panose="020B0600070205080204" pitchFamily="50" charset="-128"/>
              <a:ea typeface="MS UI Gothic" panose="020B0600070205080204" pitchFamily="50" charset="-128"/>
            </a:rPr>
            <a:t>基準指数←</a:t>
          </a:r>
          <a:r>
            <a:rPr kumimoji="1" lang="en-US" altLang="ja-JP" sz="800">
              <a:latin typeface="MS UI Gothic" panose="020B0600070205080204" pitchFamily="50" charset="-128"/>
              <a:ea typeface="MS UI Gothic" panose="020B0600070205080204" pitchFamily="50" charset="-128"/>
            </a:rPr>
            <a:t>0</a:t>
          </a:r>
          <a:endParaRPr kumimoji="1" lang="ja-JP" altLang="en-US" sz="800">
            <a:latin typeface="MS UI Gothic" panose="020B0600070205080204" pitchFamily="50" charset="-128"/>
            <a:ea typeface="MS UI Gothic" panose="020B0600070205080204" pitchFamily="50" charset="-128"/>
          </a:endParaRPr>
        </a:p>
      </xdr:txBody>
    </xdr:sp>
    <xdr:clientData/>
  </xdr:twoCellAnchor>
  <xdr:twoCellAnchor>
    <xdr:from>
      <xdr:col>45</xdr:col>
      <xdr:colOff>159840</xdr:colOff>
      <xdr:row>20</xdr:row>
      <xdr:rowOff>141559</xdr:rowOff>
    </xdr:from>
    <xdr:to>
      <xdr:col>47</xdr:col>
      <xdr:colOff>4550</xdr:colOff>
      <xdr:row>22</xdr:row>
      <xdr:rowOff>7620</xdr:rowOff>
    </xdr:to>
    <xdr:cxnSp macro="">
      <xdr:nvCxnSpPr>
        <xdr:cNvPr id="220" name="コネクタ: カギ線 219">
          <a:extLst>
            <a:ext uri="{FF2B5EF4-FFF2-40B4-BE49-F238E27FC236}">
              <a16:creationId xmlns:a16="http://schemas.microsoft.com/office/drawing/2014/main" id="{D687D37A-802F-4570-AD9A-008FC94BD4B6}"/>
            </a:ext>
          </a:extLst>
        </xdr:cNvPr>
        <xdr:cNvCxnSpPr>
          <a:stCxn id="206" idx="3"/>
          <a:endCxn id="219" idx="0"/>
        </xdr:cNvCxnSpPr>
      </xdr:nvCxnSpPr>
      <xdr:spPr>
        <a:xfrm>
          <a:off x="12961440" y="4347799"/>
          <a:ext cx="413670" cy="333421"/>
        </a:xfrm>
        <a:prstGeom prst="bentConnector2">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182880</xdr:colOff>
      <xdr:row>1</xdr:row>
      <xdr:rowOff>101600</xdr:rowOff>
    </xdr:from>
    <xdr:to>
      <xdr:col>5</xdr:col>
      <xdr:colOff>101600</xdr:colOff>
      <xdr:row>3</xdr:row>
      <xdr:rowOff>0</xdr:rowOff>
    </xdr:to>
    <xdr:sp macro="" textlink="">
      <xdr:nvSpPr>
        <xdr:cNvPr id="222" name="フローチャート: 端子 221">
          <a:extLst>
            <a:ext uri="{FF2B5EF4-FFF2-40B4-BE49-F238E27FC236}">
              <a16:creationId xmlns:a16="http://schemas.microsoft.com/office/drawing/2014/main" id="{ECD0A8D5-EEEA-410B-9BEB-E99DF90ABF87}"/>
            </a:ext>
          </a:extLst>
        </xdr:cNvPr>
        <xdr:cNvSpPr/>
      </xdr:nvSpPr>
      <xdr:spPr>
        <a:xfrm>
          <a:off x="182880" y="335280"/>
          <a:ext cx="1341120" cy="365760"/>
        </a:xfrm>
        <a:prstGeom prst="flowChartTermina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MS UI Gothic" panose="020B0600070205080204" pitchFamily="50" charset="-128"/>
              <a:ea typeface="MS UI Gothic" panose="020B0600070205080204" pitchFamily="50" charset="-128"/>
            </a:rPr>
            <a:t>スタート</a:t>
          </a:r>
        </a:p>
      </xdr:txBody>
    </xdr:sp>
    <xdr:clientData/>
  </xdr:twoCellAnchor>
  <xdr:twoCellAnchor>
    <xdr:from>
      <xdr:col>3</xdr:col>
      <xdr:colOff>0</xdr:colOff>
      <xdr:row>3</xdr:row>
      <xdr:rowOff>0</xdr:rowOff>
    </xdr:from>
    <xdr:to>
      <xdr:col>3</xdr:col>
      <xdr:colOff>2450</xdr:colOff>
      <xdr:row>4</xdr:row>
      <xdr:rowOff>7619</xdr:rowOff>
    </xdr:to>
    <xdr:cxnSp macro="">
      <xdr:nvCxnSpPr>
        <xdr:cNvPr id="227" name="直線矢印コネクタ 226">
          <a:extLst>
            <a:ext uri="{FF2B5EF4-FFF2-40B4-BE49-F238E27FC236}">
              <a16:creationId xmlns:a16="http://schemas.microsoft.com/office/drawing/2014/main" id="{F1ABDE69-0608-45DF-BB2D-B748E3C5EF04}"/>
            </a:ext>
          </a:extLst>
        </xdr:cNvPr>
        <xdr:cNvCxnSpPr>
          <a:stCxn id="222" idx="2"/>
          <a:endCxn id="2" idx="0"/>
        </xdr:cNvCxnSpPr>
      </xdr:nvCxnSpPr>
      <xdr:spPr>
        <a:xfrm>
          <a:off x="853440" y="701040"/>
          <a:ext cx="2450" cy="24129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dimension ref="A1:BN194"/>
  <sheetViews>
    <sheetView showGridLines="0" tabSelected="1" view="pageBreakPreview" zoomScale="150" zoomScaleNormal="100" zoomScaleSheetLayoutView="150" workbookViewId="0">
      <selection activeCell="I5" sqref="I5:T5"/>
    </sheetView>
  </sheetViews>
  <sheetFormatPr defaultColWidth="5.59765625" defaultRowHeight="48" customHeight="1"/>
  <cols>
    <col min="1" max="31" width="2.19921875" style="307" customWidth="1"/>
    <col min="32" max="32" width="2.19921875" style="315" customWidth="1"/>
    <col min="33" max="40" width="2.19921875" style="307" customWidth="1"/>
    <col min="41" max="51" width="2.69921875" style="307" hidden="1" customWidth="1"/>
    <col min="52" max="52" width="2.69921875" style="474" hidden="1" customWidth="1"/>
    <col min="53" max="55" width="2.69921875" style="307" hidden="1" customWidth="1"/>
    <col min="56" max="56" width="2.69921875" style="385" hidden="1" customWidth="1"/>
    <col min="57" max="57" width="2.69921875" style="307" hidden="1" customWidth="1"/>
    <col min="58" max="58" width="2.69921875" style="384" hidden="1" customWidth="1"/>
    <col min="59" max="59" width="2.69921875" style="407" hidden="1" customWidth="1"/>
    <col min="60" max="60" width="2.69921875" style="384" hidden="1" customWidth="1"/>
    <col min="61" max="61" width="2.69921875" style="307" hidden="1" customWidth="1"/>
    <col min="62" max="62" width="4.796875" style="384" hidden="1" customWidth="1"/>
    <col min="63" max="63" width="2.69921875" style="385" hidden="1" customWidth="1"/>
    <col min="64" max="66" width="2.69921875" style="307" hidden="1" customWidth="1"/>
    <col min="67" max="67" width="0" style="307" hidden="1" customWidth="1"/>
    <col min="68" max="16384" width="5.59765625" style="307"/>
  </cols>
  <sheetData>
    <row r="1" spans="1:63" ht="10.050000000000001" customHeight="1">
      <c r="A1" s="814" t="s">
        <v>332</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473"/>
      <c r="AP1" s="473"/>
    </row>
    <row r="2" spans="1:63" ht="10.050000000000001"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473"/>
      <c r="AP2" s="473"/>
    </row>
    <row r="3" spans="1:63" s="308" customFormat="1" ht="12" customHeight="1">
      <c r="A3" s="656" t="s">
        <v>614</v>
      </c>
      <c r="B3" s="657"/>
      <c r="C3" s="658"/>
      <c r="D3" s="658"/>
      <c r="E3" s="658"/>
      <c r="F3" s="658"/>
      <c r="G3" s="658"/>
      <c r="H3" s="658"/>
      <c r="I3" s="658"/>
      <c r="J3" s="658"/>
      <c r="K3" s="658"/>
      <c r="L3" s="658"/>
      <c r="M3" s="656"/>
      <c r="N3" s="655"/>
      <c r="O3" s="655"/>
      <c r="P3" s="478"/>
      <c r="Q3" s="478"/>
      <c r="R3" s="478"/>
      <c r="S3" s="914" t="s">
        <v>429</v>
      </c>
      <c r="T3" s="915"/>
      <c r="U3" s="915"/>
      <c r="V3" s="915"/>
      <c r="W3" s="915"/>
      <c r="X3" s="915"/>
      <c r="Y3" s="915"/>
      <c r="Z3" s="915"/>
      <c r="AA3" s="915"/>
      <c r="AB3" s="915"/>
      <c r="AC3" s="915"/>
      <c r="AD3" s="915"/>
      <c r="AE3" s="915"/>
      <c r="AF3" s="915"/>
      <c r="AG3" s="915"/>
      <c r="AH3" s="915"/>
      <c r="AI3" s="915"/>
      <c r="AJ3" s="915"/>
      <c r="AK3" s="915"/>
      <c r="AL3" s="915"/>
      <c r="AM3" s="915"/>
      <c r="AN3" s="915"/>
      <c r="AO3" s="475"/>
      <c r="AP3" s="475"/>
      <c r="BD3" s="385"/>
      <c r="BF3" s="384"/>
      <c r="BG3" s="407"/>
      <c r="BH3" s="384"/>
      <c r="BJ3" s="384"/>
      <c r="BK3" s="385"/>
    </row>
    <row r="4" spans="1:63" s="308" customFormat="1" ht="12" customHeight="1">
      <c r="A4" s="826"/>
      <c r="B4" s="827"/>
      <c r="C4" s="827"/>
      <c r="D4" s="827"/>
      <c r="E4" s="827"/>
      <c r="F4" s="827"/>
      <c r="G4" s="827"/>
      <c r="H4" s="827"/>
      <c r="I4" s="827"/>
      <c r="J4" s="827"/>
      <c r="K4" s="827"/>
      <c r="L4" s="827"/>
      <c r="M4" s="520"/>
      <c r="N4" s="520"/>
      <c r="O4" s="520"/>
      <c r="P4" s="520"/>
      <c r="Q4" s="520"/>
      <c r="R4" s="520"/>
      <c r="S4" s="915"/>
      <c r="T4" s="915"/>
      <c r="U4" s="915"/>
      <c r="V4" s="915"/>
      <c r="W4" s="915"/>
      <c r="X4" s="915"/>
      <c r="Y4" s="915"/>
      <c r="Z4" s="915"/>
      <c r="AA4" s="915"/>
      <c r="AB4" s="915"/>
      <c r="AC4" s="915"/>
      <c r="AD4" s="915"/>
      <c r="AE4" s="915"/>
      <c r="AF4" s="915"/>
      <c r="AG4" s="915"/>
      <c r="AH4" s="915"/>
      <c r="AI4" s="915"/>
      <c r="AJ4" s="915"/>
      <c r="AK4" s="915"/>
      <c r="AL4" s="915"/>
      <c r="AM4" s="915"/>
      <c r="AN4" s="915"/>
      <c r="AO4" s="475"/>
      <c r="AP4" s="475"/>
      <c r="AQ4" s="309"/>
      <c r="BD4" s="385"/>
      <c r="BF4" s="384"/>
      <c r="BG4" s="407"/>
      <c r="BH4" s="384"/>
      <c r="BJ4" s="384"/>
      <c r="BK4" s="385"/>
    </row>
    <row r="5" spans="1:63" s="321" customFormat="1" ht="12" customHeight="1">
      <c r="A5" s="829" t="s">
        <v>63</v>
      </c>
      <c r="B5" s="830"/>
      <c r="C5" s="830"/>
      <c r="D5" s="830"/>
      <c r="E5" s="830"/>
      <c r="F5" s="830"/>
      <c r="G5" s="830"/>
      <c r="H5" s="830"/>
      <c r="I5" s="791"/>
      <c r="J5" s="791"/>
      <c r="K5" s="791"/>
      <c r="L5" s="791"/>
      <c r="M5" s="791"/>
      <c r="N5" s="791"/>
      <c r="O5" s="791"/>
      <c r="P5" s="791"/>
      <c r="Q5" s="791"/>
      <c r="R5" s="791"/>
      <c r="S5" s="791"/>
      <c r="T5" s="791"/>
      <c r="U5" s="828"/>
      <c r="V5" s="797" t="s">
        <v>137</v>
      </c>
      <c r="W5" s="670"/>
      <c r="X5" s="670"/>
      <c r="Y5" s="670"/>
      <c r="Z5" s="670"/>
      <c r="AA5" s="679"/>
      <c r="AB5" s="679"/>
      <c r="AC5" s="798"/>
      <c r="AD5" s="796" t="s">
        <v>17</v>
      </c>
      <c r="AE5" s="678"/>
      <c r="AF5" s="716"/>
      <c r="AG5" s="716"/>
      <c r="AH5" s="522" t="s">
        <v>2</v>
      </c>
      <c r="AI5" s="716"/>
      <c r="AJ5" s="716"/>
      <c r="AK5" s="522" t="s">
        <v>3</v>
      </c>
      <c r="AL5" s="716"/>
      <c r="AM5" s="716"/>
      <c r="AN5" s="349" t="s">
        <v>4</v>
      </c>
      <c r="AO5" s="386"/>
      <c r="AP5" s="386"/>
      <c r="BD5" s="385"/>
      <c r="BF5" s="384"/>
      <c r="BG5" s="407"/>
      <c r="BH5" s="384"/>
      <c r="BJ5" s="384"/>
      <c r="BK5" s="385"/>
    </row>
    <row r="6" spans="1:63" s="321" customFormat="1" ht="12" customHeight="1">
      <c r="A6" s="829" t="s">
        <v>64</v>
      </c>
      <c r="B6" s="830"/>
      <c r="C6" s="830"/>
      <c r="D6" s="830"/>
      <c r="E6" s="830"/>
      <c r="F6" s="830"/>
      <c r="G6" s="830"/>
      <c r="H6" s="830"/>
      <c r="I6" s="791"/>
      <c r="J6" s="791"/>
      <c r="K6" s="791"/>
      <c r="L6" s="791"/>
      <c r="M6" s="791"/>
      <c r="N6" s="791"/>
      <c r="O6" s="791"/>
      <c r="P6" s="791"/>
      <c r="Q6" s="791"/>
      <c r="R6" s="791"/>
      <c r="S6" s="791"/>
      <c r="T6" s="791"/>
      <c r="U6" s="732"/>
      <c r="V6" s="792" t="s">
        <v>138</v>
      </c>
      <c r="W6" s="793"/>
      <c r="X6" s="793"/>
      <c r="Y6" s="793"/>
      <c r="Z6" s="793"/>
      <c r="AA6" s="800" t="s">
        <v>12</v>
      </c>
      <c r="AB6" s="801"/>
      <c r="AC6" s="801"/>
      <c r="AD6" s="824"/>
      <c r="AE6" s="825"/>
      <c r="AF6" s="825"/>
      <c r="AG6" s="825"/>
      <c r="AH6" s="825"/>
      <c r="AI6" s="825"/>
      <c r="AJ6" s="825"/>
      <c r="AK6" s="825"/>
      <c r="AL6" s="825"/>
      <c r="AM6" s="825"/>
      <c r="AN6" s="825"/>
      <c r="AO6" s="476"/>
      <c r="AP6" s="476"/>
      <c r="BD6" s="385"/>
      <c r="BF6" s="384"/>
      <c r="BG6" s="407"/>
      <c r="BH6" s="384"/>
      <c r="BJ6" s="384"/>
      <c r="BK6" s="385"/>
    </row>
    <row r="7" spans="1:63" s="321" customFormat="1" ht="12" customHeight="1">
      <c r="A7" s="829" t="s">
        <v>65</v>
      </c>
      <c r="B7" s="830"/>
      <c r="C7" s="830"/>
      <c r="D7" s="830"/>
      <c r="E7" s="830"/>
      <c r="F7" s="830"/>
      <c r="G7" s="830"/>
      <c r="H7" s="830"/>
      <c r="I7" s="791"/>
      <c r="J7" s="791"/>
      <c r="K7" s="791"/>
      <c r="L7" s="791"/>
      <c r="M7" s="791"/>
      <c r="N7" s="791"/>
      <c r="O7" s="791"/>
      <c r="P7" s="791"/>
      <c r="Q7" s="791"/>
      <c r="R7" s="791"/>
      <c r="S7" s="791"/>
      <c r="T7" s="791"/>
      <c r="U7" s="732"/>
      <c r="V7" s="793"/>
      <c r="W7" s="793"/>
      <c r="X7" s="793"/>
      <c r="Y7" s="793"/>
      <c r="Z7" s="793"/>
      <c r="AA7" s="800" t="s">
        <v>13</v>
      </c>
      <c r="AB7" s="801"/>
      <c r="AC7" s="801"/>
      <c r="AD7" s="824"/>
      <c r="AE7" s="825"/>
      <c r="AF7" s="825"/>
      <c r="AG7" s="825"/>
      <c r="AH7" s="825"/>
      <c r="AI7" s="825"/>
      <c r="AJ7" s="825"/>
      <c r="AK7" s="825"/>
      <c r="AL7" s="825"/>
      <c r="AM7" s="825"/>
      <c r="AN7" s="825"/>
      <c r="AO7" s="476"/>
      <c r="AP7" s="476"/>
      <c r="BD7" s="385"/>
      <c r="BF7" s="384"/>
      <c r="BG7" s="407"/>
      <c r="BH7" s="384"/>
      <c r="BJ7" s="384"/>
      <c r="BK7" s="385"/>
    </row>
    <row r="8" spans="1:63" s="321" customFormat="1" ht="12" customHeight="1">
      <c r="A8" s="799" t="s">
        <v>66</v>
      </c>
      <c r="B8" s="732"/>
      <c r="C8" s="732"/>
      <c r="D8" s="732"/>
      <c r="E8" s="732"/>
      <c r="F8" s="732"/>
      <c r="G8" s="732"/>
      <c r="H8" s="732"/>
      <c r="I8" s="732"/>
      <c r="J8" s="732"/>
      <c r="K8" s="732"/>
      <c r="L8" s="732"/>
      <c r="M8" s="732"/>
      <c r="N8" s="732"/>
      <c r="O8" s="732"/>
      <c r="P8" s="732"/>
      <c r="Q8" s="732"/>
      <c r="R8" s="732"/>
      <c r="S8" s="732"/>
      <c r="T8" s="732"/>
      <c r="U8" s="732"/>
      <c r="V8" s="793"/>
      <c r="W8" s="793"/>
      <c r="X8" s="793"/>
      <c r="Y8" s="793"/>
      <c r="Z8" s="793"/>
      <c r="AA8" s="800" t="s">
        <v>14</v>
      </c>
      <c r="AB8" s="801"/>
      <c r="AC8" s="801"/>
      <c r="AD8" s="802"/>
      <c r="AE8" s="795"/>
      <c r="AF8" s="795"/>
      <c r="AG8" s="516" t="s">
        <v>67</v>
      </c>
      <c r="AH8" s="794"/>
      <c r="AI8" s="795"/>
      <c r="AJ8" s="795"/>
      <c r="AK8" s="516" t="s">
        <v>67</v>
      </c>
      <c r="AL8" s="794"/>
      <c r="AM8" s="795"/>
      <c r="AN8" s="831"/>
      <c r="AO8" s="477"/>
      <c r="AP8" s="477"/>
      <c r="BD8" s="385"/>
      <c r="BF8" s="384"/>
      <c r="BG8" s="407"/>
      <c r="BH8" s="384"/>
      <c r="BJ8" s="384"/>
      <c r="BK8" s="385"/>
    </row>
    <row r="9" spans="1:63" s="323" customFormat="1" ht="12" customHeight="1">
      <c r="A9" s="832" t="s">
        <v>15</v>
      </c>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478"/>
      <c r="AP9" s="478"/>
      <c r="BD9" s="415"/>
      <c r="BF9" s="405"/>
      <c r="BG9" s="408"/>
      <c r="BH9" s="405"/>
      <c r="BJ9" s="405"/>
      <c r="BK9" s="415"/>
    </row>
    <row r="10" spans="1:63" s="323" customFormat="1" ht="12" customHeight="1">
      <c r="A10" s="834" t="s">
        <v>61</v>
      </c>
      <c r="B10" s="732"/>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520"/>
      <c r="AP10" s="520"/>
      <c r="BD10" s="415"/>
      <c r="BF10" s="405"/>
      <c r="BG10" s="408"/>
      <c r="BH10" s="405"/>
      <c r="BJ10" s="405"/>
      <c r="BK10" s="415"/>
    </row>
    <row r="11" spans="1:63" s="321" customFormat="1" ht="12" customHeight="1">
      <c r="A11" s="930" t="s">
        <v>314</v>
      </c>
      <c r="B11" s="931"/>
      <c r="C11" s="931"/>
      <c r="D11" s="931"/>
      <c r="E11" s="931"/>
      <c r="F11" s="931"/>
      <c r="G11" s="931"/>
      <c r="H11" s="931"/>
      <c r="I11" s="931"/>
      <c r="J11" s="931"/>
      <c r="K11" s="931"/>
      <c r="L11" s="931"/>
      <c r="M11" s="932"/>
      <c r="N11" s="669" t="s">
        <v>315</v>
      </c>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2"/>
      <c r="BB11" s="385"/>
      <c r="BD11" s="384"/>
      <c r="BE11" s="407"/>
      <c r="BF11" s="384"/>
      <c r="BH11" s="384"/>
      <c r="BI11" s="385"/>
    </row>
    <row r="12" spans="1:63" s="321" customFormat="1" ht="12" customHeight="1">
      <c r="A12" s="696" t="s">
        <v>318</v>
      </c>
      <c r="B12" s="780" t="s">
        <v>54</v>
      </c>
      <c r="C12" s="774"/>
      <c r="D12" s="774"/>
      <c r="E12" s="933"/>
      <c r="F12" s="888"/>
      <c r="G12" s="888"/>
      <c r="H12" s="888"/>
      <c r="I12" s="888"/>
      <c r="J12" s="888"/>
      <c r="K12" s="888"/>
      <c r="L12" s="888"/>
      <c r="M12" s="889"/>
      <c r="N12" s="947" t="s">
        <v>463</v>
      </c>
      <c r="O12" s="811" t="s">
        <v>35</v>
      </c>
      <c r="P12" s="955"/>
      <c r="Q12" s="955"/>
      <c r="R12" s="955"/>
      <c r="S12" s="956"/>
      <c r="T12" s="561" t="s">
        <v>97</v>
      </c>
      <c r="U12" s="569" t="s">
        <v>312</v>
      </c>
      <c r="W12" s="570" t="s">
        <v>97</v>
      </c>
      <c r="X12" s="569" t="s">
        <v>461</v>
      </c>
      <c r="Y12" s="563"/>
      <c r="AA12" s="570" t="s">
        <v>466</v>
      </c>
      <c r="AB12" s="569" t="s">
        <v>313</v>
      </c>
      <c r="AC12" s="571"/>
      <c r="AD12" s="571"/>
      <c r="AE12" s="571"/>
      <c r="AF12" s="571"/>
      <c r="AG12" s="571"/>
      <c r="AI12" s="948"/>
      <c r="AJ12" s="949"/>
      <c r="AK12" s="961"/>
      <c r="AL12" s="961"/>
      <c r="AM12" s="961"/>
      <c r="AN12" s="962"/>
      <c r="AW12" s="385"/>
      <c r="AY12" s="384"/>
      <c r="AZ12" s="407"/>
      <c r="BA12" s="384"/>
      <c r="BC12" s="384"/>
      <c r="BD12" s="385"/>
    </row>
    <row r="13" spans="1:63" s="321" customFormat="1" ht="12" customHeight="1">
      <c r="A13" s="697"/>
      <c r="B13" s="780" t="s">
        <v>319</v>
      </c>
      <c r="C13" s="774"/>
      <c r="D13" s="774"/>
      <c r="E13" s="933"/>
      <c r="F13" s="888"/>
      <c r="G13" s="888"/>
      <c r="H13" s="888"/>
      <c r="I13" s="888"/>
      <c r="J13" s="888"/>
      <c r="K13" s="888"/>
      <c r="L13" s="888"/>
      <c r="M13" s="889"/>
      <c r="N13" s="858"/>
      <c r="O13" s="957"/>
      <c r="P13" s="957"/>
      <c r="Q13" s="957"/>
      <c r="R13" s="957"/>
      <c r="S13" s="958"/>
      <c r="T13" s="494" t="s">
        <v>615</v>
      </c>
      <c r="U13" s="781" t="s">
        <v>113</v>
      </c>
      <c r="V13" s="700"/>
      <c r="W13" s="959"/>
      <c r="X13" s="960"/>
      <c r="Y13" s="960"/>
      <c r="Z13" s="960"/>
      <c r="AA13" s="960"/>
      <c r="AB13" s="960"/>
      <c r="AC13" s="960"/>
      <c r="AD13" s="960"/>
      <c r="AE13" s="960"/>
      <c r="AF13" s="960"/>
      <c r="AG13" s="960"/>
      <c r="AH13" s="537" t="s">
        <v>22</v>
      </c>
      <c r="AI13" s="950"/>
      <c r="AJ13" s="950"/>
      <c r="AK13" s="963"/>
      <c r="AL13" s="963"/>
      <c r="AM13" s="963"/>
      <c r="AN13" s="964"/>
      <c r="AP13" s="326"/>
      <c r="AW13" s="385"/>
      <c r="AY13" s="384"/>
      <c r="AZ13" s="407"/>
      <c r="BA13" s="384"/>
      <c r="BC13" s="384"/>
      <c r="BD13" s="385"/>
    </row>
    <row r="14" spans="1:63" s="321" customFormat="1" ht="12" customHeight="1">
      <c r="A14" s="697"/>
      <c r="B14" s="934" t="s">
        <v>320</v>
      </c>
      <c r="C14" s="935"/>
      <c r="D14" s="935"/>
      <c r="E14" s="938"/>
      <c r="F14" s="939"/>
      <c r="G14" s="939"/>
      <c r="H14" s="939"/>
      <c r="I14" s="939"/>
      <c r="J14" s="939"/>
      <c r="K14" s="939"/>
      <c r="L14" s="939"/>
      <c r="M14" s="940"/>
      <c r="N14" s="954" t="s">
        <v>464</v>
      </c>
      <c r="O14" s="687" t="s">
        <v>465</v>
      </c>
      <c r="P14" s="951"/>
      <c r="Q14" s="777" t="s">
        <v>459</v>
      </c>
      <c r="R14" s="778"/>
      <c r="S14" s="779"/>
      <c r="T14" s="933"/>
      <c r="U14" s="888"/>
      <c r="V14" s="888"/>
      <c r="W14" s="888"/>
      <c r="X14" s="888"/>
      <c r="Y14" s="888"/>
      <c r="Z14" s="888"/>
      <c r="AA14" s="888"/>
      <c r="AB14" s="888"/>
      <c r="AC14" s="888"/>
      <c r="AD14" s="888"/>
      <c r="AE14" s="889"/>
      <c r="AF14" s="777" t="s">
        <v>14</v>
      </c>
      <c r="AG14" s="778"/>
      <c r="AH14" s="779"/>
      <c r="AI14" s="734"/>
      <c r="AJ14" s="735"/>
      <c r="AK14" s="735"/>
      <c r="AL14" s="735"/>
      <c r="AM14" s="735"/>
      <c r="AN14" s="736"/>
      <c r="AO14" s="326"/>
      <c r="AT14" s="326"/>
      <c r="BA14" s="385"/>
      <c r="BC14" s="384"/>
      <c r="BD14" s="407"/>
      <c r="BE14" s="384"/>
      <c r="BG14" s="384"/>
      <c r="BH14" s="385"/>
    </row>
    <row r="15" spans="1:63" s="321" customFormat="1" ht="12" customHeight="1">
      <c r="A15" s="697"/>
      <c r="B15" s="936"/>
      <c r="C15" s="936"/>
      <c r="D15" s="936"/>
      <c r="E15" s="941"/>
      <c r="F15" s="942"/>
      <c r="G15" s="942"/>
      <c r="H15" s="942"/>
      <c r="I15" s="942"/>
      <c r="J15" s="942"/>
      <c r="K15" s="942"/>
      <c r="L15" s="942"/>
      <c r="M15" s="943"/>
      <c r="N15" s="858"/>
      <c r="O15" s="952"/>
      <c r="P15" s="953"/>
      <c r="Q15" s="777" t="s">
        <v>460</v>
      </c>
      <c r="R15" s="778"/>
      <c r="S15" s="779"/>
      <c r="T15" s="933"/>
      <c r="U15" s="888"/>
      <c r="V15" s="888"/>
      <c r="W15" s="888"/>
      <c r="X15" s="888"/>
      <c r="Y15" s="888"/>
      <c r="Z15" s="888"/>
      <c r="AA15" s="888"/>
      <c r="AB15" s="888"/>
      <c r="AC15" s="888"/>
      <c r="AD15" s="888"/>
      <c r="AE15" s="888"/>
      <c r="AF15" s="888"/>
      <c r="AG15" s="888"/>
      <c r="AH15" s="889"/>
      <c r="AI15" s="965" t="s">
        <v>462</v>
      </c>
      <c r="AJ15" s="966"/>
      <c r="AK15" s="734"/>
      <c r="AL15" s="735"/>
      <c r="AM15" s="735"/>
      <c r="AN15" s="736"/>
      <c r="AY15" s="605"/>
      <c r="BA15" s="385"/>
      <c r="BC15" s="384"/>
      <c r="BD15" s="407"/>
      <c r="BE15" s="384"/>
      <c r="BG15" s="384"/>
      <c r="BH15" s="385"/>
    </row>
    <row r="16" spans="1:63" s="321" customFormat="1" ht="12" customHeight="1">
      <c r="A16" s="813"/>
      <c r="B16" s="937"/>
      <c r="C16" s="937"/>
      <c r="D16" s="937"/>
      <c r="E16" s="944"/>
      <c r="F16" s="945"/>
      <c r="G16" s="945"/>
      <c r="H16" s="945"/>
      <c r="I16" s="945"/>
      <c r="J16" s="945"/>
      <c r="K16" s="945"/>
      <c r="L16" s="945"/>
      <c r="M16" s="946"/>
      <c r="N16" s="539">
        <v>4</v>
      </c>
      <c r="O16" s="867" t="s">
        <v>83</v>
      </c>
      <c r="P16" s="996"/>
      <c r="Q16" s="996"/>
      <c r="R16" s="996"/>
      <c r="S16" s="997"/>
      <c r="T16" s="485" t="s">
        <v>97</v>
      </c>
      <c r="U16" s="538" t="s">
        <v>128</v>
      </c>
      <c r="V16" s="535"/>
      <c r="W16" s="535"/>
      <c r="X16" s="493" t="s">
        <v>97</v>
      </c>
      <c r="Y16" s="538" t="s">
        <v>129</v>
      </c>
      <c r="Z16" s="535"/>
      <c r="AA16" s="535"/>
      <c r="AB16" s="608" t="s">
        <v>493</v>
      </c>
      <c r="AC16" s="534"/>
      <c r="AD16" s="534"/>
      <c r="AE16" s="534"/>
      <c r="AF16" s="534"/>
      <c r="AG16" s="534"/>
      <c r="AH16" s="534"/>
      <c r="AI16" s="534"/>
      <c r="AJ16" s="534"/>
      <c r="AK16" s="534"/>
      <c r="AL16" s="534"/>
      <c r="AM16" s="534"/>
      <c r="AN16" s="536"/>
      <c r="AO16" s="483"/>
      <c r="AP16" s="326"/>
      <c r="AQ16" s="326"/>
      <c r="AV16" s="326"/>
      <c r="BC16" s="385"/>
      <c r="BE16" s="384"/>
      <c r="BF16" s="407"/>
      <c r="BG16" s="384"/>
      <c r="BI16" s="384"/>
      <c r="BJ16" s="385"/>
    </row>
    <row r="17" spans="1:63" s="321" customFormat="1" ht="12" customHeight="1">
      <c r="A17" s="669" t="s">
        <v>317</v>
      </c>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798"/>
      <c r="AO17" s="520"/>
      <c r="AP17" s="520"/>
      <c r="BD17" s="385"/>
      <c r="BF17" s="384"/>
      <c r="BG17" s="407"/>
      <c r="BH17" s="384"/>
      <c r="BJ17" s="384"/>
      <c r="BK17" s="385"/>
    </row>
    <row r="18" spans="1:63" s="321" customFormat="1" ht="12" customHeight="1">
      <c r="A18" s="696" t="s">
        <v>323</v>
      </c>
      <c r="B18" s="687" t="s">
        <v>18</v>
      </c>
      <c r="C18" s="688"/>
      <c r="D18" s="689"/>
      <c r="E18" s="836" t="s">
        <v>32</v>
      </c>
      <c r="F18" s="837"/>
      <c r="G18" s="837"/>
      <c r="H18" s="837"/>
      <c r="I18" s="487" t="s">
        <v>97</v>
      </c>
      <c r="J18" s="756" t="s">
        <v>316</v>
      </c>
      <c r="K18" s="681"/>
      <c r="L18" s="681"/>
      <c r="M18" s="681"/>
      <c r="N18" s="681"/>
      <c r="O18" s="681"/>
      <c r="P18" s="681"/>
      <c r="Q18" s="681"/>
      <c r="R18" s="681"/>
      <c r="S18" s="681"/>
      <c r="T18" s="681"/>
      <c r="U18" s="681"/>
      <c r="V18" s="681"/>
      <c r="W18" s="681"/>
      <c r="X18" s="681"/>
      <c r="Y18" s="681"/>
      <c r="Z18" s="682"/>
      <c r="AA18" s="687" t="s">
        <v>19</v>
      </c>
      <c r="AB18" s="689"/>
      <c r="AC18" s="487" t="s">
        <v>97</v>
      </c>
      <c r="AD18" s="756" t="s">
        <v>175</v>
      </c>
      <c r="AE18" s="705"/>
      <c r="AF18" s="705"/>
      <c r="AG18" s="705"/>
      <c r="AH18" s="705"/>
      <c r="AI18" s="489" t="s">
        <v>97</v>
      </c>
      <c r="AJ18" s="767" t="s">
        <v>176</v>
      </c>
      <c r="AK18" s="705"/>
      <c r="AL18" s="705"/>
      <c r="AM18" s="705"/>
      <c r="AN18" s="706"/>
      <c r="AO18" s="520"/>
      <c r="AP18" s="458" t="s">
        <v>482</v>
      </c>
      <c r="AR18" s="659">
        <f>IF(T23&gt;=360,0,IF(T23&gt;=336,_24時間*14,IF(T23&gt;=312,_24時間*13,IF(T23&gt;=288,_24時間*12,IF(T23&gt;=264,_24時間*11,IF(T23&gt;=240,_24時間*10,IF(T23&gt;=216,_24時間*9,IF(T23&gt;=192,_24時間*8,IF(T23&gt;=168,_24時間*7,IF(T23&gt;=144,_24時間*6,IF(T23&gt;=120,_24時間*5,IF(T23&gt;=96,_24時間*4,IF(T23&gt;=72,_24時間*3,IF(T23&gt;=48,_24時間*2,IF(T23&gt;=24,_24時間,0)))))))))))))))</f>
        <v>0</v>
      </c>
      <c r="AS18" s="660"/>
      <c r="AU18" s="605" t="s">
        <v>485</v>
      </c>
      <c r="AW18" s="413">
        <f>IF(T24&gt;=72,0,IF(T24&gt;=48,_24時間*2,IF(T24&gt;=24,_24時間,0)))</f>
        <v>0</v>
      </c>
      <c r="AY18" s="605" t="s">
        <v>489</v>
      </c>
      <c r="BA18" s="384">
        <f>IF(AR21=BD18,0,1)</f>
        <v>0</v>
      </c>
      <c r="BB18" s="385">
        <f>TIME(T25,X25,0)*H23</f>
        <v>0</v>
      </c>
      <c r="BC18" s="406" t="str">
        <f>TEXT(BB18,"[h]:mm")</f>
        <v>0:00</v>
      </c>
      <c r="BD18" s="385">
        <f>VALUE(BC18)</f>
        <v>0</v>
      </c>
      <c r="BF18" s="384"/>
      <c r="BG18" s="407"/>
      <c r="BH18" s="384"/>
      <c r="BJ18" s="384"/>
      <c r="BK18" s="385"/>
    </row>
    <row r="19" spans="1:63" s="321" customFormat="1" ht="12" customHeight="1">
      <c r="A19" s="697"/>
      <c r="B19" s="690"/>
      <c r="C19" s="691"/>
      <c r="D19" s="692"/>
      <c r="E19" s="809"/>
      <c r="F19" s="810"/>
      <c r="G19" s="810"/>
      <c r="H19" s="810"/>
      <c r="I19" s="572" t="s">
        <v>97</v>
      </c>
      <c r="J19" s="757" t="s">
        <v>103</v>
      </c>
      <c r="K19" s="758"/>
      <c r="L19" s="758"/>
      <c r="M19" s="758"/>
      <c r="N19" s="758"/>
      <c r="O19" s="758"/>
      <c r="P19" s="758"/>
      <c r="Q19" s="758"/>
      <c r="R19" s="758"/>
      <c r="S19" s="758"/>
      <c r="T19" s="758"/>
      <c r="U19" s="758"/>
      <c r="V19" s="758"/>
      <c r="W19" s="758"/>
      <c r="X19" s="758"/>
      <c r="Y19" s="758"/>
      <c r="Z19" s="759"/>
      <c r="AA19" s="690"/>
      <c r="AB19" s="692"/>
      <c r="AC19" s="529" t="s">
        <v>97</v>
      </c>
      <c r="AD19" s="731" t="s">
        <v>177</v>
      </c>
      <c r="AE19" s="732"/>
      <c r="AF19" s="732"/>
      <c r="AG19" s="732"/>
      <c r="AH19" s="732"/>
      <c r="AI19" s="732"/>
      <c r="AJ19" s="732"/>
      <c r="AK19" s="732"/>
      <c r="AL19" s="732"/>
      <c r="AM19" s="732"/>
      <c r="AN19" s="733"/>
      <c r="AO19" s="520"/>
      <c r="AP19" s="458" t="s">
        <v>484</v>
      </c>
      <c r="AQ19" s="326"/>
      <c r="AR19" s="661">
        <f>IF(T23&gt;=360,0,IF(T23&gt;=336,T23-(24*14),IF(T23&gt;=312,T23-(24*13),IF(T23&gt;=288,T23-(24*12),IF(T23&gt;=264,T23-(24*11),IF(T23&gt;=240,T23-(24*10),IF(T23&gt;=216,T23-(24*9),IF(T23&gt;=192,T23-(24*8),IF(T23&gt;=168,T23-(24*7),IF(T23&gt;=144,T23-(24*6),IF(T23&gt;=120,T23-(24*5),IF(T23&gt;=96,T23-(24*4),IF(T23&gt;=72,T23-(24*3),IF(T23&gt;=48,T23-(24*2),IF(T23&gt;=24,T23-24,T23)))))))))))))))</f>
        <v>0</v>
      </c>
      <c r="AS19" s="662"/>
      <c r="AU19" s="605" t="s">
        <v>486</v>
      </c>
      <c r="AW19" s="413">
        <f>IF(T24&gt;=72,0,IF(T24&gt;=24,TIME(T24-24,X24,0),TIME(T24,X24,0)))</f>
        <v>0</v>
      </c>
      <c r="AY19" s="605" t="s">
        <v>490</v>
      </c>
      <c r="BA19" s="384">
        <f>IF(AR21=4*AW20,0,1)</f>
        <v>0</v>
      </c>
      <c r="BD19" s="385"/>
      <c r="BF19" s="384"/>
      <c r="BG19" s="407"/>
      <c r="BH19" s="384"/>
      <c r="BJ19" s="384"/>
      <c r="BK19" s="385"/>
    </row>
    <row r="20" spans="1:63" s="321" customFormat="1" ht="12" customHeight="1">
      <c r="A20" s="697"/>
      <c r="B20" s="690"/>
      <c r="C20" s="691"/>
      <c r="D20" s="692"/>
      <c r="E20" s="807" t="s">
        <v>79</v>
      </c>
      <c r="F20" s="808"/>
      <c r="G20" s="808"/>
      <c r="H20" s="808"/>
      <c r="I20" s="574" t="s">
        <v>97</v>
      </c>
      <c r="J20" s="760" t="s">
        <v>104</v>
      </c>
      <c r="K20" s="761"/>
      <c r="L20" s="761"/>
      <c r="M20" s="761"/>
      <c r="N20" s="761"/>
      <c r="O20" s="575" t="s">
        <v>97</v>
      </c>
      <c r="P20" s="760" t="s">
        <v>105</v>
      </c>
      <c r="Q20" s="765"/>
      <c r="R20" s="765"/>
      <c r="S20" s="765"/>
      <c r="T20" s="575" t="s">
        <v>97</v>
      </c>
      <c r="U20" s="760" t="s">
        <v>106</v>
      </c>
      <c r="V20" s="761"/>
      <c r="W20" s="761"/>
      <c r="X20" s="761"/>
      <c r="Y20" s="761"/>
      <c r="Z20" s="786"/>
      <c r="AA20" s="690"/>
      <c r="AB20" s="692"/>
      <c r="AC20" s="529" t="s">
        <v>97</v>
      </c>
      <c r="AD20" s="753" t="s">
        <v>322</v>
      </c>
      <c r="AE20" s="754"/>
      <c r="AF20" s="754"/>
      <c r="AG20" s="754"/>
      <c r="AH20" s="754"/>
      <c r="AI20" s="754"/>
      <c r="AJ20" s="754"/>
      <c r="AK20" s="754"/>
      <c r="AL20" s="754"/>
      <c r="AM20" s="754"/>
      <c r="AN20" s="755"/>
      <c r="AO20" s="479"/>
      <c r="AP20" s="458" t="s">
        <v>483</v>
      </c>
      <c r="AQ20" s="326"/>
      <c r="AR20" s="659">
        <f>TIME(AR19,X23,0)</f>
        <v>0</v>
      </c>
      <c r="AS20" s="660"/>
      <c r="AU20" s="605" t="s">
        <v>488</v>
      </c>
      <c r="AW20" s="413">
        <f>IF(T24&gt;=24,AW18+AW19,AW19)</f>
        <v>0</v>
      </c>
      <c r="AY20" s="605" t="s">
        <v>491</v>
      </c>
      <c r="BA20" s="384">
        <f>IF(AW20=TIME(T25,X25,0)*H24,0,1)</f>
        <v>0</v>
      </c>
      <c r="BD20" s="385"/>
      <c r="BF20" s="384"/>
      <c r="BG20" s="407"/>
      <c r="BH20" s="384"/>
      <c r="BJ20" s="384"/>
      <c r="BK20" s="385"/>
    </row>
    <row r="21" spans="1:63" s="321" customFormat="1" ht="12" customHeight="1">
      <c r="A21" s="697"/>
      <c r="B21" s="690"/>
      <c r="C21" s="691"/>
      <c r="D21" s="692"/>
      <c r="E21" s="809"/>
      <c r="F21" s="810"/>
      <c r="G21" s="810"/>
      <c r="H21" s="810"/>
      <c r="I21" s="576" t="s">
        <v>97</v>
      </c>
      <c r="J21" s="757" t="s">
        <v>107</v>
      </c>
      <c r="K21" s="787"/>
      <c r="L21" s="787"/>
      <c r="M21" s="787"/>
      <c r="N21" s="577" t="s">
        <v>97</v>
      </c>
      <c r="O21" s="757" t="s">
        <v>108</v>
      </c>
      <c r="P21" s="787"/>
      <c r="Q21" s="787"/>
      <c r="R21" s="787"/>
      <c r="S21" s="787"/>
      <c r="T21" s="578" t="s">
        <v>97</v>
      </c>
      <c r="U21" s="757" t="s">
        <v>109</v>
      </c>
      <c r="V21" s="758"/>
      <c r="W21" s="758"/>
      <c r="X21" s="758"/>
      <c r="Y21" s="758"/>
      <c r="Z21" s="759"/>
      <c r="AA21" s="690"/>
      <c r="AB21" s="692"/>
      <c r="AC21" s="341"/>
      <c r="AD21" s="754"/>
      <c r="AE21" s="754"/>
      <c r="AF21" s="754"/>
      <c r="AG21" s="754"/>
      <c r="AH21" s="754"/>
      <c r="AI21" s="754"/>
      <c r="AJ21" s="754"/>
      <c r="AK21" s="754"/>
      <c r="AL21" s="754"/>
      <c r="AM21" s="754"/>
      <c r="AN21" s="755"/>
      <c r="AO21" s="479"/>
      <c r="AP21" s="604" t="s">
        <v>487</v>
      </c>
      <c r="AQ21" s="326"/>
      <c r="AR21" s="659">
        <f>AR18+AR20</f>
        <v>0</v>
      </c>
      <c r="AS21" s="660"/>
      <c r="AU21" s="605"/>
      <c r="AW21" s="413"/>
      <c r="AY21" s="605" t="s">
        <v>492</v>
      </c>
      <c r="BA21" s="384">
        <f>IF(SUM(BA18:BA20)&gt;0,1,0)</f>
        <v>0</v>
      </c>
      <c r="BD21" s="385"/>
      <c r="BF21" s="384"/>
      <c r="BG21" s="407"/>
      <c r="BH21" s="384"/>
      <c r="BJ21" s="384"/>
      <c r="BK21" s="385"/>
    </row>
    <row r="22" spans="1:63" s="321" customFormat="1" ht="12" customHeight="1" thickBot="1">
      <c r="A22" s="803"/>
      <c r="B22" s="712"/>
      <c r="C22" s="835"/>
      <c r="D22" s="713"/>
      <c r="E22" s="811" t="s">
        <v>5</v>
      </c>
      <c r="F22" s="691"/>
      <c r="G22" s="691"/>
      <c r="H22" s="691"/>
      <c r="I22" s="561" t="s">
        <v>97</v>
      </c>
      <c r="J22" s="812" t="s">
        <v>110</v>
      </c>
      <c r="K22" s="762"/>
      <c r="L22" s="495" t="s">
        <v>97</v>
      </c>
      <c r="M22" s="766" t="s">
        <v>111</v>
      </c>
      <c r="N22" s="762"/>
      <c r="O22" s="762"/>
      <c r="P22" s="495" t="s">
        <v>97</v>
      </c>
      <c r="Q22" s="711" t="s">
        <v>112</v>
      </c>
      <c r="R22" s="700"/>
      <c r="S22" s="700"/>
      <c r="T22" s="495" t="s">
        <v>97</v>
      </c>
      <c r="U22" s="711" t="s">
        <v>113</v>
      </c>
      <c r="V22" s="762"/>
      <c r="W22" s="763"/>
      <c r="X22" s="764"/>
      <c r="Y22" s="764"/>
      <c r="Z22" s="573" t="s">
        <v>22</v>
      </c>
      <c r="AA22" s="712"/>
      <c r="AB22" s="713"/>
      <c r="AC22" s="494" t="s">
        <v>97</v>
      </c>
      <c r="AD22" s="766" t="s">
        <v>113</v>
      </c>
      <c r="AE22" s="762"/>
      <c r="AF22" s="763"/>
      <c r="AG22" s="764"/>
      <c r="AH22" s="764"/>
      <c r="AI22" s="764"/>
      <c r="AJ22" s="764"/>
      <c r="AK22" s="764"/>
      <c r="AL22" s="764"/>
      <c r="AM22" s="764"/>
      <c r="AN22" s="342" t="s">
        <v>321</v>
      </c>
      <c r="AO22" s="326"/>
      <c r="AP22" s="326"/>
      <c r="AQ22" s="326"/>
      <c r="AR22" s="326"/>
      <c r="AU22" s="505"/>
      <c r="AW22" s="326"/>
      <c r="AY22" s="605"/>
      <c r="BA22" s="384"/>
      <c r="BD22" s="385"/>
      <c r="BF22" s="384"/>
      <c r="BG22" s="407"/>
      <c r="BH22" s="384"/>
      <c r="BJ22" s="384"/>
      <c r="BK22" s="385"/>
    </row>
    <row r="23" spans="1:63" s="321" customFormat="1" ht="12" customHeight="1">
      <c r="A23" s="696" t="s">
        <v>324</v>
      </c>
      <c r="B23" s="687" t="s">
        <v>37</v>
      </c>
      <c r="C23" s="688"/>
      <c r="D23" s="689"/>
      <c r="E23" s="804" t="s">
        <v>82</v>
      </c>
      <c r="F23" s="805"/>
      <c r="G23" s="805"/>
      <c r="H23" s="702"/>
      <c r="I23" s="703"/>
      <c r="J23" s="579" t="s">
        <v>4</v>
      </c>
      <c r="K23" s="696" t="s">
        <v>325</v>
      </c>
      <c r="L23" s="687" t="s">
        <v>457</v>
      </c>
      <c r="M23" s="1007"/>
      <c r="N23" s="1007"/>
      <c r="O23" s="1007"/>
      <c r="P23" s="1007"/>
      <c r="Q23" s="1008"/>
      <c r="R23" s="521" t="s">
        <v>8</v>
      </c>
      <c r="S23" s="343"/>
      <c r="T23" s="768"/>
      <c r="U23" s="703"/>
      <c r="V23" s="742" t="s">
        <v>9</v>
      </c>
      <c r="W23" s="743"/>
      <c r="X23" s="747"/>
      <c r="Y23" s="748"/>
      <c r="Z23" s="742" t="s">
        <v>6</v>
      </c>
      <c r="AA23" s="743"/>
      <c r="AB23" s="743"/>
      <c r="AC23" s="743"/>
      <c r="AD23" s="743"/>
      <c r="AE23" s="743"/>
      <c r="AF23" s="743"/>
      <c r="AG23" s="743"/>
      <c r="AH23" s="344"/>
      <c r="AI23" s="1014" t="s">
        <v>366</v>
      </c>
      <c r="AJ23" s="368" t="s">
        <v>351</v>
      </c>
      <c r="AK23" s="369"/>
      <c r="AL23" s="370"/>
      <c r="AM23" s="381">
        <f>AQ24</f>
        <v>0</v>
      </c>
      <c r="AN23" s="545" t="s">
        <v>349</v>
      </c>
      <c r="AO23" s="540" t="s">
        <v>367</v>
      </c>
      <c r="AP23" s="438"/>
      <c r="AQ23" s="439" t="s">
        <v>354</v>
      </c>
      <c r="AR23" s="440" t="s">
        <v>468</v>
      </c>
      <c r="AS23" s="440" t="s">
        <v>469</v>
      </c>
      <c r="AT23" s="440"/>
      <c r="AU23" s="506">
        <f>TIME(T25,X25,0)</f>
        <v>0</v>
      </c>
      <c r="AV23" s="441"/>
      <c r="AW23" s="441"/>
      <c r="AX23" s="442"/>
      <c r="AY23" s="442"/>
      <c r="AZ23" s="496"/>
      <c r="BA23" s="438"/>
      <c r="BB23" s="438"/>
      <c r="BC23" s="456"/>
      <c r="BD23" s="385"/>
      <c r="BF23" s="430" t="s">
        <v>402</v>
      </c>
      <c r="BG23" s="431"/>
      <c r="BH23" s="428"/>
      <c r="BJ23" s="418" t="s">
        <v>403</v>
      </c>
      <c r="BK23" s="422"/>
    </row>
    <row r="24" spans="1:63" s="321" customFormat="1" ht="12" customHeight="1">
      <c r="A24" s="697"/>
      <c r="B24" s="690"/>
      <c r="C24" s="691"/>
      <c r="D24" s="692"/>
      <c r="E24" s="806" t="s">
        <v>81</v>
      </c>
      <c r="F24" s="745"/>
      <c r="G24" s="745"/>
      <c r="H24" s="769"/>
      <c r="I24" s="770"/>
      <c r="J24" s="580" t="s">
        <v>4</v>
      </c>
      <c r="K24" s="697"/>
      <c r="L24" s="1009"/>
      <c r="M24" s="1010"/>
      <c r="N24" s="1010"/>
      <c r="O24" s="1010"/>
      <c r="P24" s="1010"/>
      <c r="Q24" s="956"/>
      <c r="R24" s="513" t="s">
        <v>33</v>
      </c>
      <c r="S24" s="345"/>
      <c r="T24" s="769"/>
      <c r="U24" s="770"/>
      <c r="V24" s="744" t="s">
        <v>9</v>
      </c>
      <c r="W24" s="745"/>
      <c r="X24" s="749"/>
      <c r="Y24" s="750"/>
      <c r="Z24" s="788" t="s">
        <v>6</v>
      </c>
      <c r="AA24" s="745"/>
      <c r="AB24" s="745"/>
      <c r="AC24" s="745"/>
      <c r="AD24" s="745"/>
      <c r="AE24" s="745"/>
      <c r="AF24" s="745"/>
      <c r="AG24" s="745"/>
      <c r="AH24" s="532"/>
      <c r="AI24" s="1015"/>
      <c r="AJ24" s="371" t="s">
        <v>349</v>
      </c>
      <c r="AK24" s="372"/>
      <c r="AL24" s="995">
        <f>AU26</f>
        <v>0</v>
      </c>
      <c r="AM24" s="985"/>
      <c r="AN24" s="546" t="s">
        <v>350</v>
      </c>
      <c r="AO24" s="541">
        <f>IF(AP39=0,IF(AU23=AU26,IF(BA21=0,IF(AQ24&gt;=3,IF(AU26&gt;=_4時間,IF(AY27&gt;=_12時間,1,IF(AQ24&gt;=5,IF(AU27&gt;=_38時間45分,IF(AY27&gt;0,1,0),0),0)),0),0),0),0),0)</f>
        <v>0</v>
      </c>
      <c r="AP24" s="404"/>
      <c r="AQ24" s="465">
        <f>IF(H24=7,7,IF(H24&gt;=6,6,IF(H24&gt;=5,5,IF(H24&gt;=4,4,IF(H24&gt;=3,3,IF(H24&gt;=2,2,IF(H24&gt;=1,1,0)))))))</f>
        <v>0</v>
      </c>
      <c r="AR24" s="383"/>
      <c r="AS24" s="383"/>
      <c r="AT24" s="383"/>
      <c r="AU24" s="413">
        <f>AU23*AQ24</f>
        <v>0</v>
      </c>
      <c r="AV24" s="413"/>
      <c r="AW24" s="383"/>
      <c r="AX24" s="383"/>
      <c r="AY24" s="383"/>
      <c r="AZ24" s="326"/>
      <c r="BA24" s="383"/>
      <c r="BB24" s="383"/>
      <c r="BC24" s="443"/>
      <c r="BD24" s="385"/>
      <c r="BF24" s="418">
        <v>1</v>
      </c>
      <c r="BG24" s="419" t="s">
        <v>368</v>
      </c>
      <c r="BH24" s="418">
        <v>20</v>
      </c>
      <c r="BJ24" s="418" t="s">
        <v>417</v>
      </c>
      <c r="BK24" s="422">
        <v>0.16666666666666666</v>
      </c>
    </row>
    <row r="25" spans="1:63" s="321" customFormat="1" ht="12" customHeight="1">
      <c r="A25" s="698"/>
      <c r="B25" s="693"/>
      <c r="C25" s="694"/>
      <c r="D25" s="695"/>
      <c r="E25" s="699"/>
      <c r="F25" s="700"/>
      <c r="G25" s="700"/>
      <c r="H25" s="700"/>
      <c r="I25" s="700"/>
      <c r="J25" s="701"/>
      <c r="K25" s="698"/>
      <c r="L25" s="1011"/>
      <c r="M25" s="957"/>
      <c r="N25" s="957"/>
      <c r="O25" s="957"/>
      <c r="P25" s="957"/>
      <c r="Q25" s="958"/>
      <c r="R25" s="523" t="s">
        <v>20</v>
      </c>
      <c r="S25" s="346"/>
      <c r="T25" s="740"/>
      <c r="U25" s="741"/>
      <c r="V25" s="746" t="s">
        <v>9</v>
      </c>
      <c r="W25" s="684"/>
      <c r="X25" s="751"/>
      <c r="Y25" s="752"/>
      <c r="Z25" s="373" t="s">
        <v>6</v>
      </c>
      <c r="AA25" s="683" t="s">
        <v>46</v>
      </c>
      <c r="AB25" s="684"/>
      <c r="AC25" s="684"/>
      <c r="AD25" s="684"/>
      <c r="AE25" s="685"/>
      <c r="AF25" s="686"/>
      <c r="AG25" s="512" t="s">
        <v>47</v>
      </c>
      <c r="AH25" s="533"/>
      <c r="AI25" s="1015"/>
      <c r="AJ25" s="371" t="s">
        <v>348</v>
      </c>
      <c r="AK25" s="596" t="s">
        <v>356</v>
      </c>
      <c r="AL25" s="995">
        <f>AY27</f>
        <v>0</v>
      </c>
      <c r="AM25" s="1012"/>
      <c r="AN25" s="546" t="s">
        <v>350</v>
      </c>
      <c r="AO25" s="326"/>
      <c r="AP25" s="586"/>
      <c r="AQ25" s="463" t="s">
        <v>425</v>
      </c>
      <c r="AR25" s="503" t="s">
        <v>449</v>
      </c>
      <c r="AS25" s="503" t="s">
        <v>450</v>
      </c>
      <c r="AT25" s="503" t="s">
        <v>451</v>
      </c>
      <c r="AU25" s="459" t="s">
        <v>452</v>
      </c>
      <c r="AV25" s="504" t="s">
        <v>383</v>
      </c>
      <c r="AW25" s="504" t="s">
        <v>355</v>
      </c>
      <c r="AX25" s="459" t="s">
        <v>361</v>
      </c>
      <c r="AY25" s="459" t="s">
        <v>362</v>
      </c>
      <c r="AZ25" s="326"/>
      <c r="BA25" s="326"/>
      <c r="BB25" s="326"/>
      <c r="BC25" s="443"/>
      <c r="BD25" s="385"/>
      <c r="BF25" s="418">
        <v>2</v>
      </c>
      <c r="BG25" s="419" t="s">
        <v>369</v>
      </c>
      <c r="BH25" s="418">
        <v>18</v>
      </c>
      <c r="BJ25" s="418" t="s">
        <v>404</v>
      </c>
      <c r="BK25" s="422">
        <v>0.5</v>
      </c>
    </row>
    <row r="26" spans="1:63" s="329" customFormat="1" ht="12" customHeight="1">
      <c r="A26" s="696" t="s">
        <v>326</v>
      </c>
      <c r="B26" s="674" t="s">
        <v>171</v>
      </c>
      <c r="C26" s="675"/>
      <c r="D26" s="675"/>
      <c r="E26" s="675"/>
      <c r="F26" s="675"/>
      <c r="G26" s="675"/>
      <c r="H26" s="676"/>
      <c r="I26" s="841" t="s">
        <v>170</v>
      </c>
      <c r="J26" s="842"/>
      <c r="K26" s="842"/>
      <c r="L26" s="842"/>
      <c r="M26" s="842"/>
      <c r="N26" s="994"/>
      <c r="O26" s="919"/>
      <c r="P26" s="389" t="s">
        <v>10</v>
      </c>
      <c r="Q26" s="918"/>
      <c r="R26" s="919"/>
      <c r="S26" s="386" t="s">
        <v>6</v>
      </c>
      <c r="T26" s="386" t="s">
        <v>7</v>
      </c>
      <c r="U26" s="918"/>
      <c r="V26" s="919"/>
      <c r="W26" s="386" t="s">
        <v>10</v>
      </c>
      <c r="X26" s="918"/>
      <c r="Y26" s="919"/>
      <c r="Z26" s="386" t="s">
        <v>6</v>
      </c>
      <c r="AA26" s="330" t="s">
        <v>46</v>
      </c>
      <c r="AB26" s="330"/>
      <c r="AC26" s="330"/>
      <c r="AD26" s="411"/>
      <c r="AE26" s="818"/>
      <c r="AF26" s="819"/>
      <c r="AG26" s="330" t="s">
        <v>47</v>
      </c>
      <c r="AH26" s="390"/>
      <c r="AI26" s="1015"/>
      <c r="AJ26" s="980" t="s">
        <v>74</v>
      </c>
      <c r="AK26" s="981"/>
      <c r="AL26" s="519"/>
      <c r="AM26" s="410" t="str">
        <f>VLOOKUP(AP26,$BF$24:$BH$38,2)</f>
        <v xml:space="preserve">   </v>
      </c>
      <c r="AN26" s="372"/>
      <c r="AO26" s="587" t="s">
        <v>476</v>
      </c>
      <c r="AP26" s="464">
        <f>IF(AO24=1,IF(BC26=1,13,IF(AQ24&gt;=5,IF(AU26&gt;=_7時間45分,IF(AY27&gt;=_18時間,1,IF(AY27&gt;=_15時間,2,IF(AY27&gt;=_12時間,3,IF(BC27=1,14,99)))),IF(AU26&gt;=_4時間,IF(AY27&gt;=_18時間,4,IF(AY27&gt;=_15時間,5,IF(AY27&gt;=_12時間,6,IF(BC27=1,14,99)))),IF(BC27=1,14,99))),IF(AQ24&gt;=4,IF(AU26&gt;=_7時間45分,IF(AY27&gt;=_15時間,7,IF(AY27&gt;=_12時間,8,99)),IF(AU26&gt;=_4時間,IF(AY27&gt;=_15時間,9,IF(AY27&gt;=_12時間,10,99)),99)),IF(AQ24&gt;=3,IF(AU26&gt;=_7時間45分,IF(AY27&gt;=_12時間,11,99),IF(AU26&gt;=_4時間,IF(AY27&gt;=_12時間,12,99),99)),99)))),99)</f>
        <v>99</v>
      </c>
      <c r="AQ26" s="466">
        <f>IF(AU26&gt;=_4時間,COUNTIF(N27:AA27,"■"),0)</f>
        <v>0</v>
      </c>
      <c r="AR26" s="375">
        <f>TIME(N26,Q26,0)</f>
        <v>0</v>
      </c>
      <c r="AS26" s="375">
        <f>TIME(U26,X26,0)</f>
        <v>0</v>
      </c>
      <c r="AT26" s="444">
        <f>IF(AS26&lt;=AR26,AS26+_24時間,AS26)</f>
        <v>1</v>
      </c>
      <c r="AU26" s="375">
        <f>IF(AR26=AS26,0,AT26-AR26)</f>
        <v>0</v>
      </c>
      <c r="AV26" s="413">
        <f>IF(AU26&gt;=_4時間,AU26,0)</f>
        <v>0</v>
      </c>
      <c r="AW26" s="378">
        <f>IF(AR26&lt;=_13時,_13時,IF(AR26&lt;=_17時,AR26," "))</f>
        <v>0.54166666666666663</v>
      </c>
      <c r="AX26" s="378">
        <f>IF(AT26&gt;=_17時,_17時,AT26)</f>
        <v>0.70833333333333337</v>
      </c>
      <c r="AY26" s="375">
        <f>IF(AU26&gt;_0時間,IF(AW26&lt;AX26,AX26-AW26,0),0)</f>
        <v>0</v>
      </c>
      <c r="AZ26" s="377"/>
      <c r="BA26" s="328"/>
      <c r="BB26" s="424" t="s">
        <v>426</v>
      </c>
      <c r="BC26" s="498">
        <f>IF(AU27&gt;=_38時間45分,IF(AY27&gt;=_12時間,IF(AR26&lt;AS26,IF(AR26&lt;_5時,1,IF(AS26&gt;_22時,1,0)),1),0),0)</f>
        <v>0</v>
      </c>
      <c r="BD26" s="380"/>
      <c r="BF26" s="420">
        <v>3</v>
      </c>
      <c r="BG26" s="421" t="s">
        <v>370</v>
      </c>
      <c r="BH26" s="420">
        <v>16</v>
      </c>
      <c r="BJ26" s="426" t="s">
        <v>409</v>
      </c>
      <c r="BK26" s="427">
        <v>1.6145833333333333</v>
      </c>
    </row>
    <row r="27" spans="1:63" s="329" customFormat="1" ht="12" customHeight="1" thickBot="1">
      <c r="A27" s="697"/>
      <c r="B27" s="838"/>
      <c r="C27" s="839"/>
      <c r="D27" s="839"/>
      <c r="E27" s="839"/>
      <c r="F27" s="839"/>
      <c r="G27" s="839"/>
      <c r="H27" s="840"/>
      <c r="I27" s="843"/>
      <c r="J27" s="843"/>
      <c r="K27" s="843"/>
      <c r="L27" s="843"/>
      <c r="M27" s="843"/>
      <c r="N27" s="391" t="s">
        <v>97</v>
      </c>
      <c r="O27" s="392" t="s">
        <v>114</v>
      </c>
      <c r="P27" s="393" t="s">
        <v>97</v>
      </c>
      <c r="Q27" s="392" t="s">
        <v>115</v>
      </c>
      <c r="R27" s="393" t="s">
        <v>97</v>
      </c>
      <c r="S27" s="392" t="s">
        <v>116</v>
      </c>
      <c r="T27" s="393" t="s">
        <v>97</v>
      </c>
      <c r="U27" s="392" t="s">
        <v>117</v>
      </c>
      <c r="V27" s="393" t="s">
        <v>97</v>
      </c>
      <c r="W27" s="392" t="s">
        <v>118</v>
      </c>
      <c r="X27" s="393" t="s">
        <v>97</v>
      </c>
      <c r="Y27" s="392" t="s">
        <v>119</v>
      </c>
      <c r="Z27" s="393" t="s">
        <v>97</v>
      </c>
      <c r="AA27" s="392" t="s">
        <v>20</v>
      </c>
      <c r="AB27" s="392"/>
      <c r="AC27" s="392"/>
      <c r="AD27" s="392"/>
      <c r="AE27" s="392"/>
      <c r="AF27" s="394"/>
      <c r="AG27" s="392"/>
      <c r="AH27" s="395"/>
      <c r="AI27" s="1015"/>
      <c r="AJ27" s="980" t="s">
        <v>75</v>
      </c>
      <c r="AK27" s="981"/>
      <c r="AL27" s="519"/>
      <c r="AM27" s="410" t="str">
        <f>VLOOKUP(AP26,$BF$24:$BH$38,3)</f>
        <v xml:space="preserve">   </v>
      </c>
      <c r="AN27" s="372"/>
      <c r="AO27" s="542"/>
      <c r="AP27" s="585"/>
      <c r="AQ27" s="507"/>
      <c r="AR27" s="507"/>
      <c r="AS27" s="507"/>
      <c r="AT27" s="501" t="s">
        <v>423</v>
      </c>
      <c r="AU27" s="446">
        <f>AU26*AQ24</f>
        <v>0</v>
      </c>
      <c r="AV27" s="508"/>
      <c r="AW27" s="507"/>
      <c r="AX27" s="447" t="s">
        <v>424</v>
      </c>
      <c r="AY27" s="497">
        <f>AY26*AQ24</f>
        <v>0</v>
      </c>
      <c r="AZ27" s="509"/>
      <c r="BA27" s="507"/>
      <c r="BB27" s="499" t="s">
        <v>411</v>
      </c>
      <c r="BC27" s="500">
        <f>IF(AQ24&gt;=5,IF(AU27&gt;=_38時間45分,1,0),0)</f>
        <v>0</v>
      </c>
      <c r="BD27" s="380"/>
      <c r="BF27" s="420">
        <v>4</v>
      </c>
      <c r="BG27" s="421" t="s">
        <v>371</v>
      </c>
      <c r="BH27" s="420">
        <v>19</v>
      </c>
      <c r="BJ27" s="426" t="s">
        <v>410</v>
      </c>
      <c r="BK27" s="427">
        <v>0.32291666666666669</v>
      </c>
    </row>
    <row r="28" spans="1:63" s="329" customFormat="1" ht="12" customHeight="1">
      <c r="A28" s="697"/>
      <c r="B28" s="838"/>
      <c r="C28" s="839"/>
      <c r="D28" s="839"/>
      <c r="E28" s="839"/>
      <c r="F28" s="839"/>
      <c r="G28" s="839"/>
      <c r="H28" s="840"/>
      <c r="I28" s="789" t="s">
        <v>165</v>
      </c>
      <c r="J28" s="790"/>
      <c r="K28" s="790"/>
      <c r="L28" s="790"/>
      <c r="M28" s="790"/>
      <c r="N28" s="775"/>
      <c r="O28" s="776"/>
      <c r="P28" s="361" t="s">
        <v>10</v>
      </c>
      <c r="Q28" s="820"/>
      <c r="R28" s="776"/>
      <c r="S28" s="361" t="s">
        <v>6</v>
      </c>
      <c r="T28" s="396" t="s">
        <v>365</v>
      </c>
      <c r="U28" s="929"/>
      <c r="V28" s="776"/>
      <c r="W28" s="361" t="s">
        <v>10</v>
      </c>
      <c r="X28" s="820"/>
      <c r="Y28" s="776"/>
      <c r="Z28" s="361" t="s">
        <v>6</v>
      </c>
      <c r="AA28" s="916" t="s">
        <v>46</v>
      </c>
      <c r="AB28" s="917"/>
      <c r="AC28" s="917"/>
      <c r="AD28" s="917"/>
      <c r="AE28" s="820"/>
      <c r="AF28" s="821"/>
      <c r="AG28" s="531" t="s">
        <v>47</v>
      </c>
      <c r="AH28" s="397"/>
      <c r="AJ28" s="403" t="s">
        <v>347</v>
      </c>
      <c r="AK28" s="967">
        <f>AU28</f>
        <v>0</v>
      </c>
      <c r="AL28" s="968"/>
      <c r="AM28" s="371" t="s">
        <v>348</v>
      </c>
      <c r="AN28" s="547">
        <f t="shared" ref="AN28:AN34" si="0">AY28</f>
        <v>0</v>
      </c>
      <c r="AO28" s="387"/>
      <c r="AP28" s="609">
        <f>IF(ISBLANK(N28),0,1)</f>
        <v>0</v>
      </c>
      <c r="AQ28" s="448">
        <f>IF(AU28&gt;=_4時間,1,0)</f>
        <v>0</v>
      </c>
      <c r="AR28" s="375">
        <f t="shared" ref="AR28:AR34" si="1">TIME(N28,Q28,0)</f>
        <v>0</v>
      </c>
      <c r="AS28" s="375">
        <f t="shared" ref="AS28:AS34" si="2">TIME(U28,X28,0)</f>
        <v>0</v>
      </c>
      <c r="AT28" s="444">
        <f t="shared" ref="AT28:AT34" si="3">IF(AP28=1,IF(AS28&lt;=AR28,AS28+_24時間,AS28),0)</f>
        <v>0</v>
      </c>
      <c r="AU28" s="375">
        <f t="shared" ref="AU28:AU34" si="4">IF(AR28=AS28,0,IF(ISBLANK(U28),0,AT28-AR28))</f>
        <v>0</v>
      </c>
      <c r="AV28" s="413">
        <f>IF(AU28&gt;=_4時間,AU28,0)</f>
        <v>0</v>
      </c>
      <c r="AW28" s="378">
        <f t="shared" ref="AW28:AW34" si="5">IF(AR28&lt;=_13時,_13時,IF(AR28&lt;=_17時,AR28," "))</f>
        <v>0.54166666666666663</v>
      </c>
      <c r="AX28" s="378">
        <f t="shared" ref="AX28:AX34" si="6">IF(AT28&gt;=_17時,_17時,AT28)</f>
        <v>0</v>
      </c>
      <c r="AY28" s="375">
        <f>IF(AV28&gt;_0時間,IF(AW28&lt;AX28,AX28-AW28,0),0)</f>
        <v>0</v>
      </c>
      <c r="AZ28" s="448">
        <f>IF(AP28=1,IF(AV36&gt;=_38時間45分,IF(AY35&gt;=_12時間,IF(AR28&lt;AS28,IF(AR28&lt;_5時,1,IF(AS28&gt;_22時,1,0)),1),0),0),0)</f>
        <v>0</v>
      </c>
      <c r="BA28" s="449"/>
      <c r="BB28" s="663" t="s">
        <v>473</v>
      </c>
      <c r="BC28" s="664"/>
      <c r="BD28" s="380"/>
      <c r="BF28" s="420">
        <v>5</v>
      </c>
      <c r="BG28" s="421" t="s">
        <v>372</v>
      </c>
      <c r="BH28" s="420">
        <v>17</v>
      </c>
      <c r="BJ28" s="420" t="s">
        <v>405</v>
      </c>
      <c r="BK28" s="427">
        <v>0.75</v>
      </c>
    </row>
    <row r="29" spans="1:63" s="329" customFormat="1" ht="12" customHeight="1">
      <c r="A29" s="697"/>
      <c r="B29" s="986" t="s">
        <v>328</v>
      </c>
      <c r="C29" s="907"/>
      <c r="D29" s="907"/>
      <c r="E29" s="907"/>
      <c r="F29" s="907"/>
      <c r="G29" s="907"/>
      <c r="H29" s="987"/>
      <c r="I29" s="784" t="s">
        <v>163</v>
      </c>
      <c r="J29" s="785"/>
      <c r="K29" s="785"/>
      <c r="L29" s="785"/>
      <c r="M29" s="785"/>
      <c r="N29" s="709"/>
      <c r="O29" s="710"/>
      <c r="P29" s="398" t="s">
        <v>10</v>
      </c>
      <c r="Q29" s="822"/>
      <c r="R29" s="710"/>
      <c r="S29" s="398" t="s">
        <v>6</v>
      </c>
      <c r="T29" s="401" t="s">
        <v>365</v>
      </c>
      <c r="U29" s="822"/>
      <c r="V29" s="710"/>
      <c r="W29" s="398" t="s">
        <v>10</v>
      </c>
      <c r="X29" s="822"/>
      <c r="Y29" s="710"/>
      <c r="Z29" s="398" t="s">
        <v>6</v>
      </c>
      <c r="AA29" s="846" t="s">
        <v>46</v>
      </c>
      <c r="AB29" s="847"/>
      <c r="AC29" s="847"/>
      <c r="AD29" s="847"/>
      <c r="AE29" s="822"/>
      <c r="AF29" s="823"/>
      <c r="AG29" s="524" t="s">
        <v>47</v>
      </c>
      <c r="AH29" s="399"/>
      <c r="AJ29" s="403" t="s">
        <v>347</v>
      </c>
      <c r="AK29" s="967">
        <f t="shared" ref="AK29:AK34" si="7">AU29</f>
        <v>0</v>
      </c>
      <c r="AL29" s="968"/>
      <c r="AM29" s="371" t="s">
        <v>348</v>
      </c>
      <c r="AN29" s="547">
        <f t="shared" si="0"/>
        <v>0</v>
      </c>
      <c r="AO29" s="387"/>
      <c r="AP29" s="609">
        <f t="shared" ref="AP29:AP34" si="8">IF(ISBLANK(N29),0,1)</f>
        <v>0</v>
      </c>
      <c r="AQ29" s="448">
        <f t="shared" ref="AQ29:AQ34" si="9">IF(AU29&gt;=_4時間,1,0)</f>
        <v>0</v>
      </c>
      <c r="AR29" s="375">
        <f t="shared" si="1"/>
        <v>0</v>
      </c>
      <c r="AS29" s="375">
        <f t="shared" si="2"/>
        <v>0</v>
      </c>
      <c r="AT29" s="444">
        <f t="shared" si="3"/>
        <v>0</v>
      </c>
      <c r="AU29" s="375">
        <f t="shared" si="4"/>
        <v>0</v>
      </c>
      <c r="AV29" s="413">
        <f t="shared" ref="AV29:AV34" si="10">IF(AU29&gt;=_4時間,AU29,0)</f>
        <v>0</v>
      </c>
      <c r="AW29" s="378">
        <f t="shared" si="5"/>
        <v>0.54166666666666663</v>
      </c>
      <c r="AX29" s="378">
        <f t="shared" si="6"/>
        <v>0</v>
      </c>
      <c r="AY29" s="375">
        <f t="shared" ref="AY29:AY34" si="11">IF(AV29&gt;_0時間,IF(AW29&lt;AX29,AX29-AW29,0),0)</f>
        <v>0</v>
      </c>
      <c r="AZ29" s="448">
        <f>IF(AP29=1,IF(AV36&gt;=_38時間45分,IF(AY35&gt;=_12時間,IF(AR29&lt;AS29,IF(AR29&lt;_5時,1,IF(AS29&gt;_22時,1,0)),1),0),0),0)</f>
        <v>0</v>
      </c>
      <c r="BA29" s="449"/>
      <c r="BB29" s="567" t="s">
        <v>470</v>
      </c>
      <c r="BC29" s="566">
        <f>IF(T24&gt;=48,_24時間*2,IF(T24&gt;=24,_24時間,0))</f>
        <v>0</v>
      </c>
      <c r="BD29" s="380"/>
      <c r="BF29" s="420">
        <v>6</v>
      </c>
      <c r="BG29" s="421" t="s">
        <v>373</v>
      </c>
      <c r="BH29" s="420">
        <v>15</v>
      </c>
      <c r="BJ29" s="420" t="s">
        <v>406</v>
      </c>
      <c r="BK29" s="427">
        <v>0.625</v>
      </c>
    </row>
    <row r="30" spans="1:63" s="329" customFormat="1" ht="12" customHeight="1">
      <c r="A30" s="697"/>
      <c r="B30" s="909"/>
      <c r="C30" s="907"/>
      <c r="D30" s="907"/>
      <c r="E30" s="907"/>
      <c r="F30" s="907"/>
      <c r="G30" s="907"/>
      <c r="H30" s="987"/>
      <c r="I30" s="784" t="s">
        <v>169</v>
      </c>
      <c r="J30" s="785"/>
      <c r="K30" s="785"/>
      <c r="L30" s="785"/>
      <c r="M30" s="785"/>
      <c r="N30" s="709"/>
      <c r="O30" s="710"/>
      <c r="P30" s="398" t="s">
        <v>10</v>
      </c>
      <c r="Q30" s="822"/>
      <c r="R30" s="710"/>
      <c r="S30" s="398" t="s">
        <v>6</v>
      </c>
      <c r="T30" s="401" t="s">
        <v>365</v>
      </c>
      <c r="U30" s="822"/>
      <c r="V30" s="710"/>
      <c r="W30" s="398" t="s">
        <v>10</v>
      </c>
      <c r="X30" s="822"/>
      <c r="Y30" s="710"/>
      <c r="Z30" s="398" t="s">
        <v>6</v>
      </c>
      <c r="AA30" s="846" t="s">
        <v>46</v>
      </c>
      <c r="AB30" s="847"/>
      <c r="AC30" s="847"/>
      <c r="AD30" s="847"/>
      <c r="AE30" s="822"/>
      <c r="AF30" s="823"/>
      <c r="AG30" s="524" t="s">
        <v>47</v>
      </c>
      <c r="AH30" s="399"/>
      <c r="AJ30" s="403" t="s">
        <v>347</v>
      </c>
      <c r="AK30" s="967">
        <f t="shared" si="7"/>
        <v>0</v>
      </c>
      <c r="AL30" s="968"/>
      <c r="AM30" s="371" t="s">
        <v>348</v>
      </c>
      <c r="AN30" s="547">
        <f t="shared" si="0"/>
        <v>0</v>
      </c>
      <c r="AO30" s="387"/>
      <c r="AP30" s="609">
        <f t="shared" si="8"/>
        <v>0</v>
      </c>
      <c r="AQ30" s="448">
        <f t="shared" si="9"/>
        <v>0</v>
      </c>
      <c r="AR30" s="375">
        <f t="shared" si="1"/>
        <v>0</v>
      </c>
      <c r="AS30" s="375">
        <f t="shared" si="2"/>
        <v>0</v>
      </c>
      <c r="AT30" s="444">
        <f t="shared" si="3"/>
        <v>0</v>
      </c>
      <c r="AU30" s="375">
        <f t="shared" si="4"/>
        <v>0</v>
      </c>
      <c r="AV30" s="413">
        <f t="shared" si="10"/>
        <v>0</v>
      </c>
      <c r="AW30" s="378">
        <f t="shared" si="5"/>
        <v>0.54166666666666663</v>
      </c>
      <c r="AX30" s="378">
        <f t="shared" si="6"/>
        <v>0</v>
      </c>
      <c r="AY30" s="375">
        <f t="shared" si="11"/>
        <v>0</v>
      </c>
      <c r="AZ30" s="448">
        <f>IF(AP30=1,IF(AV36&gt;=_38時間45分,IF(AY35&gt;=_12時間,IF(AR30&lt;AS30,IF(AR30&lt;_5時,1,IF(AS30&gt;_22時,1,0)),1),0),0),0)</f>
        <v>0</v>
      </c>
      <c r="BA30" s="449"/>
      <c r="BB30" s="568" t="s">
        <v>471</v>
      </c>
      <c r="BC30" s="566">
        <f>IF(T24&gt;=24,TIME(T24-24,X24,0),TIME(T24,X24,0))</f>
        <v>0</v>
      </c>
      <c r="BD30" s="380"/>
      <c r="BF30" s="420">
        <v>7</v>
      </c>
      <c r="BG30" s="421" t="s">
        <v>374</v>
      </c>
      <c r="BH30" s="420">
        <v>18</v>
      </c>
      <c r="BJ30" s="420" t="s">
        <v>407</v>
      </c>
      <c r="BK30" s="427">
        <v>1</v>
      </c>
    </row>
    <row r="31" spans="1:63" s="329" customFormat="1" ht="12" customHeight="1">
      <c r="A31" s="697"/>
      <c r="B31" s="909"/>
      <c r="C31" s="907"/>
      <c r="D31" s="907"/>
      <c r="E31" s="907"/>
      <c r="F31" s="907"/>
      <c r="G31" s="907"/>
      <c r="H31" s="987"/>
      <c r="I31" s="784" t="s">
        <v>168</v>
      </c>
      <c r="J31" s="785"/>
      <c r="K31" s="785"/>
      <c r="L31" s="785"/>
      <c r="M31" s="785"/>
      <c r="N31" s="709"/>
      <c r="O31" s="710"/>
      <c r="P31" s="398" t="s">
        <v>10</v>
      </c>
      <c r="Q31" s="822"/>
      <c r="R31" s="710"/>
      <c r="S31" s="398" t="s">
        <v>6</v>
      </c>
      <c r="T31" s="401" t="s">
        <v>365</v>
      </c>
      <c r="U31" s="822"/>
      <c r="V31" s="710"/>
      <c r="W31" s="398" t="s">
        <v>10</v>
      </c>
      <c r="X31" s="822"/>
      <c r="Y31" s="710"/>
      <c r="Z31" s="398" t="s">
        <v>6</v>
      </c>
      <c r="AA31" s="846" t="s">
        <v>46</v>
      </c>
      <c r="AB31" s="847"/>
      <c r="AC31" s="847"/>
      <c r="AD31" s="847"/>
      <c r="AE31" s="822"/>
      <c r="AF31" s="823"/>
      <c r="AG31" s="524" t="s">
        <v>47</v>
      </c>
      <c r="AH31" s="399"/>
      <c r="AJ31" s="403" t="s">
        <v>347</v>
      </c>
      <c r="AK31" s="967">
        <f t="shared" si="7"/>
        <v>0</v>
      </c>
      <c r="AL31" s="968"/>
      <c r="AM31" s="371" t="s">
        <v>348</v>
      </c>
      <c r="AN31" s="547">
        <f t="shared" si="0"/>
        <v>0</v>
      </c>
      <c r="AO31" s="387"/>
      <c r="AP31" s="609">
        <f t="shared" si="8"/>
        <v>0</v>
      </c>
      <c r="AQ31" s="448">
        <f t="shared" si="9"/>
        <v>0</v>
      </c>
      <c r="AR31" s="375">
        <f t="shared" si="1"/>
        <v>0</v>
      </c>
      <c r="AS31" s="375">
        <f t="shared" si="2"/>
        <v>0</v>
      </c>
      <c r="AT31" s="444">
        <f t="shared" si="3"/>
        <v>0</v>
      </c>
      <c r="AU31" s="375">
        <f t="shared" si="4"/>
        <v>0</v>
      </c>
      <c r="AV31" s="413">
        <f t="shared" si="10"/>
        <v>0</v>
      </c>
      <c r="AW31" s="378">
        <f t="shared" si="5"/>
        <v>0.54166666666666663</v>
      </c>
      <c r="AX31" s="378">
        <f t="shared" si="6"/>
        <v>0</v>
      </c>
      <c r="AY31" s="375">
        <f t="shared" si="11"/>
        <v>0</v>
      </c>
      <c r="AZ31" s="448">
        <f>IF(AP31=1,IF(AV36&gt;=_38時間45分,IF(AY35&gt;=_12時間,IF(AR31&lt;AS31,IF(AR31&lt;_5時,1,IF(AS31&gt;_22時,1,0)),1),0),0),0)</f>
        <v>0</v>
      </c>
      <c r="BA31" s="449"/>
      <c r="BB31" s="567" t="s">
        <v>472</v>
      </c>
      <c r="BC31" s="566">
        <f>IF(T24&gt;=24,BC30+BC29,BC30)</f>
        <v>0</v>
      </c>
      <c r="BD31" s="380"/>
      <c r="BF31" s="420">
        <v>8</v>
      </c>
      <c r="BG31" s="421" t="s">
        <v>375</v>
      </c>
      <c r="BH31" s="420">
        <v>16</v>
      </c>
      <c r="BJ31" s="420" t="s">
        <v>408</v>
      </c>
      <c r="BK31" s="427">
        <v>2</v>
      </c>
    </row>
    <row r="32" spans="1:63" s="329" customFormat="1" ht="12" customHeight="1">
      <c r="A32" s="697"/>
      <c r="B32" s="909"/>
      <c r="C32" s="907"/>
      <c r="D32" s="907"/>
      <c r="E32" s="907"/>
      <c r="F32" s="907"/>
      <c r="G32" s="907"/>
      <c r="H32" s="987"/>
      <c r="I32" s="784" t="s">
        <v>167</v>
      </c>
      <c r="J32" s="785"/>
      <c r="K32" s="785"/>
      <c r="L32" s="785"/>
      <c r="M32" s="785"/>
      <c r="N32" s="709"/>
      <c r="O32" s="710"/>
      <c r="P32" s="398" t="s">
        <v>10</v>
      </c>
      <c r="Q32" s="822"/>
      <c r="R32" s="710"/>
      <c r="S32" s="398" t="s">
        <v>6</v>
      </c>
      <c r="T32" s="401" t="s">
        <v>365</v>
      </c>
      <c r="U32" s="822"/>
      <c r="V32" s="710"/>
      <c r="W32" s="398" t="s">
        <v>10</v>
      </c>
      <c r="X32" s="822"/>
      <c r="Y32" s="710"/>
      <c r="Z32" s="398" t="s">
        <v>6</v>
      </c>
      <c r="AA32" s="846" t="s">
        <v>46</v>
      </c>
      <c r="AB32" s="847"/>
      <c r="AC32" s="847"/>
      <c r="AD32" s="847"/>
      <c r="AE32" s="822"/>
      <c r="AF32" s="823"/>
      <c r="AG32" s="524" t="s">
        <v>47</v>
      </c>
      <c r="AH32" s="399"/>
      <c r="AJ32" s="403" t="s">
        <v>347</v>
      </c>
      <c r="AK32" s="967">
        <f t="shared" si="7"/>
        <v>0</v>
      </c>
      <c r="AL32" s="968"/>
      <c r="AM32" s="371" t="s">
        <v>348</v>
      </c>
      <c r="AN32" s="547">
        <f t="shared" si="0"/>
        <v>0</v>
      </c>
      <c r="AO32" s="387"/>
      <c r="AP32" s="609">
        <f t="shared" si="8"/>
        <v>0</v>
      </c>
      <c r="AQ32" s="448">
        <f t="shared" si="9"/>
        <v>0</v>
      </c>
      <c r="AR32" s="375">
        <f t="shared" si="1"/>
        <v>0</v>
      </c>
      <c r="AS32" s="375">
        <f t="shared" si="2"/>
        <v>0</v>
      </c>
      <c r="AT32" s="444">
        <f t="shared" si="3"/>
        <v>0</v>
      </c>
      <c r="AU32" s="375">
        <f t="shared" si="4"/>
        <v>0</v>
      </c>
      <c r="AV32" s="413">
        <f t="shared" si="10"/>
        <v>0</v>
      </c>
      <c r="AW32" s="378">
        <f t="shared" si="5"/>
        <v>0.54166666666666663</v>
      </c>
      <c r="AX32" s="378">
        <f t="shared" si="6"/>
        <v>0</v>
      </c>
      <c r="AY32" s="375">
        <f t="shared" si="11"/>
        <v>0</v>
      </c>
      <c r="AZ32" s="448">
        <f>IF(AP32=1,IF(AV36&gt;=_38時間45分,IF(AY35&gt;=_12時間,IF(AR32&lt;AS32,IF(AR32&lt;_5時,1,IF(AS32&gt;_22時,1,0)),1),0),0),0)</f>
        <v>0</v>
      </c>
      <c r="BA32" s="449"/>
      <c r="BB32" s="665" t="s">
        <v>474</v>
      </c>
      <c r="BC32" s="666"/>
      <c r="BD32" s="380"/>
      <c r="BF32" s="420">
        <v>9</v>
      </c>
      <c r="BG32" s="421" t="s">
        <v>376</v>
      </c>
      <c r="BH32" s="420">
        <v>17</v>
      </c>
      <c r="BJ32" s="420" t="s">
        <v>418</v>
      </c>
      <c r="BK32" s="427">
        <v>0.54166666666666663</v>
      </c>
    </row>
    <row r="33" spans="1:63" s="329" customFormat="1" ht="12" customHeight="1">
      <c r="A33" s="697"/>
      <c r="B33" s="909"/>
      <c r="C33" s="907"/>
      <c r="D33" s="907"/>
      <c r="E33" s="907"/>
      <c r="F33" s="907"/>
      <c r="G33" s="907"/>
      <c r="H33" s="987"/>
      <c r="I33" s="784" t="s">
        <v>166</v>
      </c>
      <c r="J33" s="785"/>
      <c r="K33" s="785"/>
      <c r="L33" s="785"/>
      <c r="M33" s="785"/>
      <c r="N33" s="709"/>
      <c r="O33" s="710"/>
      <c r="P33" s="398" t="s">
        <v>10</v>
      </c>
      <c r="Q33" s="822"/>
      <c r="R33" s="710"/>
      <c r="S33" s="398" t="s">
        <v>6</v>
      </c>
      <c r="T33" s="401" t="s">
        <v>365</v>
      </c>
      <c r="U33" s="822"/>
      <c r="V33" s="710"/>
      <c r="W33" s="398" t="s">
        <v>10</v>
      </c>
      <c r="X33" s="822"/>
      <c r="Y33" s="710"/>
      <c r="Z33" s="398" t="s">
        <v>6</v>
      </c>
      <c r="AA33" s="846" t="s">
        <v>46</v>
      </c>
      <c r="AB33" s="847"/>
      <c r="AC33" s="847"/>
      <c r="AD33" s="847"/>
      <c r="AE33" s="822"/>
      <c r="AF33" s="823"/>
      <c r="AG33" s="524" t="s">
        <v>47</v>
      </c>
      <c r="AH33" s="399"/>
      <c r="AJ33" s="403" t="s">
        <v>347</v>
      </c>
      <c r="AK33" s="967">
        <f t="shared" si="7"/>
        <v>0</v>
      </c>
      <c r="AL33" s="968"/>
      <c r="AM33" s="371" t="s">
        <v>348</v>
      </c>
      <c r="AN33" s="547">
        <f t="shared" si="0"/>
        <v>0</v>
      </c>
      <c r="AO33" s="387"/>
      <c r="AP33" s="609">
        <f t="shared" si="8"/>
        <v>0</v>
      </c>
      <c r="AQ33" s="448">
        <f t="shared" si="9"/>
        <v>0</v>
      </c>
      <c r="AR33" s="375">
        <f t="shared" si="1"/>
        <v>0</v>
      </c>
      <c r="AS33" s="375">
        <f t="shared" si="2"/>
        <v>0</v>
      </c>
      <c r="AT33" s="444">
        <f t="shared" si="3"/>
        <v>0</v>
      </c>
      <c r="AU33" s="375">
        <f t="shared" si="4"/>
        <v>0</v>
      </c>
      <c r="AV33" s="413">
        <f t="shared" si="10"/>
        <v>0</v>
      </c>
      <c r="AW33" s="378">
        <f t="shared" si="5"/>
        <v>0.54166666666666663</v>
      </c>
      <c r="AX33" s="378">
        <f t="shared" si="6"/>
        <v>0</v>
      </c>
      <c r="AY33" s="375">
        <f t="shared" si="11"/>
        <v>0</v>
      </c>
      <c r="AZ33" s="448">
        <f>IF(AP33=1,IF(AV36&gt;=_38時間45分,IF(AY35&gt;=_12時間,IF(AR33&lt;AS33,IF(AR33&lt;_5時,1,IF(AS33&gt;_22時,1,0)),1),0),0),0)</f>
        <v>0</v>
      </c>
      <c r="BA33" s="449"/>
      <c r="BB33" s="427" t="s">
        <v>475</v>
      </c>
      <c r="BC33" s="566">
        <f>SUMIF(AU28:AU34,"&gt;0")</f>
        <v>0</v>
      </c>
      <c r="BD33" s="380"/>
      <c r="BF33" s="420">
        <v>10</v>
      </c>
      <c r="BG33" s="421" t="s">
        <v>377</v>
      </c>
      <c r="BH33" s="420">
        <v>15</v>
      </c>
      <c r="BJ33" s="420" t="s">
        <v>419</v>
      </c>
      <c r="BK33" s="427">
        <v>0.70833333333333337</v>
      </c>
    </row>
    <row r="34" spans="1:63" s="329" customFormat="1" ht="12" customHeight="1">
      <c r="A34" s="697"/>
      <c r="B34" s="909"/>
      <c r="C34" s="907"/>
      <c r="D34" s="907"/>
      <c r="E34" s="907"/>
      <c r="F34" s="907"/>
      <c r="G34" s="907"/>
      <c r="H34" s="987"/>
      <c r="I34" s="771" t="s">
        <v>164</v>
      </c>
      <c r="J34" s="772"/>
      <c r="K34" s="772"/>
      <c r="L34" s="772"/>
      <c r="M34" s="772"/>
      <c r="N34" s="782"/>
      <c r="O34" s="783"/>
      <c r="P34" s="362" t="s">
        <v>10</v>
      </c>
      <c r="Q34" s="852"/>
      <c r="R34" s="783"/>
      <c r="S34" s="362" t="s">
        <v>6</v>
      </c>
      <c r="T34" s="402" t="s">
        <v>365</v>
      </c>
      <c r="U34" s="852"/>
      <c r="V34" s="783"/>
      <c r="W34" s="362" t="s">
        <v>10</v>
      </c>
      <c r="X34" s="852"/>
      <c r="Y34" s="783"/>
      <c r="Z34" s="362" t="s">
        <v>6</v>
      </c>
      <c r="AA34" s="850" t="s">
        <v>46</v>
      </c>
      <c r="AB34" s="851"/>
      <c r="AC34" s="851"/>
      <c r="AD34" s="851"/>
      <c r="AE34" s="852"/>
      <c r="AF34" s="1013"/>
      <c r="AG34" s="526" t="s">
        <v>47</v>
      </c>
      <c r="AH34" s="400"/>
      <c r="AJ34" s="403" t="s">
        <v>347</v>
      </c>
      <c r="AK34" s="967">
        <f t="shared" si="7"/>
        <v>0</v>
      </c>
      <c r="AL34" s="968"/>
      <c r="AM34" s="371" t="s">
        <v>348</v>
      </c>
      <c r="AN34" s="547">
        <f t="shared" si="0"/>
        <v>0</v>
      </c>
      <c r="AO34" s="543" t="s">
        <v>367</v>
      </c>
      <c r="AP34" s="609">
        <f t="shared" si="8"/>
        <v>0</v>
      </c>
      <c r="AQ34" s="448">
        <f t="shared" si="9"/>
        <v>0</v>
      </c>
      <c r="AR34" s="375">
        <f t="shared" si="1"/>
        <v>0</v>
      </c>
      <c r="AS34" s="375">
        <f t="shared" si="2"/>
        <v>0</v>
      </c>
      <c r="AT34" s="444">
        <f t="shared" si="3"/>
        <v>0</v>
      </c>
      <c r="AU34" s="375">
        <f t="shared" si="4"/>
        <v>0</v>
      </c>
      <c r="AV34" s="413">
        <f t="shared" si="10"/>
        <v>0</v>
      </c>
      <c r="AW34" s="378">
        <f t="shared" si="5"/>
        <v>0.54166666666666663</v>
      </c>
      <c r="AX34" s="378">
        <f t="shared" si="6"/>
        <v>0</v>
      </c>
      <c r="AY34" s="375">
        <f t="shared" si="11"/>
        <v>0</v>
      </c>
      <c r="AZ34" s="448">
        <f>IF(AP34=1,IF(AV36&gt;=_38時間45分,IF(AY35&gt;=_12時間,IF(AR34&lt;AS34,IF(AR34&lt;_5時,1,IF(AS34&gt;_22時,1,0)),1),0),0),0)</f>
        <v>0</v>
      </c>
      <c r="BA34" s="449"/>
      <c r="BB34" s="449"/>
      <c r="BC34" s="450"/>
      <c r="BD34" s="380"/>
      <c r="BF34" s="420">
        <v>11</v>
      </c>
      <c r="BG34" s="421" t="s">
        <v>378</v>
      </c>
      <c r="BH34" s="420">
        <v>16</v>
      </c>
      <c r="BJ34" s="420" t="s">
        <v>420</v>
      </c>
      <c r="BK34" s="427">
        <v>0</v>
      </c>
    </row>
    <row r="35" spans="1:63" s="329" customFormat="1" ht="12" customHeight="1">
      <c r="A35" s="803"/>
      <c r="B35" s="910"/>
      <c r="C35" s="911"/>
      <c r="D35" s="911"/>
      <c r="E35" s="911"/>
      <c r="F35" s="911"/>
      <c r="G35" s="911"/>
      <c r="H35" s="912"/>
      <c r="I35" s="773" t="s">
        <v>21</v>
      </c>
      <c r="J35" s="774"/>
      <c r="K35" s="774"/>
      <c r="L35" s="774"/>
      <c r="M35" s="774"/>
      <c r="N35" s="707"/>
      <c r="O35" s="708"/>
      <c r="P35" s="708"/>
      <c r="Q35" s="708"/>
      <c r="R35" s="708"/>
      <c r="S35" s="708"/>
      <c r="T35" s="708"/>
      <c r="U35" s="708"/>
      <c r="V35" s="708"/>
      <c r="W35" s="708"/>
      <c r="X35" s="708"/>
      <c r="Y35" s="708"/>
      <c r="Z35" s="708"/>
      <c r="AA35" s="708"/>
      <c r="AB35" s="708"/>
      <c r="AC35" s="708"/>
      <c r="AD35" s="708"/>
      <c r="AE35" s="708"/>
      <c r="AF35" s="708"/>
      <c r="AG35" s="708"/>
      <c r="AH35" s="708"/>
      <c r="AI35" s="327"/>
      <c r="AJ35" s="982" t="s">
        <v>364</v>
      </c>
      <c r="AK35" s="983"/>
      <c r="AL35" s="984">
        <f>AV35</f>
        <v>0</v>
      </c>
      <c r="AM35" s="985"/>
      <c r="AN35" s="548"/>
      <c r="AO35" s="541">
        <f>IF(AP39=0,IF(BC31=BC33,IF(BA21=0,IF(AQ35&gt;=3,IF(AV35&gt;=_4時間,IF(AY35&gt;=_12時間,1,IF(AQ35&gt;=5,IF(AV36&gt;=_38時間45分,IF(AY35&gt;0,1,0),0),0)),0),0),0),0),0)</f>
        <v>0</v>
      </c>
      <c r="AP35" s="429" t="s">
        <v>416</v>
      </c>
      <c r="AQ35" s="468">
        <f>SUM(AQ28:AQ34)</f>
        <v>0</v>
      </c>
      <c r="AR35" s="451"/>
      <c r="AS35" s="451"/>
      <c r="AT35" s="328"/>
      <c r="AU35" s="432" t="s">
        <v>388</v>
      </c>
      <c r="AV35" s="433">
        <f>IF(AV36&gt;0,AVERAGEIF(AV28:AV34,"&gt;0"),0)</f>
        <v>0</v>
      </c>
      <c r="AW35" s="444"/>
      <c r="AX35" s="502" t="s">
        <v>428</v>
      </c>
      <c r="AY35" s="427">
        <f>SUM(AY28:AY34)</f>
        <v>0</v>
      </c>
      <c r="AZ35" s="448">
        <f>SUM(AZ28:AZ34)</f>
        <v>0</v>
      </c>
      <c r="BA35" s="328"/>
      <c r="BB35" s="328"/>
      <c r="BC35" s="452"/>
      <c r="BD35" s="380"/>
      <c r="BF35" s="420">
        <v>12</v>
      </c>
      <c r="BG35" s="421" t="s">
        <v>379</v>
      </c>
      <c r="BH35" s="420">
        <v>15</v>
      </c>
      <c r="BJ35" s="420" t="s">
        <v>421</v>
      </c>
      <c r="BK35" s="427">
        <v>0.91666666666666663</v>
      </c>
    </row>
    <row r="36" spans="1:63" s="329" customFormat="1" ht="12" customHeight="1">
      <c r="A36" s="696" t="s">
        <v>327</v>
      </c>
      <c r="B36" s="859" t="s">
        <v>333</v>
      </c>
      <c r="C36" s="860"/>
      <c r="D36" s="860"/>
      <c r="E36" s="860"/>
      <c r="F36" s="860"/>
      <c r="G36" s="860"/>
      <c r="H36" s="861"/>
      <c r="I36" s="988" t="s">
        <v>72</v>
      </c>
      <c r="J36" s="989"/>
      <c r="K36" s="989"/>
      <c r="L36" s="990"/>
      <c r="M36" s="581"/>
      <c r="N36" s="564"/>
      <c r="O36" s="853" t="s">
        <v>10</v>
      </c>
      <c r="P36" s="743"/>
      <c r="Q36" s="564"/>
      <c r="R36" s="361" t="s">
        <v>6</v>
      </c>
      <c r="S36" s="853" t="s">
        <v>7</v>
      </c>
      <c r="T36" s="743"/>
      <c r="U36" s="564"/>
      <c r="V36" s="853" t="s">
        <v>10</v>
      </c>
      <c r="W36" s="743"/>
      <c r="X36" s="564"/>
      <c r="Y36" s="558" t="s">
        <v>6</v>
      </c>
      <c r="Z36" s="848" t="s">
        <v>70</v>
      </c>
      <c r="AA36" s="805"/>
      <c r="AB36" s="564"/>
      <c r="AC36" s="742" t="s">
        <v>71</v>
      </c>
      <c r="AD36" s="805"/>
      <c r="AE36" s="564"/>
      <c r="AF36" s="848" t="s">
        <v>69</v>
      </c>
      <c r="AG36" s="805"/>
      <c r="AH36" s="849"/>
      <c r="AI36" s="327"/>
      <c r="AJ36" s="816" t="s">
        <v>76</v>
      </c>
      <c r="AK36" s="817"/>
      <c r="AL36" s="967">
        <f>AY35</f>
        <v>0</v>
      </c>
      <c r="AM36" s="985"/>
      <c r="AN36" s="549"/>
      <c r="AO36" s="328"/>
      <c r="AP36" s="588"/>
      <c r="AQ36" s="328"/>
      <c r="AR36" s="328"/>
      <c r="AS36" s="328"/>
      <c r="AT36" s="328"/>
      <c r="AU36" s="420" t="s">
        <v>384</v>
      </c>
      <c r="AV36" s="427">
        <f>SUMIF(AV28:AV34,"&gt;0")</f>
        <v>0</v>
      </c>
      <c r="AW36" s="328"/>
      <c r="AX36" s="328"/>
      <c r="AY36" s="437" t="s">
        <v>385</v>
      </c>
      <c r="AZ36" s="469">
        <f>IF(AV36&gt;=_38時間45分,IF(AZ35&gt;=1,IF(AY35&gt;=_12時間,1,0),0),0)</f>
        <v>0</v>
      </c>
      <c r="BA36" s="328"/>
      <c r="BB36" s="424" t="s">
        <v>411</v>
      </c>
      <c r="BC36" s="470">
        <f>IF(AQ35&gt;=5,IF(AV36&gt;=_38時間45分,1,0),0)</f>
        <v>0</v>
      </c>
      <c r="BD36" s="380"/>
      <c r="BF36" s="420">
        <v>13</v>
      </c>
      <c r="BG36" s="421" t="s">
        <v>380</v>
      </c>
      <c r="BH36" s="420">
        <v>20</v>
      </c>
      <c r="BJ36" s="420" t="s">
        <v>422</v>
      </c>
      <c r="BK36" s="427">
        <v>1.2083333333333333</v>
      </c>
    </row>
    <row r="37" spans="1:63" s="329" customFormat="1" ht="12" customHeight="1">
      <c r="A37" s="803"/>
      <c r="B37" s="693"/>
      <c r="C37" s="694"/>
      <c r="D37" s="694"/>
      <c r="E37" s="694"/>
      <c r="F37" s="694"/>
      <c r="G37" s="694"/>
      <c r="H37" s="695"/>
      <c r="I37" s="991" t="s">
        <v>73</v>
      </c>
      <c r="J37" s="992"/>
      <c r="K37" s="992"/>
      <c r="L37" s="993"/>
      <c r="M37" s="873"/>
      <c r="N37" s="741"/>
      <c r="O37" s="921" t="s">
        <v>2</v>
      </c>
      <c r="P37" s="922"/>
      <c r="Q37" s="565"/>
      <c r="R37" s="921" t="s">
        <v>3</v>
      </c>
      <c r="S37" s="922"/>
      <c r="T37" s="565"/>
      <c r="U37" s="582" t="s">
        <v>4</v>
      </c>
      <c r="V37" s="583" t="s">
        <v>7</v>
      </c>
      <c r="W37" s="751"/>
      <c r="X37" s="741"/>
      <c r="Y37" s="921" t="s">
        <v>2</v>
      </c>
      <c r="Z37" s="922"/>
      <c r="AA37" s="565"/>
      <c r="AB37" s="921" t="s">
        <v>3</v>
      </c>
      <c r="AC37" s="922"/>
      <c r="AD37" s="565"/>
      <c r="AE37" s="921" t="s">
        <v>4</v>
      </c>
      <c r="AF37" s="684"/>
      <c r="AG37" s="684"/>
      <c r="AH37" s="923"/>
      <c r="AI37" s="327"/>
      <c r="AJ37" s="980" t="s">
        <v>74</v>
      </c>
      <c r="AK37" s="981"/>
      <c r="AL37" s="519"/>
      <c r="AM37" s="410" t="str">
        <f>VLOOKUP(AP37,$BF$24:$BH$38,2)</f>
        <v xml:space="preserve">   </v>
      </c>
      <c r="AN37" s="372"/>
      <c r="AO37" s="589" t="s">
        <v>476</v>
      </c>
      <c r="AP37" s="467">
        <f>IF(AO35=1,IF(AZ36=1,13,IF(AQ35&gt;=5,IF(AV35&gt;=_7時間45分,IF(AY35&gt;=_18時間,1,IF(AY35&gt;=_15時間,2,IF(AY35&gt;=_12時間,3,IF(BC36=1,14,99)))),IF(AV35&gt;=_4時間,IF(AY35&gt;=_18時間,4,IF(AY35&gt;=_15時間,5,IF(AY35&gt;=_12時間,6,IF(BC36=1,14,99)))),IF(BC36=1,14,99))),IF(AQ35=4,IF(AV35&gt;=_7時間45分,IF(AY35&gt;=_15時間,7,IF(AY35&gt;=_12時間,8,99)),IF(AV35&gt;=_4時間,IF(AY35&gt;=_15時間,9,IF(AY35&gt;=_12時間,10,99)),99)),IF(AQ35=3,IF(AV35&gt;=_7時間45分,IF(AY35&gt;=_12時間,11,99),IF(AV35&gt;=_4時間,IF(AY35&gt;=_12時間,12,99),99)),99)))),99)</f>
        <v>99</v>
      </c>
      <c r="AQ37" s="328"/>
      <c r="AR37" s="328"/>
      <c r="AS37" s="328"/>
      <c r="AT37" s="434" t="s">
        <v>363</v>
      </c>
      <c r="AU37" s="435"/>
      <c r="AV37" s="436">
        <f>IF(AQ35&gt;=5,SUM(AV28:AV34),0)</f>
        <v>0</v>
      </c>
      <c r="AW37" s="328"/>
      <c r="AX37" s="328"/>
      <c r="AY37" s="328"/>
      <c r="AZ37" s="328"/>
      <c r="BA37" s="328"/>
      <c r="BB37" s="328"/>
      <c r="BC37" s="452"/>
      <c r="BD37" s="380"/>
      <c r="BF37" s="420">
        <v>14</v>
      </c>
      <c r="BG37" s="421" t="s">
        <v>381</v>
      </c>
      <c r="BH37" s="420">
        <v>12</v>
      </c>
      <c r="BJ37" s="420" t="s">
        <v>427</v>
      </c>
      <c r="BK37" s="427">
        <v>0.20833333333333334</v>
      </c>
    </row>
    <row r="38" spans="1:63" s="329" customFormat="1" ht="12" customHeight="1" thickBot="1">
      <c r="A38" s="696" t="s">
        <v>329</v>
      </c>
      <c r="B38" s="674" t="s">
        <v>174</v>
      </c>
      <c r="C38" s="675"/>
      <c r="D38" s="675"/>
      <c r="E38" s="675"/>
      <c r="F38" s="675"/>
      <c r="G38" s="675"/>
      <c r="H38" s="676"/>
      <c r="I38" s="867" t="s">
        <v>58</v>
      </c>
      <c r="J38" s="868"/>
      <c r="K38" s="868"/>
      <c r="L38" s="868"/>
      <c r="M38" s="868"/>
      <c r="N38" s="869"/>
      <c r="O38" s="485" t="s">
        <v>97</v>
      </c>
      <c r="P38" s="924" t="s">
        <v>120</v>
      </c>
      <c r="Q38" s="670"/>
      <c r="R38" s="486" t="s">
        <v>97</v>
      </c>
      <c r="S38" s="924" t="s">
        <v>121</v>
      </c>
      <c r="T38" s="670"/>
      <c r="U38" s="670"/>
      <c r="V38" s="670"/>
      <c r="W38" s="670"/>
      <c r="X38" s="670"/>
      <c r="Y38" s="670"/>
      <c r="Z38" s="670"/>
      <c r="AA38" s="670"/>
      <c r="AB38" s="670"/>
      <c r="AC38" s="670"/>
      <c r="AD38" s="670"/>
      <c r="AE38" s="670"/>
      <c r="AF38" s="670"/>
      <c r="AG38" s="670"/>
      <c r="AH38" s="671"/>
      <c r="AI38" s="364"/>
      <c r="AJ38" s="980" t="s">
        <v>75</v>
      </c>
      <c r="AK38" s="981"/>
      <c r="AL38" s="519"/>
      <c r="AM38" s="410" t="str">
        <f>VLOOKUP(AP37,$BF$24:$BH$38,3)</f>
        <v xml:space="preserve">   </v>
      </c>
      <c r="AN38" s="372"/>
      <c r="AO38" s="544"/>
      <c r="AP38" s="585"/>
      <c r="AQ38" s="445"/>
      <c r="AR38" s="445"/>
      <c r="AS38" s="445"/>
      <c r="AT38" s="445"/>
      <c r="AU38" s="445"/>
      <c r="AV38" s="445"/>
      <c r="AW38" s="445"/>
      <c r="AX38" s="445"/>
      <c r="AY38" s="445"/>
      <c r="AZ38" s="445"/>
      <c r="BA38" s="445"/>
      <c r="BB38" s="445"/>
      <c r="BC38" s="453"/>
      <c r="BD38" s="380"/>
      <c r="BF38" s="420">
        <v>99</v>
      </c>
      <c r="BG38" s="421" t="s">
        <v>382</v>
      </c>
      <c r="BH38" s="420" t="s">
        <v>382</v>
      </c>
      <c r="BJ38" s="376"/>
      <c r="BK38" s="380"/>
    </row>
    <row r="39" spans="1:63" s="326" customFormat="1" ht="13.95" customHeight="1" thickBot="1">
      <c r="A39" s="697"/>
      <c r="B39" s="862" t="s">
        <v>190</v>
      </c>
      <c r="C39" s="863"/>
      <c r="D39" s="863"/>
      <c r="E39" s="863"/>
      <c r="F39" s="863"/>
      <c r="G39" s="863"/>
      <c r="H39" s="864"/>
      <c r="I39" s="870" t="s">
        <v>331</v>
      </c>
      <c r="J39" s="871"/>
      <c r="K39" s="871"/>
      <c r="L39" s="871"/>
      <c r="M39" s="871"/>
      <c r="N39" s="872"/>
      <c r="O39" s="925" t="s">
        <v>192</v>
      </c>
      <c r="P39" s="670"/>
      <c r="Q39" s="877"/>
      <c r="R39" s="878"/>
      <c r="S39" s="528" t="s">
        <v>2</v>
      </c>
      <c r="T39" s="527"/>
      <c r="U39" s="528" t="s">
        <v>3</v>
      </c>
      <c r="V39" s="527"/>
      <c r="W39" s="528" t="s">
        <v>4</v>
      </c>
      <c r="X39" s="348" t="s">
        <v>7</v>
      </c>
      <c r="Y39" s="926" t="s">
        <v>193</v>
      </c>
      <c r="Z39" s="927"/>
      <c r="AA39" s="920"/>
      <c r="AB39" s="878"/>
      <c r="AC39" s="528" t="s">
        <v>2</v>
      </c>
      <c r="AD39" s="527"/>
      <c r="AE39" s="528" t="s">
        <v>3</v>
      </c>
      <c r="AF39" s="527"/>
      <c r="AG39" s="928" t="s">
        <v>4</v>
      </c>
      <c r="AH39" s="671"/>
      <c r="AI39" s="364"/>
      <c r="AN39" s="328"/>
      <c r="AO39" s="554" t="s">
        <v>467</v>
      </c>
      <c r="AP39" s="555">
        <f>IF(OR(N36&gt;0,Q36&gt;0,U36&gt;0,X36&gt;0,M37&gt;0,Q37&gt;0,T37&gt;0,W37&gt;0,AA37&gt;0,AD37&gt;0),1,0)</f>
        <v>0</v>
      </c>
      <c r="AR39" s="413"/>
      <c r="AS39" s="413"/>
      <c r="AT39" s="413"/>
      <c r="AU39" s="413"/>
      <c r="AV39" s="321"/>
      <c r="AW39" s="328"/>
      <c r="BD39" s="413"/>
      <c r="BF39" s="383"/>
      <c r="BG39" s="409"/>
      <c r="BH39" s="383"/>
      <c r="BJ39" s="383"/>
      <c r="BK39" s="413"/>
    </row>
    <row r="40" spans="1:63" s="321" customFormat="1" ht="13.95" customHeight="1">
      <c r="A40" s="697"/>
      <c r="B40" s="865"/>
      <c r="C40" s="863"/>
      <c r="D40" s="863"/>
      <c r="E40" s="863"/>
      <c r="F40" s="863"/>
      <c r="G40" s="863"/>
      <c r="H40" s="866"/>
      <c r="I40" s="874" t="s">
        <v>330</v>
      </c>
      <c r="J40" s="875"/>
      <c r="K40" s="875"/>
      <c r="L40" s="875"/>
      <c r="M40" s="875"/>
      <c r="N40" s="876"/>
      <c r="O40" s="487" t="s">
        <v>97</v>
      </c>
      <c r="P40" s="680" t="s">
        <v>122</v>
      </c>
      <c r="Q40" s="681"/>
      <c r="R40" s="488" t="s">
        <v>97</v>
      </c>
      <c r="S40" s="680" t="s">
        <v>123</v>
      </c>
      <c r="T40" s="681"/>
      <c r="U40" s="681"/>
      <c r="V40" s="488" t="s">
        <v>97</v>
      </c>
      <c r="W40" s="680" t="s">
        <v>125</v>
      </c>
      <c r="X40" s="681"/>
      <c r="Y40" s="681"/>
      <c r="Z40" s="681"/>
      <c r="AA40" s="681"/>
      <c r="AB40" s="681"/>
      <c r="AC40" s="681"/>
      <c r="AD40" s="681"/>
      <c r="AE40" s="681"/>
      <c r="AF40" s="681"/>
      <c r="AG40" s="681"/>
      <c r="AH40" s="682"/>
      <c r="AI40" s="363"/>
      <c r="AJ40" s="365"/>
      <c r="AK40" s="365"/>
      <c r="AL40" s="365"/>
      <c r="AM40" s="365"/>
      <c r="AN40" s="366"/>
      <c r="AO40" s="454"/>
      <c r="AP40" s="438"/>
      <c r="AQ40" s="438"/>
      <c r="AR40" s="455" t="s">
        <v>394</v>
      </c>
      <c r="AS40" s="455" t="s">
        <v>395</v>
      </c>
      <c r="AT40" s="455" t="s">
        <v>396</v>
      </c>
      <c r="AU40" s="455" t="s">
        <v>397</v>
      </c>
      <c r="AV40" s="438"/>
      <c r="AW40" s="438"/>
      <c r="AX40" s="438"/>
      <c r="AY40" s="438"/>
      <c r="AZ40" s="438"/>
      <c r="BA40" s="438"/>
      <c r="BB40" s="438"/>
      <c r="BC40" s="456"/>
      <c r="BD40" s="385"/>
      <c r="BF40" s="384"/>
      <c r="BG40" s="407"/>
      <c r="BH40" s="384"/>
      <c r="BJ40" s="384"/>
      <c r="BK40" s="385"/>
    </row>
    <row r="41" spans="1:63" s="321" customFormat="1" ht="12" customHeight="1">
      <c r="A41" s="669" t="s">
        <v>270</v>
      </c>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480"/>
      <c r="AP41" s="481"/>
      <c r="AQ41" s="383" t="s">
        <v>400</v>
      </c>
      <c r="AR41" s="413">
        <f>IF(Q46&gt;=72,0,IF(Q46&gt;=48,_24時間*2,IF(Q46&gt;=24,_24時間,0)))</f>
        <v>0</v>
      </c>
      <c r="AS41" s="413">
        <f>IF(V46&gt;=72,0,IF(V46&gt;=48,_24時間*2,IF(V46&gt;=24,_24時間,0)))</f>
        <v>0</v>
      </c>
      <c r="AT41" s="413">
        <f>IF(AA46&gt;=72,0,IF(AA46&gt;=48,_24時間*2,IF(AA46&gt;=24,_24時間,0)))</f>
        <v>0</v>
      </c>
      <c r="AU41" s="413">
        <f>IF(AF46&gt;=72,0,IF(AF46&gt;=48,_24時間*2,IF(AF46&gt;=24,_24時間,0)))</f>
        <v>0</v>
      </c>
      <c r="AV41" s="457"/>
      <c r="AW41" s="326"/>
      <c r="AX41" s="326"/>
      <c r="AY41" s="326"/>
      <c r="AZ41" s="326"/>
      <c r="BA41" s="326"/>
      <c r="BB41" s="326"/>
      <c r="BC41" s="443"/>
      <c r="BD41" s="385"/>
      <c r="BF41" s="384"/>
      <c r="BG41" s="407"/>
      <c r="BH41" s="384"/>
      <c r="BJ41" s="384"/>
      <c r="BK41" s="385"/>
    </row>
    <row r="42" spans="1:63" s="321" customFormat="1" ht="12" customHeight="1">
      <c r="A42" s="696" t="s">
        <v>334</v>
      </c>
      <c r="B42" s="687" t="s">
        <v>207</v>
      </c>
      <c r="C42" s="688"/>
      <c r="D42" s="688"/>
      <c r="E42" s="688"/>
      <c r="F42" s="688"/>
      <c r="G42" s="688"/>
      <c r="H42" s="689"/>
      <c r="I42" s="1000" t="s">
        <v>455</v>
      </c>
      <c r="J42" s="860"/>
      <c r="K42" s="860"/>
      <c r="L42" s="860"/>
      <c r="M42" s="860"/>
      <c r="N42" s="860"/>
      <c r="O42" s="861"/>
      <c r="P42" s="350"/>
      <c r="Q42" s="867" t="s">
        <v>86</v>
      </c>
      <c r="R42" s="868"/>
      <c r="S42" s="868"/>
      <c r="T42" s="868"/>
      <c r="U42" s="869"/>
      <c r="V42" s="867" t="s">
        <v>87</v>
      </c>
      <c r="W42" s="868"/>
      <c r="X42" s="868"/>
      <c r="Y42" s="868"/>
      <c r="Z42" s="869"/>
      <c r="AA42" s="867" t="s">
        <v>88</v>
      </c>
      <c r="AB42" s="868"/>
      <c r="AC42" s="868"/>
      <c r="AD42" s="868"/>
      <c r="AE42" s="869"/>
      <c r="AF42" s="867" t="s">
        <v>89</v>
      </c>
      <c r="AG42" s="868"/>
      <c r="AH42" s="868"/>
      <c r="AI42" s="868"/>
      <c r="AJ42" s="869"/>
      <c r="AK42" s="722"/>
      <c r="AL42" s="891" t="s">
        <v>154</v>
      </c>
      <c r="AM42" s="892"/>
      <c r="AN42" s="893"/>
      <c r="AO42" s="550"/>
      <c r="AP42" s="377"/>
      <c r="AQ42" s="414" t="s">
        <v>398</v>
      </c>
      <c r="AR42" s="413">
        <f>IF(Q46&gt;=24,TIME(Q46-24,T46,0),TIME(Q46,T46,0))</f>
        <v>0</v>
      </c>
      <c r="AS42" s="413">
        <f>IF(V46&gt;=24,TIME(V46-24,Y46,0),TIME(V46,Y46,0))</f>
        <v>0</v>
      </c>
      <c r="AT42" s="413">
        <f>IF(AA46&gt;=24,TIME(AA46-24,AD46,0),TIME(AA46,AD46,0))</f>
        <v>0</v>
      </c>
      <c r="AU42" s="413">
        <f>IF(AF46&gt;=24,TIME(AF46-24,AI46,0),TIME(AF46,AI46,0))</f>
        <v>0</v>
      </c>
      <c r="AV42" s="424" t="s">
        <v>393</v>
      </c>
      <c r="AW42" s="424" t="s">
        <v>399</v>
      </c>
      <c r="AX42" s="326"/>
      <c r="AY42" s="326"/>
      <c r="AZ42" s="326"/>
      <c r="BA42" s="326"/>
      <c r="BB42" s="326"/>
      <c r="BC42" s="443"/>
      <c r="BD42" s="385"/>
      <c r="BF42" s="384"/>
      <c r="BG42" s="407"/>
      <c r="BH42" s="384"/>
      <c r="BJ42" s="384"/>
      <c r="BK42" s="385"/>
    </row>
    <row r="43" spans="1:63" s="321" customFormat="1" ht="12" customHeight="1">
      <c r="A43" s="697"/>
      <c r="B43" s="690"/>
      <c r="C43" s="691"/>
      <c r="D43" s="691"/>
      <c r="E43" s="691"/>
      <c r="F43" s="691"/>
      <c r="G43" s="691"/>
      <c r="H43" s="896"/>
      <c r="I43" s="1001"/>
      <c r="J43" s="1002"/>
      <c r="K43" s="1002"/>
      <c r="L43" s="1002"/>
      <c r="M43" s="1002"/>
      <c r="N43" s="1002"/>
      <c r="O43" s="1003"/>
      <c r="P43" s="521" t="s">
        <v>90</v>
      </c>
      <c r="Q43" s="351"/>
      <c r="R43" s="352"/>
      <c r="S43" s="361" t="s">
        <v>3</v>
      </c>
      <c r="T43" s="352"/>
      <c r="U43" s="353" t="s">
        <v>4</v>
      </c>
      <c r="V43" s="343"/>
      <c r="W43" s="352"/>
      <c r="X43" s="514" t="s">
        <v>3</v>
      </c>
      <c r="Y43" s="352"/>
      <c r="Z43" s="353" t="s">
        <v>4</v>
      </c>
      <c r="AA43" s="343"/>
      <c r="AB43" s="352"/>
      <c r="AC43" s="514" t="s">
        <v>3</v>
      </c>
      <c r="AD43" s="352"/>
      <c r="AE43" s="353" t="s">
        <v>4</v>
      </c>
      <c r="AF43" s="343"/>
      <c r="AG43" s="352"/>
      <c r="AH43" s="514" t="s">
        <v>3</v>
      </c>
      <c r="AI43" s="352"/>
      <c r="AJ43" s="353" t="s">
        <v>4</v>
      </c>
      <c r="AK43" s="723"/>
      <c r="AL43" s="597" t="s">
        <v>480</v>
      </c>
      <c r="AM43" s="603">
        <f>AV52</f>
        <v>0</v>
      </c>
      <c r="AN43" s="602" t="s">
        <v>481</v>
      </c>
      <c r="AO43" s="377"/>
      <c r="AP43" s="377"/>
      <c r="AQ43" s="425" t="s">
        <v>392</v>
      </c>
      <c r="AR43" s="413">
        <f>IF(Q46&gt;=24,AR42+AR41,AR42)</f>
        <v>0</v>
      </c>
      <c r="AS43" s="413">
        <f>IF(V46&gt;=24,AS42+AS41,AS42)</f>
        <v>0</v>
      </c>
      <c r="AT43" s="413">
        <f>IF(AA46&gt;=24,AT42+AT41,AT42)</f>
        <v>0</v>
      </c>
      <c r="AU43" s="413">
        <f>IF(AF46&gt;=24,AU42+AU41,AU42)</f>
        <v>0</v>
      </c>
      <c r="AV43" s="422">
        <f>SUM(AR43:AU43)/4</f>
        <v>0</v>
      </c>
      <c r="AW43" s="422">
        <f>IF(AV51&gt;0,SUM(AR43:AU43)/AV51,0)</f>
        <v>0</v>
      </c>
      <c r="AX43" s="326"/>
      <c r="AY43" s="326"/>
      <c r="AZ43" s="326"/>
      <c r="BA43" s="326"/>
      <c r="BB43" s="326"/>
      <c r="BC43" s="443"/>
      <c r="BD43" s="385"/>
      <c r="BF43" s="384"/>
      <c r="BG43" s="407"/>
      <c r="BH43" s="384"/>
      <c r="BJ43" s="384"/>
      <c r="BK43" s="385"/>
    </row>
    <row r="44" spans="1:63" s="321" customFormat="1" ht="12" customHeight="1">
      <c r="A44" s="697"/>
      <c r="B44" s="906" t="s">
        <v>179</v>
      </c>
      <c r="C44" s="907"/>
      <c r="D44" s="907"/>
      <c r="E44" s="907"/>
      <c r="F44" s="907"/>
      <c r="G44" s="907"/>
      <c r="H44" s="908"/>
      <c r="I44" s="1004"/>
      <c r="J44" s="1005"/>
      <c r="K44" s="1005"/>
      <c r="L44" s="1005"/>
      <c r="M44" s="1005"/>
      <c r="N44" s="1005"/>
      <c r="O44" s="1006"/>
      <c r="P44" s="523" t="s">
        <v>91</v>
      </c>
      <c r="Q44" s="354"/>
      <c r="R44" s="355"/>
      <c r="S44" s="362" t="s">
        <v>3</v>
      </c>
      <c r="T44" s="355"/>
      <c r="U44" s="356" t="s">
        <v>4</v>
      </c>
      <c r="V44" s="346"/>
      <c r="W44" s="355"/>
      <c r="X44" s="515" t="s">
        <v>3</v>
      </c>
      <c r="Y44" s="355"/>
      <c r="Z44" s="356" t="s">
        <v>4</v>
      </c>
      <c r="AA44" s="346"/>
      <c r="AB44" s="355"/>
      <c r="AC44" s="515" t="s">
        <v>3</v>
      </c>
      <c r="AD44" s="355"/>
      <c r="AE44" s="356" t="s">
        <v>4</v>
      </c>
      <c r="AF44" s="346"/>
      <c r="AG44" s="355"/>
      <c r="AH44" s="515" t="s">
        <v>3</v>
      </c>
      <c r="AI44" s="355"/>
      <c r="AJ44" s="356" t="s">
        <v>4</v>
      </c>
      <c r="AK44" s="723"/>
      <c r="AL44" s="598" t="s">
        <v>453</v>
      </c>
      <c r="AM44" s="998">
        <f>AV43</f>
        <v>0</v>
      </c>
      <c r="AN44" s="999"/>
      <c r="AO44" s="551" t="s">
        <v>391</v>
      </c>
      <c r="AP44" s="482"/>
      <c r="AR44" s="460">
        <f>IF(AR43&gt;0,IF(Q46&lt;72,0,1),1)</f>
        <v>1</v>
      </c>
      <c r="AS44" s="460">
        <f>IF(AS43&gt;0,IF(V46&lt;72,0,1),1)</f>
        <v>1</v>
      </c>
      <c r="AT44" s="460">
        <f>IF(AT43&gt;0,IF(AA46&lt;72,0,1),1)</f>
        <v>1</v>
      </c>
      <c r="AU44" s="460">
        <f>IF(AU43&gt;0,IF(AF46&lt;72,0,1),1)</f>
        <v>1</v>
      </c>
      <c r="AV44" s="606">
        <f>SUM(AR44:AU44)</f>
        <v>4</v>
      </c>
      <c r="AW44" s="326"/>
      <c r="AX44" s="326"/>
      <c r="AY44" s="326"/>
      <c r="AZ44" s="326"/>
      <c r="BA44" s="326"/>
      <c r="BB44" s="326"/>
      <c r="BC44" s="443"/>
      <c r="BD44" s="385"/>
      <c r="BF44" s="384"/>
      <c r="BG44" s="407"/>
      <c r="BH44" s="384"/>
      <c r="BJ44" s="384"/>
      <c r="BK44" s="385"/>
    </row>
    <row r="45" spans="1:63" s="321" customFormat="1" ht="13.95" customHeight="1">
      <c r="A45" s="697"/>
      <c r="B45" s="909"/>
      <c r="C45" s="907"/>
      <c r="D45" s="907"/>
      <c r="E45" s="907"/>
      <c r="F45" s="907"/>
      <c r="G45" s="907"/>
      <c r="H45" s="908"/>
      <c r="I45" s="854" t="s">
        <v>153</v>
      </c>
      <c r="J45" s="855"/>
      <c r="K45" s="855"/>
      <c r="L45" s="855"/>
      <c r="M45" s="855"/>
      <c r="N45" s="855"/>
      <c r="O45" s="855"/>
      <c r="P45" s="856"/>
      <c r="Q45" s="715"/>
      <c r="R45" s="679"/>
      <c r="S45" s="679"/>
      <c r="T45" s="417"/>
      <c r="U45" s="357" t="s">
        <v>20</v>
      </c>
      <c r="V45" s="715"/>
      <c r="W45" s="679"/>
      <c r="X45" s="679"/>
      <c r="Y45" s="417"/>
      <c r="Z45" s="357" t="s">
        <v>20</v>
      </c>
      <c r="AA45" s="715"/>
      <c r="AB45" s="679"/>
      <c r="AC45" s="679"/>
      <c r="AD45" s="417"/>
      <c r="AE45" s="357" t="s">
        <v>20</v>
      </c>
      <c r="AF45" s="715"/>
      <c r="AG45" s="679"/>
      <c r="AH45" s="679"/>
      <c r="AI45" s="417"/>
      <c r="AJ45" s="357" t="s">
        <v>20</v>
      </c>
      <c r="AK45" s="723"/>
      <c r="AL45" s="599" t="s">
        <v>390</v>
      </c>
      <c r="AM45" s="724">
        <f>AW43</f>
        <v>0</v>
      </c>
      <c r="AN45" s="725"/>
      <c r="AO45" s="552">
        <f>IF(AP39=0,IF(BA21=0,IF(AV44=0,IF(AW50=1,IF(AV52&gt;=3,IF(AW43&gt;=_4時間,IF(AW48&gt;=_12時間,1,IF(AV52&gt;=5,IF(AV43&gt;=_38時間45分,1,0),0)),0),0),0),0),0),0)</f>
        <v>0</v>
      </c>
      <c r="AP45" s="458"/>
      <c r="AQ45" s="326"/>
      <c r="AR45" s="383"/>
      <c r="AS45" s="383"/>
      <c r="AT45" s="383"/>
      <c r="AU45" s="557"/>
      <c r="AV45" s="460"/>
      <c r="AW45" s="326"/>
      <c r="AX45" s="326"/>
      <c r="AY45" s="326"/>
      <c r="AZ45" s="326"/>
      <c r="BA45" s="326"/>
      <c r="BB45" s="326"/>
      <c r="BC45" s="443"/>
      <c r="BD45" s="385"/>
      <c r="BF45" s="384"/>
      <c r="BG45" s="407"/>
      <c r="BH45" s="384"/>
      <c r="BJ45" s="384"/>
      <c r="BK45" s="385"/>
    </row>
    <row r="46" spans="1:63" s="321" customFormat="1" ht="13.95" customHeight="1">
      <c r="A46" s="697"/>
      <c r="B46" s="909"/>
      <c r="C46" s="907"/>
      <c r="D46" s="907"/>
      <c r="E46" s="907"/>
      <c r="F46" s="907"/>
      <c r="G46" s="907"/>
      <c r="H46" s="908"/>
      <c r="I46" s="854" t="s">
        <v>155</v>
      </c>
      <c r="J46" s="855"/>
      <c r="K46" s="855"/>
      <c r="L46" s="855"/>
      <c r="M46" s="855"/>
      <c r="N46" s="855"/>
      <c r="O46" s="855"/>
      <c r="P46" s="856"/>
      <c r="Q46" s="412"/>
      <c r="R46" s="677" t="s">
        <v>9</v>
      </c>
      <c r="S46" s="678"/>
      <c r="T46" s="417"/>
      <c r="U46" s="357" t="s">
        <v>6</v>
      </c>
      <c r="V46" s="412"/>
      <c r="W46" s="677" t="s">
        <v>9</v>
      </c>
      <c r="X46" s="679"/>
      <c r="Y46" s="417"/>
      <c r="Z46" s="357" t="s">
        <v>6</v>
      </c>
      <c r="AA46" s="412"/>
      <c r="AB46" s="677" t="s">
        <v>9</v>
      </c>
      <c r="AC46" s="679"/>
      <c r="AD46" s="417"/>
      <c r="AE46" s="357" t="s">
        <v>6</v>
      </c>
      <c r="AF46" s="412"/>
      <c r="AG46" s="677" t="s">
        <v>9</v>
      </c>
      <c r="AH46" s="679"/>
      <c r="AI46" s="417"/>
      <c r="AJ46" s="357" t="s">
        <v>6</v>
      </c>
      <c r="AK46" s="723"/>
      <c r="AL46" s="599" t="s">
        <v>454</v>
      </c>
      <c r="AM46" s="724">
        <f>AW48</f>
        <v>0</v>
      </c>
      <c r="AN46" s="725"/>
      <c r="AO46" s="458"/>
      <c r="AP46" s="591"/>
      <c r="AQ46" s="459" t="s">
        <v>413</v>
      </c>
      <c r="AR46" s="413">
        <f>IF(Q47&gt;=24,TIME(Q47-24,T47,0),TIME(Q47,T47,0))</f>
        <v>0</v>
      </c>
      <c r="AS46" s="413">
        <f>IF(V47&gt;=24,TIME(V47-24,Y47,0),TIME(V47,Y47,0))</f>
        <v>0</v>
      </c>
      <c r="AT46" s="413">
        <f>IF(AA47&gt;=24,TIME(AA47-24,AD47,0),TIME(AA47,AD47,0))</f>
        <v>0</v>
      </c>
      <c r="AU46" s="413">
        <f>IF(AF47&gt;=24,TIME(AF47-24,AI47,0),TIME(AF47,AI47,0))</f>
        <v>0</v>
      </c>
      <c r="AV46" s="460"/>
      <c r="AW46" s="326"/>
      <c r="AX46" s="326"/>
      <c r="AY46" s="326"/>
      <c r="AZ46" s="326"/>
      <c r="BA46" s="326"/>
      <c r="BB46" s="326"/>
      <c r="BC46" s="443"/>
      <c r="BD46" s="385"/>
      <c r="BF46" s="384"/>
      <c r="BG46" s="407"/>
      <c r="BH46" s="384"/>
      <c r="BJ46" s="384"/>
      <c r="BK46" s="385"/>
    </row>
    <row r="47" spans="1:63" s="321" customFormat="1" ht="13.95" customHeight="1">
      <c r="A47" s="697"/>
      <c r="B47" s="909"/>
      <c r="C47" s="907"/>
      <c r="D47" s="907"/>
      <c r="E47" s="907"/>
      <c r="F47" s="907"/>
      <c r="G47" s="907"/>
      <c r="H47" s="908"/>
      <c r="I47" s="857" t="s">
        <v>456</v>
      </c>
      <c r="J47" s="858"/>
      <c r="K47" s="858"/>
      <c r="L47" s="858"/>
      <c r="M47" s="858"/>
      <c r="N47" s="858"/>
      <c r="O47" s="858"/>
      <c r="P47" s="858"/>
      <c r="Q47" s="412"/>
      <c r="R47" s="677" t="s">
        <v>9</v>
      </c>
      <c r="S47" s="678"/>
      <c r="T47" s="417"/>
      <c r="U47" s="357" t="s">
        <v>6</v>
      </c>
      <c r="V47" s="412"/>
      <c r="W47" s="677" t="s">
        <v>9</v>
      </c>
      <c r="X47" s="679"/>
      <c r="Y47" s="417"/>
      <c r="Z47" s="357" t="s">
        <v>6</v>
      </c>
      <c r="AA47" s="412"/>
      <c r="AB47" s="677" t="s">
        <v>9</v>
      </c>
      <c r="AC47" s="679"/>
      <c r="AD47" s="417"/>
      <c r="AE47" s="357" t="s">
        <v>6</v>
      </c>
      <c r="AF47" s="412"/>
      <c r="AG47" s="677" t="s">
        <v>9</v>
      </c>
      <c r="AH47" s="679"/>
      <c r="AI47" s="417"/>
      <c r="AJ47" s="357" t="s">
        <v>6</v>
      </c>
      <c r="AK47" s="723"/>
      <c r="AL47" s="600" t="s">
        <v>386</v>
      </c>
      <c r="AM47" s="726" t="str">
        <f>VLOOKUP(AP47,$BF$24:$BH$38,2)</f>
        <v xml:space="preserve">   </v>
      </c>
      <c r="AN47" s="727"/>
      <c r="AO47" s="592" t="s">
        <v>476</v>
      </c>
      <c r="AP47" s="471">
        <f>IF(AO45=1,IF(AZ49=1,13,IF(AV52&gt;=5,IF(AW43&gt;=_7時間45分,IF(AW48&gt;=_18時間,1,IF(AW48&gt;=_15時間,2,IF(AW48&gt;=_12時間,3,IF(BC49=1,14,99)))),IF(AW43&gt;=_4時間,IF(AW48&gt;=_18時間,4,IF(AW48&gt;=_15時間,5,IF(AW48&gt;=_12時間,6,IF(BC49=1,14,99)))),IF(BC49=1,14,99))),IF(AV52=4,IF(AW43&gt;=_7時間45分,IF(AW48&gt;=_15時間,7,IF(AW48&gt;=_12時間,8,99)),IF(AW43&gt;=_4時間,IF(AW48&gt;=_15時間,9,IF(AW48&gt;=_12時間,10,99)),99)),IF(AV52=3,IF(AW43&gt;=_7時間45分,IF(AW48&gt;=_12時間,11,99),IF(AW43&gt;=_4時間,IF(AW48&gt;=_12時間,12,99),99)),99)))),99)</f>
        <v>99</v>
      </c>
      <c r="AQ47" s="383" t="s">
        <v>414</v>
      </c>
      <c r="AR47" s="413">
        <f>IF(Q47&gt;=24,_24時間,0)</f>
        <v>0</v>
      </c>
      <c r="AS47" s="413">
        <f>IF(V47&gt;=24,_24時間,0)</f>
        <v>0</v>
      </c>
      <c r="AT47" s="413">
        <f>IF(AA47&gt;=24,_24時間,0)</f>
        <v>0</v>
      </c>
      <c r="AU47" s="413">
        <f>IF(AF47&gt;=24,_24時間,0)</f>
        <v>0</v>
      </c>
      <c r="AV47" s="424" t="s">
        <v>477</v>
      </c>
      <c r="AW47" s="424" t="s">
        <v>393</v>
      </c>
      <c r="AX47" s="326"/>
      <c r="AY47" s="326"/>
      <c r="AZ47" s="326"/>
      <c r="BA47" s="326"/>
      <c r="BB47" s="326"/>
      <c r="BC47" s="443"/>
      <c r="BD47" s="385"/>
      <c r="BF47" s="384"/>
      <c r="BG47" s="407"/>
      <c r="BH47" s="384"/>
      <c r="BJ47" s="384"/>
      <c r="BK47" s="385"/>
    </row>
    <row r="48" spans="1:63" s="321" customFormat="1" ht="13.95" customHeight="1">
      <c r="A48" s="803"/>
      <c r="B48" s="910"/>
      <c r="C48" s="911"/>
      <c r="D48" s="911"/>
      <c r="E48" s="911"/>
      <c r="F48" s="911"/>
      <c r="G48" s="911"/>
      <c r="H48" s="912"/>
      <c r="I48" s="854" t="s">
        <v>139</v>
      </c>
      <c r="J48" s="855"/>
      <c r="K48" s="855"/>
      <c r="L48" s="855"/>
      <c r="M48" s="855"/>
      <c r="N48" s="855"/>
      <c r="O48" s="855"/>
      <c r="P48" s="856"/>
      <c r="Q48" s="358" t="s">
        <v>97</v>
      </c>
      <c r="R48" s="510" t="s">
        <v>130</v>
      </c>
      <c r="S48" s="359" t="s">
        <v>97</v>
      </c>
      <c r="T48" s="510" t="s">
        <v>124</v>
      </c>
      <c r="U48" s="704" t="s">
        <v>140</v>
      </c>
      <c r="V48" s="679"/>
      <c r="W48" s="679"/>
      <c r="X48" s="679"/>
      <c r="Y48" s="679"/>
      <c r="Z48" s="679"/>
      <c r="AA48" s="679"/>
      <c r="AB48" s="679"/>
      <c r="AC48" s="679"/>
      <c r="AD48" s="679"/>
      <c r="AE48" s="679"/>
      <c r="AF48" s="679"/>
      <c r="AG48" s="679"/>
      <c r="AH48" s="705"/>
      <c r="AI48" s="705"/>
      <c r="AJ48" s="706"/>
      <c r="AK48" s="723"/>
      <c r="AL48" s="601" t="s">
        <v>387</v>
      </c>
      <c r="AM48" s="728" t="str">
        <f>VLOOKUP(AP47,$BF$24:$BH$38,3)</f>
        <v xml:space="preserve">   </v>
      </c>
      <c r="AN48" s="729"/>
      <c r="AO48" s="458"/>
      <c r="AP48" s="590"/>
      <c r="AQ48" s="425" t="s">
        <v>401</v>
      </c>
      <c r="AR48" s="413">
        <f>IF(Q47&gt;=24,AR46+AR47,AR46)</f>
        <v>0</v>
      </c>
      <c r="AS48" s="413">
        <f>IF(V47&gt;=24,AS46+AS47,AS46)</f>
        <v>0</v>
      </c>
      <c r="AT48" s="413">
        <f>IF(AA47&gt;=24,AT46+AT47,AT46)</f>
        <v>0</v>
      </c>
      <c r="AU48" s="413">
        <f>IF(AF47&gt;=24,AU46+AU47,AU46)</f>
        <v>0</v>
      </c>
      <c r="AV48" s="422">
        <f>SUM(AR48:AU48)</f>
        <v>0</v>
      </c>
      <c r="AW48" s="422">
        <f>IF(AV48&gt;0,SUM(AR48:AU48)/4,0)</f>
        <v>0</v>
      </c>
      <c r="AX48" s="326"/>
      <c r="AY48" s="326"/>
      <c r="AZ48" s="326"/>
      <c r="BA48" s="326"/>
      <c r="BB48" s="326"/>
      <c r="BC48" s="443"/>
      <c r="BD48" s="385"/>
      <c r="BF48" s="384"/>
      <c r="BG48" s="407"/>
      <c r="BH48" s="384"/>
      <c r="BJ48" s="384"/>
      <c r="BK48" s="385"/>
    </row>
    <row r="49" spans="1:63" s="321" customFormat="1" ht="12" customHeight="1">
      <c r="A49" s="667" t="s">
        <v>44</v>
      </c>
      <c r="B49" s="668"/>
      <c r="C49" s="668"/>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9" t="s">
        <v>55</v>
      </c>
      <c r="AI49" s="670"/>
      <c r="AJ49" s="670"/>
      <c r="AK49" s="670"/>
      <c r="AL49" s="670"/>
      <c r="AM49" s="670"/>
      <c r="AN49" s="671"/>
      <c r="AO49" s="562"/>
      <c r="AP49" s="530"/>
      <c r="AQ49" s="425" t="s">
        <v>415</v>
      </c>
      <c r="AR49" s="594">
        <f>IF(AR48&gt;=_12時間,IF(AR48&lt;=AR50,1,0),0)</f>
        <v>0</v>
      </c>
      <c r="AS49" s="594">
        <f>IF(AS48&gt;=_12時間,IF(AS48&lt;=AS50,1,0),0)</f>
        <v>0</v>
      </c>
      <c r="AT49" s="594">
        <f>IF(AT48&gt;=_12時間,IF(AT48&lt;=AT50,1,0),0)</f>
        <v>0</v>
      </c>
      <c r="AU49" s="594">
        <f>IF(AU48&gt;=_12時間,IF(AU48&lt;=AU50,1,0),0)</f>
        <v>0</v>
      </c>
      <c r="AV49" s="424" t="s">
        <v>478</v>
      </c>
      <c r="AW49" s="595">
        <f>IF(SUM(AR49:AU49)&gt;=1,1,0)</f>
        <v>0</v>
      </c>
      <c r="AX49" s="326"/>
      <c r="AY49" s="423" t="s">
        <v>412</v>
      </c>
      <c r="AZ49" s="471">
        <f>IF(AV43&gt;=_38時間45分,IF(Q48="■",IF(AW49&gt;=1,1,0),0),0)</f>
        <v>0</v>
      </c>
      <c r="BA49" s="326"/>
      <c r="BB49" s="424" t="s">
        <v>411</v>
      </c>
      <c r="BC49" s="470">
        <f>IF(AV52&gt;=5,IF(AV43&gt;=_38時間45分,IF(AW48&lt;_12時間,IF(AW48&gt;0,1,0),0),0),0)</f>
        <v>0</v>
      </c>
      <c r="BD49" s="380"/>
      <c r="BF49" s="384"/>
      <c r="BG49" s="407"/>
      <c r="BH49" s="384"/>
      <c r="BJ49" s="384"/>
      <c r="BK49" s="385"/>
    </row>
    <row r="50" spans="1:63" s="321" customFormat="1" ht="12" customHeight="1">
      <c r="A50" s="518">
        <v>12</v>
      </c>
      <c r="B50" s="672" t="s">
        <v>346</v>
      </c>
      <c r="C50" s="668"/>
      <c r="D50" s="668"/>
      <c r="E50" s="668"/>
      <c r="F50" s="668"/>
      <c r="G50" s="668"/>
      <c r="H50" s="668"/>
      <c r="I50" s="668"/>
      <c r="J50" s="668"/>
      <c r="K50" s="673"/>
      <c r="L50" s="485" t="s">
        <v>98</v>
      </c>
      <c r="M50" s="730" t="s">
        <v>126</v>
      </c>
      <c r="N50" s="670"/>
      <c r="O50" s="670"/>
      <c r="P50" s="486" t="s">
        <v>98</v>
      </c>
      <c r="Q50" s="730" t="s">
        <v>127</v>
      </c>
      <c r="R50" s="670"/>
      <c r="S50" s="719"/>
      <c r="T50" s="720"/>
      <c r="U50" s="511" t="s">
        <v>2</v>
      </c>
      <c r="V50" s="490"/>
      <c r="W50" s="511" t="s">
        <v>3</v>
      </c>
      <c r="X50" s="490"/>
      <c r="Y50" s="511" t="s">
        <v>4</v>
      </c>
      <c r="Z50" s="525" t="s">
        <v>7</v>
      </c>
      <c r="AA50" s="719"/>
      <c r="AB50" s="720"/>
      <c r="AC50" s="511" t="s">
        <v>2</v>
      </c>
      <c r="AD50" s="490"/>
      <c r="AE50" s="511" t="s">
        <v>3</v>
      </c>
      <c r="AF50" s="490"/>
      <c r="AG50" s="511" t="s">
        <v>4</v>
      </c>
      <c r="AH50" s="696" t="s">
        <v>336</v>
      </c>
      <c r="AI50" s="970" t="s">
        <v>55</v>
      </c>
      <c r="AJ50" s="971"/>
      <c r="AK50" s="972"/>
      <c r="AL50" s="972"/>
      <c r="AM50" s="972"/>
      <c r="AN50" s="973"/>
      <c r="AO50" s="483"/>
      <c r="AP50" s="483"/>
      <c r="AQ50" s="326"/>
      <c r="AR50" s="413">
        <f>T45*_4時間</f>
        <v>0</v>
      </c>
      <c r="AS50" s="413">
        <f>Y45*_4時間</f>
        <v>0</v>
      </c>
      <c r="AT50" s="413">
        <f>AD45*_4時間</f>
        <v>0</v>
      </c>
      <c r="AU50" s="413">
        <f>AI45*_4時間</f>
        <v>0</v>
      </c>
      <c r="AW50" s="471">
        <f>IF(AW48&gt;0,IF(AR48&lt;=AR50,IF(AS48&lt;=AS50,IF(AT48&lt;=AT50,IF(AU48&lt;=AU50,1,0),0),0),0),0)</f>
        <v>0</v>
      </c>
      <c r="AX50" s="326"/>
      <c r="AY50" s="326"/>
      <c r="AZ50" s="326"/>
      <c r="BA50" s="326"/>
      <c r="BB50" s="326"/>
      <c r="BC50" s="443"/>
      <c r="BD50" s="385"/>
      <c r="BF50" s="384"/>
      <c r="BG50" s="407"/>
      <c r="BH50" s="384"/>
      <c r="BJ50" s="384"/>
      <c r="BK50" s="385"/>
    </row>
    <row r="51" spans="1:63" s="321" customFormat="1" ht="12" customHeight="1">
      <c r="A51" s="360">
        <v>13</v>
      </c>
      <c r="B51" s="674" t="s">
        <v>94</v>
      </c>
      <c r="C51" s="675"/>
      <c r="D51" s="675"/>
      <c r="E51" s="675"/>
      <c r="F51" s="675"/>
      <c r="G51" s="675"/>
      <c r="H51" s="675"/>
      <c r="I51" s="675"/>
      <c r="J51" s="675"/>
      <c r="K51" s="676"/>
      <c r="L51" s="487" t="s">
        <v>98</v>
      </c>
      <c r="M51" s="730" t="s">
        <v>126</v>
      </c>
      <c r="N51" s="670"/>
      <c r="O51" s="670"/>
      <c r="P51" s="489" t="s">
        <v>98</v>
      </c>
      <c r="Q51" s="730" t="s">
        <v>127</v>
      </c>
      <c r="R51" s="679"/>
      <c r="S51" s="719"/>
      <c r="T51" s="720"/>
      <c r="U51" s="347" t="s">
        <v>2</v>
      </c>
      <c r="V51" s="491"/>
      <c r="W51" s="347" t="s">
        <v>3</v>
      </c>
      <c r="X51" s="491"/>
      <c r="Y51" s="347" t="s">
        <v>4</v>
      </c>
      <c r="Z51" s="367" t="s">
        <v>7</v>
      </c>
      <c r="AA51" s="719"/>
      <c r="AB51" s="720"/>
      <c r="AC51" s="347" t="s">
        <v>2</v>
      </c>
      <c r="AD51" s="491"/>
      <c r="AE51" s="347" t="s">
        <v>3</v>
      </c>
      <c r="AF51" s="491"/>
      <c r="AG51" s="347" t="s">
        <v>4</v>
      </c>
      <c r="AH51" s="969"/>
      <c r="AI51" s="969"/>
      <c r="AJ51" s="974"/>
      <c r="AK51" s="975"/>
      <c r="AL51" s="975"/>
      <c r="AM51" s="975"/>
      <c r="AN51" s="976"/>
      <c r="AO51" s="483"/>
      <c r="AP51" s="483"/>
      <c r="AQ51" s="425" t="s">
        <v>389</v>
      </c>
      <c r="AR51" s="383">
        <f>T45</f>
        <v>0</v>
      </c>
      <c r="AS51" s="383">
        <f>Y45</f>
        <v>0</v>
      </c>
      <c r="AT51" s="383">
        <f>AD45</f>
        <v>0</v>
      </c>
      <c r="AU51" s="383">
        <f>AI45</f>
        <v>0</v>
      </c>
      <c r="AV51" s="383">
        <f>SUM(AR51:AU51)</f>
        <v>0</v>
      </c>
      <c r="AW51" s="326"/>
      <c r="AX51" s="326"/>
      <c r="AY51" s="326"/>
      <c r="AZ51" s="326"/>
      <c r="BA51" s="326"/>
      <c r="BB51" s="326"/>
      <c r="BC51" s="443"/>
      <c r="BD51" s="385"/>
      <c r="BF51" s="384"/>
      <c r="BG51" s="407"/>
      <c r="BH51" s="384"/>
      <c r="BJ51" s="384"/>
      <c r="BK51" s="385"/>
    </row>
    <row r="52" spans="1:63" s="321" customFormat="1" ht="12" customHeight="1" thickBot="1">
      <c r="A52" s="360">
        <v>14</v>
      </c>
      <c r="B52" s="672" t="s">
        <v>38</v>
      </c>
      <c r="C52" s="738"/>
      <c r="D52" s="738"/>
      <c r="E52" s="738"/>
      <c r="F52" s="738"/>
      <c r="G52" s="738"/>
      <c r="H52" s="739"/>
      <c r="I52" s="717"/>
      <c r="J52" s="718"/>
      <c r="K52" s="511" t="s">
        <v>2</v>
      </c>
      <c r="L52" s="490"/>
      <c r="M52" s="511" t="s">
        <v>3</v>
      </c>
      <c r="N52" s="492"/>
      <c r="O52" s="913" t="s">
        <v>4</v>
      </c>
      <c r="P52" s="679"/>
      <c r="Q52" s="679"/>
      <c r="R52" s="679"/>
      <c r="S52" s="679"/>
      <c r="T52" s="679"/>
      <c r="U52" s="679"/>
      <c r="V52" s="679"/>
      <c r="W52" s="679"/>
      <c r="X52" s="679"/>
      <c r="Y52" s="679"/>
      <c r="Z52" s="679"/>
      <c r="AA52" s="679"/>
      <c r="AB52" s="679"/>
      <c r="AC52" s="679"/>
      <c r="AD52" s="679"/>
      <c r="AE52" s="679"/>
      <c r="AF52" s="679"/>
      <c r="AG52" s="798"/>
      <c r="AH52" s="969"/>
      <c r="AI52" s="969"/>
      <c r="AJ52" s="974"/>
      <c r="AK52" s="975"/>
      <c r="AL52" s="975"/>
      <c r="AM52" s="975"/>
      <c r="AN52" s="976"/>
      <c r="AO52" s="553"/>
      <c r="AP52" s="484"/>
      <c r="AQ52" s="461"/>
      <c r="AR52" s="461"/>
      <c r="AS52" s="461"/>
      <c r="AT52" s="461"/>
      <c r="AU52" s="556" t="s">
        <v>479</v>
      </c>
      <c r="AV52" s="472">
        <f>IF(AV51&gt;=20,5,IF(AV51&gt;=16,4,IF(AV51&gt;=12,3,0)))</f>
        <v>0</v>
      </c>
      <c r="AW52" s="461"/>
      <c r="AX52" s="461"/>
      <c r="AY52" s="461"/>
      <c r="AZ52" s="461"/>
      <c r="BA52" s="461"/>
      <c r="BB52" s="461"/>
      <c r="BC52" s="462"/>
      <c r="BD52" s="385"/>
      <c r="BF52" s="384"/>
      <c r="BG52" s="407"/>
      <c r="BH52" s="384"/>
      <c r="BJ52" s="384"/>
      <c r="BK52" s="385"/>
    </row>
    <row r="53" spans="1:63" s="321" customFormat="1" ht="12" customHeight="1">
      <c r="A53" s="714" t="s">
        <v>458</v>
      </c>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969"/>
      <c r="AI53" s="969"/>
      <c r="AJ53" s="974"/>
      <c r="AK53" s="975"/>
      <c r="AL53" s="975"/>
      <c r="AM53" s="975"/>
      <c r="AN53" s="976"/>
      <c r="AO53" s="483"/>
      <c r="AP53" s="483"/>
      <c r="AQ53" s="326"/>
      <c r="AR53" s="326"/>
      <c r="AW53" s="326"/>
      <c r="BD53" s="385"/>
      <c r="BF53" s="384"/>
      <c r="BG53" s="407"/>
      <c r="BH53" s="384"/>
      <c r="BJ53" s="384"/>
      <c r="BK53" s="385"/>
    </row>
    <row r="54" spans="1:63" s="321" customFormat="1" ht="12" customHeight="1">
      <c r="A54" s="696" t="s">
        <v>335</v>
      </c>
      <c r="B54" s="687" t="s">
        <v>84</v>
      </c>
      <c r="C54" s="688"/>
      <c r="D54" s="688"/>
      <c r="E54" s="688"/>
      <c r="F54" s="688"/>
      <c r="G54" s="688"/>
      <c r="H54" s="689"/>
      <c r="I54" s="897" t="s">
        <v>97</v>
      </c>
      <c r="J54" s="898"/>
      <c r="K54" s="901" t="s">
        <v>122</v>
      </c>
      <c r="L54" s="902"/>
      <c r="M54" s="904" t="s">
        <v>23</v>
      </c>
      <c r="N54" s="896"/>
      <c r="O54" s="905" t="s">
        <v>48</v>
      </c>
      <c r="P54" s="670"/>
      <c r="Q54" s="670"/>
      <c r="R54" s="670"/>
      <c r="S54" s="670"/>
      <c r="T54" s="670"/>
      <c r="U54" s="670"/>
      <c r="V54" s="584" t="s">
        <v>7</v>
      </c>
      <c r="W54" s="737" t="s">
        <v>345</v>
      </c>
      <c r="X54" s="668"/>
      <c r="Y54" s="668"/>
      <c r="Z54" s="668"/>
      <c r="AA54" s="668"/>
      <c r="AB54" s="668"/>
      <c r="AC54" s="668"/>
      <c r="AD54" s="668"/>
      <c r="AE54" s="668"/>
      <c r="AF54" s="668"/>
      <c r="AG54" s="673"/>
      <c r="AH54" s="969"/>
      <c r="AI54" s="969"/>
      <c r="AJ54" s="974"/>
      <c r="AK54" s="975"/>
      <c r="AL54" s="975"/>
      <c r="AM54" s="975"/>
      <c r="AN54" s="976"/>
      <c r="AO54" s="483"/>
      <c r="AP54" s="483"/>
      <c r="AQ54" s="326"/>
      <c r="AR54" s="326"/>
      <c r="AW54" s="326"/>
      <c r="BD54" s="385"/>
      <c r="BF54" s="384"/>
      <c r="BG54" s="407"/>
      <c r="BH54" s="384"/>
      <c r="BJ54" s="384"/>
      <c r="BK54" s="385"/>
    </row>
    <row r="55" spans="1:63" s="321" customFormat="1" ht="12" customHeight="1">
      <c r="A55" s="969"/>
      <c r="B55" s="690"/>
      <c r="C55" s="691"/>
      <c r="D55" s="691"/>
      <c r="E55" s="691"/>
      <c r="F55" s="691"/>
      <c r="G55" s="691"/>
      <c r="H55" s="896"/>
      <c r="I55" s="899"/>
      <c r="J55" s="900"/>
      <c r="K55" s="762"/>
      <c r="L55" s="903"/>
      <c r="M55" s="712"/>
      <c r="N55" s="896"/>
      <c r="O55" s="717"/>
      <c r="P55" s="718"/>
      <c r="Q55" s="560" t="s">
        <v>2</v>
      </c>
      <c r="R55" s="490"/>
      <c r="S55" s="560" t="s">
        <v>3</v>
      </c>
      <c r="T55" s="492"/>
      <c r="U55" s="560" t="s">
        <v>4</v>
      </c>
      <c r="V55" s="559" t="s">
        <v>7</v>
      </c>
      <c r="W55" s="719"/>
      <c r="X55" s="720"/>
      <c r="Y55" s="560" t="s">
        <v>2</v>
      </c>
      <c r="Z55" s="490"/>
      <c r="AA55" s="560" t="s">
        <v>3</v>
      </c>
      <c r="AB55" s="490"/>
      <c r="AC55" s="721" t="s">
        <v>4</v>
      </c>
      <c r="AD55" s="668"/>
      <c r="AE55" s="668"/>
      <c r="AF55" s="668"/>
      <c r="AG55" s="673"/>
      <c r="AH55" s="969"/>
      <c r="AI55" s="969"/>
      <c r="AJ55" s="974"/>
      <c r="AK55" s="975"/>
      <c r="AL55" s="975"/>
      <c r="AM55" s="975"/>
      <c r="AN55" s="976"/>
      <c r="AO55" s="483"/>
      <c r="AP55" s="483"/>
      <c r="AQ55" s="326"/>
      <c r="AR55" s="326"/>
      <c r="AW55" s="326"/>
      <c r="BD55" s="385"/>
      <c r="BF55" s="384"/>
      <c r="BG55" s="407"/>
      <c r="BH55" s="384"/>
      <c r="BJ55" s="593">
        <f>_4時間*T45</f>
        <v>0</v>
      </c>
      <c r="BK55" s="385"/>
    </row>
    <row r="56" spans="1:63" s="321" customFormat="1" ht="12" customHeight="1">
      <c r="A56" s="813"/>
      <c r="B56" s="712"/>
      <c r="C56" s="835"/>
      <c r="D56" s="835"/>
      <c r="E56" s="835"/>
      <c r="F56" s="835"/>
      <c r="G56" s="835"/>
      <c r="H56" s="713"/>
      <c r="I56" s="867" t="s">
        <v>62</v>
      </c>
      <c r="J56" s="868"/>
      <c r="K56" s="868"/>
      <c r="L56" s="868"/>
      <c r="M56" s="869"/>
      <c r="N56" s="844"/>
      <c r="O56" s="845"/>
      <c r="P56" s="845"/>
      <c r="Q56" s="845"/>
      <c r="R56" s="845"/>
      <c r="S56" s="845"/>
      <c r="T56" s="845"/>
      <c r="U56" s="845"/>
      <c r="V56" s="845"/>
      <c r="W56" s="845"/>
      <c r="X56" s="845"/>
      <c r="Y56" s="845"/>
      <c r="Z56" s="845"/>
      <c r="AA56" s="845"/>
      <c r="AB56" s="845"/>
      <c r="AC56" s="845"/>
      <c r="AD56" s="845"/>
      <c r="AE56" s="845"/>
      <c r="AF56" s="845"/>
      <c r="AG56" s="845"/>
      <c r="AH56" s="813"/>
      <c r="AI56" s="813"/>
      <c r="AJ56" s="977"/>
      <c r="AK56" s="978"/>
      <c r="AL56" s="978"/>
      <c r="AM56" s="978"/>
      <c r="AN56" s="979"/>
      <c r="AO56" s="483"/>
      <c r="AP56" s="483"/>
      <c r="AQ56" s="326"/>
      <c r="AR56" s="326"/>
      <c r="AW56" s="326"/>
      <c r="BD56" s="385"/>
      <c r="BF56" s="384"/>
      <c r="BG56" s="407"/>
      <c r="BH56" s="384"/>
      <c r="BJ56" s="384"/>
      <c r="BK56" s="385"/>
    </row>
    <row r="57" spans="1:63" s="321" customFormat="1" ht="10.050000000000001" customHeight="1">
      <c r="A57" s="330" t="s">
        <v>45</v>
      </c>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24"/>
      <c r="AG57" s="325"/>
      <c r="AH57" s="325"/>
      <c r="AI57" s="325"/>
      <c r="AJ57" s="325"/>
      <c r="AK57" s="325"/>
      <c r="AL57" s="325"/>
      <c r="AM57" s="325"/>
      <c r="AN57" s="326"/>
      <c r="AO57" s="326"/>
      <c r="AP57" s="326"/>
      <c r="AQ57" s="326"/>
      <c r="AR57" s="326"/>
      <c r="AW57" s="326"/>
      <c r="BD57" s="385"/>
      <c r="BF57" s="384"/>
      <c r="BG57" s="407"/>
      <c r="BH57" s="384"/>
      <c r="BJ57" s="384"/>
      <c r="BK57" s="385"/>
    </row>
    <row r="58" spans="1:63" s="321" customFormat="1" ht="4.05" customHeight="1">
      <c r="A58" s="517"/>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24"/>
      <c r="AG58" s="325"/>
      <c r="AH58" s="325"/>
      <c r="AI58" s="325"/>
      <c r="AJ58" s="325"/>
      <c r="AK58" s="325"/>
      <c r="AL58" s="325"/>
      <c r="AM58" s="325"/>
      <c r="AN58" s="326"/>
      <c r="AO58" s="326"/>
      <c r="AP58" s="326"/>
      <c r="AQ58" s="326"/>
      <c r="AR58" s="326"/>
      <c r="AW58" s="326"/>
      <c r="BD58" s="385"/>
      <c r="BF58" s="384"/>
      <c r="BG58" s="407"/>
      <c r="BH58" s="384"/>
      <c r="BJ58" s="384"/>
      <c r="BK58" s="385"/>
    </row>
    <row r="59" spans="1:63" s="321" customFormat="1" ht="12" customHeight="1">
      <c r="A59" s="330"/>
      <c r="B59" s="894" t="s">
        <v>133</v>
      </c>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326"/>
      <c r="AO59" s="326"/>
      <c r="AP59" s="326"/>
      <c r="AQ59" s="326"/>
      <c r="AR59" s="326"/>
      <c r="AW59" s="326"/>
      <c r="BD59" s="385"/>
      <c r="BF59" s="384"/>
      <c r="BG59" s="407"/>
      <c r="BH59" s="384"/>
      <c r="BJ59" s="384"/>
      <c r="BK59" s="385"/>
    </row>
    <row r="60" spans="1:63" s="321" customFormat="1" ht="10.050000000000001" customHeight="1">
      <c r="A60" s="330" t="s">
        <v>198</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1"/>
      <c r="AF60" s="324"/>
      <c r="AG60" s="325"/>
      <c r="AH60" s="325"/>
      <c r="AI60" s="325"/>
      <c r="AJ60" s="325"/>
      <c r="AK60" s="325"/>
      <c r="AL60" s="325"/>
      <c r="AM60" s="325"/>
      <c r="AN60" s="326"/>
      <c r="AO60" s="326"/>
      <c r="AP60" s="326"/>
      <c r="AQ60" s="326"/>
      <c r="AR60" s="326"/>
      <c r="AW60" s="326"/>
      <c r="BD60" s="385"/>
      <c r="BF60" s="384"/>
      <c r="BG60" s="407"/>
      <c r="BH60" s="384"/>
      <c r="BJ60" s="384"/>
      <c r="BK60" s="385"/>
    </row>
    <row r="61" spans="1:63" s="321" customFormat="1" ht="18" customHeight="1">
      <c r="A61" s="687" t="s">
        <v>92</v>
      </c>
      <c r="B61" s="860"/>
      <c r="C61" s="860"/>
      <c r="D61" s="860"/>
      <c r="E61" s="861"/>
      <c r="F61" s="867" t="s">
        <v>93</v>
      </c>
      <c r="G61" s="868"/>
      <c r="H61" s="868"/>
      <c r="I61" s="868"/>
      <c r="J61" s="869"/>
      <c r="K61" s="887"/>
      <c r="L61" s="888"/>
      <c r="M61" s="888"/>
      <c r="N61" s="888"/>
      <c r="O61" s="888"/>
      <c r="P61" s="888"/>
      <c r="Q61" s="888"/>
      <c r="R61" s="889"/>
      <c r="S61" s="867" t="s">
        <v>158</v>
      </c>
      <c r="T61" s="868"/>
      <c r="U61" s="868"/>
      <c r="V61" s="869"/>
      <c r="W61" s="887"/>
      <c r="X61" s="888"/>
      <c r="Y61" s="888"/>
      <c r="Z61" s="888"/>
      <c r="AA61" s="888"/>
      <c r="AB61" s="888"/>
      <c r="AC61" s="889"/>
      <c r="AD61" s="867" t="s">
        <v>204</v>
      </c>
      <c r="AE61" s="869"/>
      <c r="AF61" s="890"/>
      <c r="AG61" s="889"/>
      <c r="AH61" s="687" t="s">
        <v>95</v>
      </c>
      <c r="AI61" s="688"/>
      <c r="AJ61" s="689"/>
      <c r="AK61" s="881" t="s">
        <v>97</v>
      </c>
      <c r="AL61" s="883" t="s">
        <v>131</v>
      </c>
      <c r="AM61" s="884" t="s">
        <v>97</v>
      </c>
      <c r="AN61" s="886" t="s">
        <v>132</v>
      </c>
      <c r="AO61" s="388"/>
      <c r="AP61" s="388"/>
      <c r="AQ61" s="326"/>
      <c r="AR61" s="326"/>
      <c r="AW61" s="326"/>
      <c r="BD61" s="385"/>
      <c r="BF61" s="384"/>
      <c r="BG61" s="407"/>
      <c r="BH61" s="384"/>
      <c r="BJ61" s="384"/>
      <c r="BK61" s="385"/>
    </row>
    <row r="62" spans="1:63" s="321" customFormat="1" ht="18" customHeight="1">
      <c r="A62" s="693"/>
      <c r="B62" s="694"/>
      <c r="C62" s="694"/>
      <c r="D62" s="694"/>
      <c r="E62" s="695"/>
      <c r="F62" s="867" t="s">
        <v>93</v>
      </c>
      <c r="G62" s="868"/>
      <c r="H62" s="868"/>
      <c r="I62" s="868"/>
      <c r="J62" s="869"/>
      <c r="K62" s="887"/>
      <c r="L62" s="888"/>
      <c r="M62" s="888"/>
      <c r="N62" s="888"/>
      <c r="O62" s="888"/>
      <c r="P62" s="888"/>
      <c r="Q62" s="888"/>
      <c r="R62" s="889"/>
      <c r="S62" s="867" t="s">
        <v>159</v>
      </c>
      <c r="T62" s="868"/>
      <c r="U62" s="868"/>
      <c r="V62" s="869"/>
      <c r="W62" s="887"/>
      <c r="X62" s="888"/>
      <c r="Y62" s="888"/>
      <c r="Z62" s="888"/>
      <c r="AA62" s="888"/>
      <c r="AB62" s="888"/>
      <c r="AC62" s="889"/>
      <c r="AD62" s="867" t="s">
        <v>204</v>
      </c>
      <c r="AE62" s="869"/>
      <c r="AF62" s="890"/>
      <c r="AG62" s="889"/>
      <c r="AH62" s="712"/>
      <c r="AI62" s="835"/>
      <c r="AJ62" s="713"/>
      <c r="AK62" s="882"/>
      <c r="AL62" s="700"/>
      <c r="AM62" s="885"/>
      <c r="AN62" s="701"/>
      <c r="AO62" s="520"/>
      <c r="AP62" s="520"/>
      <c r="AQ62" s="326"/>
      <c r="AR62" s="326"/>
      <c r="AW62" s="326"/>
      <c r="BD62" s="385"/>
      <c r="BF62" s="384"/>
      <c r="BG62" s="407"/>
      <c r="BH62" s="384"/>
      <c r="BJ62" s="384"/>
      <c r="BK62" s="385"/>
    </row>
    <row r="63" spans="1:63" s="321" customFormat="1" ht="15" customHeight="1">
      <c r="A63" s="330"/>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24"/>
      <c r="AG63" s="325"/>
      <c r="AH63" s="325"/>
      <c r="AI63" s="325"/>
      <c r="AJ63" s="325"/>
      <c r="AK63" s="325"/>
      <c r="AL63" s="325"/>
      <c r="AM63" s="325"/>
      <c r="AN63" s="326"/>
      <c r="AO63" s="326"/>
      <c r="AP63" s="326"/>
      <c r="AQ63" s="326"/>
      <c r="AR63" s="326"/>
      <c r="AW63" s="326"/>
      <c r="BD63" s="385"/>
      <c r="BF63" s="384"/>
      <c r="BG63" s="407"/>
      <c r="BH63" s="384"/>
      <c r="BJ63" s="384"/>
      <c r="BK63" s="385"/>
    </row>
    <row r="64" spans="1:63" s="321" customFormat="1" ht="15" customHeight="1">
      <c r="A64" s="517"/>
      <c r="B64" s="334"/>
      <c r="C64" s="335"/>
      <c r="D64" s="335"/>
      <c r="E64" s="335"/>
      <c r="F64" s="335"/>
      <c r="G64" s="335"/>
      <c r="H64" s="517"/>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24"/>
      <c r="AG64" s="322"/>
      <c r="AH64" s="322"/>
      <c r="AI64" s="322"/>
      <c r="AJ64" s="322"/>
      <c r="AK64" s="322"/>
      <c r="AL64" s="322"/>
      <c r="AM64" s="322"/>
      <c r="AQ64" s="326"/>
      <c r="AR64" s="326"/>
      <c r="AW64" s="326"/>
      <c r="BD64" s="385"/>
      <c r="BF64" s="384"/>
      <c r="BG64" s="407"/>
      <c r="BH64" s="384"/>
      <c r="BJ64" s="384"/>
      <c r="BK64" s="385"/>
    </row>
    <row r="65" spans="1:63" s="321" customFormat="1" ht="15" customHeight="1">
      <c r="A65" s="325"/>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4"/>
      <c r="AG65" s="322"/>
      <c r="AH65" s="322"/>
      <c r="AI65" s="322"/>
      <c r="AJ65" s="322"/>
      <c r="AK65" s="322"/>
      <c r="AL65" s="322"/>
      <c r="AM65" s="322"/>
      <c r="AQ65" s="326"/>
      <c r="AR65" s="326"/>
      <c r="BD65" s="385"/>
      <c r="BF65" s="384"/>
      <c r="BG65" s="407"/>
      <c r="BH65" s="384"/>
      <c r="BJ65" s="384"/>
      <c r="BK65" s="385"/>
    </row>
    <row r="66" spans="1:63" s="337" customFormat="1" ht="15" customHeight="1">
      <c r="A66" s="336" t="s">
        <v>157</v>
      </c>
      <c r="AF66" s="338"/>
      <c r="AQ66" s="326"/>
      <c r="AR66" s="326"/>
      <c r="AS66" s="321"/>
      <c r="AT66" s="321"/>
      <c r="AU66" s="321"/>
      <c r="AV66" s="321"/>
      <c r="AW66" s="321"/>
      <c r="AX66" s="321"/>
      <c r="AY66" s="321"/>
      <c r="AZ66" s="321"/>
      <c r="BA66" s="321"/>
      <c r="BB66" s="321"/>
      <c r="BC66" s="321"/>
      <c r="BD66" s="385"/>
      <c r="BE66" s="321"/>
      <c r="BF66" s="384"/>
      <c r="BG66" s="407"/>
      <c r="BH66" s="406"/>
      <c r="BJ66" s="406"/>
      <c r="BK66" s="416"/>
    </row>
    <row r="67" spans="1:63" s="337" customFormat="1" ht="15" customHeight="1">
      <c r="A67" s="337" t="s">
        <v>148</v>
      </c>
      <c r="AF67" s="338"/>
      <c r="AQ67" s="321"/>
      <c r="AR67" s="321"/>
      <c r="AS67" s="321"/>
      <c r="AT67" s="321"/>
      <c r="AU67" s="321"/>
      <c r="AV67" s="321"/>
      <c r="BD67" s="416"/>
      <c r="BF67" s="406"/>
      <c r="BG67" s="407"/>
      <c r="BH67" s="406"/>
      <c r="BJ67" s="406"/>
      <c r="BK67" s="416"/>
    </row>
    <row r="68" spans="1:63" s="337" customFormat="1" ht="15" customHeight="1">
      <c r="A68" s="337" t="s">
        <v>202</v>
      </c>
      <c r="AF68" s="338"/>
      <c r="AQ68" s="321"/>
      <c r="AR68" s="321"/>
      <c r="AS68" s="321"/>
      <c r="AT68" s="321"/>
      <c r="AU68" s="321"/>
      <c r="AV68" s="321"/>
      <c r="BD68" s="416"/>
      <c r="BF68" s="406"/>
      <c r="BG68" s="407"/>
      <c r="BH68" s="406"/>
      <c r="BJ68" s="406"/>
      <c r="BK68" s="416"/>
    </row>
    <row r="69" spans="1:63" s="337" customFormat="1" ht="15" customHeight="1">
      <c r="A69" s="879" t="s">
        <v>337</v>
      </c>
      <c r="B69" s="880"/>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475"/>
      <c r="AP69" s="475"/>
      <c r="BD69" s="416"/>
      <c r="BF69" s="406"/>
      <c r="BG69" s="407"/>
      <c r="BH69" s="406"/>
      <c r="BJ69" s="406"/>
      <c r="BK69" s="416"/>
    </row>
    <row r="70" spans="1:63" s="337" customFormat="1" ht="15" customHeight="1">
      <c r="A70" s="880"/>
      <c r="B70" s="880"/>
      <c r="C70" s="880"/>
      <c r="D70" s="880"/>
      <c r="E70" s="880"/>
      <c r="F70" s="880"/>
      <c r="G70" s="880"/>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475"/>
      <c r="AP70" s="475"/>
      <c r="BD70" s="416"/>
      <c r="BF70" s="406"/>
      <c r="BG70" s="407"/>
      <c r="BH70" s="406"/>
      <c r="BJ70" s="406"/>
      <c r="BK70" s="416"/>
    </row>
    <row r="71" spans="1:63" s="337" customFormat="1" ht="19.05" customHeight="1">
      <c r="A71" s="879" t="s">
        <v>338</v>
      </c>
      <c r="B71" s="880"/>
      <c r="C71" s="880"/>
      <c r="D71" s="880"/>
      <c r="E71" s="880"/>
      <c r="F71" s="880"/>
      <c r="G71" s="880"/>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475"/>
      <c r="AP71" s="475"/>
      <c r="BD71" s="416"/>
      <c r="BF71" s="406"/>
      <c r="BG71" s="407"/>
      <c r="BH71" s="406"/>
      <c r="BJ71" s="406"/>
      <c r="BK71" s="416"/>
    </row>
    <row r="72" spans="1:63" s="337" customFormat="1" ht="19.05" customHeight="1">
      <c r="A72" s="880"/>
      <c r="B72" s="880"/>
      <c r="C72" s="880"/>
      <c r="D72" s="880"/>
      <c r="E72" s="880"/>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475"/>
      <c r="AP72" s="475"/>
      <c r="BD72" s="416"/>
      <c r="BF72" s="406"/>
      <c r="BG72" s="407"/>
      <c r="BH72" s="406"/>
      <c r="BJ72" s="406"/>
      <c r="BK72" s="416"/>
    </row>
    <row r="73" spans="1:63" s="337" customFormat="1" ht="15" customHeight="1">
      <c r="A73" s="337" t="s">
        <v>143</v>
      </c>
      <c r="AF73" s="338"/>
      <c r="BD73" s="416"/>
      <c r="BF73" s="406"/>
      <c r="BG73" s="407"/>
      <c r="BH73" s="406"/>
      <c r="BJ73" s="406"/>
      <c r="BK73" s="416"/>
    </row>
    <row r="74" spans="1:63" s="337" customFormat="1" ht="15" customHeight="1">
      <c r="A74" s="879" t="s">
        <v>339</v>
      </c>
      <c r="B74" s="880"/>
      <c r="C74" s="880"/>
      <c r="D74" s="880"/>
      <c r="E74" s="880"/>
      <c r="F74" s="880"/>
      <c r="G74" s="880"/>
      <c r="H74" s="880"/>
      <c r="I74" s="880"/>
      <c r="J74" s="880"/>
      <c r="K74" s="880"/>
      <c r="L74" s="880"/>
      <c r="M74" s="880"/>
      <c r="N74" s="880"/>
      <c r="O74" s="880"/>
      <c r="P74" s="880"/>
      <c r="Q74" s="880"/>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475"/>
      <c r="AP74" s="475"/>
      <c r="BD74" s="416"/>
      <c r="BF74" s="406"/>
      <c r="BG74" s="407"/>
      <c r="BH74" s="406"/>
      <c r="BJ74" s="406"/>
      <c r="BK74" s="416"/>
    </row>
    <row r="75" spans="1:63" s="337" customFormat="1" ht="15" customHeight="1">
      <c r="A75" s="880"/>
      <c r="B75" s="880"/>
      <c r="C75" s="880"/>
      <c r="D75" s="880"/>
      <c r="E75" s="880"/>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475"/>
      <c r="AP75" s="475"/>
      <c r="BD75" s="416"/>
      <c r="BF75" s="406"/>
      <c r="BG75" s="407"/>
      <c r="BH75" s="406"/>
      <c r="BJ75" s="406"/>
      <c r="BK75" s="416"/>
    </row>
    <row r="76" spans="1:63" s="337" customFormat="1" ht="15" customHeight="1">
      <c r="A76" s="337" t="s">
        <v>145</v>
      </c>
      <c r="AF76" s="338"/>
      <c r="BD76" s="416"/>
      <c r="BF76" s="406"/>
      <c r="BG76" s="407"/>
      <c r="BH76" s="406"/>
      <c r="BJ76" s="406"/>
      <c r="BK76" s="416"/>
    </row>
    <row r="77" spans="1:63" s="337" customFormat="1" ht="15" customHeight="1">
      <c r="A77" s="337" t="s">
        <v>146</v>
      </c>
      <c r="AF77" s="338"/>
      <c r="BD77" s="416"/>
      <c r="BF77" s="406"/>
      <c r="BG77" s="407"/>
      <c r="BH77" s="406"/>
      <c r="BJ77" s="406"/>
      <c r="BK77" s="416"/>
    </row>
    <row r="78" spans="1:63" s="337" customFormat="1" ht="15" customHeight="1">
      <c r="A78" s="337" t="s">
        <v>156</v>
      </c>
      <c r="AF78" s="338"/>
      <c r="BD78" s="416"/>
      <c r="BF78" s="406"/>
      <c r="BG78" s="407"/>
      <c r="BH78" s="406"/>
      <c r="BJ78" s="406"/>
      <c r="BK78" s="416"/>
    </row>
    <row r="79" spans="1:63" s="337" customFormat="1" ht="15" customHeight="1">
      <c r="A79" s="337" t="s">
        <v>147</v>
      </c>
      <c r="AF79" s="338"/>
      <c r="BD79" s="416"/>
      <c r="BF79" s="406"/>
      <c r="BG79" s="407"/>
      <c r="BH79" s="406"/>
      <c r="BJ79" s="406"/>
      <c r="BK79" s="416"/>
    </row>
    <row r="80" spans="1:63" s="337" customFormat="1" ht="15" customHeight="1">
      <c r="AF80" s="338"/>
      <c r="BD80" s="416"/>
      <c r="BF80" s="406"/>
      <c r="BG80" s="407"/>
      <c r="BH80" s="406"/>
      <c r="BJ80" s="406"/>
      <c r="BK80" s="416"/>
    </row>
    <row r="81" spans="1:63" s="337" customFormat="1" ht="15" customHeight="1">
      <c r="A81" s="336" t="s">
        <v>494</v>
      </c>
      <c r="AF81" s="338"/>
      <c r="BD81" s="416"/>
      <c r="BF81" s="406"/>
      <c r="BG81" s="407"/>
      <c r="BH81" s="406"/>
      <c r="BJ81" s="406"/>
      <c r="BK81" s="416"/>
    </row>
    <row r="82" spans="1:63" s="337" customFormat="1" ht="15" customHeight="1">
      <c r="A82" s="337" t="s">
        <v>149</v>
      </c>
      <c r="AF82" s="338"/>
      <c r="BD82" s="416"/>
      <c r="BF82" s="406"/>
      <c r="BG82" s="407"/>
      <c r="BH82" s="406"/>
      <c r="BJ82" s="406"/>
      <c r="BK82" s="416"/>
    </row>
    <row r="83" spans="1:63" s="337" customFormat="1" ht="15" customHeight="1">
      <c r="A83" s="879" t="s">
        <v>495</v>
      </c>
      <c r="B83" s="880"/>
      <c r="C83" s="880"/>
      <c r="D83" s="880"/>
      <c r="E83" s="880"/>
      <c r="F83" s="880"/>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475"/>
      <c r="AP83" s="475"/>
      <c r="BD83" s="416"/>
      <c r="BF83" s="406"/>
      <c r="BG83" s="407"/>
      <c r="BH83" s="406"/>
      <c r="BJ83" s="406"/>
      <c r="BK83" s="416"/>
    </row>
    <row r="84" spans="1:63" s="337" customFormat="1" ht="15" customHeight="1">
      <c r="A84" s="880"/>
      <c r="B84" s="880"/>
      <c r="C84" s="880"/>
      <c r="D84" s="880"/>
      <c r="E84" s="880"/>
      <c r="F84" s="880"/>
      <c r="G84" s="880"/>
      <c r="H84" s="880"/>
      <c r="I84" s="880"/>
      <c r="J84" s="880"/>
      <c r="K84" s="880"/>
      <c r="L84" s="880"/>
      <c r="M84" s="880"/>
      <c r="N84" s="880"/>
      <c r="O84" s="880"/>
      <c r="P84" s="880"/>
      <c r="Q84" s="88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475"/>
      <c r="AP84" s="475"/>
      <c r="BD84" s="416"/>
      <c r="BF84" s="406"/>
      <c r="BG84" s="407"/>
      <c r="BH84" s="406"/>
      <c r="BJ84" s="406"/>
      <c r="BK84" s="416"/>
    </row>
    <row r="85" spans="1:63" s="337" customFormat="1" ht="15" customHeight="1">
      <c r="A85" s="879" t="s">
        <v>344</v>
      </c>
      <c r="B85" s="880"/>
      <c r="C85" s="880"/>
      <c r="D85" s="880"/>
      <c r="E85" s="880"/>
      <c r="F85" s="880"/>
      <c r="G85" s="880"/>
      <c r="H85" s="880"/>
      <c r="I85" s="880"/>
      <c r="J85" s="880"/>
      <c r="K85" s="880"/>
      <c r="L85" s="880"/>
      <c r="M85" s="880"/>
      <c r="N85" s="880"/>
      <c r="O85" s="880"/>
      <c r="P85" s="880"/>
      <c r="Q85" s="880"/>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475"/>
      <c r="AP85" s="475"/>
      <c r="BD85" s="416"/>
      <c r="BF85" s="406"/>
      <c r="BG85" s="407"/>
      <c r="BH85" s="406"/>
      <c r="BJ85" s="406"/>
      <c r="BK85" s="416"/>
    </row>
    <row r="86" spans="1:63" s="337" customFormat="1" ht="15" customHeight="1">
      <c r="A86" s="880"/>
      <c r="B86" s="880"/>
      <c r="C86" s="880"/>
      <c r="D86" s="880"/>
      <c r="E86" s="880"/>
      <c r="F86" s="880"/>
      <c r="G86" s="880"/>
      <c r="H86" s="880"/>
      <c r="I86" s="880"/>
      <c r="J86" s="880"/>
      <c r="K86" s="880"/>
      <c r="L86" s="880"/>
      <c r="M86" s="880"/>
      <c r="N86" s="880"/>
      <c r="O86" s="880"/>
      <c r="P86" s="880"/>
      <c r="Q86" s="880"/>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475"/>
      <c r="AP86" s="475"/>
      <c r="BD86" s="416"/>
      <c r="BF86" s="406"/>
      <c r="BG86" s="407"/>
      <c r="BH86" s="406"/>
      <c r="BJ86" s="406"/>
      <c r="BK86" s="416"/>
    </row>
    <row r="87" spans="1:63" s="337" customFormat="1" ht="15" customHeight="1">
      <c r="A87" s="607"/>
      <c r="B87" s="607"/>
      <c r="C87" s="607"/>
      <c r="D87" s="607"/>
      <c r="E87" s="607"/>
      <c r="F87" s="607"/>
      <c r="G87" s="607"/>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BD87" s="416"/>
      <c r="BF87" s="406"/>
      <c r="BG87" s="407"/>
      <c r="BH87" s="406"/>
      <c r="BJ87" s="406"/>
      <c r="BK87" s="416"/>
    </row>
    <row r="88" spans="1:63" s="337" customFormat="1" ht="15" customHeight="1">
      <c r="A88" s="336" t="s">
        <v>200</v>
      </c>
      <c r="AF88" s="338"/>
      <c r="BD88" s="416"/>
      <c r="BF88" s="406"/>
      <c r="BG88" s="407"/>
      <c r="BH88" s="406"/>
      <c r="BJ88" s="406"/>
      <c r="BK88" s="416"/>
    </row>
    <row r="89" spans="1:63" s="337" customFormat="1" ht="15" customHeight="1">
      <c r="A89" s="879" t="s">
        <v>340</v>
      </c>
      <c r="B89" s="880"/>
      <c r="C89" s="880"/>
      <c r="D89" s="880"/>
      <c r="E89" s="880"/>
      <c r="F89" s="880"/>
      <c r="G89" s="880"/>
      <c r="H89" s="880"/>
      <c r="I89" s="880"/>
      <c r="J89" s="880"/>
      <c r="K89" s="880"/>
      <c r="L89" s="880"/>
      <c r="M89" s="880"/>
      <c r="N89" s="880"/>
      <c r="O89" s="880"/>
      <c r="P89" s="880"/>
      <c r="Q89" s="880"/>
      <c r="R89" s="880"/>
      <c r="S89" s="880"/>
      <c r="T89" s="880"/>
      <c r="U89" s="880"/>
      <c r="V89" s="880"/>
      <c r="W89" s="880"/>
      <c r="X89" s="880"/>
      <c r="Y89" s="880"/>
      <c r="Z89" s="880"/>
      <c r="AA89" s="880"/>
      <c r="AB89" s="880"/>
      <c r="AC89" s="880"/>
      <c r="AD89" s="880"/>
      <c r="AE89" s="880"/>
      <c r="AF89" s="880"/>
      <c r="AG89" s="880"/>
      <c r="AH89" s="880"/>
      <c r="AI89" s="880"/>
      <c r="AJ89" s="880"/>
      <c r="AK89" s="880"/>
      <c r="AL89" s="880"/>
      <c r="AM89" s="880"/>
      <c r="AN89" s="880"/>
      <c r="AO89" s="475"/>
      <c r="AP89" s="475"/>
      <c r="BD89" s="416"/>
      <c r="BF89" s="406"/>
      <c r="BG89" s="407"/>
      <c r="BH89" s="406"/>
      <c r="BJ89" s="406"/>
      <c r="BK89" s="416"/>
    </row>
    <row r="90" spans="1:63" s="337" customFormat="1" ht="15" customHeight="1">
      <c r="A90" s="880"/>
      <c r="B90" s="880"/>
      <c r="C90" s="880"/>
      <c r="D90" s="880"/>
      <c r="E90" s="880"/>
      <c r="F90" s="880"/>
      <c r="G90" s="880"/>
      <c r="H90" s="880"/>
      <c r="I90" s="880"/>
      <c r="J90" s="880"/>
      <c r="K90" s="880"/>
      <c r="L90" s="880"/>
      <c r="M90" s="880"/>
      <c r="N90" s="880"/>
      <c r="O90" s="880"/>
      <c r="P90" s="880"/>
      <c r="Q90" s="880"/>
      <c r="R90" s="880"/>
      <c r="S90" s="880"/>
      <c r="T90" s="880"/>
      <c r="U90" s="880"/>
      <c r="V90" s="880"/>
      <c r="W90" s="880"/>
      <c r="X90" s="880"/>
      <c r="Y90" s="880"/>
      <c r="Z90" s="880"/>
      <c r="AA90" s="880"/>
      <c r="AB90" s="880"/>
      <c r="AC90" s="880"/>
      <c r="AD90" s="880"/>
      <c r="AE90" s="880"/>
      <c r="AF90" s="880"/>
      <c r="AG90" s="880"/>
      <c r="AH90" s="880"/>
      <c r="AI90" s="880"/>
      <c r="AJ90" s="880"/>
      <c r="AK90" s="880"/>
      <c r="AL90" s="880"/>
      <c r="AM90" s="880"/>
      <c r="AN90" s="880"/>
      <c r="AO90" s="475"/>
      <c r="AP90" s="475"/>
      <c r="BD90" s="416"/>
      <c r="BF90" s="406"/>
      <c r="BG90" s="407"/>
      <c r="BH90" s="406"/>
      <c r="BJ90" s="406"/>
      <c r="BK90" s="416"/>
    </row>
    <row r="91" spans="1:63" s="337" customFormat="1" ht="15" customHeight="1">
      <c r="A91" s="337" t="s">
        <v>182</v>
      </c>
      <c r="AF91" s="338"/>
      <c r="BD91" s="416"/>
      <c r="BF91" s="406"/>
      <c r="BG91" s="407"/>
      <c r="BH91" s="406"/>
      <c r="BJ91" s="406"/>
      <c r="BK91" s="416"/>
    </row>
    <row r="92" spans="1:63" s="337" customFormat="1" ht="15" customHeight="1">
      <c r="A92" s="879" t="s">
        <v>496</v>
      </c>
      <c r="B92" s="880"/>
      <c r="C92" s="880"/>
      <c r="D92" s="880"/>
      <c r="E92" s="880"/>
      <c r="F92" s="880"/>
      <c r="G92" s="880"/>
      <c r="H92" s="880"/>
      <c r="I92" s="880"/>
      <c r="J92" s="880"/>
      <c r="K92" s="880"/>
      <c r="L92" s="880"/>
      <c r="M92" s="880"/>
      <c r="N92" s="880"/>
      <c r="O92" s="880"/>
      <c r="P92" s="880"/>
      <c r="Q92" s="880"/>
      <c r="R92" s="880"/>
      <c r="S92" s="880"/>
      <c r="T92" s="880"/>
      <c r="U92" s="880"/>
      <c r="V92" s="880"/>
      <c r="W92" s="880"/>
      <c r="X92" s="880"/>
      <c r="Y92" s="880"/>
      <c r="Z92" s="880"/>
      <c r="AA92" s="880"/>
      <c r="AB92" s="880"/>
      <c r="AC92" s="880"/>
      <c r="AD92" s="880"/>
      <c r="AE92" s="880"/>
      <c r="AF92" s="880"/>
      <c r="AG92" s="880"/>
      <c r="AH92" s="880"/>
      <c r="AI92" s="880"/>
      <c r="AJ92" s="880"/>
      <c r="AK92" s="880"/>
      <c r="AL92" s="880"/>
      <c r="AM92" s="880"/>
      <c r="AN92" s="880"/>
      <c r="AO92" s="475"/>
      <c r="AP92" s="475"/>
      <c r="BD92" s="416"/>
      <c r="BF92" s="406"/>
      <c r="BG92" s="407"/>
      <c r="BH92" s="406"/>
      <c r="BJ92" s="406"/>
      <c r="BK92" s="416"/>
    </row>
    <row r="93" spans="1:63" s="337" customFormat="1" ht="15" customHeight="1">
      <c r="A93" s="880"/>
      <c r="B93" s="880"/>
      <c r="C93" s="880"/>
      <c r="D93" s="880"/>
      <c r="E93" s="880"/>
      <c r="F93" s="880"/>
      <c r="G93" s="880"/>
      <c r="H93" s="880"/>
      <c r="I93" s="880"/>
      <c r="J93" s="880"/>
      <c r="K93" s="880"/>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c r="AI93" s="880"/>
      <c r="AJ93" s="880"/>
      <c r="AK93" s="880"/>
      <c r="AL93" s="880"/>
      <c r="AM93" s="880"/>
      <c r="AN93" s="880"/>
      <c r="AO93" s="475"/>
      <c r="AP93" s="475"/>
      <c r="BD93" s="416"/>
      <c r="BF93" s="406"/>
      <c r="BG93" s="407"/>
      <c r="BH93" s="406"/>
      <c r="BJ93" s="406"/>
      <c r="BK93" s="416"/>
    </row>
    <row r="94" spans="1:63" s="337" customFormat="1" ht="15" customHeight="1">
      <c r="AF94" s="338"/>
      <c r="BD94" s="416"/>
      <c r="BF94" s="406"/>
      <c r="BG94" s="407"/>
      <c r="BH94" s="406"/>
      <c r="BJ94" s="406"/>
      <c r="BK94" s="416"/>
    </row>
    <row r="95" spans="1:63" s="337" customFormat="1" ht="15" customHeight="1">
      <c r="A95" s="336" t="s">
        <v>186</v>
      </c>
      <c r="AF95" s="338"/>
      <c r="BD95" s="416"/>
      <c r="BF95" s="406"/>
      <c r="BG95" s="407"/>
      <c r="BH95" s="406"/>
      <c r="BJ95" s="406"/>
      <c r="BK95" s="416"/>
    </row>
    <row r="96" spans="1:63" s="337" customFormat="1" ht="15" customHeight="1">
      <c r="A96" s="337" t="s">
        <v>187</v>
      </c>
      <c r="AF96" s="338"/>
      <c r="BD96" s="416"/>
      <c r="BF96" s="406"/>
      <c r="BG96" s="407"/>
      <c r="BH96" s="406"/>
      <c r="BJ96" s="406"/>
      <c r="BK96" s="416"/>
    </row>
    <row r="97" spans="1:63" s="337" customFormat="1" ht="15" customHeight="1">
      <c r="A97" s="337" t="s">
        <v>306</v>
      </c>
      <c r="AF97" s="338"/>
      <c r="BD97" s="416"/>
      <c r="BF97" s="406"/>
      <c r="BG97" s="407"/>
      <c r="BH97" s="406"/>
      <c r="BJ97" s="406"/>
      <c r="BK97" s="416"/>
    </row>
    <row r="98" spans="1:63" s="337" customFormat="1" ht="15" customHeight="1">
      <c r="A98" s="879" t="s">
        <v>341</v>
      </c>
      <c r="B98" s="880"/>
      <c r="C98" s="880"/>
      <c r="D98" s="880"/>
      <c r="E98" s="880"/>
      <c r="F98" s="880"/>
      <c r="G98" s="880"/>
      <c r="H98" s="880"/>
      <c r="I98" s="880"/>
      <c r="J98" s="880"/>
      <c r="K98" s="880"/>
      <c r="L98" s="880"/>
      <c r="M98" s="880"/>
      <c r="N98" s="880"/>
      <c r="O98" s="880"/>
      <c r="P98" s="880"/>
      <c r="Q98" s="880"/>
      <c r="R98" s="880"/>
      <c r="S98" s="880"/>
      <c r="T98" s="880"/>
      <c r="U98" s="880"/>
      <c r="V98" s="880"/>
      <c r="W98" s="880"/>
      <c r="X98" s="880"/>
      <c r="Y98" s="880"/>
      <c r="Z98" s="880"/>
      <c r="AA98" s="880"/>
      <c r="AB98" s="880"/>
      <c r="AC98" s="880"/>
      <c r="AD98" s="880"/>
      <c r="AE98" s="880"/>
      <c r="AF98" s="880"/>
      <c r="AG98" s="880"/>
      <c r="AH98" s="880"/>
      <c r="AI98" s="880"/>
      <c r="AJ98" s="880"/>
      <c r="AK98" s="880"/>
      <c r="AL98" s="880"/>
      <c r="AM98" s="880"/>
      <c r="AN98" s="880"/>
      <c r="AO98" s="475"/>
      <c r="AP98" s="475"/>
      <c r="BD98" s="416"/>
      <c r="BF98" s="406"/>
      <c r="BG98" s="407"/>
      <c r="BH98" s="406"/>
      <c r="BJ98" s="406"/>
      <c r="BK98" s="416"/>
    </row>
    <row r="99" spans="1:63" s="337" customFormat="1" ht="15" customHeight="1">
      <c r="A99" s="880"/>
      <c r="B99" s="880"/>
      <c r="C99" s="880"/>
      <c r="D99" s="880"/>
      <c r="E99" s="880"/>
      <c r="F99" s="880"/>
      <c r="G99" s="880"/>
      <c r="H99" s="880"/>
      <c r="I99" s="880"/>
      <c r="J99" s="880"/>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0"/>
      <c r="AL99" s="880"/>
      <c r="AM99" s="880"/>
      <c r="AN99" s="880"/>
      <c r="AO99" s="475"/>
      <c r="AP99" s="475"/>
      <c r="BD99" s="416"/>
      <c r="BF99" s="406"/>
      <c r="BG99" s="407"/>
      <c r="BH99" s="406"/>
      <c r="BJ99" s="406"/>
      <c r="BK99" s="416"/>
    </row>
    <row r="100" spans="1:63" s="337" customFormat="1" ht="15" customHeight="1">
      <c r="A100" s="879" t="s">
        <v>342</v>
      </c>
      <c r="B100" s="880"/>
      <c r="C100" s="880"/>
      <c r="D100" s="880"/>
      <c r="E100" s="880"/>
      <c r="F100" s="880"/>
      <c r="G100" s="880"/>
      <c r="H100" s="880"/>
      <c r="I100" s="880"/>
      <c r="J100" s="880"/>
      <c r="K100" s="880"/>
      <c r="L100" s="880"/>
      <c r="M100" s="880"/>
      <c r="N100" s="880"/>
      <c r="O100" s="880"/>
      <c r="P100" s="880"/>
      <c r="Q100" s="880"/>
      <c r="R100" s="880"/>
      <c r="S100" s="880"/>
      <c r="T100" s="880"/>
      <c r="U100" s="880"/>
      <c r="V100" s="880"/>
      <c r="W100" s="880"/>
      <c r="X100" s="880"/>
      <c r="Y100" s="880"/>
      <c r="Z100" s="880"/>
      <c r="AA100" s="880"/>
      <c r="AB100" s="880"/>
      <c r="AC100" s="880"/>
      <c r="AD100" s="880"/>
      <c r="AE100" s="880"/>
      <c r="AF100" s="880"/>
      <c r="AG100" s="880"/>
      <c r="AH100" s="880"/>
      <c r="AI100" s="880"/>
      <c r="AJ100" s="880"/>
      <c r="AK100" s="880"/>
      <c r="AL100" s="880"/>
      <c r="AM100" s="880"/>
      <c r="AN100" s="880"/>
      <c r="AO100" s="475"/>
      <c r="AP100" s="475"/>
      <c r="BD100" s="416"/>
      <c r="BF100" s="406"/>
      <c r="BG100" s="407"/>
      <c r="BH100" s="406"/>
      <c r="BJ100" s="406"/>
      <c r="BK100" s="416"/>
    </row>
    <row r="101" spans="1:63" s="337" customFormat="1" ht="15" customHeight="1">
      <c r="A101" s="880"/>
      <c r="B101" s="880"/>
      <c r="C101" s="880"/>
      <c r="D101" s="880"/>
      <c r="E101" s="880"/>
      <c r="F101" s="880"/>
      <c r="G101" s="880"/>
      <c r="H101" s="880"/>
      <c r="I101" s="880"/>
      <c r="J101" s="880"/>
      <c r="K101" s="880"/>
      <c r="L101" s="880"/>
      <c r="M101" s="880"/>
      <c r="N101" s="880"/>
      <c r="O101" s="880"/>
      <c r="P101" s="880"/>
      <c r="Q101" s="880"/>
      <c r="R101" s="880"/>
      <c r="S101" s="880"/>
      <c r="T101" s="880"/>
      <c r="U101" s="880"/>
      <c r="V101" s="880"/>
      <c r="W101" s="880"/>
      <c r="X101" s="880"/>
      <c r="Y101" s="880"/>
      <c r="Z101" s="880"/>
      <c r="AA101" s="880"/>
      <c r="AB101" s="880"/>
      <c r="AC101" s="880"/>
      <c r="AD101" s="880"/>
      <c r="AE101" s="880"/>
      <c r="AF101" s="880"/>
      <c r="AG101" s="880"/>
      <c r="AH101" s="880"/>
      <c r="AI101" s="880"/>
      <c r="AJ101" s="880"/>
      <c r="AK101" s="880"/>
      <c r="AL101" s="880"/>
      <c r="AM101" s="880"/>
      <c r="AN101" s="880"/>
      <c r="AO101" s="475"/>
      <c r="AP101" s="475"/>
      <c r="BD101" s="416"/>
      <c r="BF101" s="406"/>
      <c r="BG101" s="407"/>
      <c r="BH101" s="406"/>
      <c r="BJ101" s="406"/>
      <c r="BK101" s="416"/>
    </row>
    <row r="102" spans="1:63" s="337" customFormat="1" ht="15" customHeight="1">
      <c r="A102" s="879" t="s">
        <v>343</v>
      </c>
      <c r="B102" s="880"/>
      <c r="C102" s="880"/>
      <c r="D102" s="880"/>
      <c r="E102" s="880"/>
      <c r="F102" s="880"/>
      <c r="G102" s="880"/>
      <c r="H102" s="880"/>
      <c r="I102" s="880"/>
      <c r="J102" s="880"/>
      <c r="K102" s="880"/>
      <c r="L102" s="880"/>
      <c r="M102" s="880"/>
      <c r="N102" s="880"/>
      <c r="O102" s="880"/>
      <c r="P102" s="880"/>
      <c r="Q102" s="880"/>
      <c r="R102" s="880"/>
      <c r="S102" s="880"/>
      <c r="T102" s="880"/>
      <c r="U102" s="880"/>
      <c r="V102" s="880"/>
      <c r="W102" s="880"/>
      <c r="X102" s="880"/>
      <c r="Y102" s="880"/>
      <c r="Z102" s="880"/>
      <c r="AA102" s="880"/>
      <c r="AB102" s="880"/>
      <c r="AC102" s="880"/>
      <c r="AD102" s="880"/>
      <c r="AE102" s="880"/>
      <c r="AF102" s="880"/>
      <c r="AG102" s="880"/>
      <c r="AH102" s="880"/>
      <c r="AI102" s="880"/>
      <c r="AJ102" s="880"/>
      <c r="AK102" s="880"/>
      <c r="AL102" s="880"/>
      <c r="AM102" s="880"/>
      <c r="AN102" s="880"/>
      <c r="AO102" s="475"/>
      <c r="AP102" s="475"/>
      <c r="BD102" s="416"/>
      <c r="BF102" s="406"/>
      <c r="BG102" s="407"/>
      <c r="BH102" s="406"/>
      <c r="BJ102" s="406"/>
      <c r="BK102" s="416"/>
    </row>
    <row r="103" spans="1:63" s="337" customFormat="1" ht="15" customHeight="1">
      <c r="A103" s="880"/>
      <c r="B103" s="880"/>
      <c r="C103" s="880"/>
      <c r="D103" s="880"/>
      <c r="E103" s="880"/>
      <c r="F103" s="880"/>
      <c r="G103" s="880"/>
      <c r="H103" s="880"/>
      <c r="I103" s="880"/>
      <c r="J103" s="880"/>
      <c r="K103" s="880"/>
      <c r="L103" s="880"/>
      <c r="M103" s="880"/>
      <c r="N103" s="880"/>
      <c r="O103" s="880"/>
      <c r="P103" s="880"/>
      <c r="Q103" s="880"/>
      <c r="R103" s="880"/>
      <c r="S103" s="880"/>
      <c r="T103" s="880"/>
      <c r="U103" s="880"/>
      <c r="V103" s="880"/>
      <c r="W103" s="880"/>
      <c r="X103" s="880"/>
      <c r="Y103" s="880"/>
      <c r="Z103" s="880"/>
      <c r="AA103" s="880"/>
      <c r="AB103" s="880"/>
      <c r="AC103" s="880"/>
      <c r="AD103" s="880"/>
      <c r="AE103" s="880"/>
      <c r="AF103" s="880"/>
      <c r="AG103" s="880"/>
      <c r="AH103" s="880"/>
      <c r="AI103" s="880"/>
      <c r="AJ103" s="880"/>
      <c r="AK103" s="880"/>
      <c r="AL103" s="880"/>
      <c r="AM103" s="880"/>
      <c r="AN103" s="880"/>
      <c r="AO103" s="475"/>
      <c r="AP103" s="475"/>
      <c r="BD103" s="416"/>
      <c r="BF103" s="406"/>
      <c r="BG103" s="407"/>
      <c r="BH103" s="406"/>
      <c r="BJ103" s="406"/>
      <c r="BK103" s="416"/>
    </row>
    <row r="104" spans="1:63" s="337" customFormat="1" ht="15" customHeight="1">
      <c r="A104" s="337" t="s">
        <v>182</v>
      </c>
      <c r="AF104" s="338"/>
      <c r="BD104" s="416"/>
      <c r="BF104" s="406"/>
      <c r="BG104" s="407"/>
      <c r="BH104" s="406"/>
      <c r="BJ104" s="406"/>
      <c r="BK104" s="416"/>
    </row>
    <row r="105" spans="1:63" s="337" customFormat="1" ht="15" customHeight="1">
      <c r="AF105" s="338"/>
      <c r="BD105" s="416"/>
      <c r="BF105" s="406"/>
      <c r="BG105" s="407"/>
      <c r="BH105" s="406"/>
      <c r="BJ105" s="406"/>
      <c r="BK105" s="416"/>
    </row>
    <row r="106" spans="1:63" s="339" customFormat="1" ht="15" customHeight="1">
      <c r="AF106" s="340"/>
      <c r="AQ106" s="337"/>
      <c r="AR106" s="337"/>
      <c r="AS106" s="337"/>
      <c r="AT106" s="337"/>
      <c r="AU106" s="337"/>
      <c r="AV106" s="337"/>
      <c r="AW106" s="337"/>
      <c r="AX106" s="337"/>
      <c r="AY106" s="337"/>
      <c r="AZ106" s="337"/>
      <c r="BA106" s="337"/>
      <c r="BB106" s="337"/>
      <c r="BC106" s="337"/>
      <c r="BD106" s="416"/>
      <c r="BE106" s="337"/>
      <c r="BF106" s="406"/>
      <c r="BG106" s="407"/>
      <c r="BH106" s="406"/>
      <c r="BJ106" s="406"/>
      <c r="BK106" s="416"/>
    </row>
    <row r="107" spans="1:63" s="339" customFormat="1" ht="15" customHeight="1">
      <c r="A107" s="339" t="s">
        <v>271</v>
      </c>
      <c r="AF107" s="340"/>
      <c r="AQ107" s="337"/>
      <c r="AR107" s="337"/>
      <c r="AS107" s="337"/>
      <c r="AT107" s="337"/>
      <c r="AU107" s="337"/>
      <c r="AV107" s="337"/>
      <c r="BD107" s="416"/>
      <c r="BF107" s="406"/>
      <c r="BG107" s="407"/>
      <c r="BH107" s="406"/>
      <c r="BJ107" s="406"/>
      <c r="BK107" s="416"/>
    </row>
    <row r="108" spans="1:63" s="339" customFormat="1" ht="15" customHeight="1">
      <c r="AF108" s="340"/>
      <c r="AQ108" s="337"/>
      <c r="AR108" s="337"/>
      <c r="AS108" s="337"/>
      <c r="AT108" s="337"/>
      <c r="AU108" s="337"/>
      <c r="AV108" s="337"/>
      <c r="BD108" s="416"/>
      <c r="BF108" s="406"/>
      <c r="BG108" s="407"/>
      <c r="BH108" s="406"/>
      <c r="BJ108" s="406"/>
      <c r="BK108" s="416"/>
    </row>
    <row r="109" spans="1:63" s="339" customFormat="1" ht="15" customHeight="1">
      <c r="AF109" s="340"/>
      <c r="BD109" s="416"/>
      <c r="BF109" s="406"/>
      <c r="BG109" s="407"/>
      <c r="BH109" s="406"/>
      <c r="BJ109" s="406"/>
      <c r="BK109" s="416"/>
    </row>
    <row r="110" spans="1:63" s="339" customFormat="1" ht="15" customHeight="1">
      <c r="AF110" s="340"/>
      <c r="BD110" s="416"/>
      <c r="BF110" s="406"/>
      <c r="BG110" s="407"/>
      <c r="BH110" s="406"/>
      <c r="BJ110" s="406"/>
      <c r="BK110" s="416"/>
    </row>
    <row r="111" spans="1:63" s="339" customFormat="1" ht="15" customHeight="1">
      <c r="AF111" s="340"/>
      <c r="BD111" s="416"/>
      <c r="BF111" s="406"/>
      <c r="BG111" s="407"/>
      <c r="BH111" s="406"/>
      <c r="BJ111" s="406"/>
      <c r="BK111" s="416"/>
    </row>
    <row r="112" spans="1:63" s="339" customFormat="1" ht="15" customHeight="1">
      <c r="AF112" s="340"/>
      <c r="BD112" s="416"/>
      <c r="BF112" s="406"/>
      <c r="BG112" s="407"/>
      <c r="BH112" s="406"/>
      <c r="BJ112" s="406"/>
      <c r="BK112" s="416"/>
    </row>
    <row r="113" spans="1:63" s="339" customFormat="1" ht="15" customHeight="1">
      <c r="AF113" s="340"/>
      <c r="BD113" s="416"/>
      <c r="BF113" s="406"/>
      <c r="BG113" s="407"/>
      <c r="BH113" s="406"/>
      <c r="BJ113" s="406"/>
      <c r="BK113" s="416"/>
    </row>
    <row r="114" spans="1:63" s="339" customFormat="1" ht="15" customHeight="1">
      <c r="AF114" s="340"/>
      <c r="BD114" s="416"/>
      <c r="BF114" s="406"/>
      <c r="BG114" s="407"/>
      <c r="BH114" s="406"/>
      <c r="BJ114" s="406"/>
      <c r="BK114" s="416"/>
    </row>
    <row r="115" spans="1:63" s="321" customFormat="1" ht="15" customHeight="1">
      <c r="A115" s="322"/>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33"/>
      <c r="AG115" s="322"/>
      <c r="AH115" s="322"/>
      <c r="AI115" s="322"/>
      <c r="AJ115" s="322"/>
      <c r="AK115" s="322"/>
      <c r="AL115" s="322"/>
      <c r="AM115" s="322"/>
      <c r="AQ115" s="339"/>
      <c r="AR115" s="339"/>
      <c r="AS115" s="339"/>
      <c r="AT115" s="339"/>
      <c r="AU115" s="339"/>
      <c r="AV115" s="339"/>
      <c r="AW115" s="339"/>
      <c r="AX115" s="339"/>
      <c r="AY115" s="339"/>
      <c r="AZ115" s="339"/>
      <c r="BA115" s="339"/>
      <c r="BB115" s="339"/>
      <c r="BC115" s="339"/>
      <c r="BD115" s="416"/>
      <c r="BE115" s="339"/>
      <c r="BF115" s="406"/>
      <c r="BG115" s="407"/>
      <c r="BH115" s="384"/>
      <c r="BJ115" s="384"/>
      <c r="BK115" s="385"/>
    </row>
    <row r="116" spans="1:63" s="321" customFormat="1" ht="15" customHeight="1">
      <c r="A116" s="322"/>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33"/>
      <c r="AG116" s="322"/>
      <c r="AH116" s="322"/>
      <c r="AI116" s="322"/>
      <c r="AJ116" s="322"/>
      <c r="AK116" s="322"/>
      <c r="AL116" s="322"/>
      <c r="AM116" s="322"/>
      <c r="AQ116" s="339"/>
      <c r="AR116" s="339"/>
      <c r="AS116" s="339"/>
      <c r="AT116" s="339"/>
      <c r="AU116" s="339"/>
      <c r="AV116" s="339"/>
      <c r="BD116" s="385"/>
      <c r="BF116" s="384"/>
      <c r="BG116" s="407"/>
      <c r="BH116" s="384"/>
      <c r="BJ116" s="384"/>
      <c r="BK116" s="385"/>
    </row>
    <row r="117" spans="1:63" s="321" customFormat="1" ht="15" customHeight="1">
      <c r="A117" s="322"/>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33"/>
      <c r="AG117" s="322"/>
      <c r="AH117" s="322"/>
      <c r="AI117" s="322"/>
      <c r="AJ117" s="322"/>
      <c r="AK117" s="322"/>
      <c r="AL117" s="322"/>
      <c r="AM117" s="322"/>
      <c r="AQ117" s="339"/>
      <c r="AR117" s="339"/>
      <c r="AS117" s="339"/>
      <c r="AT117" s="339"/>
      <c r="AU117" s="339"/>
      <c r="AV117" s="339"/>
      <c r="BD117" s="385"/>
      <c r="BF117" s="384"/>
      <c r="BG117" s="407"/>
      <c r="BH117" s="384"/>
      <c r="BJ117" s="384"/>
      <c r="BK117" s="385"/>
    </row>
    <row r="118" spans="1:63" s="308" customFormat="1" ht="15" customHeight="1">
      <c r="A118" s="310"/>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1"/>
      <c r="AG118" s="310"/>
      <c r="AH118" s="310"/>
      <c r="AI118" s="310"/>
      <c r="AJ118" s="310"/>
      <c r="AK118" s="310"/>
      <c r="AL118" s="310"/>
      <c r="AM118" s="310"/>
      <c r="AQ118" s="321"/>
      <c r="AR118" s="321"/>
      <c r="AS118" s="321"/>
      <c r="AT118" s="321"/>
      <c r="AU118" s="321"/>
      <c r="AV118" s="321"/>
      <c r="AW118" s="321"/>
      <c r="AX118" s="321"/>
      <c r="AY118" s="321"/>
      <c r="AZ118" s="321"/>
      <c r="BA118" s="321"/>
      <c r="BB118" s="321"/>
      <c r="BC118" s="321"/>
      <c r="BD118" s="385"/>
      <c r="BE118" s="321"/>
      <c r="BF118" s="384"/>
      <c r="BG118" s="407"/>
      <c r="BH118" s="384"/>
      <c r="BJ118" s="384"/>
      <c r="BK118" s="385"/>
    </row>
    <row r="119" spans="1:63" s="308" customFormat="1" ht="15" customHeight="1">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1"/>
      <c r="AG119" s="310"/>
      <c r="AH119" s="310"/>
      <c r="AI119" s="310"/>
      <c r="AJ119" s="310"/>
      <c r="AK119" s="310"/>
      <c r="AL119" s="310"/>
      <c r="AM119" s="310"/>
      <c r="AQ119" s="321"/>
      <c r="AR119" s="321"/>
      <c r="AS119" s="321"/>
      <c r="AT119" s="321"/>
      <c r="AU119" s="321"/>
      <c r="AV119" s="321"/>
      <c r="BD119" s="385"/>
      <c r="BF119" s="384"/>
      <c r="BG119" s="407"/>
      <c r="BH119" s="384"/>
      <c r="BJ119" s="384"/>
      <c r="BK119" s="385"/>
    </row>
    <row r="120" spans="1:63" s="308" customFormat="1" ht="15" customHeight="1">
      <c r="A120" s="310"/>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1"/>
      <c r="AG120" s="310"/>
      <c r="AH120" s="310"/>
      <c r="AI120" s="310"/>
      <c r="AJ120" s="310"/>
      <c r="AK120" s="310"/>
      <c r="AL120" s="310"/>
      <c r="AM120" s="310"/>
      <c r="AQ120" s="321"/>
      <c r="AR120" s="321"/>
      <c r="AS120" s="321"/>
      <c r="AT120" s="321"/>
      <c r="AU120" s="321"/>
      <c r="AV120" s="321"/>
      <c r="BD120" s="385"/>
      <c r="BF120" s="384"/>
      <c r="BG120" s="407"/>
      <c r="BH120" s="384"/>
      <c r="BJ120" s="384"/>
      <c r="BK120" s="385"/>
    </row>
    <row r="121" spans="1:63" s="308" customFormat="1" ht="15" customHeight="1">
      <c r="A121" s="310"/>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1"/>
      <c r="AG121" s="310"/>
      <c r="AH121" s="310"/>
      <c r="AI121" s="310"/>
      <c r="AJ121" s="310"/>
      <c r="AK121" s="310"/>
      <c r="AL121" s="310"/>
      <c r="AM121" s="310"/>
      <c r="BD121" s="385"/>
      <c r="BF121" s="384"/>
      <c r="BG121" s="407"/>
      <c r="BH121" s="384"/>
      <c r="BJ121" s="384"/>
      <c r="BK121" s="385"/>
    </row>
    <row r="122" spans="1:63" s="308" customFormat="1" ht="15" customHeight="1">
      <c r="A122" s="310"/>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1"/>
      <c r="AG122" s="310"/>
      <c r="AH122" s="310"/>
      <c r="AI122" s="310"/>
      <c r="AJ122" s="310"/>
      <c r="AK122" s="310"/>
      <c r="AL122" s="310"/>
      <c r="AM122" s="310"/>
      <c r="BD122" s="385"/>
      <c r="BF122" s="384"/>
      <c r="BG122" s="407"/>
      <c r="BH122" s="384"/>
      <c r="BJ122" s="384"/>
      <c r="BK122" s="385"/>
    </row>
    <row r="123" spans="1:63" s="308" customFormat="1" ht="15" customHeight="1">
      <c r="A123" s="310"/>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1"/>
      <c r="AG123" s="310"/>
      <c r="AH123" s="310"/>
      <c r="AI123" s="310"/>
      <c r="AJ123" s="310"/>
      <c r="AK123" s="310"/>
      <c r="AL123" s="310"/>
      <c r="AM123" s="310"/>
      <c r="BD123" s="385"/>
      <c r="BF123" s="384"/>
      <c r="BG123" s="407"/>
      <c r="BH123" s="384"/>
      <c r="BJ123" s="384"/>
      <c r="BK123" s="385"/>
    </row>
    <row r="124" spans="1:63" s="308" customFormat="1" ht="15" customHeight="1">
      <c r="A124" s="310"/>
      <c r="B124" s="310"/>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1"/>
      <c r="AG124" s="310"/>
      <c r="AH124" s="310"/>
      <c r="AI124" s="310"/>
      <c r="AJ124" s="310"/>
      <c r="AK124" s="310"/>
      <c r="AL124" s="310"/>
      <c r="AM124" s="310"/>
      <c r="BD124" s="385"/>
      <c r="BF124" s="384"/>
      <c r="BG124" s="407"/>
      <c r="BH124" s="384"/>
      <c r="BJ124" s="384"/>
      <c r="BK124" s="385"/>
    </row>
    <row r="125" spans="1:63" s="308" customFormat="1" ht="15" customHeight="1">
      <c r="A125" s="310"/>
      <c r="B125" s="310"/>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1"/>
      <c r="AG125" s="310"/>
      <c r="AH125" s="310"/>
      <c r="AI125" s="310"/>
      <c r="AJ125" s="310"/>
      <c r="AK125" s="310"/>
      <c r="AL125" s="310"/>
      <c r="AM125" s="310"/>
      <c r="BD125" s="385"/>
      <c r="BF125" s="384"/>
      <c r="BG125" s="407"/>
      <c r="BH125" s="384"/>
      <c r="BJ125" s="384"/>
      <c r="BK125" s="385"/>
    </row>
    <row r="126" spans="1:63" s="308" customFormat="1" ht="15" customHeight="1">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1"/>
      <c r="AG126" s="310"/>
      <c r="AH126" s="310"/>
      <c r="AI126" s="310"/>
      <c r="AJ126" s="310"/>
      <c r="AK126" s="310"/>
      <c r="AL126" s="310"/>
      <c r="AM126" s="310"/>
      <c r="BD126" s="385"/>
      <c r="BF126" s="384"/>
      <c r="BG126" s="407"/>
      <c r="BH126" s="384"/>
      <c r="BJ126" s="384"/>
      <c r="BK126" s="385"/>
    </row>
    <row r="127" spans="1:63" s="308" customFormat="1" ht="15" customHeight="1">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1"/>
      <c r="AG127" s="310"/>
      <c r="AH127" s="310"/>
      <c r="AI127" s="310"/>
      <c r="AJ127" s="310"/>
      <c r="AK127" s="310"/>
      <c r="AL127" s="310"/>
      <c r="AM127" s="310"/>
      <c r="BD127" s="385"/>
      <c r="BF127" s="384"/>
      <c r="BG127" s="407"/>
      <c r="BH127" s="384"/>
      <c r="BJ127" s="384"/>
      <c r="BK127" s="385"/>
    </row>
    <row r="128" spans="1:63" s="308" customFormat="1" ht="15" customHeight="1">
      <c r="A128" s="310"/>
      <c r="B128" s="310"/>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1"/>
      <c r="AG128" s="310"/>
      <c r="AH128" s="310"/>
      <c r="AI128" s="310"/>
      <c r="AJ128" s="310"/>
      <c r="AK128" s="310"/>
      <c r="AL128" s="310"/>
      <c r="AM128" s="310"/>
      <c r="BD128" s="385"/>
      <c r="BF128" s="384"/>
      <c r="BG128" s="407"/>
      <c r="BH128" s="384"/>
      <c r="BJ128" s="384"/>
      <c r="BK128" s="385"/>
    </row>
    <row r="129" spans="1:63" s="308" customFormat="1" ht="15" customHeight="1">
      <c r="A129" s="310"/>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1"/>
      <c r="AG129" s="310"/>
      <c r="AH129" s="310"/>
      <c r="AI129" s="310"/>
      <c r="AJ129" s="310"/>
      <c r="AK129" s="310"/>
      <c r="AL129" s="310"/>
      <c r="AM129" s="310"/>
      <c r="BD129" s="385"/>
      <c r="BF129" s="384"/>
      <c r="BG129" s="407"/>
      <c r="BH129" s="384"/>
      <c r="BJ129" s="384"/>
      <c r="BK129" s="385"/>
    </row>
    <row r="130" spans="1:63" s="308" customFormat="1" ht="15" customHeight="1">
      <c r="A130" s="310"/>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1"/>
      <c r="AG130" s="310"/>
      <c r="AH130" s="310"/>
      <c r="AI130" s="310"/>
      <c r="AJ130" s="310"/>
      <c r="AK130" s="310"/>
      <c r="AL130" s="310"/>
      <c r="AM130" s="310"/>
      <c r="BD130" s="385"/>
      <c r="BF130" s="384"/>
      <c r="BG130" s="407"/>
      <c r="BH130" s="384"/>
      <c r="BJ130" s="384"/>
      <c r="BK130" s="385"/>
    </row>
    <row r="131" spans="1:63" s="308" customFormat="1" ht="15" customHeight="1">
      <c r="A131" s="310"/>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1"/>
      <c r="AG131" s="310"/>
      <c r="AH131" s="310"/>
      <c r="AI131" s="310"/>
      <c r="AJ131" s="310"/>
      <c r="AK131" s="310"/>
      <c r="AL131" s="310"/>
      <c r="AM131" s="310"/>
      <c r="BD131" s="385"/>
      <c r="BF131" s="384"/>
      <c r="BG131" s="407"/>
      <c r="BH131" s="384"/>
      <c r="BJ131" s="384"/>
      <c r="BK131" s="385"/>
    </row>
    <row r="132" spans="1:63" s="308" customFormat="1" ht="15" customHeight="1">
      <c r="A132" s="310"/>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1"/>
      <c r="AG132" s="310"/>
      <c r="AH132" s="310"/>
      <c r="AI132" s="310"/>
      <c r="AJ132" s="310"/>
      <c r="AK132" s="310"/>
      <c r="AL132" s="310"/>
      <c r="AM132" s="310"/>
      <c r="BD132" s="385"/>
      <c r="BF132" s="384"/>
      <c r="BG132" s="407"/>
      <c r="BH132" s="384"/>
      <c r="BJ132" s="384"/>
      <c r="BK132" s="385"/>
    </row>
    <row r="133" spans="1:63" s="308" customFormat="1" ht="15" customHeight="1">
      <c r="A133" s="310"/>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1"/>
      <c r="AG133" s="310"/>
      <c r="AH133" s="310"/>
      <c r="AI133" s="310"/>
      <c r="AJ133" s="310"/>
      <c r="AK133" s="310"/>
      <c r="AL133" s="310"/>
      <c r="AM133" s="310"/>
      <c r="BD133" s="385"/>
      <c r="BF133" s="384"/>
      <c r="BG133" s="407"/>
      <c r="BH133" s="384"/>
      <c r="BJ133" s="384"/>
      <c r="BK133" s="385"/>
    </row>
    <row r="134" spans="1:63" s="308" customFormat="1" ht="15" customHeight="1">
      <c r="A134" s="310"/>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1"/>
      <c r="AG134" s="310"/>
      <c r="AH134" s="310"/>
      <c r="AI134" s="310"/>
      <c r="AJ134" s="310"/>
      <c r="AK134" s="310"/>
      <c r="AL134" s="310"/>
      <c r="AM134" s="310"/>
      <c r="BD134" s="385"/>
      <c r="BF134" s="384"/>
      <c r="BG134" s="407"/>
      <c r="BH134" s="384"/>
      <c r="BJ134" s="384"/>
      <c r="BK134" s="385"/>
    </row>
    <row r="135" spans="1:63" s="308" customFormat="1" ht="15" customHeight="1">
      <c r="A135" s="310"/>
      <c r="B135" s="310"/>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1"/>
      <c r="AG135" s="310"/>
      <c r="AH135" s="310"/>
      <c r="AI135" s="310"/>
      <c r="AJ135" s="310"/>
      <c r="AK135" s="310"/>
      <c r="AL135" s="310"/>
      <c r="AM135" s="310"/>
      <c r="BD135" s="385"/>
      <c r="BF135" s="384"/>
      <c r="BG135" s="407"/>
      <c r="BH135" s="384"/>
      <c r="BJ135" s="384"/>
      <c r="BK135" s="385"/>
    </row>
    <row r="136" spans="1:63" s="308" customFormat="1" ht="15" customHeight="1">
      <c r="A136" s="310"/>
      <c r="B136" s="310"/>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1"/>
      <c r="AG136" s="310"/>
      <c r="AH136" s="310"/>
      <c r="AI136" s="310"/>
      <c r="AJ136" s="310"/>
      <c r="AK136" s="310"/>
      <c r="AL136" s="310"/>
      <c r="AM136" s="310"/>
      <c r="BD136" s="385"/>
      <c r="BF136" s="384"/>
      <c r="BG136" s="407"/>
      <c r="BH136" s="384"/>
      <c r="BJ136" s="384"/>
      <c r="BK136" s="385"/>
    </row>
    <row r="137" spans="1:63" s="308" customFormat="1" ht="15" customHeight="1">
      <c r="A137" s="310"/>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1"/>
      <c r="AG137" s="310"/>
      <c r="AH137" s="310"/>
      <c r="AI137" s="310"/>
      <c r="AJ137" s="310"/>
      <c r="AK137" s="310"/>
      <c r="AL137" s="310"/>
      <c r="AM137" s="310"/>
      <c r="BD137" s="385"/>
      <c r="BF137" s="384"/>
      <c r="BG137" s="407"/>
      <c r="BH137" s="384"/>
      <c r="BJ137" s="384"/>
      <c r="BK137" s="385"/>
    </row>
    <row r="138" spans="1:63" s="308" customFormat="1" ht="15" customHeight="1">
      <c r="A138" s="310"/>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1"/>
      <c r="AG138" s="310"/>
      <c r="AH138" s="310"/>
      <c r="AI138" s="310"/>
      <c r="AJ138" s="310"/>
      <c r="AK138" s="310"/>
      <c r="AL138" s="310"/>
      <c r="AM138" s="310"/>
      <c r="BD138" s="385"/>
      <c r="BF138" s="384"/>
      <c r="BG138" s="407"/>
      <c r="BH138" s="384"/>
      <c r="BJ138" s="384"/>
      <c r="BK138" s="385"/>
    </row>
    <row r="139" spans="1:63" s="308" customFormat="1" ht="48" customHeight="1">
      <c r="A139" s="310"/>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1"/>
      <c r="AG139" s="310"/>
      <c r="AH139" s="310"/>
      <c r="AI139" s="310"/>
      <c r="AJ139" s="310"/>
      <c r="AK139" s="310"/>
      <c r="AL139" s="310"/>
      <c r="AM139" s="310"/>
      <c r="BD139" s="385"/>
      <c r="BF139" s="384"/>
      <c r="BG139" s="407"/>
      <c r="BH139" s="384"/>
      <c r="BJ139" s="384"/>
      <c r="BK139" s="385"/>
    </row>
    <row r="140" spans="1:63" s="308" customFormat="1" ht="48" customHeight="1">
      <c r="A140" s="310"/>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1"/>
      <c r="AG140" s="310"/>
      <c r="AH140" s="310"/>
      <c r="AI140" s="310"/>
      <c r="AJ140" s="310"/>
      <c r="AK140" s="310"/>
      <c r="AL140" s="310"/>
      <c r="AM140" s="310"/>
      <c r="BD140" s="385"/>
      <c r="BF140" s="384"/>
      <c r="BG140" s="407"/>
      <c r="BH140" s="384"/>
      <c r="BJ140" s="384"/>
      <c r="BK140" s="385"/>
    </row>
    <row r="141" spans="1:63" s="308" customFormat="1" ht="48" customHeight="1">
      <c r="A141" s="310"/>
      <c r="B141" s="310"/>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1"/>
      <c r="AG141" s="310"/>
      <c r="AH141" s="310"/>
      <c r="AI141" s="310"/>
      <c r="AJ141" s="310"/>
      <c r="AK141" s="310"/>
      <c r="AL141" s="310"/>
      <c r="AM141" s="310"/>
      <c r="BD141" s="385"/>
      <c r="BF141" s="384"/>
      <c r="BG141" s="407"/>
      <c r="BH141" s="384"/>
      <c r="BJ141" s="384"/>
      <c r="BK141" s="385"/>
    </row>
    <row r="142" spans="1:63" s="308" customFormat="1" ht="48" customHeight="1">
      <c r="A142" s="310"/>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1"/>
      <c r="AG142" s="310"/>
      <c r="AH142" s="310"/>
      <c r="AI142" s="310"/>
      <c r="AJ142" s="310"/>
      <c r="AK142" s="310"/>
      <c r="AL142" s="310"/>
      <c r="AM142" s="310"/>
      <c r="BD142" s="385"/>
      <c r="BF142" s="384"/>
      <c r="BG142" s="407"/>
      <c r="BH142" s="384"/>
      <c r="BJ142" s="384"/>
      <c r="BK142" s="385"/>
    </row>
    <row r="143" spans="1:63" s="308" customFormat="1" ht="48" customHeight="1">
      <c r="A143" s="310"/>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1"/>
      <c r="AG143" s="310"/>
      <c r="AH143" s="310"/>
      <c r="AI143" s="310"/>
      <c r="AJ143" s="310"/>
      <c r="AK143" s="310"/>
      <c r="AL143" s="310"/>
      <c r="AM143" s="310"/>
      <c r="BD143" s="385"/>
      <c r="BF143" s="384"/>
      <c r="BG143" s="407"/>
      <c r="BH143" s="384"/>
      <c r="BJ143" s="384"/>
      <c r="BK143" s="385"/>
    </row>
    <row r="144" spans="1:63" s="308" customFormat="1" ht="48" customHeight="1">
      <c r="A144" s="310"/>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1"/>
      <c r="AG144" s="310"/>
      <c r="AH144" s="310"/>
      <c r="AI144" s="310"/>
      <c r="AJ144" s="310"/>
      <c r="AK144" s="310"/>
      <c r="AL144" s="310"/>
      <c r="AM144" s="310"/>
      <c r="BD144" s="385"/>
      <c r="BF144" s="384"/>
      <c r="BG144" s="407"/>
      <c r="BH144" s="384"/>
      <c r="BJ144" s="384"/>
      <c r="BK144" s="385"/>
    </row>
    <row r="145" spans="1:57" ht="48"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3"/>
      <c r="AG145" s="312"/>
      <c r="AH145" s="312"/>
      <c r="AI145" s="312"/>
      <c r="AJ145" s="312"/>
      <c r="AK145" s="312"/>
      <c r="AL145" s="312"/>
      <c r="AM145" s="312"/>
      <c r="AQ145" s="308"/>
      <c r="AR145" s="308"/>
      <c r="AS145" s="308"/>
      <c r="AT145" s="308"/>
      <c r="AU145" s="308"/>
      <c r="AV145" s="308"/>
      <c r="AW145" s="308"/>
      <c r="AX145" s="308"/>
      <c r="AY145" s="308"/>
      <c r="AZ145" s="308"/>
      <c r="BA145" s="308"/>
      <c r="BB145" s="308"/>
      <c r="BC145" s="308"/>
      <c r="BE145" s="308"/>
    </row>
    <row r="146" spans="1:57" ht="48"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3"/>
      <c r="AG146" s="312"/>
      <c r="AH146" s="312"/>
      <c r="AI146" s="312"/>
      <c r="AJ146" s="312"/>
      <c r="AK146" s="312"/>
      <c r="AL146" s="312"/>
      <c r="AM146" s="312"/>
      <c r="AQ146" s="308"/>
      <c r="AR146" s="308"/>
      <c r="AS146" s="308"/>
      <c r="AT146" s="308"/>
      <c r="AU146" s="308"/>
      <c r="AV146" s="308"/>
    </row>
    <row r="147" spans="1:57" ht="48"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3"/>
      <c r="AG147" s="312"/>
      <c r="AH147" s="312"/>
      <c r="AI147" s="312"/>
      <c r="AJ147" s="312"/>
      <c r="AK147" s="312"/>
      <c r="AL147" s="312"/>
      <c r="AM147" s="312"/>
      <c r="AQ147" s="308"/>
      <c r="AR147" s="308"/>
      <c r="AS147" s="308"/>
      <c r="AT147" s="308"/>
      <c r="AU147" s="308"/>
      <c r="AV147" s="308"/>
    </row>
    <row r="148" spans="1:57" ht="48"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3"/>
      <c r="AG148" s="312"/>
      <c r="AH148" s="312"/>
      <c r="AI148" s="312"/>
      <c r="AJ148" s="312"/>
      <c r="AK148" s="312"/>
      <c r="AL148" s="312"/>
      <c r="AM148" s="312"/>
    </row>
    <row r="149" spans="1:57" ht="48"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3"/>
      <c r="AG149" s="312"/>
      <c r="AH149" s="312"/>
      <c r="AI149" s="312"/>
      <c r="AJ149" s="312"/>
      <c r="AK149" s="312"/>
      <c r="AL149" s="312"/>
      <c r="AM149" s="312"/>
    </row>
    <row r="150" spans="1:57" ht="48"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3"/>
      <c r="AG150" s="312"/>
      <c r="AH150" s="312"/>
      <c r="AI150" s="312"/>
      <c r="AJ150" s="312"/>
      <c r="AK150" s="312"/>
      <c r="AL150" s="312"/>
      <c r="AM150" s="312"/>
    </row>
    <row r="151" spans="1:57" ht="48"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3"/>
      <c r="AG151" s="312"/>
      <c r="AH151" s="312"/>
      <c r="AI151" s="312"/>
      <c r="AJ151" s="312"/>
      <c r="AK151" s="312"/>
      <c r="AL151" s="312"/>
      <c r="AM151" s="312"/>
    </row>
    <row r="152" spans="1:57" ht="48"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3"/>
      <c r="AG152" s="312"/>
      <c r="AH152" s="312"/>
      <c r="AI152" s="312"/>
      <c r="AJ152" s="312"/>
      <c r="AK152" s="312"/>
      <c r="AL152" s="312"/>
      <c r="AM152" s="312"/>
    </row>
    <row r="153" spans="1:57" ht="48"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3"/>
      <c r="AG153" s="312"/>
      <c r="AH153" s="312"/>
      <c r="AI153" s="312"/>
      <c r="AJ153" s="312"/>
      <c r="AK153" s="312"/>
      <c r="AL153" s="312"/>
      <c r="AM153" s="312"/>
    </row>
    <row r="154" spans="1:57" ht="48"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3"/>
      <c r="AG154" s="312"/>
      <c r="AH154" s="312"/>
      <c r="AI154" s="312"/>
      <c r="AJ154" s="312"/>
      <c r="AK154" s="312"/>
      <c r="AL154" s="312"/>
      <c r="AM154" s="312"/>
    </row>
    <row r="155" spans="1:57" ht="48"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3"/>
      <c r="AG155" s="312"/>
      <c r="AH155" s="312"/>
      <c r="AI155" s="312"/>
      <c r="AJ155" s="312"/>
      <c r="AK155" s="312"/>
      <c r="AL155" s="312"/>
      <c r="AM155" s="312"/>
    </row>
    <row r="156" spans="1:57" ht="48"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3"/>
      <c r="AG156" s="312"/>
      <c r="AH156" s="312"/>
      <c r="AI156" s="312"/>
      <c r="AJ156" s="312"/>
      <c r="AK156" s="312"/>
      <c r="AL156" s="312"/>
      <c r="AM156" s="312"/>
    </row>
    <row r="157" spans="1:57" ht="48"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3"/>
      <c r="AG157" s="312"/>
      <c r="AH157" s="312"/>
      <c r="AI157" s="312"/>
      <c r="AJ157" s="312"/>
      <c r="AK157" s="312"/>
      <c r="AL157" s="312"/>
      <c r="AM157" s="312"/>
    </row>
    <row r="158" spans="1:57" ht="48"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3"/>
      <c r="AG158" s="312"/>
      <c r="AH158" s="312"/>
      <c r="AI158" s="312"/>
      <c r="AJ158" s="312"/>
      <c r="AK158" s="312"/>
      <c r="AL158" s="312"/>
      <c r="AM158" s="312"/>
    </row>
    <row r="159" spans="1:57" ht="48"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3"/>
      <c r="AG159" s="312"/>
      <c r="AH159" s="312"/>
      <c r="AI159" s="312"/>
      <c r="AJ159" s="312"/>
      <c r="AK159" s="312"/>
      <c r="AL159" s="312"/>
      <c r="AM159" s="312"/>
    </row>
    <row r="160" spans="1:57" ht="48"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3"/>
      <c r="AG160" s="312"/>
      <c r="AH160" s="312"/>
      <c r="AI160" s="312"/>
      <c r="AJ160" s="312"/>
      <c r="AK160" s="312"/>
      <c r="AL160" s="312"/>
      <c r="AM160" s="312"/>
    </row>
    <row r="161" spans="1:39" ht="48"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3"/>
      <c r="AG161" s="312"/>
      <c r="AH161" s="312"/>
      <c r="AI161" s="312"/>
      <c r="AJ161" s="312"/>
      <c r="AK161" s="312"/>
      <c r="AL161" s="312"/>
      <c r="AM161" s="312"/>
    </row>
    <row r="162" spans="1:39" ht="48"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3"/>
      <c r="AG162" s="312"/>
      <c r="AH162" s="312"/>
      <c r="AI162" s="312"/>
      <c r="AJ162" s="312"/>
      <c r="AK162" s="312"/>
      <c r="AL162" s="312"/>
      <c r="AM162" s="312"/>
    </row>
    <row r="163" spans="1:39" ht="48"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3"/>
      <c r="AG163" s="312"/>
      <c r="AH163" s="312"/>
      <c r="AI163" s="312"/>
      <c r="AJ163" s="312"/>
      <c r="AK163" s="312"/>
      <c r="AL163" s="312"/>
      <c r="AM163" s="312"/>
    </row>
    <row r="164" spans="1:39" ht="48"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3"/>
      <c r="AG164" s="312"/>
      <c r="AH164" s="312"/>
      <c r="AI164" s="312"/>
      <c r="AJ164" s="312"/>
      <c r="AK164" s="312"/>
      <c r="AL164" s="312"/>
      <c r="AM164" s="312"/>
    </row>
    <row r="165" spans="1:39" ht="48"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3"/>
      <c r="AG165" s="312"/>
      <c r="AH165" s="312"/>
      <c r="AI165" s="312"/>
      <c r="AJ165" s="312"/>
      <c r="AK165" s="312"/>
      <c r="AL165" s="312"/>
      <c r="AM165" s="312"/>
    </row>
    <row r="166" spans="1:39" ht="48"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3"/>
      <c r="AG166" s="312"/>
      <c r="AH166" s="312"/>
      <c r="AI166" s="312"/>
      <c r="AJ166" s="312"/>
      <c r="AK166" s="312"/>
      <c r="AL166" s="312"/>
      <c r="AM166" s="312"/>
    </row>
    <row r="167" spans="1:39" ht="48"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3"/>
      <c r="AG167" s="312"/>
      <c r="AH167" s="312"/>
      <c r="AI167" s="312"/>
      <c r="AJ167" s="312"/>
      <c r="AK167" s="312"/>
      <c r="AL167" s="312"/>
      <c r="AM167" s="312"/>
    </row>
    <row r="168" spans="1:39" ht="48"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3"/>
      <c r="AG168" s="312"/>
      <c r="AH168" s="312"/>
      <c r="AI168" s="312"/>
      <c r="AJ168" s="312"/>
      <c r="AK168" s="312"/>
      <c r="AL168" s="312"/>
      <c r="AM168" s="312"/>
    </row>
    <row r="169" spans="1:39" ht="48"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3"/>
      <c r="AG169" s="312"/>
      <c r="AH169" s="312"/>
      <c r="AI169" s="312"/>
      <c r="AJ169" s="312"/>
      <c r="AK169" s="312"/>
      <c r="AL169" s="312"/>
      <c r="AM169" s="312"/>
    </row>
    <row r="170" spans="1:39" ht="48"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3"/>
      <c r="AG170" s="312"/>
      <c r="AH170" s="312"/>
      <c r="AI170" s="312"/>
      <c r="AJ170" s="312"/>
      <c r="AK170" s="312"/>
      <c r="AL170" s="312"/>
      <c r="AM170" s="312"/>
    </row>
    <row r="171" spans="1:39" ht="48"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3"/>
      <c r="AG171" s="312"/>
      <c r="AH171" s="312"/>
      <c r="AI171" s="312"/>
      <c r="AJ171" s="312"/>
      <c r="AK171" s="312"/>
      <c r="AL171" s="312"/>
      <c r="AM171" s="312"/>
    </row>
    <row r="172" spans="1:39" ht="48"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3"/>
      <c r="AG172" s="312"/>
      <c r="AH172" s="312"/>
      <c r="AI172" s="312"/>
      <c r="AJ172" s="312"/>
      <c r="AK172" s="312"/>
      <c r="AL172" s="312"/>
      <c r="AM172" s="312"/>
    </row>
    <row r="173" spans="1:39" ht="48"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3"/>
      <c r="AG173" s="312"/>
      <c r="AH173" s="312"/>
      <c r="AI173" s="312"/>
      <c r="AJ173" s="312"/>
      <c r="AK173" s="312"/>
      <c r="AL173" s="312"/>
      <c r="AM173" s="312"/>
    </row>
    <row r="174" spans="1:39" ht="48"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3"/>
      <c r="AG174" s="312"/>
      <c r="AH174" s="312"/>
      <c r="AI174" s="312"/>
      <c r="AJ174" s="312"/>
      <c r="AK174" s="312"/>
      <c r="AL174" s="312"/>
      <c r="AM174" s="312"/>
    </row>
    <row r="175" spans="1:39" ht="48"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3"/>
      <c r="AG175" s="312"/>
      <c r="AH175" s="312"/>
      <c r="AI175" s="312"/>
      <c r="AJ175" s="312"/>
      <c r="AK175" s="312"/>
      <c r="AL175" s="312"/>
      <c r="AM175" s="312"/>
    </row>
    <row r="182" spans="7:31" ht="48" customHeight="1">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row>
    <row r="183" spans="7:31" ht="48" customHeight="1">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row>
    <row r="186" spans="7:31" ht="48" customHeight="1">
      <c r="W186" s="316"/>
      <c r="X186" s="316"/>
      <c r="Y186" s="316"/>
      <c r="Z186" s="317"/>
      <c r="AA186" s="318"/>
      <c r="AB186" s="319"/>
      <c r="AC186" s="319"/>
      <c r="AD186" s="319"/>
      <c r="AE186" s="318"/>
    </row>
    <row r="194" spans="1:31" ht="48" hidden="1" customHeight="1">
      <c r="A194" s="320"/>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row>
  </sheetData>
  <sheetProtection password="E3DB" sheet="1" selectLockedCells="1"/>
  <protectedRanges>
    <protectedRange sqref="A3 C3:I3" name="宛"/>
  </protectedRanges>
  <mergeCells count="311">
    <mergeCell ref="N26:O26"/>
    <mergeCell ref="AR20:AS20"/>
    <mergeCell ref="AR21:AS21"/>
    <mergeCell ref="AL24:AM24"/>
    <mergeCell ref="Q15:S15"/>
    <mergeCell ref="O16:S16"/>
    <mergeCell ref="AM44:AN44"/>
    <mergeCell ref="I42:O44"/>
    <mergeCell ref="L23:Q25"/>
    <mergeCell ref="AL36:AM36"/>
    <mergeCell ref="AL25:AM25"/>
    <mergeCell ref="AE30:AF30"/>
    <mergeCell ref="AE31:AF31"/>
    <mergeCell ref="AE32:AF32"/>
    <mergeCell ref="AE33:AF33"/>
    <mergeCell ref="AE34:AF34"/>
    <mergeCell ref="AK34:AL34"/>
    <mergeCell ref="AI23:AI27"/>
    <mergeCell ref="AJ26:AK26"/>
    <mergeCell ref="AJ27:AK27"/>
    <mergeCell ref="AK28:AL28"/>
    <mergeCell ref="AK29:AL29"/>
    <mergeCell ref="AK30:AL30"/>
    <mergeCell ref="AK31:AL31"/>
    <mergeCell ref="AK32:AL32"/>
    <mergeCell ref="AK33:AL33"/>
    <mergeCell ref="Z23:AG23"/>
    <mergeCell ref="X28:Y28"/>
    <mergeCell ref="Q29:R29"/>
    <mergeCell ref="U29:V29"/>
    <mergeCell ref="A54:A56"/>
    <mergeCell ref="AH50:AH56"/>
    <mergeCell ref="AI50:AI56"/>
    <mergeCell ref="AJ50:AN56"/>
    <mergeCell ref="X29:Y29"/>
    <mergeCell ref="AJ38:AK38"/>
    <mergeCell ref="AJ37:AK37"/>
    <mergeCell ref="AJ35:AK35"/>
    <mergeCell ref="AL35:AM35"/>
    <mergeCell ref="W47:X47"/>
    <mergeCell ref="AB46:AC46"/>
    <mergeCell ref="AB47:AC47"/>
    <mergeCell ref="AF45:AH45"/>
    <mergeCell ref="A36:A37"/>
    <mergeCell ref="B29:H35"/>
    <mergeCell ref="Y37:Z37"/>
    <mergeCell ref="I36:L36"/>
    <mergeCell ref="I37:L37"/>
    <mergeCell ref="A11:M11"/>
    <mergeCell ref="N11:AN11"/>
    <mergeCell ref="E12:M12"/>
    <mergeCell ref="E13:M13"/>
    <mergeCell ref="B14:D16"/>
    <mergeCell ref="E14:M16"/>
    <mergeCell ref="N12:N13"/>
    <mergeCell ref="AI12:AJ13"/>
    <mergeCell ref="O14:P15"/>
    <mergeCell ref="N14:N15"/>
    <mergeCell ref="Q14:S14"/>
    <mergeCell ref="O12:S13"/>
    <mergeCell ref="W13:AG13"/>
    <mergeCell ref="AK12:AN13"/>
    <mergeCell ref="AK15:AN15"/>
    <mergeCell ref="T15:AH15"/>
    <mergeCell ref="AI15:AJ15"/>
    <mergeCell ref="T14:AE14"/>
    <mergeCell ref="S3:AN4"/>
    <mergeCell ref="AA28:AD28"/>
    <mergeCell ref="AA29:AD29"/>
    <mergeCell ref="Q26:R26"/>
    <mergeCell ref="U26:V26"/>
    <mergeCell ref="AA39:AB39"/>
    <mergeCell ref="AB37:AC37"/>
    <mergeCell ref="AE37:AH37"/>
    <mergeCell ref="P38:Q38"/>
    <mergeCell ref="S38:AH38"/>
    <mergeCell ref="Q30:R30"/>
    <mergeCell ref="U30:V30"/>
    <mergeCell ref="X30:Y30"/>
    <mergeCell ref="Z36:AA36"/>
    <mergeCell ref="AC36:AD36"/>
    <mergeCell ref="O39:P39"/>
    <mergeCell ref="Y39:Z39"/>
    <mergeCell ref="AG39:AH39"/>
    <mergeCell ref="X26:Y26"/>
    <mergeCell ref="Q28:R28"/>
    <mergeCell ref="U28:V28"/>
    <mergeCell ref="W37:X37"/>
    <mergeCell ref="O37:P37"/>
    <mergeCell ref="R37:S37"/>
    <mergeCell ref="A98:AN99"/>
    <mergeCell ref="A100:AN101"/>
    <mergeCell ref="A42:A48"/>
    <mergeCell ref="AL42:AN42"/>
    <mergeCell ref="B59:AM59"/>
    <mergeCell ref="B54:H56"/>
    <mergeCell ref="I54:J55"/>
    <mergeCell ref="K54:L55"/>
    <mergeCell ref="M54:N55"/>
    <mergeCell ref="O54:U54"/>
    <mergeCell ref="I56:M56"/>
    <mergeCell ref="B42:H43"/>
    <mergeCell ref="B44:H48"/>
    <mergeCell ref="Q42:U42"/>
    <mergeCell ref="V42:Z42"/>
    <mergeCell ref="AA42:AE42"/>
    <mergeCell ref="AF42:AJ42"/>
    <mergeCell ref="AG46:AH46"/>
    <mergeCell ref="AG47:AH47"/>
    <mergeCell ref="W61:AC61"/>
    <mergeCell ref="W62:AC62"/>
    <mergeCell ref="Q45:S45"/>
    <mergeCell ref="V45:X45"/>
    <mergeCell ref="O52:AG52"/>
    <mergeCell ref="A102:AN103"/>
    <mergeCell ref="A83:AN84"/>
    <mergeCell ref="A85:AN86"/>
    <mergeCell ref="AH61:AJ62"/>
    <mergeCell ref="AK61:AK62"/>
    <mergeCell ref="AL61:AL62"/>
    <mergeCell ref="AM61:AM62"/>
    <mergeCell ref="AN61:AN62"/>
    <mergeCell ref="A69:AN70"/>
    <mergeCell ref="A71:AN72"/>
    <mergeCell ref="A74:AN75"/>
    <mergeCell ref="A92:AN93"/>
    <mergeCell ref="A89:AN90"/>
    <mergeCell ref="A61:E62"/>
    <mergeCell ref="F61:J61"/>
    <mergeCell ref="F62:J62"/>
    <mergeCell ref="K61:R61"/>
    <mergeCell ref="K62:R62"/>
    <mergeCell ref="S61:V61"/>
    <mergeCell ref="S62:V62"/>
    <mergeCell ref="AD61:AE61"/>
    <mergeCell ref="AD62:AE62"/>
    <mergeCell ref="AF61:AG61"/>
    <mergeCell ref="AF62:AG62"/>
    <mergeCell ref="B36:H37"/>
    <mergeCell ref="B38:H38"/>
    <mergeCell ref="B39:H40"/>
    <mergeCell ref="I38:N38"/>
    <mergeCell ref="I39:N39"/>
    <mergeCell ref="I45:P45"/>
    <mergeCell ref="M37:N37"/>
    <mergeCell ref="I46:P46"/>
    <mergeCell ref="A38:A40"/>
    <mergeCell ref="I40:N40"/>
    <mergeCell ref="O36:P36"/>
    <mergeCell ref="A41:AN41"/>
    <mergeCell ref="Q39:R39"/>
    <mergeCell ref="N56:AG56"/>
    <mergeCell ref="U31:V31"/>
    <mergeCell ref="X31:Y31"/>
    <mergeCell ref="AA30:AD30"/>
    <mergeCell ref="AA31:AD31"/>
    <mergeCell ref="AF36:AH36"/>
    <mergeCell ref="AA32:AD32"/>
    <mergeCell ref="AA33:AD33"/>
    <mergeCell ref="AA34:AD34"/>
    <mergeCell ref="Q32:R32"/>
    <mergeCell ref="U32:V32"/>
    <mergeCell ref="X32:Y32"/>
    <mergeCell ref="Q33:R33"/>
    <mergeCell ref="U33:V33"/>
    <mergeCell ref="X33:Y33"/>
    <mergeCell ref="Q34:R34"/>
    <mergeCell ref="U34:V34"/>
    <mergeCell ref="X34:Y34"/>
    <mergeCell ref="V36:W36"/>
    <mergeCell ref="S36:T36"/>
    <mergeCell ref="I48:P48"/>
    <mergeCell ref="I47:P47"/>
    <mergeCell ref="R46:S46"/>
    <mergeCell ref="Q31:R31"/>
    <mergeCell ref="A1:AN2"/>
    <mergeCell ref="AJ36:AK36"/>
    <mergeCell ref="AE26:AF26"/>
    <mergeCell ref="AE28:AF28"/>
    <mergeCell ref="AE29:AF29"/>
    <mergeCell ref="AA6:AC6"/>
    <mergeCell ref="AA7:AC7"/>
    <mergeCell ref="AD6:AN6"/>
    <mergeCell ref="AD7:AN7"/>
    <mergeCell ref="A4:L4"/>
    <mergeCell ref="U5:U8"/>
    <mergeCell ref="A5:H5"/>
    <mergeCell ref="A6:H6"/>
    <mergeCell ref="AL8:AN8"/>
    <mergeCell ref="A9:AN9"/>
    <mergeCell ref="A10:AN10"/>
    <mergeCell ref="A17:AN17"/>
    <mergeCell ref="B18:D22"/>
    <mergeCell ref="E18:H19"/>
    <mergeCell ref="A26:A35"/>
    <mergeCell ref="B26:H28"/>
    <mergeCell ref="A7:H7"/>
    <mergeCell ref="I5:T5"/>
    <mergeCell ref="I26:M27"/>
    <mergeCell ref="A18:A22"/>
    <mergeCell ref="E23:G23"/>
    <mergeCell ref="E24:G24"/>
    <mergeCell ref="E20:H21"/>
    <mergeCell ref="E22:H22"/>
    <mergeCell ref="J22:K22"/>
    <mergeCell ref="M22:O22"/>
    <mergeCell ref="H24:I24"/>
    <mergeCell ref="A12:A16"/>
    <mergeCell ref="I6:T6"/>
    <mergeCell ref="I7:T7"/>
    <mergeCell ref="V6:Z8"/>
    <mergeCell ref="AF5:AG5"/>
    <mergeCell ref="AH8:AJ8"/>
    <mergeCell ref="AD5:AE5"/>
    <mergeCell ref="V5:AC5"/>
    <mergeCell ref="A8:T8"/>
    <mergeCell ref="AA8:AC8"/>
    <mergeCell ref="AD8:AF8"/>
    <mergeCell ref="AI5:AJ5"/>
    <mergeCell ref="I34:M34"/>
    <mergeCell ref="I35:M35"/>
    <mergeCell ref="N28:O28"/>
    <mergeCell ref="AF14:AH14"/>
    <mergeCell ref="B12:D12"/>
    <mergeCell ref="B13:D13"/>
    <mergeCell ref="U13:V13"/>
    <mergeCell ref="N29:O29"/>
    <mergeCell ref="N31:O31"/>
    <mergeCell ref="N32:O32"/>
    <mergeCell ref="N33:O33"/>
    <mergeCell ref="N34:O34"/>
    <mergeCell ref="I29:M29"/>
    <mergeCell ref="I30:M30"/>
    <mergeCell ref="I31:M31"/>
    <mergeCell ref="I32:M32"/>
    <mergeCell ref="I33:M33"/>
    <mergeCell ref="U20:Z20"/>
    <mergeCell ref="J21:M21"/>
    <mergeCell ref="O21:S21"/>
    <mergeCell ref="U21:Z21"/>
    <mergeCell ref="Z24:AG24"/>
    <mergeCell ref="I28:M28"/>
    <mergeCell ref="K23:K25"/>
    <mergeCell ref="T25:U25"/>
    <mergeCell ref="V23:W23"/>
    <mergeCell ref="V24:W24"/>
    <mergeCell ref="V25:W25"/>
    <mergeCell ref="X23:Y23"/>
    <mergeCell ref="X24:Y24"/>
    <mergeCell ref="X25:Y25"/>
    <mergeCell ref="AD20:AN21"/>
    <mergeCell ref="J18:Z18"/>
    <mergeCell ref="J19:Z19"/>
    <mergeCell ref="J20:N20"/>
    <mergeCell ref="U22:V22"/>
    <mergeCell ref="W22:Y22"/>
    <mergeCell ref="AD18:AH18"/>
    <mergeCell ref="P20:S20"/>
    <mergeCell ref="AD22:AE22"/>
    <mergeCell ref="AF22:AM22"/>
    <mergeCell ref="AJ18:AN18"/>
    <mergeCell ref="T23:U23"/>
    <mergeCell ref="T24:U24"/>
    <mergeCell ref="A53:AG53"/>
    <mergeCell ref="AA45:AC45"/>
    <mergeCell ref="AL5:AM5"/>
    <mergeCell ref="O55:P55"/>
    <mergeCell ref="W55:X55"/>
    <mergeCell ref="AC55:AG55"/>
    <mergeCell ref="AK42:AK48"/>
    <mergeCell ref="AM46:AN46"/>
    <mergeCell ref="AM45:AN45"/>
    <mergeCell ref="AM47:AN47"/>
    <mergeCell ref="AM48:AN48"/>
    <mergeCell ref="M50:O50"/>
    <mergeCell ref="M51:O51"/>
    <mergeCell ref="Q50:R50"/>
    <mergeCell ref="Q51:R51"/>
    <mergeCell ref="S50:T50"/>
    <mergeCell ref="S51:T51"/>
    <mergeCell ref="AA50:AB50"/>
    <mergeCell ref="AA51:AB51"/>
    <mergeCell ref="AD19:AN19"/>
    <mergeCell ref="AI14:AN14"/>
    <mergeCell ref="W54:AG54"/>
    <mergeCell ref="B52:H52"/>
    <mergeCell ref="I52:J52"/>
    <mergeCell ref="AR18:AS18"/>
    <mergeCell ref="AR19:AS19"/>
    <mergeCell ref="BB28:BC28"/>
    <mergeCell ref="BB32:BC32"/>
    <mergeCell ref="A49:AG49"/>
    <mergeCell ref="AH49:AN49"/>
    <mergeCell ref="B50:K50"/>
    <mergeCell ref="B51:K51"/>
    <mergeCell ref="R47:S47"/>
    <mergeCell ref="W46:X46"/>
    <mergeCell ref="P40:Q40"/>
    <mergeCell ref="S40:U40"/>
    <mergeCell ref="W40:AH40"/>
    <mergeCell ref="AA25:AD25"/>
    <mergeCell ref="AE25:AF25"/>
    <mergeCell ref="B23:D25"/>
    <mergeCell ref="A23:A25"/>
    <mergeCell ref="E25:J25"/>
    <mergeCell ref="H23:I23"/>
    <mergeCell ref="U48:AJ48"/>
    <mergeCell ref="N35:AH35"/>
    <mergeCell ref="N30:O30"/>
    <mergeCell ref="Q22:S22"/>
    <mergeCell ref="AA18:AB22"/>
  </mergeCells>
  <phoneticPr fontId="2"/>
  <conditionalFormatting sqref="I42:AJ42 I46:AJ48 I45:Q45 T45:V45 Y45:AA45 AD45:AF45 AI45:AJ45 P43:AJ44">
    <cfRule type="expression" dxfId="61" priority="101">
      <formula>$AC$18="■"</formula>
    </cfRule>
  </conditionalFormatting>
  <conditionalFormatting sqref="AW28:AX34 AW26:AX26">
    <cfRule type="expression" dxfId="60" priority="100">
      <formula>$AC$18="■"</formula>
    </cfRule>
  </conditionalFormatting>
  <conditionalFormatting sqref="I26:AH31 I35:AH35 I32:N34 P32:Q34 S32:U34 W32:X34 Z32:AH34">
    <cfRule type="expression" dxfId="59" priority="95">
      <formula>$AC$20="■"</formula>
    </cfRule>
  </conditionalFormatting>
  <conditionalFormatting sqref="N26:O26 Q26:R26 U26:V26 X26:Y26 AE26:AF26 N28:O34 Q28:R34 U28:V34 X28:Y34 AE28:AF34 N27 P27 R27 T27 V27 X27 Z27 N35:AH35">
    <cfRule type="expression" dxfId="58" priority="94">
      <formula>$AC$18="■"</formula>
    </cfRule>
  </conditionalFormatting>
  <conditionalFormatting sqref="AM26:AM27">
    <cfRule type="expression" dxfId="57" priority="90">
      <formula>$AO$24=0</formula>
    </cfRule>
  </conditionalFormatting>
  <conditionalFormatting sqref="R43:R44 T43:T47 Q46:Q48 S48 W43:W44 Y43:Y47 V46:V47 AB43:AB44 AD43:AD47 AA46:AA47 AG43:AG44 AI43:AI47 AF46:AF47">
    <cfRule type="expression" dxfId="56" priority="89">
      <formula>$AI$18="■"</formula>
    </cfRule>
  </conditionalFormatting>
  <conditionalFormatting sqref="R43:R44 T43:T47 Q46:Q48 S48 W43:W44 Y43:Y47 V46:V47 AB43:AB44 AD43:AD47 AA46:AA47 AG43:AG44 AI43:AI47 AF46:AF47">
    <cfRule type="expression" dxfId="55" priority="88">
      <formula>$AC$19="■"</formula>
    </cfRule>
  </conditionalFormatting>
  <conditionalFormatting sqref="R43:R44 T43:T47 Q46:Q48 S48 W43:W44 Y43:Y47 V46:V47 AB43:AB44 AD43:AD47 AA46:AA47 AG43:AG44 AI43:AI47 AF46:AF47">
    <cfRule type="expression" dxfId="54" priority="87">
      <formula>$AC$20="■"</formula>
    </cfRule>
  </conditionalFormatting>
  <conditionalFormatting sqref="T14 AK15">
    <cfRule type="notContainsBlanks" dxfId="53" priority="75">
      <formula>LEN(TRIM(T14))&gt;0</formula>
    </cfRule>
  </conditionalFormatting>
  <conditionalFormatting sqref="H23:I24">
    <cfRule type="notContainsBlanks" dxfId="52" priority="74">
      <formula>LEN(TRIM(H23))&gt;0</formula>
    </cfRule>
  </conditionalFormatting>
  <conditionalFormatting sqref="T23:U25 X23:Y25 AE25:AF25">
    <cfRule type="notContainsBlanks" dxfId="51" priority="73">
      <formula>LEN(TRIM(T23))&gt;0</formula>
    </cfRule>
  </conditionalFormatting>
  <conditionalFormatting sqref="W22:Y22 AF22:AM22 W13">
    <cfRule type="notContainsBlanks" dxfId="50" priority="72">
      <formula>LEN(TRIM(W13))&gt;0</formula>
    </cfRule>
  </conditionalFormatting>
  <conditionalFormatting sqref="N26:O26 Q26:R26 U26:V26 X26:Y26 AE26:AF26 N28:O34 Q28:R34 U28:V34 X28:Y34 AE28:AF34 N35:AH35">
    <cfRule type="notContainsBlanks" dxfId="49" priority="71">
      <formula>LEN(TRIM(N26))&gt;0</formula>
    </cfRule>
  </conditionalFormatting>
  <conditionalFormatting sqref="N36 U36 X36 AB36 AE36 M37:N37 Q36:Q37 T37 W37:X37 AA37 AD37 Q39:R39 T39 V39 AA39:AB39 AD39 AF39">
    <cfRule type="notContainsBlanks" dxfId="48" priority="70">
      <formula>LEN(TRIM(M36))&gt;0</formula>
    </cfRule>
  </conditionalFormatting>
  <conditionalFormatting sqref="R43:R44 W43:W44 AB43:AB44 AG43:AG44 Q46:Q47 T43:T47 V46:V47 Y43:Y47 AA46:AA47 AD43:AD47 AF46:AF47 AI43:AI47 S50:T51 V50:V51 X50:X51 AA50:AB51 AD50:AD51 AF50:AF51 I52:J52 L52 N52 O55:P55 R55 T55 W55:X55 Z55 AB55 N56:AG56">
    <cfRule type="notContainsBlanks" dxfId="47" priority="69">
      <formula>LEN(TRIM(I43))&gt;0</formula>
    </cfRule>
  </conditionalFormatting>
  <conditionalFormatting sqref="I5:T5">
    <cfRule type="notContainsBlanks" dxfId="46" priority="65">
      <formula>LEN(TRIM(I5))&gt;0</formula>
    </cfRule>
  </conditionalFormatting>
  <conditionalFormatting sqref="I6:T6">
    <cfRule type="notContainsBlanks" dxfId="45" priority="64">
      <formula>LEN(TRIM(I6))&gt;0</formula>
    </cfRule>
  </conditionalFormatting>
  <conditionalFormatting sqref="I7:T7">
    <cfRule type="notContainsBlanks" dxfId="44" priority="63">
      <formula>LEN(TRIM(I7))&gt;0</formula>
    </cfRule>
  </conditionalFormatting>
  <conditionalFormatting sqref="AF5:AG5">
    <cfRule type="notContainsBlanks" dxfId="43" priority="62">
      <formula>LEN(TRIM(AF5))&gt;0</formula>
    </cfRule>
  </conditionalFormatting>
  <conditionalFormatting sqref="AI5:AJ5">
    <cfRule type="notContainsBlanks" dxfId="42" priority="61">
      <formula>LEN(TRIM(AI5))&gt;0</formula>
    </cfRule>
  </conditionalFormatting>
  <conditionalFormatting sqref="AL5:AM5">
    <cfRule type="notContainsBlanks" dxfId="41" priority="60">
      <formula>LEN(TRIM(AL5))&gt;0</formula>
    </cfRule>
  </conditionalFormatting>
  <conditionalFormatting sqref="AD6:AN6">
    <cfRule type="notContainsBlanks" dxfId="40" priority="59">
      <formula>LEN(TRIM(AD6))&gt;0</formula>
    </cfRule>
  </conditionalFormatting>
  <conditionalFormatting sqref="AD7:AN7">
    <cfRule type="notContainsBlanks" dxfId="39" priority="58">
      <formula>LEN(TRIM(AD7))&gt;0</formula>
    </cfRule>
  </conditionalFormatting>
  <conditionalFormatting sqref="AD8:AF8">
    <cfRule type="notContainsBlanks" dxfId="38" priority="57">
      <formula>LEN(TRIM(AD8))&gt;0</formula>
    </cfRule>
  </conditionalFormatting>
  <conditionalFormatting sqref="AH8:AJ8">
    <cfRule type="notContainsBlanks" dxfId="37" priority="56">
      <formula>LEN(TRIM(AH8))&gt;0</formula>
    </cfRule>
  </conditionalFormatting>
  <conditionalFormatting sqref="AL8:AN8">
    <cfRule type="notContainsBlanks" dxfId="36" priority="55">
      <formula>LEN(TRIM(AL8))&gt;0</formula>
    </cfRule>
  </conditionalFormatting>
  <conditionalFormatting sqref="E12:M12">
    <cfRule type="notContainsBlanks" dxfId="35" priority="54">
      <formula>LEN(TRIM(E12))&gt;0</formula>
    </cfRule>
  </conditionalFormatting>
  <conditionalFormatting sqref="E13:M13">
    <cfRule type="notContainsBlanks" dxfId="34" priority="53">
      <formula>LEN(TRIM(E13))&gt;0</formula>
    </cfRule>
  </conditionalFormatting>
  <conditionalFormatting sqref="E14:M16">
    <cfRule type="notContainsBlanks" dxfId="33" priority="52">
      <formula>LEN(TRIM(E14))&gt;0</formula>
    </cfRule>
  </conditionalFormatting>
  <conditionalFormatting sqref="AK12">
    <cfRule type="notContainsBlanks" dxfId="32" priority="51">
      <formula>LEN(TRIM(AK12))&gt;0</formula>
    </cfRule>
  </conditionalFormatting>
  <conditionalFormatting sqref="AI14:AN14">
    <cfRule type="notContainsBlanks" dxfId="31" priority="50">
      <formula>LEN(TRIM(AI14))&gt;0</formula>
    </cfRule>
  </conditionalFormatting>
  <conditionalFormatting sqref="T15">
    <cfRule type="notContainsBlanks" dxfId="30" priority="49">
      <formula>LEN(TRIM(T15))&gt;0</formula>
    </cfRule>
  </conditionalFormatting>
  <conditionalFormatting sqref="AM44:AN48">
    <cfRule type="expression" dxfId="29" priority="103">
      <formula>$AO$45=0</formula>
    </cfRule>
  </conditionalFormatting>
  <conditionalFormatting sqref="AM23">
    <cfRule type="expression" dxfId="28" priority="44">
      <formula>$AQ$24&gt;0</formula>
    </cfRule>
    <cfRule type="expression" dxfId="27" priority="46">
      <formula>$AO$24=0</formula>
    </cfRule>
  </conditionalFormatting>
  <conditionalFormatting sqref="AL24:AM25">
    <cfRule type="expression" dxfId="26" priority="45">
      <formula>$AO$24=0</formula>
    </cfRule>
  </conditionalFormatting>
  <conditionalFormatting sqref="AL24:AM24">
    <cfRule type="expression" dxfId="25" priority="43">
      <formula>$AU$26&gt;0</formula>
    </cfRule>
  </conditionalFormatting>
  <conditionalFormatting sqref="AL25:AM25">
    <cfRule type="expression" dxfId="24" priority="42">
      <formula>$AY$27&gt;0</formula>
    </cfRule>
  </conditionalFormatting>
  <conditionalFormatting sqref="AM44:AN44">
    <cfRule type="expression" dxfId="23" priority="27">
      <formula>$AV$43&gt;0</formula>
    </cfRule>
  </conditionalFormatting>
  <conditionalFormatting sqref="Q47 T47">
    <cfRule type="expression" dxfId="22" priority="23">
      <formula>$AR$48&gt;$T$45*_4時間</formula>
    </cfRule>
  </conditionalFormatting>
  <conditionalFormatting sqref="V47 Y47">
    <cfRule type="expression" dxfId="21" priority="22">
      <formula>$AS$48&gt;$Y$45*_4時間</formula>
    </cfRule>
  </conditionalFormatting>
  <conditionalFormatting sqref="AA47 AD47">
    <cfRule type="expression" dxfId="20" priority="21">
      <formula>$AT$48&gt;$AD$45*_4時間</formula>
    </cfRule>
  </conditionalFormatting>
  <conditionalFormatting sqref="AF47 AI47">
    <cfRule type="expression" dxfId="19" priority="20">
      <formula>$AU$48&gt;$AI$45*_4時間</formula>
    </cfRule>
  </conditionalFormatting>
  <conditionalFormatting sqref="AM45:AN45">
    <cfRule type="expression" dxfId="18" priority="47">
      <formula>$AW$43&gt;0</formula>
    </cfRule>
  </conditionalFormatting>
  <conditionalFormatting sqref="AM46:AN46">
    <cfRule type="expression" dxfId="17" priority="102">
      <formula>$AW$48&gt;0</formula>
    </cfRule>
  </conditionalFormatting>
  <conditionalFormatting sqref="AM43">
    <cfRule type="expression" dxfId="16" priority="18">
      <formula>$AV$52&gt;0</formula>
    </cfRule>
    <cfRule type="expression" dxfId="15" priority="19">
      <formula>$AO$45=0</formula>
    </cfRule>
  </conditionalFormatting>
  <conditionalFormatting sqref="AK28:AL34 AN28:AN34 AL35:AM36">
    <cfRule type="expression" dxfId="14" priority="15">
      <formula>$AO$35=0</formula>
    </cfRule>
  </conditionalFormatting>
  <conditionalFormatting sqref="AK28:AL28">
    <cfRule type="expression" dxfId="13" priority="14">
      <formula>$AU$28&gt;0</formula>
    </cfRule>
  </conditionalFormatting>
  <conditionalFormatting sqref="AK29:AL29">
    <cfRule type="expression" dxfId="12" priority="13">
      <formula>$AU$29&gt;0</formula>
    </cfRule>
  </conditionalFormatting>
  <conditionalFormatting sqref="AK30:AL30">
    <cfRule type="expression" dxfId="11" priority="12">
      <formula>$AU$30&gt;0</formula>
    </cfRule>
  </conditionalFormatting>
  <conditionalFormatting sqref="AK31:AL31">
    <cfRule type="expression" dxfId="10" priority="11">
      <formula>$AU$31&gt;0</formula>
    </cfRule>
  </conditionalFormatting>
  <conditionalFormatting sqref="AK32:AL32">
    <cfRule type="expression" dxfId="9" priority="10">
      <formula>$AU$32&gt;0</formula>
    </cfRule>
  </conditionalFormatting>
  <conditionalFormatting sqref="AK33:AL33">
    <cfRule type="expression" dxfId="8" priority="9">
      <formula>$AU$33&gt;0</formula>
    </cfRule>
  </conditionalFormatting>
  <conditionalFormatting sqref="AK34:AL34">
    <cfRule type="expression" dxfId="7" priority="8">
      <formula>$AU$34&gt;0</formula>
    </cfRule>
  </conditionalFormatting>
  <conditionalFormatting sqref="AN28">
    <cfRule type="expression" dxfId="6" priority="7">
      <formula>$AY$28&gt;0</formula>
    </cfRule>
  </conditionalFormatting>
  <conditionalFormatting sqref="AN29">
    <cfRule type="expression" dxfId="5" priority="6">
      <formula>$AY$29&gt;0</formula>
    </cfRule>
  </conditionalFormatting>
  <conditionalFormatting sqref="AN30">
    <cfRule type="expression" dxfId="4" priority="5">
      <formula>$AY$30&gt;0</formula>
    </cfRule>
  </conditionalFormatting>
  <conditionalFormatting sqref="AN31">
    <cfRule type="expression" dxfId="3" priority="4">
      <formula>$AY$31&gt;0</formula>
    </cfRule>
  </conditionalFormatting>
  <conditionalFormatting sqref="AN32">
    <cfRule type="expression" dxfId="2" priority="3">
      <formula>$AY$32&gt;0</formula>
    </cfRule>
  </conditionalFormatting>
  <conditionalFormatting sqref="AN33">
    <cfRule type="expression" dxfId="1" priority="2">
      <formula>$AY$33&gt;0</formula>
    </cfRule>
  </conditionalFormatting>
  <conditionalFormatting sqref="AN34">
    <cfRule type="expression" dxfId="0" priority="1">
      <formula>$AY$34&gt;0</formula>
    </cfRule>
  </conditionalFormatting>
  <dataValidations count="5">
    <dataValidation imeMode="halfAlpha" allowBlank="1" showInputMessage="1" showErrorMessage="1" sqref="N56 AD29:AD34 AD26:AE26 W37 M36:M37 AE28:AE34" xr:uid="{00000000-0002-0000-0000-000005000000}"/>
    <dataValidation type="whole" operator="lessThanOrEqual" allowBlank="1" showInputMessage="1" showErrorMessage="1" errorTitle="上限を超えています。" promptTitle="午後1時から午後5時までの合計時間" prompt="「4時間×１週目の１日４時間以上の就労日数」が上限です。" sqref="Q47" xr:uid="{FED335A1-9656-4C13-A982-0C2EC00C1CA4}">
      <formula1>4*T45</formula1>
    </dataValidation>
    <dataValidation type="whole" operator="lessThanOrEqual" allowBlank="1" showInputMessage="1" showErrorMessage="1" errorTitle="上限を超えています。" promptTitle="午後1時から午後5時までの合計時間" prompt="「4時間×２週目の１日４時間以上の就労日数」が上限です。" sqref="V47" xr:uid="{93BDA290-4668-40F8-9071-8BF514448384}">
      <formula1>4*Y45</formula1>
    </dataValidation>
    <dataValidation type="whole" operator="lessThanOrEqual" allowBlank="1" showInputMessage="1" showErrorMessage="1" promptTitle="午後1時から午後5時までの合計時間" prompt="「4時間×３週目の１日４時間以上の就労日数」が上限です。" sqref="AA47" xr:uid="{D5B6FF12-087C-494D-88F2-D183A72B1ABC}">
      <formula1>4*AD45</formula1>
    </dataValidation>
    <dataValidation type="whole" operator="lessThanOrEqual" allowBlank="1" showInputMessage="1" showErrorMessage="1" promptTitle="午後1時から午後5時までの合計時間" prompt="「4時間×４週目の１日４時間以上の就労日数」が上限です。" sqref="AF47" xr:uid="{A78CF9B2-69B4-4FC7-BC20-66DB0A50A341}">
      <formula1>4*AI45</formula1>
    </dataValidation>
  </dataValidations>
  <printOptions horizontalCentered="1" verticalCentered="1"/>
  <pageMargins left="0.35433070866141736" right="0.35433070866141736" top="0.39370078740157483" bottom="0.39370078740157483" header="0.31496062992125984" footer="0.31496062992125984"/>
  <pageSetup paperSize="9" fitToWidth="2" orientation="portrait" r:id="rId1"/>
  <headerFooter differentFirst="1"/>
  <ignoredErrors>
    <ignoredError sqref="AU26"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0F61E2-B532-4744-9335-BAD71DF468D0}">
          <x14:formula1>
            <xm:f>プルダウンリスト!$N$2:$N$3</xm:f>
          </x14:formula1>
          <xm:sqref>AA12 W12 X16 AK61 AM61 O38 R38 P27 R27 T27 V27 X27 Z27 N27 O40 P50:P51 V40 X42 S48 L50:L51 Q48 I18:I22 L22 AI18 P22 AC22 T20:T22 N21 O20 AC18:AC20 R40 T16 I54 T12:T13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N123"/>
  <sheetViews>
    <sheetView workbookViewId="0">
      <selection activeCell="R47" sqref="R47"/>
    </sheetView>
  </sheetViews>
  <sheetFormatPr defaultRowHeight="18"/>
  <cols>
    <col min="1" max="1" width="21.59765625" customWidth="1"/>
    <col min="2" max="2" width="30.09765625" customWidth="1"/>
  </cols>
  <sheetData>
    <row r="1" spans="1:14">
      <c r="A1" t="s">
        <v>34</v>
      </c>
      <c r="B1" t="s">
        <v>24</v>
      </c>
      <c r="C1" t="s">
        <v>27</v>
      </c>
      <c r="D1" t="s">
        <v>56</v>
      </c>
      <c r="E1" t="s">
        <v>57</v>
      </c>
      <c r="F1" t="s">
        <v>41</v>
      </c>
      <c r="G1" t="s">
        <v>60</v>
      </c>
      <c r="H1" t="s">
        <v>28</v>
      </c>
      <c r="I1" t="s">
        <v>29</v>
      </c>
      <c r="J1" t="s">
        <v>30</v>
      </c>
      <c r="K1" t="s">
        <v>31</v>
      </c>
      <c r="L1" t="s">
        <v>53</v>
      </c>
      <c r="M1" t="s">
        <v>26</v>
      </c>
      <c r="N1" t="s">
        <v>134</v>
      </c>
    </row>
    <row r="2" spans="1:14" ht="19.2">
      <c r="A2" s="1"/>
      <c r="B2" s="4"/>
      <c r="C2" s="24">
        <f ca="1">YEAR(TODAY())</f>
        <v>2024</v>
      </c>
      <c r="D2">
        <f ca="1">YEAR(TODAY())</f>
        <v>2024</v>
      </c>
      <c r="E2">
        <f ca="1">YEAR(TODAY())</f>
        <v>2024</v>
      </c>
      <c r="F2" s="24">
        <f ca="1">YEAR(TODAY())</f>
        <v>2024</v>
      </c>
      <c r="G2" s="24">
        <f ca="1">G3+1</f>
        <v>2026</v>
      </c>
      <c r="H2" s="24">
        <v>1</v>
      </c>
      <c r="I2" s="15">
        <v>1</v>
      </c>
      <c r="J2" s="24">
        <v>0</v>
      </c>
      <c r="K2" s="24">
        <v>0</v>
      </c>
      <c r="L2" s="24">
        <v>15</v>
      </c>
      <c r="M2" s="15">
        <v>0</v>
      </c>
      <c r="N2" s="44" t="s">
        <v>98</v>
      </c>
    </row>
    <row r="3" spans="1:14" ht="19.2">
      <c r="A3" s="1"/>
      <c r="B3" s="4"/>
      <c r="C3" s="24">
        <f ca="1">C2+1</f>
        <v>2025</v>
      </c>
      <c r="D3">
        <f ca="1">D2-1</f>
        <v>2023</v>
      </c>
      <c r="E3">
        <f ca="1">E2-1</f>
        <v>2023</v>
      </c>
      <c r="F3" s="24">
        <f ca="1">F2-1</f>
        <v>2023</v>
      </c>
      <c r="G3" s="24">
        <f ca="1">G4+1</f>
        <v>2025</v>
      </c>
      <c r="H3" s="24">
        <v>2</v>
      </c>
      <c r="I3" s="15">
        <v>2</v>
      </c>
      <c r="J3" s="24">
        <v>1</v>
      </c>
      <c r="K3" s="24">
        <v>1</v>
      </c>
      <c r="L3" s="24">
        <v>30</v>
      </c>
      <c r="M3" s="15">
        <v>1</v>
      </c>
      <c r="N3" s="44" t="s">
        <v>96</v>
      </c>
    </row>
    <row r="4" spans="1:14">
      <c r="A4" s="1"/>
      <c r="B4" s="4"/>
      <c r="C4" s="24">
        <f t="shared" ref="C4:C31" ca="1" si="0">C3+1</f>
        <v>2026</v>
      </c>
      <c r="D4">
        <f t="shared" ref="D4:D28" ca="1" si="1">D3-1</f>
        <v>2022</v>
      </c>
      <c r="E4">
        <f t="shared" ref="E4:E62" ca="1" si="2">E3-1</f>
        <v>2022</v>
      </c>
      <c r="F4" s="24">
        <f t="shared" ref="F4:F67" ca="1" si="3">F3-1</f>
        <v>2022</v>
      </c>
      <c r="G4" s="24">
        <f ca="1">YEAR(TODAY())</f>
        <v>2024</v>
      </c>
      <c r="H4" s="24">
        <v>3</v>
      </c>
      <c r="I4" s="15">
        <v>3</v>
      </c>
      <c r="J4" s="24">
        <v>2</v>
      </c>
      <c r="K4" s="24">
        <v>2</v>
      </c>
      <c r="L4" s="24">
        <v>45</v>
      </c>
      <c r="M4" s="15">
        <v>2</v>
      </c>
    </row>
    <row r="5" spans="1:14">
      <c r="A5" s="1"/>
      <c r="B5" s="4"/>
      <c r="C5" s="24">
        <f t="shared" ca="1" si="0"/>
        <v>2027</v>
      </c>
      <c r="D5">
        <f t="shared" ca="1" si="1"/>
        <v>2021</v>
      </c>
      <c r="E5">
        <f t="shared" ca="1" si="2"/>
        <v>2021</v>
      </c>
      <c r="F5" s="24">
        <f t="shared" ca="1" si="3"/>
        <v>2021</v>
      </c>
      <c r="G5" s="24">
        <f ca="1">G4-1</f>
        <v>2023</v>
      </c>
      <c r="H5" s="24">
        <v>4</v>
      </c>
      <c r="I5" s="15">
        <v>4</v>
      </c>
      <c r="J5" s="24">
        <v>3</v>
      </c>
      <c r="K5" s="24">
        <v>3</v>
      </c>
      <c r="L5" s="24">
        <v>60</v>
      </c>
      <c r="M5" s="15">
        <v>3</v>
      </c>
    </row>
    <row r="6" spans="1:14">
      <c r="A6" s="1"/>
      <c r="B6" s="2"/>
      <c r="C6" s="24">
        <f t="shared" ca="1" si="0"/>
        <v>2028</v>
      </c>
      <c r="D6">
        <f t="shared" ca="1" si="1"/>
        <v>2020</v>
      </c>
      <c r="E6">
        <f t="shared" ca="1" si="2"/>
        <v>2020</v>
      </c>
      <c r="F6" s="24">
        <f t="shared" ca="1" si="3"/>
        <v>2020</v>
      </c>
      <c r="G6" s="24">
        <f t="shared" ref="G6:G69" ca="1" si="4">G5-1</f>
        <v>2022</v>
      </c>
      <c r="H6" s="24">
        <v>5</v>
      </c>
      <c r="I6" s="15">
        <v>5</v>
      </c>
      <c r="J6" s="24">
        <v>4</v>
      </c>
      <c r="K6" s="24">
        <v>4</v>
      </c>
      <c r="L6" s="24">
        <v>75</v>
      </c>
      <c r="M6" s="15">
        <v>4</v>
      </c>
    </row>
    <row r="7" spans="1:14">
      <c r="A7" s="1"/>
      <c r="B7" s="2"/>
      <c r="C7" s="24">
        <f t="shared" ca="1" si="0"/>
        <v>2029</v>
      </c>
      <c r="D7">
        <f t="shared" ca="1" si="1"/>
        <v>2019</v>
      </c>
      <c r="E7">
        <f t="shared" ca="1" si="2"/>
        <v>2019</v>
      </c>
      <c r="F7" s="24">
        <f t="shared" ca="1" si="3"/>
        <v>2019</v>
      </c>
      <c r="G7" s="24">
        <f t="shared" ca="1" si="4"/>
        <v>2021</v>
      </c>
      <c r="H7" s="24">
        <v>6</v>
      </c>
      <c r="I7" s="15">
        <v>6</v>
      </c>
      <c r="J7" s="24">
        <v>5</v>
      </c>
      <c r="K7" s="24">
        <v>5</v>
      </c>
      <c r="L7" s="24">
        <v>90</v>
      </c>
      <c r="M7" s="15">
        <v>5</v>
      </c>
    </row>
    <row r="8" spans="1:14">
      <c r="A8" s="1"/>
      <c r="B8" s="3"/>
      <c r="C8" s="24">
        <f t="shared" ca="1" si="0"/>
        <v>2030</v>
      </c>
      <c r="D8">
        <f t="shared" ca="1" si="1"/>
        <v>2018</v>
      </c>
      <c r="E8">
        <f t="shared" ca="1" si="2"/>
        <v>2018</v>
      </c>
      <c r="F8" s="24">
        <f t="shared" ca="1" si="3"/>
        <v>2018</v>
      </c>
      <c r="G8" s="24">
        <f t="shared" ca="1" si="4"/>
        <v>2020</v>
      </c>
      <c r="H8" s="24">
        <v>7</v>
      </c>
      <c r="I8" s="15">
        <v>7</v>
      </c>
      <c r="J8" s="24">
        <v>6</v>
      </c>
      <c r="K8" s="24">
        <v>6</v>
      </c>
      <c r="L8" s="24">
        <v>105</v>
      </c>
      <c r="M8" s="15">
        <v>6</v>
      </c>
    </row>
    <row r="9" spans="1:14">
      <c r="A9" s="1"/>
      <c r="B9" s="2"/>
      <c r="C9" s="24">
        <f t="shared" ca="1" si="0"/>
        <v>2031</v>
      </c>
      <c r="D9">
        <f t="shared" ca="1" si="1"/>
        <v>2017</v>
      </c>
      <c r="E9">
        <f t="shared" ca="1" si="2"/>
        <v>2017</v>
      </c>
      <c r="F9" s="24">
        <f t="shared" ca="1" si="3"/>
        <v>2017</v>
      </c>
      <c r="G9" s="24">
        <f t="shared" ca="1" si="4"/>
        <v>2019</v>
      </c>
      <c r="H9" s="24">
        <v>8</v>
      </c>
      <c r="I9" s="15">
        <v>8</v>
      </c>
      <c r="J9" s="24">
        <v>7</v>
      </c>
      <c r="K9" s="24">
        <v>7</v>
      </c>
      <c r="L9" s="24">
        <v>120</v>
      </c>
      <c r="M9" s="15">
        <v>7</v>
      </c>
    </row>
    <row r="10" spans="1:14">
      <c r="A10" s="1"/>
      <c r="B10" s="2"/>
      <c r="C10" s="24">
        <f t="shared" ca="1" si="0"/>
        <v>2032</v>
      </c>
      <c r="D10">
        <f t="shared" ca="1" si="1"/>
        <v>2016</v>
      </c>
      <c r="E10">
        <f t="shared" ca="1" si="2"/>
        <v>2016</v>
      </c>
      <c r="F10" s="24">
        <f t="shared" ca="1" si="3"/>
        <v>2016</v>
      </c>
      <c r="G10" s="24">
        <f t="shared" ca="1" si="4"/>
        <v>2018</v>
      </c>
      <c r="H10" s="24">
        <v>9</v>
      </c>
      <c r="I10" s="15">
        <v>9</v>
      </c>
      <c r="J10" s="24">
        <v>8</v>
      </c>
      <c r="K10" s="24">
        <v>8</v>
      </c>
      <c r="L10" s="24">
        <v>135</v>
      </c>
      <c r="M10" s="15">
        <v>8</v>
      </c>
    </row>
    <row r="11" spans="1:14">
      <c r="A11" s="1"/>
      <c r="B11" s="2"/>
      <c r="C11" s="24">
        <f t="shared" ca="1" si="0"/>
        <v>2033</v>
      </c>
      <c r="D11">
        <f t="shared" ca="1" si="1"/>
        <v>2015</v>
      </c>
      <c r="E11">
        <f t="shared" ca="1" si="2"/>
        <v>2015</v>
      </c>
      <c r="F11" s="24">
        <f t="shared" ca="1" si="3"/>
        <v>2015</v>
      </c>
      <c r="G11" s="24">
        <f t="shared" ca="1" si="4"/>
        <v>2017</v>
      </c>
      <c r="H11" s="24">
        <v>10</v>
      </c>
      <c r="I11" s="15">
        <v>10</v>
      </c>
      <c r="J11" s="24">
        <v>9</v>
      </c>
      <c r="K11" s="24">
        <v>9</v>
      </c>
      <c r="L11" s="24">
        <v>150</v>
      </c>
      <c r="M11" s="15">
        <v>9</v>
      </c>
    </row>
    <row r="12" spans="1:14">
      <c r="A12" s="1"/>
      <c r="B12" s="2"/>
      <c r="C12" s="24">
        <f t="shared" ca="1" si="0"/>
        <v>2034</v>
      </c>
      <c r="D12">
        <f t="shared" ca="1" si="1"/>
        <v>2014</v>
      </c>
      <c r="E12">
        <f t="shared" ca="1" si="2"/>
        <v>2014</v>
      </c>
      <c r="F12" s="24">
        <f t="shared" ca="1" si="3"/>
        <v>2014</v>
      </c>
      <c r="G12" s="24">
        <f t="shared" ca="1" si="4"/>
        <v>2016</v>
      </c>
      <c r="H12" s="24">
        <v>11</v>
      </c>
      <c r="I12" s="15">
        <v>11</v>
      </c>
      <c r="J12" s="24">
        <v>10</v>
      </c>
      <c r="K12" s="24">
        <v>10</v>
      </c>
      <c r="L12" s="24">
        <v>165</v>
      </c>
      <c r="M12" s="15">
        <v>10</v>
      </c>
    </row>
    <row r="13" spans="1:14">
      <c r="A13" s="1"/>
      <c r="B13" s="2"/>
      <c r="C13" s="24">
        <f t="shared" ca="1" si="0"/>
        <v>2035</v>
      </c>
      <c r="D13">
        <f t="shared" ca="1" si="1"/>
        <v>2013</v>
      </c>
      <c r="E13">
        <f t="shared" ca="1" si="2"/>
        <v>2013</v>
      </c>
      <c r="F13" s="24">
        <f t="shared" ca="1" si="3"/>
        <v>2013</v>
      </c>
      <c r="G13" s="24">
        <f t="shared" ca="1" si="4"/>
        <v>2015</v>
      </c>
      <c r="H13" s="24">
        <v>12</v>
      </c>
      <c r="I13" s="15">
        <v>12</v>
      </c>
      <c r="J13" s="24">
        <v>11</v>
      </c>
      <c r="K13" s="24">
        <v>11</v>
      </c>
      <c r="L13" s="24">
        <v>180</v>
      </c>
      <c r="M13" s="15">
        <v>11</v>
      </c>
    </row>
    <row r="14" spans="1:14">
      <c r="A14" s="1"/>
      <c r="B14" s="2"/>
      <c r="C14" s="24">
        <f t="shared" ca="1" si="0"/>
        <v>2036</v>
      </c>
      <c r="D14">
        <f t="shared" ca="1" si="1"/>
        <v>2012</v>
      </c>
      <c r="E14">
        <f t="shared" ca="1" si="2"/>
        <v>2012</v>
      </c>
      <c r="F14" s="24">
        <f t="shared" ca="1" si="3"/>
        <v>2012</v>
      </c>
      <c r="G14" s="24">
        <f t="shared" ca="1" si="4"/>
        <v>2014</v>
      </c>
      <c r="H14" s="15"/>
      <c r="I14" s="15">
        <v>13</v>
      </c>
      <c r="J14" s="24">
        <v>12</v>
      </c>
      <c r="K14" s="24">
        <v>12</v>
      </c>
      <c r="L14" s="24">
        <v>195</v>
      </c>
      <c r="M14" s="15">
        <v>12</v>
      </c>
    </row>
    <row r="15" spans="1:14">
      <c r="A15" s="1"/>
      <c r="B15" s="2"/>
      <c r="C15" s="24">
        <f t="shared" ca="1" si="0"/>
        <v>2037</v>
      </c>
      <c r="D15">
        <f t="shared" ca="1" si="1"/>
        <v>2011</v>
      </c>
      <c r="E15">
        <f t="shared" ca="1" si="2"/>
        <v>2011</v>
      </c>
      <c r="F15" s="24">
        <f t="shared" ca="1" si="3"/>
        <v>2011</v>
      </c>
      <c r="G15" s="24">
        <f t="shared" ca="1" si="4"/>
        <v>2013</v>
      </c>
      <c r="H15" s="15"/>
      <c r="I15" s="15">
        <v>14</v>
      </c>
      <c r="J15" s="24">
        <v>13</v>
      </c>
      <c r="K15" s="24">
        <v>13</v>
      </c>
      <c r="L15" s="24">
        <v>210</v>
      </c>
      <c r="M15" s="15">
        <v>13</v>
      </c>
    </row>
    <row r="16" spans="1:14">
      <c r="A16" s="1"/>
      <c r="B16" s="2"/>
      <c r="C16" s="24">
        <f t="shared" ca="1" si="0"/>
        <v>2038</v>
      </c>
      <c r="D16">
        <f t="shared" ca="1" si="1"/>
        <v>2010</v>
      </c>
      <c r="E16">
        <f t="shared" ca="1" si="2"/>
        <v>2010</v>
      </c>
      <c r="F16" s="24">
        <f t="shared" ca="1" si="3"/>
        <v>2010</v>
      </c>
      <c r="G16" s="24">
        <f t="shared" ca="1" si="4"/>
        <v>2012</v>
      </c>
      <c r="H16" s="15"/>
      <c r="I16" s="15">
        <v>15</v>
      </c>
      <c r="J16" s="24">
        <v>14</v>
      </c>
      <c r="K16" s="24">
        <v>14</v>
      </c>
      <c r="L16" s="24">
        <v>225</v>
      </c>
      <c r="M16" s="15">
        <v>14</v>
      </c>
    </row>
    <row r="17" spans="1:13">
      <c r="A17" s="1"/>
      <c r="B17" s="2"/>
      <c r="C17" s="24">
        <f t="shared" ca="1" si="0"/>
        <v>2039</v>
      </c>
      <c r="D17">
        <f t="shared" ca="1" si="1"/>
        <v>2009</v>
      </c>
      <c r="E17">
        <f t="shared" ca="1" si="2"/>
        <v>2009</v>
      </c>
      <c r="F17" s="24">
        <f t="shared" ca="1" si="3"/>
        <v>2009</v>
      </c>
      <c r="G17" s="24">
        <f t="shared" ca="1" si="4"/>
        <v>2011</v>
      </c>
      <c r="H17" s="15"/>
      <c r="I17" s="15">
        <v>16</v>
      </c>
      <c r="J17" s="24">
        <v>15</v>
      </c>
      <c r="K17" s="24">
        <v>15</v>
      </c>
      <c r="L17" s="24">
        <v>240</v>
      </c>
      <c r="M17" s="15">
        <v>15</v>
      </c>
    </row>
    <row r="18" spans="1:13">
      <c r="A18" s="1"/>
      <c r="B18" s="2"/>
      <c r="C18" s="24">
        <f t="shared" ca="1" si="0"/>
        <v>2040</v>
      </c>
      <c r="D18">
        <f t="shared" ca="1" si="1"/>
        <v>2008</v>
      </c>
      <c r="E18">
        <f t="shared" ca="1" si="2"/>
        <v>2008</v>
      </c>
      <c r="F18" s="24">
        <f t="shared" ca="1" si="3"/>
        <v>2008</v>
      </c>
      <c r="G18" s="24">
        <f t="shared" ca="1" si="4"/>
        <v>2010</v>
      </c>
      <c r="H18" s="15"/>
      <c r="I18" s="15">
        <v>17</v>
      </c>
      <c r="J18" s="24">
        <v>16</v>
      </c>
      <c r="K18" s="24">
        <v>16</v>
      </c>
      <c r="L18" s="24">
        <v>255</v>
      </c>
      <c r="M18" s="15">
        <v>16</v>
      </c>
    </row>
    <row r="19" spans="1:13">
      <c r="A19" s="1"/>
      <c r="B19" s="2"/>
      <c r="C19" s="24">
        <f t="shared" ca="1" si="0"/>
        <v>2041</v>
      </c>
      <c r="D19">
        <f t="shared" ca="1" si="1"/>
        <v>2007</v>
      </c>
      <c r="E19">
        <f t="shared" ca="1" si="2"/>
        <v>2007</v>
      </c>
      <c r="F19" s="24">
        <f t="shared" ca="1" si="3"/>
        <v>2007</v>
      </c>
      <c r="G19" s="24">
        <f t="shared" ca="1" si="4"/>
        <v>2009</v>
      </c>
      <c r="H19" s="15"/>
      <c r="I19" s="15">
        <v>18</v>
      </c>
      <c r="J19" s="24">
        <v>17</v>
      </c>
      <c r="K19" s="24">
        <v>17</v>
      </c>
      <c r="L19" s="24">
        <v>270</v>
      </c>
      <c r="M19" s="15">
        <v>17</v>
      </c>
    </row>
    <row r="20" spans="1:13">
      <c r="A20" s="1"/>
      <c r="B20" s="2"/>
      <c r="C20" s="24">
        <f t="shared" ca="1" si="0"/>
        <v>2042</v>
      </c>
      <c r="D20">
        <f t="shared" ca="1" si="1"/>
        <v>2006</v>
      </c>
      <c r="E20">
        <f t="shared" ca="1" si="2"/>
        <v>2006</v>
      </c>
      <c r="F20" s="24">
        <f t="shared" ca="1" si="3"/>
        <v>2006</v>
      </c>
      <c r="G20" s="24">
        <f t="shared" ca="1" si="4"/>
        <v>2008</v>
      </c>
      <c r="H20" s="15"/>
      <c r="I20" s="15">
        <v>19</v>
      </c>
      <c r="J20" s="24">
        <v>18</v>
      </c>
      <c r="K20" s="24">
        <v>18</v>
      </c>
      <c r="L20" s="24">
        <v>285</v>
      </c>
      <c r="M20" s="15">
        <v>18</v>
      </c>
    </row>
    <row r="21" spans="1:13">
      <c r="A21" s="1"/>
      <c r="B21" s="2"/>
      <c r="C21" s="24">
        <f t="shared" ca="1" si="0"/>
        <v>2043</v>
      </c>
      <c r="D21">
        <f t="shared" ca="1" si="1"/>
        <v>2005</v>
      </c>
      <c r="E21">
        <f t="shared" ca="1" si="2"/>
        <v>2005</v>
      </c>
      <c r="F21" s="24">
        <f t="shared" ca="1" si="3"/>
        <v>2005</v>
      </c>
      <c r="G21" s="24">
        <f t="shared" ca="1" si="4"/>
        <v>2007</v>
      </c>
      <c r="H21" s="15"/>
      <c r="I21" s="15">
        <v>20</v>
      </c>
      <c r="J21" s="24">
        <v>19</v>
      </c>
      <c r="K21" s="24">
        <v>19</v>
      </c>
      <c r="L21" s="24">
        <v>300</v>
      </c>
      <c r="M21" s="15">
        <v>19</v>
      </c>
    </row>
    <row r="22" spans="1:13">
      <c r="A22" s="1"/>
      <c r="B22" s="2"/>
      <c r="C22" s="24">
        <f t="shared" ca="1" si="0"/>
        <v>2044</v>
      </c>
      <c r="D22">
        <f t="shared" ca="1" si="1"/>
        <v>2004</v>
      </c>
      <c r="E22">
        <f t="shared" ca="1" si="2"/>
        <v>2004</v>
      </c>
      <c r="F22" s="24">
        <f t="shared" ca="1" si="3"/>
        <v>2004</v>
      </c>
      <c r="G22" s="24">
        <f t="shared" ca="1" si="4"/>
        <v>2006</v>
      </c>
      <c r="H22" s="15"/>
      <c r="I22" s="15">
        <v>21</v>
      </c>
      <c r="J22" s="24">
        <v>20</v>
      </c>
      <c r="K22" s="24">
        <v>20</v>
      </c>
      <c r="L22" s="24">
        <v>315</v>
      </c>
      <c r="M22" s="15">
        <v>20</v>
      </c>
    </row>
    <row r="23" spans="1:13">
      <c r="A23" s="1"/>
      <c r="B23" s="2"/>
      <c r="C23" s="24">
        <f t="shared" ca="1" si="0"/>
        <v>2045</v>
      </c>
      <c r="D23">
        <f t="shared" ca="1" si="1"/>
        <v>2003</v>
      </c>
      <c r="E23">
        <f t="shared" ca="1" si="2"/>
        <v>2003</v>
      </c>
      <c r="F23" s="24">
        <f t="shared" ca="1" si="3"/>
        <v>2003</v>
      </c>
      <c r="G23" s="24">
        <f t="shared" ca="1" si="4"/>
        <v>2005</v>
      </c>
      <c r="H23" s="15"/>
      <c r="I23" s="15">
        <v>22</v>
      </c>
      <c r="J23" s="24">
        <v>21</v>
      </c>
      <c r="K23" s="24">
        <v>21</v>
      </c>
      <c r="L23" s="24">
        <v>330</v>
      </c>
      <c r="M23" s="15">
        <v>21</v>
      </c>
    </row>
    <row r="24" spans="1:13">
      <c r="A24" s="1"/>
      <c r="B24" s="2"/>
      <c r="C24" s="24">
        <f t="shared" ca="1" si="0"/>
        <v>2046</v>
      </c>
      <c r="D24">
        <f t="shared" ca="1" si="1"/>
        <v>2002</v>
      </c>
      <c r="E24">
        <f t="shared" ca="1" si="2"/>
        <v>2002</v>
      </c>
      <c r="F24" s="24">
        <f t="shared" ca="1" si="3"/>
        <v>2002</v>
      </c>
      <c r="G24" s="24">
        <f t="shared" ca="1" si="4"/>
        <v>2004</v>
      </c>
      <c r="H24" s="15"/>
      <c r="I24" s="15">
        <v>23</v>
      </c>
      <c r="J24" s="24">
        <v>22</v>
      </c>
      <c r="K24" s="24">
        <v>22</v>
      </c>
      <c r="L24" s="24">
        <v>345</v>
      </c>
      <c r="M24" s="15">
        <v>22</v>
      </c>
    </row>
    <row r="25" spans="1:13">
      <c r="A25" s="1"/>
      <c r="B25" s="2"/>
      <c r="C25" s="24">
        <f t="shared" ca="1" si="0"/>
        <v>2047</v>
      </c>
      <c r="D25">
        <f t="shared" ca="1" si="1"/>
        <v>2001</v>
      </c>
      <c r="E25">
        <f t="shared" ca="1" si="2"/>
        <v>2001</v>
      </c>
      <c r="F25" s="24">
        <f t="shared" ca="1" si="3"/>
        <v>2001</v>
      </c>
      <c r="G25" s="24">
        <f t="shared" ca="1" si="4"/>
        <v>2003</v>
      </c>
      <c r="H25" s="15"/>
      <c r="I25" s="15">
        <v>24</v>
      </c>
      <c r="J25" s="24">
        <v>23</v>
      </c>
      <c r="K25" s="24">
        <v>23</v>
      </c>
      <c r="L25" s="24">
        <v>360</v>
      </c>
      <c r="M25" s="15">
        <v>23</v>
      </c>
    </row>
    <row r="26" spans="1:13">
      <c r="A26" s="1"/>
      <c r="B26" s="2"/>
      <c r="C26" s="24">
        <f t="shared" ca="1" si="0"/>
        <v>2048</v>
      </c>
      <c r="D26">
        <f t="shared" ca="1" si="1"/>
        <v>2000</v>
      </c>
      <c r="E26">
        <f t="shared" ca="1" si="2"/>
        <v>2000</v>
      </c>
      <c r="F26" s="24">
        <f t="shared" ca="1" si="3"/>
        <v>2000</v>
      </c>
      <c r="G26" s="24">
        <f t="shared" ca="1" si="4"/>
        <v>2002</v>
      </c>
      <c r="H26" s="15"/>
      <c r="I26" s="15">
        <v>25</v>
      </c>
      <c r="J26" s="24">
        <v>24</v>
      </c>
      <c r="K26" s="24">
        <v>24</v>
      </c>
      <c r="L26" s="24">
        <v>375</v>
      </c>
      <c r="M26" s="15">
        <v>24</v>
      </c>
    </row>
    <row r="27" spans="1:13">
      <c r="A27" s="1"/>
      <c r="B27" s="2"/>
      <c r="C27" s="24">
        <f t="shared" ca="1" si="0"/>
        <v>2049</v>
      </c>
      <c r="D27">
        <f t="shared" ca="1" si="1"/>
        <v>1999</v>
      </c>
      <c r="E27">
        <f t="shared" ca="1" si="2"/>
        <v>1999</v>
      </c>
      <c r="F27" s="24">
        <f t="shared" ca="1" si="3"/>
        <v>1999</v>
      </c>
      <c r="G27" s="24">
        <f t="shared" ca="1" si="4"/>
        <v>2001</v>
      </c>
      <c r="H27" s="15"/>
      <c r="I27" s="15">
        <v>26</v>
      </c>
      <c r="J27" s="24">
        <v>25</v>
      </c>
      <c r="K27" s="24">
        <v>25</v>
      </c>
      <c r="L27" s="24">
        <v>390</v>
      </c>
      <c r="M27" s="15">
        <v>25</v>
      </c>
    </row>
    <row r="28" spans="1:13">
      <c r="A28" s="1"/>
      <c r="B28" s="2"/>
      <c r="C28" s="24">
        <f t="shared" ca="1" si="0"/>
        <v>2050</v>
      </c>
      <c r="D28">
        <f t="shared" ca="1" si="1"/>
        <v>1998</v>
      </c>
      <c r="E28">
        <f t="shared" ca="1" si="2"/>
        <v>1998</v>
      </c>
      <c r="F28" s="24">
        <f t="shared" ca="1" si="3"/>
        <v>1998</v>
      </c>
      <c r="G28" s="24">
        <f t="shared" ca="1" si="4"/>
        <v>2000</v>
      </c>
      <c r="H28" s="15"/>
      <c r="I28" s="15">
        <v>27</v>
      </c>
      <c r="J28" s="24">
        <v>26</v>
      </c>
      <c r="K28" s="24">
        <v>26</v>
      </c>
      <c r="L28" s="24">
        <v>405</v>
      </c>
      <c r="M28" s="15">
        <v>26</v>
      </c>
    </row>
    <row r="29" spans="1:13">
      <c r="A29" s="1"/>
      <c r="B29" s="2"/>
      <c r="C29" s="24">
        <f t="shared" ca="1" si="0"/>
        <v>2051</v>
      </c>
      <c r="E29">
        <f t="shared" ca="1" si="2"/>
        <v>1997</v>
      </c>
      <c r="F29" s="24">
        <f t="shared" ca="1" si="3"/>
        <v>1997</v>
      </c>
      <c r="G29" s="24">
        <f t="shared" ca="1" si="4"/>
        <v>1999</v>
      </c>
      <c r="H29" s="15"/>
      <c r="I29" s="15">
        <v>28</v>
      </c>
      <c r="J29" s="24">
        <v>27</v>
      </c>
      <c r="K29" s="24">
        <v>27</v>
      </c>
      <c r="L29" s="24">
        <v>420</v>
      </c>
      <c r="M29" s="15">
        <v>27</v>
      </c>
    </row>
    <row r="30" spans="1:13">
      <c r="A30" s="1"/>
      <c r="B30" s="2"/>
      <c r="C30" s="24">
        <f t="shared" ca="1" si="0"/>
        <v>2052</v>
      </c>
      <c r="E30">
        <f t="shared" ca="1" si="2"/>
        <v>1996</v>
      </c>
      <c r="F30" s="24">
        <f t="shared" ca="1" si="3"/>
        <v>1996</v>
      </c>
      <c r="G30" s="24">
        <f t="shared" ca="1" si="4"/>
        <v>1998</v>
      </c>
      <c r="H30" s="15"/>
      <c r="I30" s="15">
        <v>29</v>
      </c>
      <c r="J30" s="24">
        <v>28</v>
      </c>
      <c r="K30" s="24">
        <v>28</v>
      </c>
      <c r="L30" s="24">
        <v>435</v>
      </c>
      <c r="M30" s="15">
        <v>28</v>
      </c>
    </row>
    <row r="31" spans="1:13">
      <c r="A31" s="1"/>
      <c r="B31" s="2"/>
      <c r="C31" s="24">
        <f t="shared" ca="1" si="0"/>
        <v>2053</v>
      </c>
      <c r="E31">
        <f t="shared" ca="1" si="2"/>
        <v>1995</v>
      </c>
      <c r="F31" s="24">
        <f t="shared" ca="1" si="3"/>
        <v>1995</v>
      </c>
      <c r="G31" s="24">
        <f t="shared" ca="1" si="4"/>
        <v>1997</v>
      </c>
      <c r="H31" s="15"/>
      <c r="I31" s="15">
        <v>30</v>
      </c>
      <c r="J31" s="24">
        <v>29</v>
      </c>
      <c r="K31" s="24">
        <v>29</v>
      </c>
      <c r="L31" s="24">
        <v>450</v>
      </c>
      <c r="M31" s="15">
        <v>29</v>
      </c>
    </row>
    <row r="32" spans="1:13">
      <c r="A32" s="1"/>
      <c r="B32" s="1"/>
      <c r="E32">
        <f t="shared" ca="1" si="2"/>
        <v>1994</v>
      </c>
      <c r="F32" s="24">
        <f t="shared" ca="1" si="3"/>
        <v>1994</v>
      </c>
      <c r="G32" s="24">
        <f t="shared" ca="1" si="4"/>
        <v>1996</v>
      </c>
      <c r="H32" s="15"/>
      <c r="I32" s="15">
        <v>31</v>
      </c>
      <c r="J32" s="24"/>
      <c r="K32" s="24">
        <v>30</v>
      </c>
      <c r="L32" s="24">
        <v>465</v>
      </c>
      <c r="M32" s="15">
        <v>30</v>
      </c>
    </row>
    <row r="33" spans="5:13">
      <c r="E33">
        <f t="shared" ca="1" si="2"/>
        <v>1993</v>
      </c>
      <c r="F33" s="24">
        <f t="shared" ca="1" si="3"/>
        <v>1993</v>
      </c>
      <c r="G33" s="24">
        <f t="shared" ca="1" si="4"/>
        <v>1995</v>
      </c>
      <c r="J33" s="24"/>
      <c r="K33" s="24">
        <v>31</v>
      </c>
      <c r="L33" s="24">
        <v>480</v>
      </c>
      <c r="M33" s="15">
        <v>31</v>
      </c>
    </row>
    <row r="34" spans="5:13">
      <c r="E34">
        <f t="shared" ca="1" si="2"/>
        <v>1992</v>
      </c>
      <c r="F34" s="24">
        <f t="shared" ca="1" si="3"/>
        <v>1992</v>
      </c>
      <c r="G34" s="24">
        <f t="shared" ca="1" si="4"/>
        <v>1994</v>
      </c>
      <c r="J34" s="24"/>
      <c r="K34" s="24">
        <v>32</v>
      </c>
    </row>
    <row r="35" spans="5:13">
      <c r="E35">
        <f t="shared" ca="1" si="2"/>
        <v>1991</v>
      </c>
      <c r="F35" s="24">
        <f t="shared" ca="1" si="3"/>
        <v>1991</v>
      </c>
      <c r="G35" s="24">
        <f t="shared" ca="1" si="4"/>
        <v>1993</v>
      </c>
      <c r="J35" s="24"/>
      <c r="K35" s="24">
        <v>33</v>
      </c>
    </row>
    <row r="36" spans="5:13">
      <c r="E36">
        <f t="shared" ca="1" si="2"/>
        <v>1990</v>
      </c>
      <c r="F36" s="24">
        <f t="shared" ca="1" si="3"/>
        <v>1990</v>
      </c>
      <c r="G36" s="24">
        <f t="shared" ca="1" si="4"/>
        <v>1992</v>
      </c>
      <c r="J36" s="24"/>
      <c r="K36" s="24">
        <v>34</v>
      </c>
    </row>
    <row r="37" spans="5:13">
      <c r="E37">
        <f t="shared" ca="1" si="2"/>
        <v>1989</v>
      </c>
      <c r="F37" s="24">
        <f t="shared" ca="1" si="3"/>
        <v>1989</v>
      </c>
      <c r="G37" s="24">
        <f t="shared" ca="1" si="4"/>
        <v>1991</v>
      </c>
      <c r="J37" s="24"/>
      <c r="K37" s="24">
        <v>35</v>
      </c>
    </row>
    <row r="38" spans="5:13">
      <c r="E38">
        <f t="shared" ca="1" si="2"/>
        <v>1988</v>
      </c>
      <c r="F38" s="24">
        <f t="shared" ca="1" si="3"/>
        <v>1988</v>
      </c>
      <c r="G38" s="24">
        <f t="shared" ca="1" si="4"/>
        <v>1990</v>
      </c>
      <c r="J38" s="24"/>
      <c r="K38" s="24">
        <v>36</v>
      </c>
    </row>
    <row r="39" spans="5:13">
      <c r="E39">
        <f t="shared" ca="1" si="2"/>
        <v>1987</v>
      </c>
      <c r="F39" s="24">
        <f t="shared" ca="1" si="3"/>
        <v>1987</v>
      </c>
      <c r="G39" s="24">
        <f t="shared" ca="1" si="4"/>
        <v>1989</v>
      </c>
      <c r="J39" s="24"/>
      <c r="K39" s="24">
        <v>37</v>
      </c>
    </row>
    <row r="40" spans="5:13">
      <c r="E40">
        <f t="shared" ca="1" si="2"/>
        <v>1986</v>
      </c>
      <c r="F40" s="24">
        <f t="shared" ca="1" si="3"/>
        <v>1986</v>
      </c>
      <c r="G40" s="24">
        <f t="shared" ca="1" si="4"/>
        <v>1988</v>
      </c>
      <c r="J40" s="24"/>
      <c r="K40" s="24">
        <v>38</v>
      </c>
    </row>
    <row r="41" spans="5:13">
      <c r="E41">
        <f t="shared" ca="1" si="2"/>
        <v>1985</v>
      </c>
      <c r="F41" s="24">
        <f t="shared" ca="1" si="3"/>
        <v>1985</v>
      </c>
      <c r="G41" s="24">
        <f t="shared" ca="1" si="4"/>
        <v>1987</v>
      </c>
      <c r="J41" s="24"/>
      <c r="K41" s="24">
        <v>39</v>
      </c>
    </row>
    <row r="42" spans="5:13">
      <c r="E42">
        <f t="shared" ca="1" si="2"/>
        <v>1984</v>
      </c>
      <c r="F42" s="24">
        <f t="shared" ca="1" si="3"/>
        <v>1984</v>
      </c>
      <c r="G42" s="24">
        <f t="shared" ca="1" si="4"/>
        <v>1986</v>
      </c>
      <c r="J42" s="24"/>
      <c r="K42" s="24">
        <v>40</v>
      </c>
    </row>
    <row r="43" spans="5:13">
      <c r="E43">
        <f t="shared" ca="1" si="2"/>
        <v>1983</v>
      </c>
      <c r="F43" s="24">
        <f t="shared" ca="1" si="3"/>
        <v>1983</v>
      </c>
      <c r="G43" s="24">
        <f t="shared" ca="1" si="4"/>
        <v>1985</v>
      </c>
      <c r="J43" s="24"/>
      <c r="K43" s="24">
        <v>41</v>
      </c>
    </row>
    <row r="44" spans="5:13">
      <c r="E44">
        <f t="shared" ca="1" si="2"/>
        <v>1982</v>
      </c>
      <c r="F44" s="24">
        <f t="shared" ca="1" si="3"/>
        <v>1982</v>
      </c>
      <c r="G44" s="24">
        <f t="shared" ca="1" si="4"/>
        <v>1984</v>
      </c>
      <c r="J44" s="24"/>
      <c r="K44" s="24">
        <v>42</v>
      </c>
    </row>
    <row r="45" spans="5:13">
      <c r="E45">
        <f t="shared" ca="1" si="2"/>
        <v>1981</v>
      </c>
      <c r="F45" s="24">
        <f t="shared" ca="1" si="3"/>
        <v>1981</v>
      </c>
      <c r="G45" s="24">
        <f t="shared" ca="1" si="4"/>
        <v>1983</v>
      </c>
      <c r="J45" s="24"/>
      <c r="K45" s="24">
        <v>43</v>
      </c>
    </row>
    <row r="46" spans="5:13">
      <c r="E46">
        <f t="shared" ca="1" si="2"/>
        <v>1980</v>
      </c>
      <c r="F46" s="24">
        <f t="shared" ca="1" si="3"/>
        <v>1980</v>
      </c>
      <c r="G46" s="24">
        <f t="shared" ca="1" si="4"/>
        <v>1982</v>
      </c>
      <c r="J46" s="24"/>
      <c r="K46" s="24">
        <v>44</v>
      </c>
    </row>
    <row r="47" spans="5:13">
      <c r="E47">
        <f t="shared" ca="1" si="2"/>
        <v>1979</v>
      </c>
      <c r="F47" s="24">
        <f t="shared" ca="1" si="3"/>
        <v>1979</v>
      </c>
      <c r="G47" s="24">
        <f t="shared" ca="1" si="4"/>
        <v>1981</v>
      </c>
      <c r="J47" s="24"/>
      <c r="K47" s="24">
        <v>45</v>
      </c>
    </row>
    <row r="48" spans="5:13">
      <c r="E48">
        <f t="shared" ca="1" si="2"/>
        <v>1978</v>
      </c>
      <c r="F48" s="24">
        <f t="shared" ca="1" si="3"/>
        <v>1978</v>
      </c>
      <c r="G48" s="24">
        <f t="shared" ca="1" si="4"/>
        <v>1980</v>
      </c>
      <c r="J48" s="24"/>
      <c r="K48" s="24">
        <v>46</v>
      </c>
    </row>
    <row r="49" spans="5:11">
      <c r="E49">
        <f t="shared" ca="1" si="2"/>
        <v>1977</v>
      </c>
      <c r="F49" s="24">
        <f t="shared" ca="1" si="3"/>
        <v>1977</v>
      </c>
      <c r="G49" s="24">
        <f t="shared" ca="1" si="4"/>
        <v>1979</v>
      </c>
      <c r="J49" s="24"/>
      <c r="K49" s="24">
        <v>47</v>
      </c>
    </row>
    <row r="50" spans="5:11">
      <c r="E50">
        <f t="shared" ca="1" si="2"/>
        <v>1976</v>
      </c>
      <c r="F50" s="24">
        <f t="shared" ca="1" si="3"/>
        <v>1976</v>
      </c>
      <c r="G50" s="24">
        <f t="shared" ca="1" si="4"/>
        <v>1978</v>
      </c>
      <c r="J50" s="24"/>
      <c r="K50" s="24">
        <v>48</v>
      </c>
    </row>
    <row r="51" spans="5:11">
      <c r="E51">
        <f t="shared" ca="1" si="2"/>
        <v>1975</v>
      </c>
      <c r="F51" s="24">
        <f t="shared" ca="1" si="3"/>
        <v>1975</v>
      </c>
      <c r="G51" s="24">
        <f t="shared" ca="1" si="4"/>
        <v>1977</v>
      </c>
      <c r="K51" s="24">
        <v>49</v>
      </c>
    </row>
    <row r="52" spans="5:11">
      <c r="E52">
        <f t="shared" ca="1" si="2"/>
        <v>1974</v>
      </c>
      <c r="F52" s="24">
        <f t="shared" ca="1" si="3"/>
        <v>1974</v>
      </c>
      <c r="G52" s="24">
        <f t="shared" ca="1" si="4"/>
        <v>1976</v>
      </c>
      <c r="K52" s="24">
        <v>50</v>
      </c>
    </row>
    <row r="53" spans="5:11">
      <c r="E53">
        <f t="shared" ca="1" si="2"/>
        <v>1973</v>
      </c>
      <c r="F53" s="24">
        <f t="shared" ca="1" si="3"/>
        <v>1973</v>
      </c>
      <c r="G53" s="24">
        <f t="shared" ca="1" si="4"/>
        <v>1975</v>
      </c>
      <c r="K53" s="24">
        <v>51</v>
      </c>
    </row>
    <row r="54" spans="5:11">
      <c r="E54">
        <f t="shared" ca="1" si="2"/>
        <v>1972</v>
      </c>
      <c r="F54" s="24">
        <f t="shared" ca="1" si="3"/>
        <v>1972</v>
      </c>
      <c r="G54" s="24">
        <f t="shared" ca="1" si="4"/>
        <v>1974</v>
      </c>
      <c r="K54" s="24">
        <v>52</v>
      </c>
    </row>
    <row r="55" spans="5:11">
      <c r="E55">
        <f t="shared" ca="1" si="2"/>
        <v>1971</v>
      </c>
      <c r="F55" s="24">
        <f t="shared" ca="1" si="3"/>
        <v>1971</v>
      </c>
      <c r="G55" s="24">
        <f t="shared" ca="1" si="4"/>
        <v>1973</v>
      </c>
      <c r="K55" s="24">
        <v>53</v>
      </c>
    </row>
    <row r="56" spans="5:11">
      <c r="E56">
        <f t="shared" ca="1" si="2"/>
        <v>1970</v>
      </c>
      <c r="F56" s="24">
        <f t="shared" ca="1" si="3"/>
        <v>1970</v>
      </c>
      <c r="G56" s="24">
        <f t="shared" ca="1" si="4"/>
        <v>1972</v>
      </c>
      <c r="K56" s="24">
        <v>54</v>
      </c>
    </row>
    <row r="57" spans="5:11">
      <c r="E57">
        <f t="shared" ca="1" si="2"/>
        <v>1969</v>
      </c>
      <c r="F57" s="24">
        <f t="shared" ca="1" si="3"/>
        <v>1969</v>
      </c>
      <c r="G57" s="24">
        <f t="shared" ca="1" si="4"/>
        <v>1971</v>
      </c>
      <c r="K57" s="24">
        <v>55</v>
      </c>
    </row>
    <row r="58" spans="5:11">
      <c r="E58">
        <f t="shared" ca="1" si="2"/>
        <v>1968</v>
      </c>
      <c r="F58" s="24">
        <f t="shared" ca="1" si="3"/>
        <v>1968</v>
      </c>
      <c r="G58" s="24">
        <f t="shared" ca="1" si="4"/>
        <v>1970</v>
      </c>
      <c r="K58" s="24">
        <v>56</v>
      </c>
    </row>
    <row r="59" spans="5:11">
      <c r="E59">
        <f t="shared" ca="1" si="2"/>
        <v>1967</v>
      </c>
      <c r="F59" s="24">
        <f t="shared" ca="1" si="3"/>
        <v>1967</v>
      </c>
      <c r="G59" s="24">
        <f t="shared" ca="1" si="4"/>
        <v>1969</v>
      </c>
      <c r="K59" s="24">
        <v>57</v>
      </c>
    </row>
    <row r="60" spans="5:11">
      <c r="E60">
        <f t="shared" ca="1" si="2"/>
        <v>1966</v>
      </c>
      <c r="F60" s="24">
        <f t="shared" ca="1" si="3"/>
        <v>1966</v>
      </c>
      <c r="G60" s="24">
        <f t="shared" ca="1" si="4"/>
        <v>1968</v>
      </c>
      <c r="K60" s="24">
        <v>58</v>
      </c>
    </row>
    <row r="61" spans="5:11">
      <c r="E61">
        <f t="shared" ca="1" si="2"/>
        <v>1965</v>
      </c>
      <c r="F61" s="24">
        <f t="shared" ca="1" si="3"/>
        <v>1965</v>
      </c>
      <c r="G61" s="24">
        <f t="shared" ca="1" si="4"/>
        <v>1967</v>
      </c>
      <c r="K61" s="24">
        <v>59</v>
      </c>
    </row>
    <row r="62" spans="5:11">
      <c r="E62">
        <f t="shared" ca="1" si="2"/>
        <v>1964</v>
      </c>
      <c r="F62" s="24">
        <f t="shared" ca="1" si="3"/>
        <v>1964</v>
      </c>
      <c r="G62" s="24">
        <f t="shared" ca="1" si="4"/>
        <v>1966</v>
      </c>
    </row>
    <row r="63" spans="5:11">
      <c r="F63" s="24">
        <f t="shared" ca="1" si="3"/>
        <v>1963</v>
      </c>
      <c r="G63" s="24">
        <f t="shared" ca="1" si="4"/>
        <v>1965</v>
      </c>
    </row>
    <row r="64" spans="5:11">
      <c r="F64" s="24">
        <f t="shared" ca="1" si="3"/>
        <v>1962</v>
      </c>
      <c r="G64" s="24">
        <f t="shared" ca="1" si="4"/>
        <v>1964</v>
      </c>
    </row>
    <row r="65" spans="6:7">
      <c r="F65" s="24">
        <f t="shared" ca="1" si="3"/>
        <v>1961</v>
      </c>
      <c r="G65" s="24">
        <f t="shared" ca="1" si="4"/>
        <v>1963</v>
      </c>
    </row>
    <row r="66" spans="6:7">
      <c r="F66" s="24">
        <f t="shared" ca="1" si="3"/>
        <v>1960</v>
      </c>
      <c r="G66" s="24">
        <f t="shared" ca="1" si="4"/>
        <v>1962</v>
      </c>
    </row>
    <row r="67" spans="6:7">
      <c r="F67" s="24">
        <f t="shared" ca="1" si="3"/>
        <v>1959</v>
      </c>
      <c r="G67" s="24">
        <f t="shared" ca="1" si="4"/>
        <v>1961</v>
      </c>
    </row>
    <row r="68" spans="6:7">
      <c r="F68" s="24">
        <f t="shared" ref="F68:F123" ca="1" si="5">F67-1</f>
        <v>1958</v>
      </c>
      <c r="G68" s="24">
        <f t="shared" ca="1" si="4"/>
        <v>1960</v>
      </c>
    </row>
    <row r="69" spans="6:7">
      <c r="F69" s="24">
        <f t="shared" ca="1" si="5"/>
        <v>1957</v>
      </c>
      <c r="G69" s="24">
        <f t="shared" ca="1" si="4"/>
        <v>1959</v>
      </c>
    </row>
    <row r="70" spans="6:7">
      <c r="F70" s="24">
        <f t="shared" ca="1" si="5"/>
        <v>1956</v>
      </c>
      <c r="G70" s="24">
        <f t="shared" ref="G70:G123" ca="1" si="6">G69-1</f>
        <v>1958</v>
      </c>
    </row>
    <row r="71" spans="6:7">
      <c r="F71" s="24">
        <f t="shared" ca="1" si="5"/>
        <v>1955</v>
      </c>
      <c r="G71" s="24">
        <f t="shared" ca="1" si="6"/>
        <v>1957</v>
      </c>
    </row>
    <row r="72" spans="6:7">
      <c r="F72" s="24">
        <f t="shared" ca="1" si="5"/>
        <v>1954</v>
      </c>
      <c r="G72" s="24">
        <f t="shared" ca="1" si="6"/>
        <v>1956</v>
      </c>
    </row>
    <row r="73" spans="6:7">
      <c r="F73" s="24">
        <f t="shared" ca="1" si="5"/>
        <v>1953</v>
      </c>
      <c r="G73" s="24">
        <f t="shared" ca="1" si="6"/>
        <v>1955</v>
      </c>
    </row>
    <row r="74" spans="6:7">
      <c r="F74" s="24">
        <f t="shared" ca="1" si="5"/>
        <v>1952</v>
      </c>
      <c r="G74" s="24">
        <f t="shared" ca="1" si="6"/>
        <v>1954</v>
      </c>
    </row>
    <row r="75" spans="6:7">
      <c r="F75" s="24">
        <f t="shared" ca="1" si="5"/>
        <v>1951</v>
      </c>
      <c r="G75" s="24">
        <f t="shared" ca="1" si="6"/>
        <v>1953</v>
      </c>
    </row>
    <row r="76" spans="6:7">
      <c r="F76" s="24">
        <f t="shared" ca="1" si="5"/>
        <v>1950</v>
      </c>
      <c r="G76" s="24">
        <f t="shared" ca="1" si="6"/>
        <v>1952</v>
      </c>
    </row>
    <row r="77" spans="6:7">
      <c r="F77" s="24">
        <f t="shared" ca="1" si="5"/>
        <v>1949</v>
      </c>
      <c r="G77" s="24">
        <f t="shared" ca="1" si="6"/>
        <v>1951</v>
      </c>
    </row>
    <row r="78" spans="6:7">
      <c r="F78" s="24">
        <f t="shared" ca="1" si="5"/>
        <v>1948</v>
      </c>
      <c r="G78" s="24">
        <f t="shared" ca="1" si="6"/>
        <v>1950</v>
      </c>
    </row>
    <row r="79" spans="6:7">
      <c r="F79" s="24">
        <f t="shared" ca="1" si="5"/>
        <v>1947</v>
      </c>
      <c r="G79" s="24">
        <f t="shared" ca="1" si="6"/>
        <v>1949</v>
      </c>
    </row>
    <row r="80" spans="6:7">
      <c r="F80" s="24">
        <f t="shared" ca="1" si="5"/>
        <v>1946</v>
      </c>
      <c r="G80" s="24">
        <f t="shared" ca="1" si="6"/>
        <v>1948</v>
      </c>
    </row>
    <row r="81" spans="6:7">
      <c r="F81" s="24">
        <f t="shared" ca="1" si="5"/>
        <v>1945</v>
      </c>
      <c r="G81" s="24">
        <f t="shared" ca="1" si="6"/>
        <v>1947</v>
      </c>
    </row>
    <row r="82" spans="6:7">
      <c r="F82" s="24">
        <f t="shared" ca="1" si="5"/>
        <v>1944</v>
      </c>
      <c r="G82" s="24">
        <f t="shared" ca="1" si="6"/>
        <v>1946</v>
      </c>
    </row>
    <row r="83" spans="6:7">
      <c r="F83" s="24">
        <f t="shared" ca="1" si="5"/>
        <v>1943</v>
      </c>
      <c r="G83" s="24">
        <f t="shared" ca="1" si="6"/>
        <v>1945</v>
      </c>
    </row>
    <row r="84" spans="6:7">
      <c r="F84" s="24">
        <f t="shared" ca="1" si="5"/>
        <v>1942</v>
      </c>
      <c r="G84" s="24">
        <f t="shared" ca="1" si="6"/>
        <v>1944</v>
      </c>
    </row>
    <row r="85" spans="6:7">
      <c r="F85" s="24">
        <f t="shared" ca="1" si="5"/>
        <v>1941</v>
      </c>
      <c r="G85" s="24">
        <f t="shared" ca="1" si="6"/>
        <v>1943</v>
      </c>
    </row>
    <row r="86" spans="6:7">
      <c r="F86" s="24">
        <f t="shared" ca="1" si="5"/>
        <v>1940</v>
      </c>
      <c r="G86" s="24">
        <f t="shared" ca="1" si="6"/>
        <v>1942</v>
      </c>
    </row>
    <row r="87" spans="6:7">
      <c r="F87" s="24">
        <f t="shared" ca="1" si="5"/>
        <v>1939</v>
      </c>
      <c r="G87" s="24">
        <f t="shared" ca="1" si="6"/>
        <v>1941</v>
      </c>
    </row>
    <row r="88" spans="6:7">
      <c r="F88" s="24">
        <f t="shared" ca="1" si="5"/>
        <v>1938</v>
      </c>
      <c r="G88" s="24">
        <f t="shared" ca="1" si="6"/>
        <v>1940</v>
      </c>
    </row>
    <row r="89" spans="6:7">
      <c r="F89" s="24">
        <f t="shared" ca="1" si="5"/>
        <v>1937</v>
      </c>
      <c r="G89" s="24">
        <f t="shared" ca="1" si="6"/>
        <v>1939</v>
      </c>
    </row>
    <row r="90" spans="6:7">
      <c r="F90" s="24">
        <f t="shared" ca="1" si="5"/>
        <v>1936</v>
      </c>
      <c r="G90" s="24">
        <f t="shared" ca="1" si="6"/>
        <v>1938</v>
      </c>
    </row>
    <row r="91" spans="6:7">
      <c r="F91" s="24">
        <f t="shared" ca="1" si="5"/>
        <v>1935</v>
      </c>
      <c r="G91" s="24">
        <f t="shared" ca="1" si="6"/>
        <v>1937</v>
      </c>
    </row>
    <row r="92" spans="6:7">
      <c r="F92" s="24">
        <f t="shared" ca="1" si="5"/>
        <v>1934</v>
      </c>
      <c r="G92" s="24">
        <f t="shared" ca="1" si="6"/>
        <v>1936</v>
      </c>
    </row>
    <row r="93" spans="6:7">
      <c r="F93" s="24">
        <f t="shared" ca="1" si="5"/>
        <v>1933</v>
      </c>
      <c r="G93" s="24">
        <f t="shared" ca="1" si="6"/>
        <v>1935</v>
      </c>
    </row>
    <row r="94" spans="6:7">
      <c r="F94" s="24">
        <f t="shared" ca="1" si="5"/>
        <v>1932</v>
      </c>
      <c r="G94" s="24">
        <f t="shared" ca="1" si="6"/>
        <v>1934</v>
      </c>
    </row>
    <row r="95" spans="6:7">
      <c r="F95" s="24">
        <f t="shared" ca="1" si="5"/>
        <v>1931</v>
      </c>
      <c r="G95" s="24">
        <f t="shared" ca="1" si="6"/>
        <v>1933</v>
      </c>
    </row>
    <row r="96" spans="6:7">
      <c r="F96" s="24">
        <f t="shared" ca="1" si="5"/>
        <v>1930</v>
      </c>
      <c r="G96" s="24">
        <f t="shared" ca="1" si="6"/>
        <v>1932</v>
      </c>
    </row>
    <row r="97" spans="6:7">
      <c r="F97" s="24">
        <f t="shared" ca="1" si="5"/>
        <v>1929</v>
      </c>
      <c r="G97" s="24">
        <f t="shared" ca="1" si="6"/>
        <v>1931</v>
      </c>
    </row>
    <row r="98" spans="6:7">
      <c r="F98" s="24">
        <f t="shared" ca="1" si="5"/>
        <v>1928</v>
      </c>
      <c r="G98" s="24">
        <f t="shared" ca="1" si="6"/>
        <v>1930</v>
      </c>
    </row>
    <row r="99" spans="6:7">
      <c r="F99" s="24">
        <f t="shared" ca="1" si="5"/>
        <v>1927</v>
      </c>
      <c r="G99" s="24">
        <f t="shared" ca="1" si="6"/>
        <v>1929</v>
      </c>
    </row>
    <row r="100" spans="6:7">
      <c r="F100" s="24">
        <f t="shared" ca="1" si="5"/>
        <v>1926</v>
      </c>
      <c r="G100" s="24">
        <f t="shared" ca="1" si="6"/>
        <v>1928</v>
      </c>
    </row>
    <row r="101" spans="6:7">
      <c r="F101" s="24">
        <f t="shared" ca="1" si="5"/>
        <v>1925</v>
      </c>
      <c r="G101" s="24">
        <f t="shared" ca="1" si="6"/>
        <v>1927</v>
      </c>
    </row>
    <row r="102" spans="6:7">
      <c r="F102" s="24">
        <f t="shared" ca="1" si="5"/>
        <v>1924</v>
      </c>
      <c r="G102" s="24">
        <f t="shared" ca="1" si="6"/>
        <v>1926</v>
      </c>
    </row>
    <row r="103" spans="6:7">
      <c r="F103" s="24">
        <f t="shared" ca="1" si="5"/>
        <v>1923</v>
      </c>
      <c r="G103" s="24">
        <f t="shared" ca="1" si="6"/>
        <v>1925</v>
      </c>
    </row>
    <row r="104" spans="6:7">
      <c r="F104" s="24">
        <f t="shared" ca="1" si="5"/>
        <v>1922</v>
      </c>
      <c r="G104" s="24">
        <f t="shared" ca="1" si="6"/>
        <v>1924</v>
      </c>
    </row>
    <row r="105" spans="6:7">
      <c r="F105" s="24">
        <f t="shared" ca="1" si="5"/>
        <v>1921</v>
      </c>
      <c r="G105" s="24">
        <f t="shared" ca="1" si="6"/>
        <v>1923</v>
      </c>
    </row>
    <row r="106" spans="6:7">
      <c r="F106" s="24">
        <f t="shared" ca="1" si="5"/>
        <v>1920</v>
      </c>
      <c r="G106" s="24">
        <f t="shared" ca="1" si="6"/>
        <v>1922</v>
      </c>
    </row>
    <row r="107" spans="6:7">
      <c r="F107" s="24">
        <f t="shared" ca="1" si="5"/>
        <v>1919</v>
      </c>
      <c r="G107" s="24">
        <f t="shared" ca="1" si="6"/>
        <v>1921</v>
      </c>
    </row>
    <row r="108" spans="6:7">
      <c r="F108" s="24">
        <f t="shared" ca="1" si="5"/>
        <v>1918</v>
      </c>
      <c r="G108" s="24">
        <f t="shared" ca="1" si="6"/>
        <v>1920</v>
      </c>
    </row>
    <row r="109" spans="6:7">
      <c r="F109" s="24">
        <f t="shared" ca="1" si="5"/>
        <v>1917</v>
      </c>
      <c r="G109" s="24">
        <f t="shared" ca="1" si="6"/>
        <v>1919</v>
      </c>
    </row>
    <row r="110" spans="6:7">
      <c r="F110" s="24">
        <f t="shared" ca="1" si="5"/>
        <v>1916</v>
      </c>
      <c r="G110" s="24">
        <f t="shared" ca="1" si="6"/>
        <v>1918</v>
      </c>
    </row>
    <row r="111" spans="6:7">
      <c r="F111" s="24">
        <f t="shared" ca="1" si="5"/>
        <v>1915</v>
      </c>
      <c r="G111" s="24">
        <f t="shared" ca="1" si="6"/>
        <v>1917</v>
      </c>
    </row>
    <row r="112" spans="6:7">
      <c r="F112" s="24">
        <f t="shared" ca="1" si="5"/>
        <v>1914</v>
      </c>
      <c r="G112" s="24">
        <f t="shared" ca="1" si="6"/>
        <v>1916</v>
      </c>
    </row>
    <row r="113" spans="6:7">
      <c r="F113" s="24">
        <f t="shared" ca="1" si="5"/>
        <v>1913</v>
      </c>
      <c r="G113" s="24">
        <f t="shared" ca="1" si="6"/>
        <v>1915</v>
      </c>
    </row>
    <row r="114" spans="6:7">
      <c r="F114" s="24">
        <f t="shared" ca="1" si="5"/>
        <v>1912</v>
      </c>
      <c r="G114" s="24">
        <f t="shared" ca="1" si="6"/>
        <v>1914</v>
      </c>
    </row>
    <row r="115" spans="6:7">
      <c r="F115" s="24">
        <f t="shared" ca="1" si="5"/>
        <v>1911</v>
      </c>
      <c r="G115" s="24">
        <f t="shared" ca="1" si="6"/>
        <v>1913</v>
      </c>
    </row>
    <row r="116" spans="6:7">
      <c r="F116" s="24">
        <f t="shared" ca="1" si="5"/>
        <v>1910</v>
      </c>
      <c r="G116" s="24">
        <f t="shared" ca="1" si="6"/>
        <v>1912</v>
      </c>
    </row>
    <row r="117" spans="6:7">
      <c r="F117" s="24">
        <f t="shared" ca="1" si="5"/>
        <v>1909</v>
      </c>
      <c r="G117" s="24">
        <f t="shared" ca="1" si="6"/>
        <v>1911</v>
      </c>
    </row>
    <row r="118" spans="6:7">
      <c r="F118" s="24">
        <f t="shared" ca="1" si="5"/>
        <v>1908</v>
      </c>
      <c r="G118" s="24">
        <f t="shared" ca="1" si="6"/>
        <v>1910</v>
      </c>
    </row>
    <row r="119" spans="6:7">
      <c r="F119" s="24">
        <f t="shared" ca="1" si="5"/>
        <v>1907</v>
      </c>
      <c r="G119" s="24">
        <f t="shared" ca="1" si="6"/>
        <v>1909</v>
      </c>
    </row>
    <row r="120" spans="6:7">
      <c r="F120" s="24">
        <f t="shared" ca="1" si="5"/>
        <v>1906</v>
      </c>
      <c r="G120" s="24">
        <f t="shared" ca="1" si="6"/>
        <v>1908</v>
      </c>
    </row>
    <row r="121" spans="6:7">
      <c r="F121" s="24">
        <f t="shared" ca="1" si="5"/>
        <v>1905</v>
      </c>
      <c r="G121" s="24">
        <f t="shared" ca="1" si="6"/>
        <v>1907</v>
      </c>
    </row>
    <row r="122" spans="6:7">
      <c r="F122" s="24">
        <f t="shared" ca="1" si="5"/>
        <v>1904</v>
      </c>
      <c r="G122" s="24">
        <f t="shared" ca="1" si="6"/>
        <v>1906</v>
      </c>
    </row>
    <row r="123" spans="6:7">
      <c r="F123" s="24">
        <f t="shared" ca="1" si="5"/>
        <v>1903</v>
      </c>
      <c r="G123" s="24">
        <f t="shared" ca="1" si="6"/>
        <v>1905</v>
      </c>
    </row>
  </sheetData>
  <phoneticPr fontId="2"/>
  <pageMargins left="0.7" right="0.7"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B2C17-4CBE-4239-A6CF-14F896A7A533}">
  <sheetPr>
    <pageSetUpPr fitToPage="1"/>
  </sheetPr>
  <dimension ref="A1:G68"/>
  <sheetViews>
    <sheetView view="pageBreakPreview" zoomScale="90" zoomScaleNormal="100" zoomScaleSheetLayoutView="90" workbookViewId="0">
      <selection activeCell="E18" sqref="E18"/>
    </sheetView>
  </sheetViews>
  <sheetFormatPr defaultColWidth="9.3984375" defaultRowHeight="13.2"/>
  <cols>
    <col min="1" max="1" width="1.09765625" style="610" customWidth="1"/>
    <col min="2" max="2" width="7.59765625" style="611" customWidth="1"/>
    <col min="3" max="3" width="15.59765625" style="612" customWidth="1"/>
    <col min="4" max="4" width="18.19921875" style="613" customWidth="1"/>
    <col min="5" max="5" width="65.59765625" style="613" customWidth="1"/>
    <col min="6" max="6" width="12.19921875" style="614" customWidth="1"/>
    <col min="7" max="16384" width="9.3984375" style="612"/>
  </cols>
  <sheetData>
    <row r="1" spans="1:6" ht="16.5" customHeight="1">
      <c r="A1" s="610" t="s">
        <v>497</v>
      </c>
    </row>
    <row r="2" spans="1:6" ht="16.5" customHeight="1">
      <c r="A2" s="610" t="s">
        <v>498</v>
      </c>
      <c r="B2" s="615"/>
    </row>
    <row r="3" spans="1:6" s="618" customFormat="1">
      <c r="A3" s="616" t="s">
        <v>499</v>
      </c>
      <c r="B3" s="617"/>
      <c r="F3" s="619"/>
    </row>
    <row r="4" spans="1:6" ht="4.95" customHeight="1">
      <c r="A4" s="620"/>
      <c r="B4" s="621"/>
      <c r="C4" s="611"/>
      <c r="D4" s="611"/>
      <c r="E4" s="611"/>
    </row>
    <row r="5" spans="1:6">
      <c r="A5" s="622" t="s">
        <v>500</v>
      </c>
      <c r="B5" s="623"/>
      <c r="C5" s="624"/>
      <c r="D5" s="625"/>
      <c r="E5" s="626"/>
      <c r="F5" s="627"/>
    </row>
    <row r="6" spans="1:6" ht="6" customHeight="1">
      <c r="B6" s="628"/>
      <c r="C6" s="629"/>
      <c r="D6" s="630"/>
    </row>
    <row r="7" spans="1:6">
      <c r="B7" s="631" t="s">
        <v>501</v>
      </c>
      <c r="C7" s="1018" t="s">
        <v>502</v>
      </c>
      <c r="D7" s="1019"/>
      <c r="E7" s="632" t="s">
        <v>503</v>
      </c>
      <c r="F7" s="632" t="s">
        <v>504</v>
      </c>
    </row>
    <row r="8" spans="1:6" ht="19.95" customHeight="1">
      <c r="B8" s="633" t="s">
        <v>505</v>
      </c>
      <c r="C8" s="1020" t="s">
        <v>506</v>
      </c>
      <c r="D8" s="1021"/>
      <c r="E8" s="634" t="s">
        <v>507</v>
      </c>
      <c r="F8" s="635" t="s">
        <v>508</v>
      </c>
    </row>
    <row r="9" spans="1:6" ht="19.95" customHeight="1">
      <c r="B9" s="633" t="s">
        <v>509</v>
      </c>
      <c r="C9" s="1020" t="s">
        <v>510</v>
      </c>
      <c r="D9" s="1021"/>
      <c r="E9" s="634" t="s">
        <v>511</v>
      </c>
      <c r="F9" s="635" t="s">
        <v>508</v>
      </c>
    </row>
    <row r="10" spans="1:6" ht="19.95" customHeight="1">
      <c r="B10" s="633" t="s">
        <v>512</v>
      </c>
      <c r="C10" s="1020" t="s">
        <v>513</v>
      </c>
      <c r="D10" s="1021"/>
      <c r="E10" s="634" t="s">
        <v>514</v>
      </c>
      <c r="F10" s="635" t="s">
        <v>508</v>
      </c>
    </row>
    <row r="11" spans="1:6" ht="19.95" customHeight="1">
      <c r="B11" s="633" t="s">
        <v>515</v>
      </c>
      <c r="C11" s="1020" t="s">
        <v>516</v>
      </c>
      <c r="D11" s="1021"/>
      <c r="E11" s="634" t="s">
        <v>517</v>
      </c>
      <c r="F11" s="635" t="s">
        <v>508</v>
      </c>
    </row>
    <row r="12" spans="1:6" ht="44.55" customHeight="1">
      <c r="B12" s="636" t="s">
        <v>518</v>
      </c>
      <c r="C12" s="1016" t="s">
        <v>519</v>
      </c>
      <c r="D12" s="1017"/>
      <c r="E12" s="637" t="s">
        <v>520</v>
      </c>
      <c r="F12" s="635" t="s">
        <v>508</v>
      </c>
    </row>
    <row r="13" spans="1:6" ht="7.5" customHeight="1">
      <c r="B13" s="614"/>
    </row>
    <row r="14" spans="1:6">
      <c r="A14" s="622" t="s">
        <v>521</v>
      </c>
      <c r="B14" s="623"/>
      <c r="C14" s="627"/>
      <c r="D14" s="626"/>
      <c r="E14" s="626"/>
      <c r="F14" s="627"/>
    </row>
    <row r="15" spans="1:6" ht="6" customHeight="1">
      <c r="B15" s="614"/>
    </row>
    <row r="16" spans="1:6">
      <c r="B16" s="631" t="s">
        <v>501</v>
      </c>
      <c r="C16" s="1018" t="s">
        <v>502</v>
      </c>
      <c r="D16" s="1019"/>
      <c r="E16" s="632" t="s">
        <v>503</v>
      </c>
      <c r="F16" s="632" t="s">
        <v>504</v>
      </c>
    </row>
    <row r="17" spans="1:6" ht="19.95" customHeight="1">
      <c r="B17" s="1022" t="s">
        <v>522</v>
      </c>
      <c r="C17" s="1024" t="s">
        <v>523</v>
      </c>
      <c r="D17" s="1025"/>
      <c r="E17" s="634" t="s">
        <v>524</v>
      </c>
      <c r="F17" s="635" t="s">
        <v>508</v>
      </c>
    </row>
    <row r="18" spans="1:6" ht="20.100000000000001" customHeight="1">
      <c r="B18" s="1023"/>
      <c r="C18" s="1026" t="s">
        <v>525</v>
      </c>
      <c r="D18" s="1025"/>
      <c r="E18" s="634" t="s">
        <v>526</v>
      </c>
      <c r="F18" s="635" t="s">
        <v>508</v>
      </c>
    </row>
    <row r="19" spans="1:6" ht="7.5" customHeight="1"/>
    <row r="20" spans="1:6">
      <c r="A20" s="622" t="s">
        <v>527</v>
      </c>
      <c r="B20" s="623"/>
      <c r="C20" s="627"/>
      <c r="D20" s="626"/>
      <c r="E20" s="626"/>
      <c r="F20" s="627"/>
    </row>
    <row r="21" spans="1:6" ht="6" customHeight="1"/>
    <row r="22" spans="1:6">
      <c r="B22" s="631" t="s">
        <v>501</v>
      </c>
      <c r="C22" s="1018" t="s">
        <v>502</v>
      </c>
      <c r="D22" s="1019"/>
      <c r="E22" s="632" t="s">
        <v>503</v>
      </c>
      <c r="F22" s="632" t="s">
        <v>504</v>
      </c>
    </row>
    <row r="23" spans="1:6" ht="64.5" customHeight="1">
      <c r="B23" s="635" t="s">
        <v>528</v>
      </c>
      <c r="C23" s="1026" t="s">
        <v>529</v>
      </c>
      <c r="D23" s="1025"/>
      <c r="E23" s="634" t="s">
        <v>530</v>
      </c>
      <c r="F23" s="635" t="s">
        <v>508</v>
      </c>
    </row>
    <row r="24" spans="1:6" ht="20.399999999999999" customHeight="1">
      <c r="B24" s="1027" t="s">
        <v>531</v>
      </c>
      <c r="C24" s="1029" t="s">
        <v>532</v>
      </c>
      <c r="D24" s="1025"/>
      <c r="E24" s="1030" t="s">
        <v>533</v>
      </c>
      <c r="F24" s="1032" t="s">
        <v>508</v>
      </c>
    </row>
    <row r="25" spans="1:6" ht="20.399999999999999" customHeight="1">
      <c r="B25" s="1028"/>
      <c r="C25" s="1026" t="s">
        <v>534</v>
      </c>
      <c r="D25" s="1025"/>
      <c r="E25" s="1031"/>
      <c r="F25" s="1032"/>
    </row>
    <row r="26" spans="1:6" ht="82.05" customHeight="1">
      <c r="B26" s="635" t="s">
        <v>535</v>
      </c>
      <c r="C26" s="1026" t="s">
        <v>536</v>
      </c>
      <c r="D26" s="1025"/>
      <c r="E26" s="634" t="s">
        <v>537</v>
      </c>
      <c r="F26" s="1032"/>
    </row>
    <row r="27" spans="1:6" ht="7.5" customHeight="1"/>
    <row r="28" spans="1:6">
      <c r="A28" s="622" t="s">
        <v>538</v>
      </c>
      <c r="B28" s="623"/>
      <c r="C28" s="627"/>
      <c r="D28" s="626"/>
      <c r="E28" s="626"/>
      <c r="F28" s="627"/>
    </row>
    <row r="29" spans="1:6" ht="6" customHeight="1"/>
    <row r="30" spans="1:6">
      <c r="B30" s="631" t="s">
        <v>501</v>
      </c>
      <c r="C30" s="1018" t="s">
        <v>502</v>
      </c>
      <c r="D30" s="1019"/>
      <c r="E30" s="632" t="s">
        <v>503</v>
      </c>
      <c r="F30" s="632" t="s">
        <v>504</v>
      </c>
    </row>
    <row r="31" spans="1:6" ht="41.4" customHeight="1">
      <c r="A31" s="638"/>
      <c r="B31" s="639" t="s">
        <v>539</v>
      </c>
      <c r="C31" s="1034" t="s">
        <v>540</v>
      </c>
      <c r="D31" s="1035"/>
      <c r="E31" s="640" t="s">
        <v>541</v>
      </c>
      <c r="F31" s="635" t="s">
        <v>508</v>
      </c>
    </row>
    <row r="32" spans="1:6" ht="118.95" customHeight="1">
      <c r="B32" s="635" t="s">
        <v>542</v>
      </c>
      <c r="C32" s="1036" t="s">
        <v>543</v>
      </c>
      <c r="D32" s="1036"/>
      <c r="E32" s="637" t="s">
        <v>544</v>
      </c>
      <c r="F32" s="635" t="s">
        <v>508</v>
      </c>
    </row>
    <row r="33" spans="1:7" ht="220.5" customHeight="1">
      <c r="B33" s="635" t="s">
        <v>545</v>
      </c>
      <c r="C33" s="1037" t="s">
        <v>546</v>
      </c>
      <c r="D33" s="1038"/>
      <c r="E33" s="634" t="s">
        <v>547</v>
      </c>
      <c r="F33" s="635" t="s">
        <v>508</v>
      </c>
    </row>
    <row r="34" spans="1:7" ht="169.95" customHeight="1">
      <c r="B34" s="635" t="s">
        <v>548</v>
      </c>
      <c r="C34" s="1029" t="s">
        <v>549</v>
      </c>
      <c r="D34" s="1025"/>
      <c r="E34" s="634" t="s">
        <v>550</v>
      </c>
      <c r="F34" s="641" t="s">
        <v>551</v>
      </c>
    </row>
    <row r="35" spans="1:7" ht="69.45" customHeight="1">
      <c r="B35" s="635" t="s">
        <v>552</v>
      </c>
      <c r="C35" s="1029" t="s">
        <v>553</v>
      </c>
      <c r="D35" s="1039"/>
      <c r="E35" s="634" t="s">
        <v>554</v>
      </c>
      <c r="F35" s="635" t="s">
        <v>555</v>
      </c>
    </row>
    <row r="36" spans="1:7" ht="100.95" customHeight="1">
      <c r="B36" s="635" t="s">
        <v>556</v>
      </c>
      <c r="C36" s="1040" t="s">
        <v>557</v>
      </c>
      <c r="D36" s="1040"/>
      <c r="E36" s="634" t="s">
        <v>558</v>
      </c>
      <c r="F36" s="635" t="s">
        <v>508</v>
      </c>
    </row>
    <row r="37" spans="1:7" ht="7.5" customHeight="1">
      <c r="B37" s="614"/>
      <c r="E37" s="642"/>
    </row>
    <row r="38" spans="1:7">
      <c r="A38" s="622" t="s">
        <v>559</v>
      </c>
      <c r="B38" s="643"/>
      <c r="C38" s="627"/>
      <c r="D38" s="644"/>
      <c r="E38" s="644"/>
      <c r="F38" s="627"/>
    </row>
    <row r="39" spans="1:7" ht="6" customHeight="1">
      <c r="B39" s="614"/>
      <c r="D39" s="642"/>
      <c r="E39" s="642"/>
    </row>
    <row r="40" spans="1:7">
      <c r="B40" s="631" t="s">
        <v>501</v>
      </c>
      <c r="C40" s="1018" t="s">
        <v>502</v>
      </c>
      <c r="D40" s="1019"/>
      <c r="E40" s="632" t="s">
        <v>503</v>
      </c>
      <c r="F40" s="632" t="s">
        <v>504</v>
      </c>
    </row>
    <row r="41" spans="1:7" ht="105.6" customHeight="1">
      <c r="B41" s="1032" t="s">
        <v>560</v>
      </c>
      <c r="C41" s="1041" t="s">
        <v>561</v>
      </c>
      <c r="D41" s="1041" t="s">
        <v>562</v>
      </c>
      <c r="E41" s="1041"/>
      <c r="F41" s="1030" t="s">
        <v>563</v>
      </c>
    </row>
    <row r="42" spans="1:7" ht="19.95" customHeight="1">
      <c r="B42" s="1032"/>
      <c r="C42" s="1041"/>
      <c r="D42" s="634" t="s">
        <v>564</v>
      </c>
      <c r="E42" s="634" t="s">
        <v>565</v>
      </c>
      <c r="F42" s="1033"/>
    </row>
    <row r="43" spans="1:7" ht="42" customHeight="1">
      <c r="B43" s="1032"/>
      <c r="C43" s="1041"/>
      <c r="D43" s="634" t="s">
        <v>566</v>
      </c>
      <c r="E43" s="634" t="s">
        <v>567</v>
      </c>
      <c r="F43" s="1033"/>
    </row>
    <row r="44" spans="1:7" ht="31.95" customHeight="1">
      <c r="B44" s="1032"/>
      <c r="C44" s="1041"/>
      <c r="D44" s="634" t="s">
        <v>568</v>
      </c>
      <c r="E44" s="634" t="s">
        <v>569</v>
      </c>
      <c r="F44" s="1033"/>
    </row>
    <row r="45" spans="1:7" ht="42" customHeight="1">
      <c r="B45" s="1032"/>
      <c r="C45" s="1041"/>
      <c r="D45" s="641" t="s">
        <v>570</v>
      </c>
      <c r="E45" s="634" t="s">
        <v>571</v>
      </c>
      <c r="F45" s="1033"/>
      <c r="G45" s="642"/>
    </row>
    <row r="46" spans="1:7" ht="31.95" customHeight="1">
      <c r="B46" s="1032"/>
      <c r="C46" s="1041"/>
      <c r="D46" s="634" t="s">
        <v>572</v>
      </c>
      <c r="E46" s="634" t="s">
        <v>573</v>
      </c>
      <c r="F46" s="1031"/>
      <c r="G46" s="642"/>
    </row>
    <row r="47" spans="1:7" ht="7.5" customHeight="1">
      <c r="B47" s="614"/>
      <c r="E47" s="642"/>
    </row>
    <row r="48" spans="1:7">
      <c r="A48" s="622" t="s">
        <v>574</v>
      </c>
      <c r="B48" s="643"/>
      <c r="C48" s="627"/>
      <c r="D48" s="626"/>
      <c r="E48" s="644"/>
      <c r="F48" s="627"/>
    </row>
    <row r="49" spans="1:7" ht="6" customHeight="1">
      <c r="B49" s="614"/>
      <c r="E49" s="642"/>
    </row>
    <row r="50" spans="1:7">
      <c r="B50" s="631" t="s">
        <v>501</v>
      </c>
      <c r="C50" s="1018" t="s">
        <v>502</v>
      </c>
      <c r="D50" s="1019"/>
      <c r="E50" s="632" t="s">
        <v>503</v>
      </c>
      <c r="F50" s="632" t="s">
        <v>504</v>
      </c>
    </row>
    <row r="51" spans="1:7" ht="44.55" customHeight="1">
      <c r="B51" s="635" t="s">
        <v>575</v>
      </c>
      <c r="C51" s="1029" t="s">
        <v>576</v>
      </c>
      <c r="D51" s="1039"/>
      <c r="E51" s="634" t="s">
        <v>577</v>
      </c>
      <c r="F51" s="635" t="s">
        <v>555</v>
      </c>
    </row>
    <row r="52" spans="1:7" ht="44.55" customHeight="1">
      <c r="B52" s="639" t="s">
        <v>578</v>
      </c>
      <c r="C52" s="1043" t="s">
        <v>579</v>
      </c>
      <c r="D52" s="1044"/>
      <c r="E52" s="634" t="s">
        <v>580</v>
      </c>
      <c r="F52" s="635" t="s">
        <v>555</v>
      </c>
    </row>
    <row r="53" spans="1:7" ht="32.549999999999997" customHeight="1">
      <c r="B53" s="635" t="s">
        <v>581</v>
      </c>
      <c r="C53" s="1040" t="s">
        <v>582</v>
      </c>
      <c r="D53" s="1040"/>
      <c r="E53" s="634" t="s">
        <v>583</v>
      </c>
      <c r="F53" s="635" t="s">
        <v>555</v>
      </c>
    </row>
    <row r="54" spans="1:7" ht="7.5" customHeight="1">
      <c r="B54" s="614"/>
      <c r="C54" s="642"/>
      <c r="D54" s="642"/>
      <c r="E54" s="642"/>
    </row>
    <row r="55" spans="1:7">
      <c r="A55" s="622" t="s">
        <v>527</v>
      </c>
      <c r="B55" s="643"/>
      <c r="C55" s="627"/>
      <c r="D55" s="644"/>
      <c r="E55" s="644"/>
      <c r="F55" s="627"/>
    </row>
    <row r="56" spans="1:7" ht="6" customHeight="1">
      <c r="B56" s="614"/>
      <c r="D56" s="642"/>
      <c r="E56" s="642"/>
    </row>
    <row r="57" spans="1:7">
      <c r="B57" s="631" t="s">
        <v>501</v>
      </c>
      <c r="C57" s="1018" t="s">
        <v>502</v>
      </c>
      <c r="D57" s="1019"/>
      <c r="E57" s="632" t="s">
        <v>503</v>
      </c>
      <c r="F57" s="632" t="s">
        <v>504</v>
      </c>
    </row>
    <row r="58" spans="1:7" ht="65.55" customHeight="1">
      <c r="B58" s="635" t="s">
        <v>584</v>
      </c>
      <c r="C58" s="1034" t="s">
        <v>585</v>
      </c>
      <c r="D58" s="1035"/>
      <c r="E58" s="634" t="s">
        <v>586</v>
      </c>
      <c r="F58" s="635" t="s">
        <v>555</v>
      </c>
    </row>
    <row r="59" spans="1:7" ht="7.5" customHeight="1">
      <c r="B59" s="614"/>
      <c r="D59" s="642"/>
      <c r="E59" s="642"/>
    </row>
    <row r="60" spans="1:7">
      <c r="A60" s="622" t="s">
        <v>587</v>
      </c>
      <c r="B60" s="643"/>
      <c r="C60" s="627"/>
      <c r="D60" s="644"/>
      <c r="E60" s="644"/>
      <c r="F60" s="627"/>
    </row>
    <row r="61" spans="1:7" ht="6" customHeight="1">
      <c r="B61" s="614"/>
      <c r="D61" s="642"/>
      <c r="E61" s="642"/>
    </row>
    <row r="62" spans="1:7">
      <c r="B62" s="631" t="s">
        <v>501</v>
      </c>
      <c r="C62" s="1018" t="s">
        <v>502</v>
      </c>
      <c r="D62" s="1019"/>
      <c r="E62" s="632" t="s">
        <v>503</v>
      </c>
      <c r="F62" s="632" t="s">
        <v>504</v>
      </c>
    </row>
    <row r="63" spans="1:7" ht="23.4" customHeight="1">
      <c r="B63" s="635" t="s">
        <v>588</v>
      </c>
      <c r="C63" s="1020" t="s">
        <v>589</v>
      </c>
      <c r="D63" s="1021"/>
      <c r="E63" s="634" t="s">
        <v>590</v>
      </c>
      <c r="F63" s="635" t="s">
        <v>591</v>
      </c>
    </row>
    <row r="64" spans="1:7" ht="7.5" customHeight="1">
      <c r="B64" s="614"/>
      <c r="E64" s="642"/>
      <c r="G64" s="642"/>
    </row>
    <row r="65" spans="1:6">
      <c r="A65" s="622" t="s">
        <v>592</v>
      </c>
      <c r="B65" s="643"/>
      <c r="C65" s="627"/>
      <c r="D65" s="644"/>
      <c r="E65" s="644"/>
      <c r="F65" s="627"/>
    </row>
    <row r="66" spans="1:6" ht="6" customHeight="1">
      <c r="B66" s="614"/>
      <c r="D66" s="642"/>
      <c r="E66" s="642"/>
    </row>
    <row r="67" spans="1:6">
      <c r="B67" s="631" t="s">
        <v>501</v>
      </c>
      <c r="C67" s="1018" t="s">
        <v>502</v>
      </c>
      <c r="D67" s="1019"/>
      <c r="E67" s="632" t="s">
        <v>503</v>
      </c>
      <c r="F67" s="632" t="s">
        <v>504</v>
      </c>
    </row>
    <row r="68" spans="1:6" ht="65.55" customHeight="1">
      <c r="B68" s="635"/>
      <c r="C68" s="1042" t="s">
        <v>593</v>
      </c>
      <c r="D68" s="1021"/>
      <c r="E68" s="634" t="s">
        <v>594</v>
      </c>
      <c r="F68" s="635" t="s">
        <v>508</v>
      </c>
    </row>
  </sheetData>
  <sheetProtection password="E3D7" sheet="1" objects="1" scenarios="1"/>
  <mergeCells count="40">
    <mergeCell ref="C67:D67"/>
    <mergeCell ref="C68:D68"/>
    <mergeCell ref="C50:D50"/>
    <mergeCell ref="C51:D51"/>
    <mergeCell ref="C52:D52"/>
    <mergeCell ref="C53:D53"/>
    <mergeCell ref="C57:D57"/>
    <mergeCell ref="C58:D58"/>
    <mergeCell ref="B41:B46"/>
    <mergeCell ref="C41:C46"/>
    <mergeCell ref="D41:E41"/>
    <mergeCell ref="C62:D62"/>
    <mergeCell ref="C63:D63"/>
    <mergeCell ref="E24:E25"/>
    <mergeCell ref="F24:F26"/>
    <mergeCell ref="C25:D25"/>
    <mergeCell ref="C26:D26"/>
    <mergeCell ref="F41:F46"/>
    <mergeCell ref="C30:D30"/>
    <mergeCell ref="C31:D31"/>
    <mergeCell ref="C32:D32"/>
    <mergeCell ref="C33:D33"/>
    <mergeCell ref="C34:D34"/>
    <mergeCell ref="C35:D35"/>
    <mergeCell ref="C36:D36"/>
    <mergeCell ref="C40:D40"/>
    <mergeCell ref="B17:B18"/>
    <mergeCell ref="C17:D17"/>
    <mergeCell ref="C18:D18"/>
    <mergeCell ref="C22:D22"/>
    <mergeCell ref="B24:B25"/>
    <mergeCell ref="C24:D24"/>
    <mergeCell ref="C23:D23"/>
    <mergeCell ref="C12:D12"/>
    <mergeCell ref="C16:D16"/>
    <mergeCell ref="C7:D7"/>
    <mergeCell ref="C8:D8"/>
    <mergeCell ref="C9:D9"/>
    <mergeCell ref="C10:D10"/>
    <mergeCell ref="C11:D11"/>
  </mergeCells>
  <phoneticPr fontId="2"/>
  <printOptions horizontalCentered="1"/>
  <pageMargins left="0.6692913385826772" right="0.6692913385826772" top="0.6692913385826772" bottom="0.39370078740157483" header="0.39370078740157483" footer="0.27559055118110237"/>
  <pageSetup paperSize="9" scale="67" fitToHeight="0" orientation="portrait" r:id="rId1"/>
  <headerFooter>
    <oddHeader xml:space="preserve">&amp;C&amp;"ＭＳ ゴシック,太字"&amp;18就労証明書（学童保育室入室申請用）記載要領　&amp;P/4ページ&amp;R&amp;"HG丸ｺﾞｼｯｸM-PRO,太字"&amp;14
</oddHeader>
  </headerFooter>
  <rowBreaks count="1" manualBreakCount="1">
    <brk id="3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55CA-3534-464B-A338-BE106E5B2604}">
  <sheetPr>
    <pageSetUpPr fitToPage="1"/>
  </sheetPr>
  <dimension ref="A1:V2"/>
  <sheetViews>
    <sheetView view="pageBreakPreview" zoomScaleNormal="100" zoomScaleSheetLayoutView="100" workbookViewId="0">
      <selection activeCell="N31" sqref="N31:O31"/>
    </sheetView>
  </sheetViews>
  <sheetFormatPr defaultRowHeight="18"/>
  <cols>
    <col min="1" max="11" width="8.796875" style="646"/>
    <col min="12" max="12" width="7.19921875" style="646" customWidth="1"/>
    <col min="13" max="13" width="3.19921875" style="646" customWidth="1"/>
    <col min="14" max="16384" width="8.796875" style="646"/>
  </cols>
  <sheetData>
    <row r="1" spans="1:22" ht="19.2">
      <c r="A1" s="1045" t="s">
        <v>595</v>
      </c>
      <c r="B1" s="1045"/>
      <c r="C1" s="1045"/>
      <c r="D1" s="1045"/>
      <c r="E1" s="1045"/>
      <c r="F1" s="1045"/>
      <c r="G1" s="1045"/>
      <c r="H1" s="1045"/>
      <c r="I1" s="1045"/>
      <c r="J1" s="1045"/>
      <c r="K1" s="1045"/>
      <c r="L1" s="1045"/>
      <c r="M1" s="1045"/>
      <c r="N1" s="645"/>
      <c r="O1" s="645"/>
      <c r="P1" s="645"/>
      <c r="Q1" s="645"/>
      <c r="R1" s="645"/>
      <c r="S1" s="645"/>
      <c r="T1" s="645"/>
      <c r="U1" s="645"/>
      <c r="V1" s="645"/>
    </row>
    <row r="2" spans="1:22" ht="25.05" customHeight="1">
      <c r="A2" s="646" t="s">
        <v>596</v>
      </c>
    </row>
  </sheetData>
  <sheetProtection password="E3D3" sheet="1" objects="1" scenarios="1"/>
  <mergeCells count="1">
    <mergeCell ref="A1:M1"/>
  </mergeCells>
  <phoneticPr fontId="2"/>
  <printOptions horizontalCentered="1"/>
  <pageMargins left="0.51181102362204722" right="0.51181102362204722" top="0.55118110236220474" bottom="0.55118110236220474"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3225-F9D4-4FCE-8D2E-9D62A60F9F62}">
  <sheetPr syncHorizontal="1" syncVertical="1" syncRef="A1">
    <pageSetUpPr fitToPage="1"/>
  </sheetPr>
  <dimension ref="A1:AF55"/>
  <sheetViews>
    <sheetView showGridLines="0" view="pageBreakPreview" zoomScale="130" zoomScaleNormal="90" zoomScaleSheetLayoutView="130" workbookViewId="0">
      <selection activeCell="N31" sqref="N31:O31"/>
    </sheetView>
  </sheetViews>
  <sheetFormatPr defaultColWidth="5.59765625" defaultRowHeight="14.4"/>
  <cols>
    <col min="1" max="1" width="6.19921875" style="647" customWidth="1"/>
    <col min="2" max="12" width="5.59765625" style="647"/>
    <col min="13" max="13" width="17" style="647" customWidth="1"/>
    <col min="14" max="18" width="5.59765625" style="647"/>
    <col min="19" max="19" width="5.59765625" style="647" customWidth="1"/>
    <col min="20" max="25" width="5.59765625" style="647"/>
    <col min="26" max="26" width="5.59765625" style="647" customWidth="1"/>
    <col min="27" max="30" width="5.59765625" style="647"/>
    <col min="31" max="31" width="6.69921875" style="647" customWidth="1"/>
    <col min="32" max="32" width="11.5" style="654" customWidth="1"/>
    <col min="33" max="16384" width="5.59765625" style="647"/>
  </cols>
  <sheetData>
    <row r="1" spans="1:13" ht="16.2">
      <c r="A1" s="1047" t="s">
        <v>597</v>
      </c>
      <c r="B1" s="1047"/>
      <c r="C1" s="1047"/>
      <c r="D1" s="1047"/>
      <c r="E1" s="1047"/>
      <c r="F1" s="1047"/>
      <c r="G1" s="1047"/>
      <c r="H1" s="1047"/>
      <c r="I1" s="1047"/>
      <c r="J1" s="1047"/>
      <c r="K1" s="1047"/>
      <c r="L1" s="1047"/>
      <c r="M1" s="1047"/>
    </row>
    <row r="2" spans="1:13" ht="3.45" customHeight="1">
      <c r="A2" s="648"/>
      <c r="B2" s="648"/>
      <c r="C2" s="648"/>
      <c r="D2" s="648"/>
      <c r="E2" s="648"/>
      <c r="F2" s="648"/>
      <c r="G2" s="648"/>
      <c r="H2" s="648"/>
      <c r="I2" s="648"/>
      <c r="J2" s="648"/>
      <c r="K2" s="648"/>
      <c r="L2" s="648"/>
      <c r="M2" s="648"/>
    </row>
    <row r="3" spans="1:13" ht="18" customHeight="1">
      <c r="A3" s="649" t="s">
        <v>598</v>
      </c>
      <c r="M3" s="650"/>
    </row>
    <row r="4" spans="1:13" ht="16.05" customHeight="1">
      <c r="A4" s="649" t="s">
        <v>599</v>
      </c>
    </row>
    <row r="5" spans="1:13">
      <c r="A5" s="651" t="s">
        <v>600</v>
      </c>
    </row>
    <row r="20" spans="1:1" ht="5.4" customHeight="1"/>
    <row r="21" spans="1:1" ht="16.5" customHeight="1">
      <c r="A21" s="649" t="s">
        <v>601</v>
      </c>
    </row>
    <row r="22" spans="1:1" ht="16.05" customHeight="1">
      <c r="A22" s="652" t="s">
        <v>602</v>
      </c>
    </row>
    <row r="23" spans="1:1">
      <c r="A23" s="647" t="s">
        <v>603</v>
      </c>
    </row>
    <row r="27" spans="1:1" ht="2.4" customHeight="1"/>
    <row r="36" spans="1:13" ht="21" customHeight="1">
      <c r="A36" s="1048" t="s">
        <v>604</v>
      </c>
      <c r="B36" s="1048"/>
      <c r="C36" s="1048"/>
      <c r="D36" s="1048"/>
      <c r="E36" s="1048"/>
      <c r="F36" s="1048"/>
      <c r="G36" s="1048"/>
      <c r="H36" s="1048"/>
      <c r="I36" s="1048"/>
      <c r="J36" s="1048"/>
      <c r="K36" s="1048"/>
      <c r="L36" s="1048"/>
      <c r="M36" s="1048"/>
    </row>
    <row r="37" spans="1:13" ht="21" customHeight="1">
      <c r="A37" s="1048" t="s">
        <v>605</v>
      </c>
      <c r="B37" s="1048"/>
      <c r="C37" s="1048"/>
      <c r="D37" s="1048"/>
      <c r="E37" s="1048"/>
      <c r="F37" s="1048"/>
      <c r="G37" s="1048"/>
      <c r="H37" s="1048"/>
      <c r="I37" s="1048"/>
      <c r="J37" s="1048"/>
      <c r="K37" s="1048"/>
      <c r="L37" s="1048"/>
      <c r="M37" s="1048"/>
    </row>
    <row r="38" spans="1:13" ht="31.5" customHeight="1">
      <c r="A38" s="1048" t="s">
        <v>606</v>
      </c>
      <c r="B38" s="1046"/>
      <c r="C38" s="1046"/>
      <c r="D38" s="1046"/>
      <c r="E38" s="1046"/>
      <c r="F38" s="1046"/>
      <c r="G38" s="1046"/>
      <c r="H38" s="1046"/>
      <c r="I38" s="1046"/>
      <c r="J38" s="1046"/>
      <c r="K38" s="1046"/>
      <c r="L38" s="1046"/>
      <c r="M38" s="1046"/>
    </row>
    <row r="39" spans="1:13" ht="4.2" customHeight="1"/>
    <row r="40" spans="1:13" ht="16.05" customHeight="1">
      <c r="A40" s="649" t="s">
        <v>607</v>
      </c>
    </row>
    <row r="41" spans="1:13" ht="18">
      <c r="A41" s="653" t="s">
        <v>608</v>
      </c>
    </row>
    <row r="45" spans="1:13" ht="10.199999999999999" customHeight="1"/>
    <row r="46" spans="1:13">
      <c r="A46" s="1046" t="s">
        <v>609</v>
      </c>
      <c r="B46" s="1046"/>
      <c r="C46" s="1046"/>
      <c r="D46" s="1046"/>
      <c r="E46" s="1046"/>
      <c r="F46" s="1046"/>
      <c r="G46" s="1046"/>
      <c r="H46" s="1046"/>
      <c r="I46" s="1046"/>
      <c r="J46" s="1046"/>
      <c r="K46" s="1046"/>
      <c r="L46" s="1046"/>
      <c r="M46" s="1046"/>
    </row>
    <row r="47" spans="1:13">
      <c r="A47" s="1046" t="s">
        <v>610</v>
      </c>
      <c r="B47" s="1046"/>
      <c r="C47" s="1046"/>
      <c r="D47" s="1046"/>
      <c r="E47" s="1046"/>
      <c r="F47" s="1046"/>
      <c r="G47" s="1046"/>
      <c r="H47" s="1046"/>
      <c r="I47" s="1046"/>
      <c r="J47" s="1046"/>
      <c r="K47" s="1046"/>
      <c r="L47" s="1046"/>
      <c r="M47" s="1046"/>
    </row>
    <row r="48" spans="1:13" ht="4.2" customHeight="1"/>
    <row r="49" spans="1:13" ht="18">
      <c r="A49" s="653" t="s">
        <v>611</v>
      </c>
    </row>
    <row r="53" spans="1:13" ht="6.6" customHeight="1"/>
    <row r="54" spans="1:13">
      <c r="A54" s="1046" t="s">
        <v>612</v>
      </c>
      <c r="B54" s="1046"/>
      <c r="C54" s="1046"/>
      <c r="D54" s="1046"/>
      <c r="E54" s="1046"/>
      <c r="F54" s="1046"/>
      <c r="G54" s="1046"/>
      <c r="H54" s="1046"/>
      <c r="I54" s="1046"/>
      <c r="J54" s="1046"/>
      <c r="K54" s="1046"/>
      <c r="L54" s="1046"/>
      <c r="M54" s="1046"/>
    </row>
    <row r="55" spans="1:13">
      <c r="A55" s="1046" t="s">
        <v>613</v>
      </c>
      <c r="B55" s="1046"/>
      <c r="C55" s="1046"/>
      <c r="D55" s="1046"/>
      <c r="E55" s="1046"/>
      <c r="F55" s="1046"/>
      <c r="G55" s="1046"/>
      <c r="H55" s="1046"/>
      <c r="I55" s="1046"/>
      <c r="J55" s="1046"/>
      <c r="K55" s="1046"/>
      <c r="L55" s="1046"/>
      <c r="M55" s="1046"/>
    </row>
  </sheetData>
  <sheetProtection password="E3CF" sheet="1" objects="1" scenarios="1"/>
  <mergeCells count="8">
    <mergeCell ref="A54:M54"/>
    <mergeCell ref="A55:M55"/>
    <mergeCell ref="A1:M1"/>
    <mergeCell ref="A36:M36"/>
    <mergeCell ref="A37:M37"/>
    <mergeCell ref="A38:M38"/>
    <mergeCell ref="A46:M46"/>
    <mergeCell ref="A47:M47"/>
  </mergeCells>
  <phoneticPr fontId="2"/>
  <printOptions horizontalCentered="1"/>
  <pageMargins left="0.51181102362204722" right="0.51181102362204722" top="0.55118110236220474" bottom="0.55118110236220474" header="0.31496062992125984" footer="0.31496062992125984"/>
  <pageSetup paperSize="9" scale="95"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897EC-6E84-4EF2-8211-9D344800904D}">
  <sheetPr>
    <pageSetUpPr fitToPage="1"/>
  </sheetPr>
  <dimension ref="A1:AV38"/>
  <sheetViews>
    <sheetView zoomScaleNormal="100" workbookViewId="0">
      <selection activeCell="A37" sqref="A37:M37"/>
    </sheetView>
  </sheetViews>
  <sheetFormatPr defaultRowHeight="18"/>
  <cols>
    <col min="1" max="80" width="3.69921875" customWidth="1"/>
  </cols>
  <sheetData>
    <row r="1" spans="1:38">
      <c r="A1" t="s">
        <v>448</v>
      </c>
    </row>
    <row r="7" spans="1:38">
      <c r="F7" s="379" t="s">
        <v>353</v>
      </c>
    </row>
    <row r="8" spans="1:38">
      <c r="D8" t="s">
        <v>352</v>
      </c>
    </row>
    <row r="10" spans="1:38">
      <c r="V10" t="s">
        <v>353</v>
      </c>
    </row>
    <row r="11" spans="1:38">
      <c r="F11" s="379" t="s">
        <v>353</v>
      </c>
      <c r="T11" t="s">
        <v>352</v>
      </c>
      <c r="AF11" s="379"/>
    </row>
    <row r="12" spans="1:38">
      <c r="D12" t="s">
        <v>352</v>
      </c>
    </row>
    <row r="13" spans="1:38">
      <c r="AL13" t="s">
        <v>353</v>
      </c>
    </row>
    <row r="14" spans="1:38">
      <c r="N14" t="s">
        <v>353</v>
      </c>
      <c r="R14" s="379"/>
      <c r="V14" t="s">
        <v>353</v>
      </c>
      <c r="AJ14" t="s">
        <v>352</v>
      </c>
    </row>
    <row r="15" spans="1:38">
      <c r="F15" s="379" t="s">
        <v>353</v>
      </c>
      <c r="L15" t="s">
        <v>352</v>
      </c>
      <c r="T15" t="s">
        <v>352</v>
      </c>
      <c r="AF15" s="379"/>
    </row>
    <row r="16" spans="1:38">
      <c r="D16" t="s">
        <v>352</v>
      </c>
    </row>
    <row r="17" spans="8:48">
      <c r="AD17" t="s">
        <v>353</v>
      </c>
    </row>
    <row r="18" spans="8:48">
      <c r="R18" s="379"/>
      <c r="AB18" t="s">
        <v>352</v>
      </c>
      <c r="AR18" s="379"/>
    </row>
    <row r="19" spans="8:48">
      <c r="N19" t="s">
        <v>353</v>
      </c>
      <c r="V19" t="s">
        <v>353</v>
      </c>
      <c r="AF19" s="379"/>
      <c r="AL19" t="s">
        <v>353</v>
      </c>
    </row>
    <row r="20" spans="8:48">
      <c r="L20" t="s">
        <v>352</v>
      </c>
      <c r="T20" t="s">
        <v>352</v>
      </c>
      <c r="AJ20" t="s">
        <v>352</v>
      </c>
    </row>
    <row r="21" spans="8:48">
      <c r="J21" s="379"/>
    </row>
    <row r="22" spans="8:48">
      <c r="AR22" s="379"/>
      <c r="AT22" t="s">
        <v>353</v>
      </c>
    </row>
    <row r="23" spans="8:48">
      <c r="AR23" t="s">
        <v>352</v>
      </c>
    </row>
    <row r="25" spans="8:48">
      <c r="J25" t="s">
        <v>353</v>
      </c>
      <c r="R25" t="s">
        <v>353</v>
      </c>
      <c r="V25" s="379"/>
      <c r="AD25" t="s">
        <v>353</v>
      </c>
      <c r="AJ25" s="379"/>
      <c r="AL25" t="s">
        <v>353</v>
      </c>
    </row>
    <row r="26" spans="8:48">
      <c r="H26" t="s">
        <v>352</v>
      </c>
      <c r="P26" t="s">
        <v>352</v>
      </c>
      <c r="AB26" t="s">
        <v>352</v>
      </c>
      <c r="AJ26" t="s">
        <v>352</v>
      </c>
    </row>
    <row r="27" spans="8:48">
      <c r="N27" s="379"/>
      <c r="AT27" t="s">
        <v>353</v>
      </c>
    </row>
    <row r="28" spans="8:48">
      <c r="AR28" t="s">
        <v>352</v>
      </c>
      <c r="AV28" s="379"/>
    </row>
    <row r="31" spans="8:48">
      <c r="N31" t="s">
        <v>353</v>
      </c>
      <c r="Z31" s="379" t="s">
        <v>353</v>
      </c>
      <c r="AH31" t="s">
        <v>353</v>
      </c>
    </row>
    <row r="32" spans="8:48">
      <c r="L32" t="s">
        <v>352</v>
      </c>
      <c r="X32" t="s">
        <v>352</v>
      </c>
      <c r="AF32" t="s">
        <v>352</v>
      </c>
    </row>
    <row r="37" spans="20:22">
      <c r="V37" t="s">
        <v>353</v>
      </c>
    </row>
    <row r="38" spans="20:22">
      <c r="T38" t="s">
        <v>352</v>
      </c>
    </row>
  </sheetData>
  <phoneticPr fontId="2"/>
  <pageMargins left="0.7" right="0.7" top="0.75" bottom="0.75" header="0.3" footer="0.3"/>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F4B2-A9D2-4178-8158-B837FA8AE119}">
  <sheetPr>
    <pageSetUpPr fitToPage="1"/>
  </sheetPr>
  <dimension ref="A2:C30"/>
  <sheetViews>
    <sheetView workbookViewId="0">
      <selection activeCell="A37" sqref="A37:M37"/>
    </sheetView>
  </sheetViews>
  <sheetFormatPr defaultRowHeight="18"/>
  <cols>
    <col min="1" max="4" width="3.69921875" customWidth="1"/>
  </cols>
  <sheetData>
    <row r="2" spans="1:3">
      <c r="A2" t="s">
        <v>357</v>
      </c>
    </row>
    <row r="3" spans="1:3">
      <c r="A3" t="s">
        <v>430</v>
      </c>
    </row>
    <row r="4" spans="1:3">
      <c r="B4" t="s">
        <v>358</v>
      </c>
    </row>
    <row r="5" spans="1:3">
      <c r="C5" t="s">
        <v>434</v>
      </c>
    </row>
    <row r="6" spans="1:3">
      <c r="C6" s="382" t="s">
        <v>445</v>
      </c>
    </row>
    <row r="7" spans="1:3">
      <c r="B7" t="s">
        <v>359</v>
      </c>
    </row>
    <row r="8" spans="1:3">
      <c r="C8" t="s">
        <v>435</v>
      </c>
    </row>
    <row r="9" spans="1:3">
      <c r="B9" t="s">
        <v>360</v>
      </c>
    </row>
    <row r="10" spans="1:3">
      <c r="C10" t="s">
        <v>433</v>
      </c>
    </row>
    <row r="12" spans="1:3">
      <c r="A12" t="s">
        <v>431</v>
      </c>
    </row>
    <row r="13" spans="1:3">
      <c r="B13" t="s">
        <v>432</v>
      </c>
    </row>
    <row r="14" spans="1:3">
      <c r="C14" t="s">
        <v>437</v>
      </c>
    </row>
    <row r="15" spans="1:3">
      <c r="B15" t="s">
        <v>436</v>
      </c>
    </row>
    <row r="16" spans="1:3">
      <c r="C16" t="s">
        <v>438</v>
      </c>
    </row>
    <row r="17" spans="1:3">
      <c r="B17" t="s">
        <v>360</v>
      </c>
    </row>
    <row r="18" spans="1:3">
      <c r="C18" t="s">
        <v>439</v>
      </c>
    </row>
    <row r="20" spans="1:3">
      <c r="A20" t="s">
        <v>440</v>
      </c>
    </row>
    <row r="21" spans="1:3">
      <c r="B21" t="s">
        <v>358</v>
      </c>
    </row>
    <row r="22" spans="1:3">
      <c r="C22" t="s">
        <v>442</v>
      </c>
    </row>
    <row r="23" spans="1:3">
      <c r="B23" t="s">
        <v>436</v>
      </c>
    </row>
    <row r="24" spans="1:3">
      <c r="C24" t="s">
        <v>441</v>
      </c>
    </row>
    <row r="25" spans="1:3">
      <c r="B25" t="s">
        <v>360</v>
      </c>
    </row>
    <row r="26" spans="1:3">
      <c r="C26" t="s">
        <v>443</v>
      </c>
    </row>
    <row r="28" spans="1:3">
      <c r="A28" t="s">
        <v>444</v>
      </c>
    </row>
    <row r="29" spans="1:3">
      <c r="B29" t="s">
        <v>446</v>
      </c>
    </row>
    <row r="30" spans="1:3">
      <c r="B30" t="s">
        <v>447</v>
      </c>
    </row>
  </sheetData>
  <phoneticPr fontId="2"/>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67105-0D96-45E8-B40D-25FB4A385C0C}">
  <sheetPr syncHorizontal="1" syncVertical="1" syncRef="A37">
    <pageSetUpPr fitToPage="1"/>
  </sheetPr>
  <dimension ref="A1:AQ199"/>
  <sheetViews>
    <sheetView showGridLines="0" topLeftCell="A37" zoomScale="60" zoomScaleNormal="60" zoomScaleSheetLayoutView="80" workbookViewId="0">
      <selection activeCell="AL48" sqref="AL48"/>
    </sheetView>
  </sheetViews>
  <sheetFormatPr defaultColWidth="5.59765625" defaultRowHeight="48" customHeight="1"/>
  <cols>
    <col min="1" max="1" width="6.19921875" style="83" customWidth="1"/>
    <col min="2" max="18" width="5.59765625" style="46"/>
    <col min="19" max="19" width="5.59765625" style="46" customWidth="1"/>
    <col min="20" max="25" width="5.59765625" style="46"/>
    <col min="26" max="26" width="5.59765625" style="46" customWidth="1"/>
    <col min="27" max="30" width="5.59765625" style="46"/>
    <col min="31" max="31" width="6.69921875" style="46" customWidth="1"/>
    <col min="32" max="32" width="11.5" style="45" customWidth="1"/>
    <col min="33" max="16384" width="5.59765625" style="46"/>
  </cols>
  <sheetData>
    <row r="1" spans="1:43" ht="18" customHeight="1">
      <c r="A1" s="1409"/>
      <c r="B1" s="1409" t="s">
        <v>194</v>
      </c>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c r="AA1" s="1409"/>
      <c r="AB1" s="1409"/>
      <c r="AC1" s="1409"/>
      <c r="AD1" s="1409"/>
      <c r="AE1" s="1410"/>
    </row>
    <row r="2" spans="1:43" ht="18" customHeight="1">
      <c r="A2" s="1409"/>
      <c r="B2" s="1409"/>
      <c r="C2" s="1409"/>
      <c r="D2" s="1409"/>
      <c r="E2" s="1409"/>
      <c r="F2" s="1409"/>
      <c r="G2" s="1409"/>
      <c r="H2" s="1409"/>
      <c r="I2" s="1409"/>
      <c r="J2" s="1409"/>
      <c r="K2" s="1409"/>
      <c r="L2" s="1409"/>
      <c r="M2" s="1409"/>
      <c r="N2" s="1409"/>
      <c r="O2" s="1409"/>
      <c r="P2" s="1409"/>
      <c r="Q2" s="1409"/>
      <c r="R2" s="1409"/>
      <c r="S2" s="1409"/>
      <c r="T2" s="1409"/>
      <c r="U2" s="1409"/>
      <c r="V2" s="1409"/>
      <c r="W2" s="1409"/>
      <c r="X2" s="1409"/>
      <c r="Y2" s="1409"/>
      <c r="Z2" s="1409"/>
      <c r="AA2" s="1409"/>
      <c r="AB2" s="1409"/>
      <c r="AC2" s="1409"/>
      <c r="AD2" s="1409"/>
      <c r="AE2" s="1410"/>
    </row>
    <row r="3" spans="1:43" ht="41.4" customHeight="1">
      <c r="A3" s="1411" t="s">
        <v>135</v>
      </c>
      <c r="B3" s="1411"/>
      <c r="C3" s="1411"/>
      <c r="D3" s="1411"/>
      <c r="E3" s="1411"/>
      <c r="F3" s="1411"/>
      <c r="G3" s="1411"/>
      <c r="H3" s="1411"/>
      <c r="I3" s="1411"/>
      <c r="J3" s="16" t="s">
        <v>11</v>
      </c>
      <c r="K3" s="5"/>
      <c r="L3" s="6"/>
      <c r="M3" s="6"/>
      <c r="N3" s="258"/>
      <c r="O3" s="258"/>
      <c r="P3" s="1412" t="s">
        <v>68</v>
      </c>
      <c r="Q3" s="1412"/>
      <c r="R3" s="1412"/>
      <c r="S3" s="1412"/>
      <c r="T3" s="1412"/>
      <c r="U3" s="1412"/>
      <c r="V3" s="1412"/>
      <c r="W3" s="1412"/>
      <c r="X3" s="1412"/>
      <c r="Y3" s="1412"/>
      <c r="Z3" s="1412"/>
      <c r="AA3" s="1412"/>
      <c r="AB3" s="1412"/>
      <c r="AC3" s="1412"/>
      <c r="AD3" s="1412"/>
      <c r="AE3" s="1412"/>
    </row>
    <row r="4" spans="1:43" ht="21.6" customHeight="1" thickBot="1">
      <c r="A4" s="7"/>
      <c r="B4" s="8"/>
      <c r="C4" s="8"/>
      <c r="D4" s="8"/>
      <c r="E4" s="8"/>
      <c r="F4" s="8"/>
      <c r="G4" s="5"/>
      <c r="H4" s="5"/>
      <c r="I4" s="6"/>
      <c r="J4" s="9"/>
      <c r="K4" s="5"/>
      <c r="L4" s="6"/>
      <c r="M4" s="6"/>
      <c r="N4" s="6"/>
      <c r="O4" s="6"/>
      <c r="P4" s="6"/>
      <c r="Q4" s="6"/>
      <c r="R4" s="6"/>
      <c r="S4" s="6"/>
      <c r="T4" s="6"/>
      <c r="U4" s="6"/>
      <c r="V4" s="6"/>
      <c r="W4" s="6"/>
      <c r="X4" s="6"/>
      <c r="Y4" s="6"/>
      <c r="Z4" s="6"/>
      <c r="AA4" s="6"/>
      <c r="AB4" s="6"/>
      <c r="AC4" s="6"/>
      <c r="AD4" s="6"/>
      <c r="AE4" s="6"/>
      <c r="AF4" s="47"/>
      <c r="AG4" s="48"/>
      <c r="AH4" s="48"/>
      <c r="AI4" s="48"/>
      <c r="AJ4" s="48"/>
      <c r="AK4" s="48"/>
      <c r="AL4" s="48"/>
      <c r="AM4" s="48"/>
      <c r="AN4" s="48"/>
      <c r="AO4" s="48"/>
    </row>
    <row r="5" spans="1:43" s="10" customFormat="1" ht="30" customHeight="1" thickBot="1">
      <c r="A5" s="1388" t="s">
        <v>63</v>
      </c>
      <c r="B5" s="1389"/>
      <c r="C5" s="1389"/>
      <c r="D5" s="1389"/>
      <c r="E5" s="1389"/>
      <c r="F5" s="1390"/>
      <c r="G5" s="1413" t="s">
        <v>208</v>
      </c>
      <c r="H5" s="1414"/>
      <c r="I5" s="1414"/>
      <c r="J5" s="1414"/>
      <c r="K5" s="1414"/>
      <c r="L5" s="1414"/>
      <c r="M5" s="1414"/>
      <c r="N5" s="1414"/>
      <c r="O5" s="1415"/>
      <c r="Q5" s="1416" t="s">
        <v>137</v>
      </c>
      <c r="R5" s="1417"/>
      <c r="S5" s="1417"/>
      <c r="T5" s="1417"/>
      <c r="U5" s="1417"/>
      <c r="V5" s="21" t="s">
        <v>17</v>
      </c>
      <c r="W5" s="1387" t="s">
        <v>209</v>
      </c>
      <c r="X5" s="1387"/>
      <c r="Y5" s="17" t="s">
        <v>2</v>
      </c>
      <c r="Z5" s="1387" t="s">
        <v>210</v>
      </c>
      <c r="AA5" s="1387"/>
      <c r="AB5" s="17" t="s">
        <v>3</v>
      </c>
      <c r="AC5" s="1387" t="s">
        <v>211</v>
      </c>
      <c r="AD5" s="1387"/>
      <c r="AE5" s="18" t="s">
        <v>4</v>
      </c>
      <c r="AF5" s="14"/>
    </row>
    <row r="6" spans="1:43" s="10" customFormat="1" ht="30" customHeight="1" thickBot="1">
      <c r="A6" s="1388" t="s">
        <v>64</v>
      </c>
      <c r="B6" s="1389"/>
      <c r="C6" s="1389"/>
      <c r="D6" s="1389"/>
      <c r="E6" s="1389"/>
      <c r="F6" s="1390"/>
      <c r="G6" s="1391" t="s">
        <v>219</v>
      </c>
      <c r="H6" s="1392"/>
      <c r="I6" s="1392"/>
      <c r="J6" s="1392"/>
      <c r="K6" s="1392"/>
      <c r="L6" s="1392"/>
      <c r="M6" s="1392"/>
      <c r="N6" s="1392"/>
      <c r="O6" s="1393"/>
      <c r="Q6" s="1394" t="s">
        <v>138</v>
      </c>
      <c r="R6" s="1395"/>
      <c r="S6" s="1395"/>
      <c r="T6" s="1382" t="s">
        <v>12</v>
      </c>
      <c r="U6" s="1383"/>
      <c r="V6" s="1400" t="s">
        <v>212</v>
      </c>
      <c r="W6" s="1401"/>
      <c r="X6" s="1401"/>
      <c r="Y6" s="1401"/>
      <c r="Z6" s="1401"/>
      <c r="AA6" s="1401"/>
      <c r="AB6" s="1401"/>
      <c r="AC6" s="1401"/>
      <c r="AD6" s="1401"/>
      <c r="AE6" s="1402"/>
      <c r="AF6" s="14"/>
    </row>
    <row r="7" spans="1:43" s="10" customFormat="1" ht="30" customHeight="1" thickBot="1">
      <c r="A7" s="1403" t="s">
        <v>65</v>
      </c>
      <c r="B7" s="1404"/>
      <c r="C7" s="1404"/>
      <c r="D7" s="1404"/>
      <c r="E7" s="1404"/>
      <c r="F7" s="1405"/>
      <c r="G7" s="1406" t="s">
        <v>216</v>
      </c>
      <c r="H7" s="1407"/>
      <c r="I7" s="1407"/>
      <c r="J7" s="1407"/>
      <c r="K7" s="1407"/>
      <c r="L7" s="1407"/>
      <c r="M7" s="1407"/>
      <c r="N7" s="1407"/>
      <c r="O7" s="1408"/>
      <c r="Q7" s="1396"/>
      <c r="R7" s="1397"/>
      <c r="S7" s="1397"/>
      <c r="T7" s="1382" t="s">
        <v>13</v>
      </c>
      <c r="U7" s="1383"/>
      <c r="V7" s="1400" t="s">
        <v>213</v>
      </c>
      <c r="W7" s="1401"/>
      <c r="X7" s="1401"/>
      <c r="Y7" s="1401"/>
      <c r="Z7" s="1401"/>
      <c r="AA7" s="1401"/>
      <c r="AB7" s="1401"/>
      <c r="AC7" s="1401"/>
      <c r="AD7" s="1401"/>
      <c r="AE7" s="1402"/>
      <c r="AF7" s="14"/>
    </row>
    <row r="8" spans="1:43" s="10" customFormat="1" ht="30" customHeight="1" thickBot="1">
      <c r="A8" s="1380" t="s">
        <v>66</v>
      </c>
      <c r="B8" s="1380"/>
      <c r="C8" s="1380"/>
      <c r="D8" s="1380"/>
      <c r="E8" s="1380"/>
      <c r="F8" s="1380"/>
      <c r="G8" s="1381"/>
      <c r="H8" s="1381"/>
      <c r="I8" s="1381"/>
      <c r="J8" s="1381"/>
      <c r="K8" s="1381"/>
      <c r="L8" s="1381"/>
      <c r="M8" s="1381"/>
      <c r="N8" s="1381"/>
      <c r="O8" s="1381"/>
      <c r="Q8" s="1398"/>
      <c r="R8" s="1399"/>
      <c r="S8" s="1399"/>
      <c r="T8" s="1382" t="s">
        <v>14</v>
      </c>
      <c r="U8" s="1383"/>
      <c r="V8" s="1384" t="s">
        <v>214</v>
      </c>
      <c r="W8" s="1385"/>
      <c r="X8" s="26" t="s">
        <v>67</v>
      </c>
      <c r="Y8" s="1385" t="s">
        <v>215</v>
      </c>
      <c r="Z8" s="1385"/>
      <c r="AA8" s="1385"/>
      <c r="AB8" s="26" t="s">
        <v>67</v>
      </c>
      <c r="AC8" s="1385" t="s">
        <v>215</v>
      </c>
      <c r="AD8" s="1385"/>
      <c r="AE8" s="1386"/>
      <c r="AF8" s="14"/>
    </row>
    <row r="9" spans="1:43" s="218" customFormat="1" ht="18" customHeight="1">
      <c r="A9" s="1362" t="s">
        <v>15</v>
      </c>
      <c r="B9" s="1362"/>
      <c r="C9" s="1362"/>
      <c r="D9" s="1362"/>
      <c r="E9" s="1362"/>
      <c r="F9" s="1362"/>
      <c r="G9" s="1362"/>
      <c r="H9" s="1362"/>
      <c r="I9" s="1362"/>
      <c r="J9" s="1362"/>
      <c r="K9" s="1362"/>
      <c r="L9" s="1362"/>
      <c r="M9" s="1362"/>
      <c r="N9" s="1362"/>
      <c r="O9" s="1362"/>
      <c r="P9" s="1362"/>
      <c r="Q9" s="1362"/>
      <c r="R9" s="1362"/>
      <c r="S9" s="1362"/>
      <c r="T9" s="1362"/>
      <c r="U9" s="1362"/>
      <c r="V9" s="1362"/>
      <c r="W9" s="1362"/>
      <c r="X9" s="1362"/>
      <c r="Y9" s="1362"/>
      <c r="Z9" s="1362"/>
      <c r="AA9" s="1362"/>
      <c r="AB9" s="1362"/>
      <c r="AC9" s="1362"/>
      <c r="AD9" s="1362"/>
      <c r="AE9" s="1362"/>
      <c r="AF9" s="217"/>
    </row>
    <row r="10" spans="1:43" s="218" customFormat="1" ht="26.4" customHeight="1" thickBot="1">
      <c r="A10" s="19" t="s">
        <v>61</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17"/>
    </row>
    <row r="11" spans="1:43" s="10" customFormat="1" ht="21.6" thickBot="1">
      <c r="A11" s="125" t="s">
        <v>0</v>
      </c>
      <c r="B11" s="1363" t="s">
        <v>1</v>
      </c>
      <c r="C11" s="1363"/>
      <c r="D11" s="1363"/>
      <c r="E11" s="1363"/>
      <c r="F11" s="1364"/>
      <c r="G11" s="1365" t="s">
        <v>42</v>
      </c>
      <c r="H11" s="1363"/>
      <c r="I11" s="1363"/>
      <c r="J11" s="1363"/>
      <c r="K11" s="1363"/>
      <c r="L11" s="1363"/>
      <c r="M11" s="1363"/>
      <c r="N11" s="1363"/>
      <c r="O11" s="1363"/>
      <c r="P11" s="1363"/>
      <c r="Q11" s="1363"/>
      <c r="R11" s="1363"/>
      <c r="S11" s="1363"/>
      <c r="T11" s="1363"/>
      <c r="U11" s="1363"/>
      <c r="V11" s="1363"/>
      <c r="W11" s="1363"/>
      <c r="X11" s="1363"/>
      <c r="Y11" s="1363"/>
      <c r="Z11" s="1363"/>
      <c r="AA11" s="1363"/>
      <c r="AB11" s="1363"/>
      <c r="AC11" s="1363"/>
      <c r="AD11" s="1363"/>
      <c r="AE11" s="1364"/>
      <c r="AF11" s="12"/>
      <c r="AG11" s="13"/>
      <c r="AH11" s="13"/>
      <c r="AI11" s="13"/>
      <c r="AJ11" s="13"/>
      <c r="AK11" s="13"/>
      <c r="AL11" s="13"/>
      <c r="AM11" s="11"/>
      <c r="AN11" s="13"/>
      <c r="AO11" s="13"/>
      <c r="AP11" s="13"/>
      <c r="AQ11" s="13"/>
    </row>
    <row r="12" spans="1:43" s="10" customFormat="1" ht="30" customHeight="1" thickBot="1">
      <c r="A12" s="1331">
        <v>1</v>
      </c>
      <c r="B12" s="1350" t="s">
        <v>54</v>
      </c>
      <c r="C12" s="1351"/>
      <c r="D12" s="1351"/>
      <c r="E12" s="1351"/>
      <c r="F12" s="1367"/>
      <c r="G12" s="1368" t="s">
        <v>218</v>
      </c>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70"/>
      <c r="AF12" s="126"/>
      <c r="AG12" s="49"/>
      <c r="AH12" s="49"/>
      <c r="AI12" s="49"/>
      <c r="AJ12" s="49"/>
      <c r="AK12" s="49"/>
      <c r="AL12" s="49"/>
      <c r="AM12" s="49"/>
      <c r="AN12" s="49"/>
      <c r="AO12" s="49"/>
      <c r="AP12" s="13"/>
      <c r="AQ12" s="13"/>
    </row>
    <row r="13" spans="1:43" s="10" customFormat="1" ht="30" customHeight="1" thickBot="1">
      <c r="A13" s="1332"/>
      <c r="B13" s="1371" t="s">
        <v>16</v>
      </c>
      <c r="C13" s="1372"/>
      <c r="D13" s="1372"/>
      <c r="E13" s="1372"/>
      <c r="F13" s="1372"/>
      <c r="G13" s="1373" t="s">
        <v>217</v>
      </c>
      <c r="H13" s="1374"/>
      <c r="I13" s="1374"/>
      <c r="J13" s="1374"/>
      <c r="K13" s="1374"/>
      <c r="L13" s="1374"/>
      <c r="M13" s="1374"/>
      <c r="N13" s="1374"/>
      <c r="O13" s="1374"/>
      <c r="P13" s="1374"/>
      <c r="Q13" s="1374"/>
      <c r="R13" s="1374"/>
      <c r="S13" s="1374"/>
      <c r="T13" s="1374"/>
      <c r="U13" s="1374"/>
      <c r="V13" s="1374"/>
      <c r="W13" s="1374"/>
      <c r="X13" s="1374"/>
      <c r="Y13" s="1374"/>
      <c r="Z13" s="1374"/>
      <c r="AA13" s="1374"/>
      <c r="AB13" s="1374"/>
      <c r="AC13" s="1374"/>
      <c r="AD13" s="1374"/>
      <c r="AE13" s="1375"/>
      <c r="AF13" s="50"/>
      <c r="AG13" s="49"/>
      <c r="AH13" s="49"/>
      <c r="AI13" s="49"/>
      <c r="AJ13" s="49"/>
      <c r="AK13" s="49"/>
      <c r="AL13" s="49"/>
      <c r="AM13" s="49"/>
      <c r="AN13" s="49"/>
      <c r="AO13" s="49"/>
      <c r="AP13" s="13"/>
      <c r="AQ13" s="13"/>
    </row>
    <row r="14" spans="1:43" s="10" customFormat="1" ht="30" customHeight="1" thickBot="1">
      <c r="A14" s="1366"/>
      <c r="B14" s="1376" t="s">
        <v>36</v>
      </c>
      <c r="C14" s="1110"/>
      <c r="D14" s="1110"/>
      <c r="E14" s="1110"/>
      <c r="F14" s="1110"/>
      <c r="G14" s="1377" t="s">
        <v>220</v>
      </c>
      <c r="H14" s="1378"/>
      <c r="I14" s="1378"/>
      <c r="J14" s="1378"/>
      <c r="K14" s="1378"/>
      <c r="L14" s="1378"/>
      <c r="M14" s="1378"/>
      <c r="N14" s="1378"/>
      <c r="O14" s="1378"/>
      <c r="P14" s="1378"/>
      <c r="Q14" s="1378"/>
      <c r="R14" s="1378"/>
      <c r="S14" s="1378"/>
      <c r="T14" s="1378"/>
      <c r="U14" s="1378"/>
      <c r="V14" s="1378"/>
      <c r="W14" s="1378"/>
      <c r="X14" s="1378"/>
      <c r="Y14" s="1378"/>
      <c r="Z14" s="1378"/>
      <c r="AA14" s="1378"/>
      <c r="AB14" s="1378"/>
      <c r="AC14" s="1378"/>
      <c r="AD14" s="1378"/>
      <c r="AE14" s="1379"/>
      <c r="AF14" s="50"/>
      <c r="AG14" s="49"/>
      <c r="AH14" s="49"/>
      <c r="AI14" s="49"/>
      <c r="AJ14" s="49"/>
      <c r="AK14" s="49"/>
      <c r="AL14" s="49"/>
      <c r="AM14" s="49"/>
      <c r="AN14" s="49"/>
      <c r="AO14" s="49"/>
      <c r="AP14" s="13"/>
      <c r="AQ14" s="13"/>
    </row>
    <row r="15" spans="1:43" s="10" customFormat="1" ht="26.4" customHeight="1" thickBot="1">
      <c r="A15" s="1346" t="s">
        <v>39</v>
      </c>
      <c r="B15" s="1347"/>
      <c r="C15" s="1347"/>
      <c r="D15" s="1347"/>
      <c r="E15" s="1347"/>
      <c r="F15" s="1347"/>
      <c r="G15" s="1348"/>
      <c r="H15" s="1348"/>
      <c r="I15" s="1348"/>
      <c r="J15" s="1348"/>
      <c r="K15" s="1348"/>
      <c r="L15" s="1348"/>
      <c r="M15" s="1348"/>
      <c r="N15" s="1348"/>
      <c r="O15" s="1348"/>
      <c r="P15" s="1348"/>
      <c r="Q15" s="1348"/>
      <c r="R15" s="1348"/>
      <c r="S15" s="1348"/>
      <c r="T15" s="1348"/>
      <c r="U15" s="1348"/>
      <c r="V15" s="1348"/>
      <c r="W15" s="1348"/>
      <c r="X15" s="1348"/>
      <c r="Y15" s="1348"/>
      <c r="Z15" s="1348"/>
      <c r="AA15" s="1348"/>
      <c r="AB15" s="1348"/>
      <c r="AC15" s="1348"/>
      <c r="AD15" s="1348"/>
      <c r="AE15" s="1349"/>
      <c r="AF15" s="12"/>
      <c r="AG15" s="13"/>
      <c r="AH15" s="13"/>
      <c r="AI15" s="13"/>
      <c r="AJ15" s="13"/>
      <c r="AK15" s="13"/>
      <c r="AL15" s="13"/>
      <c r="AM15" s="13"/>
      <c r="AN15" s="13"/>
      <c r="AO15" s="13"/>
      <c r="AP15" s="13"/>
      <c r="AQ15" s="13"/>
    </row>
    <row r="16" spans="1:43" s="10" customFormat="1" ht="30" customHeight="1" thickBot="1">
      <c r="A16" s="125">
        <v>2</v>
      </c>
      <c r="B16" s="1350" t="s">
        <v>35</v>
      </c>
      <c r="C16" s="1351"/>
      <c r="D16" s="1351"/>
      <c r="E16" s="1351"/>
      <c r="F16" s="1351"/>
      <c r="G16" s="252" t="s">
        <v>221</v>
      </c>
      <c r="H16" s="1352" t="s">
        <v>99</v>
      </c>
      <c r="I16" s="1352"/>
      <c r="J16" s="253" t="s">
        <v>97</v>
      </c>
      <c r="K16" s="127" t="s">
        <v>100</v>
      </c>
      <c r="L16" s="127"/>
      <c r="M16" s="128"/>
      <c r="N16" s="253" t="s">
        <v>97</v>
      </c>
      <c r="O16" s="127" t="s">
        <v>101</v>
      </c>
      <c r="P16" s="127"/>
      <c r="Q16" s="127"/>
      <c r="R16" s="128"/>
      <c r="S16" s="128"/>
      <c r="T16" s="253" t="s">
        <v>97</v>
      </c>
      <c r="U16" s="127" t="s">
        <v>113</v>
      </c>
      <c r="V16" s="129"/>
      <c r="W16" s="1353"/>
      <c r="X16" s="1353"/>
      <c r="Y16" s="1353"/>
      <c r="Z16" s="1353"/>
      <c r="AA16" s="1353"/>
      <c r="AB16" s="1353"/>
      <c r="AC16" s="1353"/>
      <c r="AD16" s="1353"/>
      <c r="AE16" s="130" t="s">
        <v>22</v>
      </c>
      <c r="AF16" s="25"/>
      <c r="AG16" s="51"/>
      <c r="AH16" s="52"/>
      <c r="AI16" s="51"/>
      <c r="AJ16" s="51"/>
      <c r="AK16" s="51"/>
      <c r="AL16" s="51"/>
      <c r="AM16" s="51"/>
      <c r="AN16" s="51"/>
      <c r="AO16" s="51"/>
      <c r="AP16" s="51"/>
      <c r="AQ16" s="51"/>
    </row>
    <row r="17" spans="1:43" s="10" customFormat="1" ht="33.9" customHeight="1" thickBot="1">
      <c r="A17" s="131">
        <v>3</v>
      </c>
      <c r="B17" s="1142" t="s">
        <v>195</v>
      </c>
      <c r="C17" s="1143"/>
      <c r="D17" s="1143"/>
      <c r="E17" s="1143"/>
      <c r="F17" s="1143"/>
      <c r="G17" s="1354" t="s">
        <v>253</v>
      </c>
      <c r="H17" s="1355"/>
      <c r="I17" s="1355"/>
      <c r="J17" s="1355"/>
      <c r="K17" s="1355"/>
      <c r="L17" s="1355"/>
      <c r="M17" s="1355"/>
      <c r="N17" s="1355"/>
      <c r="O17" s="1355"/>
      <c r="P17" s="1355"/>
      <c r="Q17" s="1355"/>
      <c r="R17" s="1355"/>
      <c r="S17" s="1356"/>
      <c r="T17" s="1357" t="s">
        <v>14</v>
      </c>
      <c r="U17" s="1358"/>
      <c r="V17" s="1359" t="s">
        <v>250</v>
      </c>
      <c r="W17" s="1360"/>
      <c r="X17" s="212" t="s">
        <v>67</v>
      </c>
      <c r="Y17" s="1360" t="s">
        <v>251</v>
      </c>
      <c r="Z17" s="1360"/>
      <c r="AA17" s="1360"/>
      <c r="AB17" s="212" t="s">
        <v>67</v>
      </c>
      <c r="AC17" s="1360" t="s">
        <v>252</v>
      </c>
      <c r="AD17" s="1360"/>
      <c r="AE17" s="1361"/>
      <c r="AF17" s="25"/>
      <c r="AG17" s="13"/>
      <c r="AH17" s="13"/>
      <c r="AI17" s="13"/>
      <c r="AJ17" s="13"/>
      <c r="AK17" s="13"/>
      <c r="AL17" s="13"/>
      <c r="AM17" s="13"/>
      <c r="AN17" s="13"/>
      <c r="AO17" s="13"/>
      <c r="AP17" s="13"/>
      <c r="AQ17" s="13"/>
    </row>
    <row r="18" spans="1:43" s="10" customFormat="1" ht="30" customHeight="1" thickBot="1">
      <c r="A18" s="1331">
        <v>4</v>
      </c>
      <c r="B18" s="1142" t="s">
        <v>196</v>
      </c>
      <c r="C18" s="1143"/>
      <c r="D18" s="1143"/>
      <c r="E18" s="1143"/>
      <c r="F18" s="1143"/>
      <c r="G18" s="1335" t="s">
        <v>254</v>
      </c>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7"/>
      <c r="AF18" s="25"/>
      <c r="AG18" s="13"/>
      <c r="AH18" s="13"/>
      <c r="AI18" s="13"/>
      <c r="AJ18" s="13"/>
      <c r="AK18" s="13"/>
      <c r="AL18" s="13"/>
      <c r="AM18" s="13"/>
      <c r="AN18" s="13"/>
      <c r="AO18" s="13"/>
      <c r="AP18" s="13"/>
      <c r="AQ18" s="13"/>
    </row>
    <row r="19" spans="1:43" s="10" customFormat="1" ht="30" hidden="1" customHeight="1">
      <c r="A19" s="1332"/>
      <c r="B19" s="1062"/>
      <c r="C19" s="1144"/>
      <c r="D19" s="1144"/>
      <c r="E19" s="1144"/>
      <c r="F19" s="1144"/>
      <c r="G19" s="1338" t="s">
        <v>49</v>
      </c>
      <c r="H19" s="1339"/>
      <c r="I19" s="1340"/>
      <c r="J19" s="53"/>
      <c r="K19" s="53"/>
      <c r="L19" s="53"/>
      <c r="M19" s="1344" t="s">
        <v>50</v>
      </c>
      <c r="N19" s="1344"/>
      <c r="O19" s="1344"/>
      <c r="P19" s="1344"/>
      <c r="Q19" s="1344"/>
      <c r="R19" s="1344"/>
      <c r="S19" s="1344"/>
      <c r="T19" s="1344"/>
      <c r="U19" s="54" t="s">
        <v>22</v>
      </c>
      <c r="V19" s="1344" t="s">
        <v>59</v>
      </c>
      <c r="W19" s="1344"/>
      <c r="X19" s="1344"/>
      <c r="Y19" s="55" t="s">
        <v>25</v>
      </c>
      <c r="Z19" s="1344"/>
      <c r="AA19" s="1344"/>
      <c r="AB19" s="1344"/>
      <c r="AC19" s="1344"/>
      <c r="AD19" s="1344"/>
      <c r="AE19" s="132" t="s">
        <v>51</v>
      </c>
      <c r="AF19" s="25"/>
      <c r="AG19" s="13"/>
      <c r="AH19" s="13"/>
      <c r="AI19" s="13"/>
      <c r="AJ19" s="13"/>
      <c r="AK19" s="13"/>
      <c r="AL19" s="13"/>
      <c r="AM19" s="13"/>
      <c r="AN19" s="13"/>
      <c r="AO19" s="13"/>
      <c r="AP19" s="13"/>
      <c r="AQ19" s="13"/>
    </row>
    <row r="20" spans="1:43" s="10" customFormat="1" ht="30" hidden="1" customHeight="1" thickBot="1">
      <c r="A20" s="1333"/>
      <c r="B20" s="1334"/>
      <c r="C20" s="1233"/>
      <c r="D20" s="1233"/>
      <c r="E20" s="1233"/>
      <c r="F20" s="1233"/>
      <c r="G20" s="1341"/>
      <c r="H20" s="1342"/>
      <c r="I20" s="1343"/>
      <c r="J20" s="213"/>
      <c r="K20" s="213"/>
      <c r="L20" s="213"/>
      <c r="M20" s="213"/>
      <c r="N20" s="213"/>
      <c r="O20" s="213"/>
      <c r="P20" s="214"/>
      <c r="Q20" s="215"/>
      <c r="R20" s="215"/>
      <c r="S20" s="214" t="s">
        <v>25</v>
      </c>
      <c r="T20" s="1345"/>
      <c r="U20" s="1345"/>
      <c r="V20" s="1345"/>
      <c r="W20" s="1345"/>
      <c r="X20" s="1345"/>
      <c r="Y20" s="1345"/>
      <c r="Z20" s="1345"/>
      <c r="AA20" s="213" t="s">
        <v>51</v>
      </c>
      <c r="AB20" s="213"/>
      <c r="AC20" s="213"/>
      <c r="AD20" s="213"/>
      <c r="AE20" s="216"/>
      <c r="AF20" s="25"/>
      <c r="AG20" s="13"/>
      <c r="AH20" s="13"/>
      <c r="AI20" s="13"/>
      <c r="AJ20" s="13"/>
      <c r="AK20" s="13"/>
      <c r="AL20" s="13"/>
      <c r="AM20" s="13"/>
      <c r="AN20" s="13"/>
      <c r="AO20" s="13"/>
      <c r="AP20" s="13"/>
      <c r="AQ20" s="13"/>
    </row>
    <row r="21" spans="1:43" s="10" customFormat="1" ht="41.4" customHeight="1" thickBot="1">
      <c r="A21" s="1307" t="s">
        <v>197</v>
      </c>
      <c r="B21" s="1308"/>
      <c r="C21" s="1308"/>
      <c r="D21" s="1308"/>
      <c r="E21" s="1308"/>
      <c r="F21" s="1308"/>
      <c r="G21" s="1309"/>
      <c r="H21" s="1309"/>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10"/>
      <c r="AF21" s="12"/>
      <c r="AG21" s="13"/>
      <c r="AH21" s="13"/>
      <c r="AI21" s="13"/>
      <c r="AJ21" s="13"/>
      <c r="AK21" s="13"/>
      <c r="AL21" s="13"/>
      <c r="AM21" s="13"/>
      <c r="AN21" s="13"/>
      <c r="AO21" s="13"/>
      <c r="AP21" s="13"/>
      <c r="AQ21" s="13"/>
    </row>
    <row r="22" spans="1:43" s="10" customFormat="1" ht="26.4" customHeight="1">
      <c r="A22" s="1311">
        <v>5</v>
      </c>
      <c r="B22" s="1313" t="s">
        <v>18</v>
      </c>
      <c r="C22" s="1217"/>
      <c r="D22" s="1217"/>
      <c r="E22" s="1217"/>
      <c r="F22" s="1314"/>
      <c r="G22" s="1317" t="s">
        <v>32</v>
      </c>
      <c r="H22" s="1318"/>
      <c r="I22" s="1318"/>
      <c r="J22" s="1319"/>
      <c r="K22" s="247" t="s">
        <v>97</v>
      </c>
      <c r="L22" s="133" t="s">
        <v>102</v>
      </c>
      <c r="M22" s="134"/>
      <c r="N22" s="134"/>
      <c r="O22" s="134"/>
      <c r="P22" s="134"/>
      <c r="Q22" s="134"/>
      <c r="R22" s="134"/>
      <c r="S22" s="134"/>
      <c r="T22" s="134"/>
      <c r="U22" s="251" t="s">
        <v>97</v>
      </c>
      <c r="V22" s="135" t="s">
        <v>103</v>
      </c>
      <c r="W22" s="134"/>
      <c r="X22" s="134"/>
      <c r="Y22" s="134"/>
      <c r="Z22" s="134"/>
      <c r="AA22" s="134"/>
      <c r="AB22" s="134"/>
      <c r="AC22" s="134"/>
      <c r="AD22" s="134"/>
      <c r="AE22" s="136"/>
      <c r="AF22" s="12"/>
      <c r="AG22" s="13"/>
      <c r="AH22" s="13"/>
      <c r="AI22" s="13"/>
      <c r="AJ22" s="13"/>
      <c r="AK22" s="13"/>
      <c r="AL22" s="13"/>
      <c r="AM22" s="13"/>
      <c r="AN22" s="13"/>
      <c r="AO22" s="13"/>
      <c r="AP22" s="13"/>
      <c r="AQ22" s="13"/>
    </row>
    <row r="23" spans="1:43" s="10" customFormat="1" ht="26.4" customHeight="1">
      <c r="A23" s="1178"/>
      <c r="B23" s="1106"/>
      <c r="C23" s="1107"/>
      <c r="D23" s="1107"/>
      <c r="E23" s="1107"/>
      <c r="F23" s="1108"/>
      <c r="G23" s="1320" t="s">
        <v>79</v>
      </c>
      <c r="H23" s="1321"/>
      <c r="I23" s="1321"/>
      <c r="J23" s="1322"/>
      <c r="K23" s="245" t="s">
        <v>97</v>
      </c>
      <c r="L23" s="42" t="s">
        <v>104</v>
      </c>
      <c r="M23" s="40"/>
      <c r="N23" s="40"/>
      <c r="O23" s="40"/>
      <c r="P23" s="239" t="s">
        <v>97</v>
      </c>
      <c r="Q23" s="42" t="s">
        <v>105</v>
      </c>
      <c r="R23" s="40"/>
      <c r="S23" s="40"/>
      <c r="T23" s="40"/>
      <c r="U23" s="239" t="s">
        <v>97</v>
      </c>
      <c r="V23" s="42" t="s">
        <v>106</v>
      </c>
      <c r="W23" s="40"/>
      <c r="X23" s="239" t="s">
        <v>97</v>
      </c>
      <c r="Y23" s="42" t="s">
        <v>107</v>
      </c>
      <c r="Z23" s="40"/>
      <c r="AA23" s="40"/>
      <c r="AB23" s="43"/>
      <c r="AC23" s="42"/>
      <c r="AD23" s="40"/>
      <c r="AE23" s="41"/>
      <c r="AF23" s="56"/>
      <c r="AG23" s="13"/>
      <c r="AH23" s="13"/>
      <c r="AI23" s="13"/>
      <c r="AJ23" s="13"/>
      <c r="AK23" s="13"/>
      <c r="AL23" s="13"/>
      <c r="AM23" s="13"/>
      <c r="AN23" s="13"/>
      <c r="AO23" s="13"/>
      <c r="AP23" s="13"/>
      <c r="AQ23" s="13"/>
    </row>
    <row r="24" spans="1:43" s="10" customFormat="1" ht="26.4" customHeight="1">
      <c r="A24" s="1178"/>
      <c r="B24" s="1106"/>
      <c r="C24" s="1107"/>
      <c r="D24" s="1107"/>
      <c r="E24" s="1107"/>
      <c r="F24" s="1107"/>
      <c r="G24" s="1323"/>
      <c r="H24" s="1324"/>
      <c r="I24" s="1324"/>
      <c r="J24" s="1325"/>
      <c r="K24" s="248" t="s">
        <v>97</v>
      </c>
      <c r="L24" s="42" t="s">
        <v>108</v>
      </c>
      <c r="M24" s="40"/>
      <c r="N24" s="40"/>
      <c r="O24" s="40"/>
      <c r="P24" s="239" t="s">
        <v>97</v>
      </c>
      <c r="Q24" s="42" t="s">
        <v>109</v>
      </c>
      <c r="R24" s="40"/>
      <c r="S24" s="40"/>
      <c r="T24" s="40"/>
      <c r="U24" s="43"/>
      <c r="V24" s="43"/>
      <c r="W24" s="42"/>
      <c r="X24" s="43"/>
      <c r="Y24" s="42"/>
      <c r="Z24" s="40"/>
      <c r="AA24" s="40"/>
      <c r="AB24" s="43"/>
      <c r="AC24" s="42"/>
      <c r="AD24" s="40"/>
      <c r="AE24" s="41"/>
      <c r="AF24" s="56"/>
      <c r="AG24" s="13"/>
      <c r="AH24" s="13"/>
      <c r="AI24" s="13"/>
      <c r="AJ24" s="13"/>
      <c r="AK24" s="13"/>
      <c r="AL24" s="13"/>
      <c r="AM24" s="13"/>
      <c r="AN24" s="13"/>
      <c r="AO24" s="13"/>
      <c r="AP24" s="13"/>
      <c r="AQ24" s="13"/>
    </row>
    <row r="25" spans="1:43" s="10" customFormat="1" ht="26.4" customHeight="1" thickBot="1">
      <c r="A25" s="1178"/>
      <c r="B25" s="1315"/>
      <c r="C25" s="1316"/>
      <c r="D25" s="1316"/>
      <c r="E25" s="1316"/>
      <c r="F25" s="1316"/>
      <c r="G25" s="1326" t="s">
        <v>5</v>
      </c>
      <c r="H25" s="1327"/>
      <c r="I25" s="1327"/>
      <c r="J25" s="1328"/>
      <c r="K25" s="249" t="s">
        <v>97</v>
      </c>
      <c r="L25" s="115" t="s">
        <v>110</v>
      </c>
      <c r="M25" s="115"/>
      <c r="N25" s="250" t="s">
        <v>97</v>
      </c>
      <c r="O25" s="115" t="s">
        <v>111</v>
      </c>
      <c r="P25" s="116"/>
      <c r="Q25" s="115"/>
      <c r="R25" s="250" t="s">
        <v>97</v>
      </c>
      <c r="S25" s="117" t="s">
        <v>112</v>
      </c>
      <c r="T25" s="118"/>
      <c r="U25" s="250" t="s">
        <v>97</v>
      </c>
      <c r="V25" s="118" t="s">
        <v>113</v>
      </c>
      <c r="W25" s="118"/>
      <c r="X25" s="1329"/>
      <c r="Y25" s="1329"/>
      <c r="Z25" s="1329"/>
      <c r="AA25" s="1329"/>
      <c r="AB25" s="1329"/>
      <c r="AC25" s="1329"/>
      <c r="AD25" s="1329"/>
      <c r="AE25" s="119" t="s">
        <v>22</v>
      </c>
      <c r="AF25" s="56"/>
      <c r="AG25" s="13"/>
      <c r="AH25" s="13"/>
      <c r="AI25" s="13"/>
      <c r="AJ25" s="13"/>
      <c r="AK25" s="13"/>
      <c r="AL25" s="13"/>
      <c r="AM25" s="13"/>
      <c r="AN25" s="13"/>
      <c r="AO25" s="13"/>
      <c r="AP25" s="13"/>
      <c r="AQ25" s="13"/>
    </row>
    <row r="26" spans="1:43" s="10" customFormat="1" ht="26.4" customHeight="1">
      <c r="A26" s="1178"/>
      <c r="B26" s="1107" t="s">
        <v>19</v>
      </c>
      <c r="C26" s="1107"/>
      <c r="D26" s="1107"/>
      <c r="E26" s="1107"/>
      <c r="F26" s="1108"/>
      <c r="G26" s="245" t="s">
        <v>97</v>
      </c>
      <c r="H26" s="40" t="s">
        <v>175</v>
      </c>
      <c r="I26" s="22"/>
      <c r="J26" s="22"/>
      <c r="K26" s="246" t="s">
        <v>97</v>
      </c>
      <c r="L26" s="121" t="s">
        <v>176</v>
      </c>
      <c r="M26" s="121"/>
      <c r="N26" s="121"/>
      <c r="O26" s="246" t="s">
        <v>97</v>
      </c>
      <c r="P26" s="121" t="s">
        <v>177</v>
      </c>
      <c r="Q26" s="121"/>
      <c r="R26" s="120"/>
      <c r="S26" s="121"/>
      <c r="T26" s="121"/>
      <c r="U26" s="246" t="s">
        <v>221</v>
      </c>
      <c r="V26" s="121" t="s">
        <v>184</v>
      </c>
      <c r="W26" s="121"/>
      <c r="X26" s="121"/>
      <c r="Y26" s="121"/>
      <c r="Z26" s="121"/>
      <c r="AA26" s="121"/>
      <c r="AB26" s="122"/>
      <c r="AC26" s="123"/>
      <c r="AD26" s="124"/>
      <c r="AE26" s="137"/>
      <c r="AF26" s="56"/>
      <c r="AG26" s="13"/>
      <c r="AH26" s="13"/>
      <c r="AI26" s="13"/>
      <c r="AJ26" s="13"/>
      <c r="AK26" s="13"/>
      <c r="AL26" s="13"/>
      <c r="AM26" s="13"/>
      <c r="AN26" s="13"/>
      <c r="AO26" s="13"/>
      <c r="AP26" s="13"/>
      <c r="AQ26" s="13"/>
    </row>
    <row r="27" spans="1:43" s="10" customFormat="1" ht="26.4" customHeight="1" thickBot="1">
      <c r="A27" s="1312"/>
      <c r="B27" s="1109"/>
      <c r="C27" s="1110"/>
      <c r="D27" s="1110"/>
      <c r="E27" s="1110"/>
      <c r="F27" s="1111"/>
      <c r="G27" s="244" t="s">
        <v>97</v>
      </c>
      <c r="H27" s="138" t="s">
        <v>5</v>
      </c>
      <c r="I27" s="139"/>
      <c r="J27" s="140" t="s">
        <v>25</v>
      </c>
      <c r="K27" s="1330"/>
      <c r="L27" s="1330"/>
      <c r="M27" s="1330"/>
      <c r="N27" s="1330"/>
      <c r="O27" s="1330"/>
      <c r="P27" s="1330"/>
      <c r="Q27" s="1330"/>
      <c r="R27" s="1330"/>
      <c r="S27" s="1330"/>
      <c r="T27" s="1330"/>
      <c r="U27" s="1330"/>
      <c r="V27" s="1330"/>
      <c r="W27" s="1330"/>
      <c r="X27" s="1330"/>
      <c r="Y27" s="1330"/>
      <c r="Z27" s="1330"/>
      <c r="AA27" s="1330"/>
      <c r="AB27" s="1330"/>
      <c r="AC27" s="1330"/>
      <c r="AD27" s="1330"/>
      <c r="AE27" s="141" t="s">
        <v>22</v>
      </c>
      <c r="AF27" s="56"/>
      <c r="AG27" s="13"/>
      <c r="AH27" s="13"/>
      <c r="AI27" s="13"/>
      <c r="AJ27" s="13"/>
      <c r="AK27" s="13"/>
      <c r="AL27" s="13"/>
      <c r="AM27" s="13"/>
      <c r="AN27" s="13"/>
      <c r="AO27" s="13"/>
      <c r="AP27" s="13"/>
      <c r="AQ27" s="13"/>
    </row>
    <row r="28" spans="1:43" s="10" customFormat="1" ht="29.4" customHeight="1" thickBot="1">
      <c r="A28" s="142">
        <v>6</v>
      </c>
      <c r="B28" s="1303" t="s">
        <v>37</v>
      </c>
      <c r="C28" s="1303"/>
      <c r="D28" s="1303"/>
      <c r="E28" s="1303"/>
      <c r="F28" s="1303"/>
      <c r="G28" s="1304" t="s">
        <v>82</v>
      </c>
      <c r="H28" s="1305"/>
      <c r="I28" s="1305"/>
      <c r="J28" s="1281" t="s">
        <v>236</v>
      </c>
      <c r="K28" s="1281"/>
      <c r="L28" s="259" t="s">
        <v>4</v>
      </c>
      <c r="M28" s="259" t="s">
        <v>52</v>
      </c>
      <c r="N28" s="1305" t="s">
        <v>81</v>
      </c>
      <c r="O28" s="1305"/>
      <c r="P28" s="1305"/>
      <c r="Q28" s="1281" t="s">
        <v>272</v>
      </c>
      <c r="R28" s="1281"/>
      <c r="S28" s="143" t="s">
        <v>4</v>
      </c>
      <c r="T28" s="220"/>
      <c r="U28" s="220"/>
      <c r="V28" s="220"/>
      <c r="W28" s="220"/>
      <c r="X28" s="220"/>
      <c r="Y28" s="220"/>
      <c r="Z28" s="220"/>
      <c r="AA28" s="220"/>
      <c r="AB28" s="221"/>
      <c r="AC28" s="1282" t="s">
        <v>77</v>
      </c>
      <c r="AD28" s="1283"/>
      <c r="AE28" s="1284"/>
      <c r="AF28" s="56"/>
      <c r="AG28" s="13"/>
      <c r="AH28" s="13"/>
      <c r="AI28" s="13"/>
      <c r="AJ28" s="13"/>
      <c r="AK28" s="13"/>
      <c r="AL28" s="13"/>
      <c r="AM28" s="13"/>
      <c r="AN28" s="13"/>
      <c r="AO28" s="13"/>
      <c r="AP28" s="13"/>
      <c r="AQ28" s="13"/>
    </row>
    <row r="29" spans="1:43" s="10" customFormat="1" ht="30" customHeight="1" thickBot="1">
      <c r="A29" s="1297">
        <v>7</v>
      </c>
      <c r="B29" s="1299" t="s">
        <v>172</v>
      </c>
      <c r="C29" s="1300"/>
      <c r="D29" s="1300"/>
      <c r="E29" s="1300"/>
      <c r="F29" s="1301"/>
      <c r="G29" s="144" t="s">
        <v>8</v>
      </c>
      <c r="H29" s="1281" t="s">
        <v>281</v>
      </c>
      <c r="I29" s="1281"/>
      <c r="J29" s="1302" t="s">
        <v>9</v>
      </c>
      <c r="K29" s="1302"/>
      <c r="L29" s="1281" t="s">
        <v>225</v>
      </c>
      <c r="M29" s="1281"/>
      <c r="N29" s="260" t="s">
        <v>6</v>
      </c>
      <c r="O29" s="144" t="s">
        <v>33</v>
      </c>
      <c r="P29" s="1281" t="s">
        <v>280</v>
      </c>
      <c r="Q29" s="1281"/>
      <c r="R29" s="1306" t="s">
        <v>9</v>
      </c>
      <c r="S29" s="1306"/>
      <c r="T29" s="1281" t="s">
        <v>225</v>
      </c>
      <c r="U29" s="1281"/>
      <c r="V29" s="263" t="s">
        <v>6</v>
      </c>
      <c r="W29" s="145"/>
      <c r="X29" s="145"/>
      <c r="Y29" s="145"/>
      <c r="Z29" s="145"/>
      <c r="AA29" s="145"/>
      <c r="AB29" s="145"/>
      <c r="AC29" s="1282"/>
      <c r="AD29" s="1283"/>
      <c r="AE29" s="1284"/>
      <c r="AF29" s="12"/>
      <c r="AG29" s="13"/>
      <c r="AH29" s="13"/>
      <c r="AI29" s="13"/>
      <c r="AJ29" s="13"/>
      <c r="AK29" s="13"/>
      <c r="AL29" s="13"/>
      <c r="AM29" s="13"/>
      <c r="AN29" s="13"/>
      <c r="AO29" s="13"/>
      <c r="AP29" s="13"/>
      <c r="AQ29" s="13"/>
    </row>
    <row r="30" spans="1:43" s="10" customFormat="1" ht="30" customHeight="1" thickBot="1">
      <c r="A30" s="1298"/>
      <c r="B30" s="1285" t="s">
        <v>173</v>
      </c>
      <c r="C30" s="1286"/>
      <c r="D30" s="1286"/>
      <c r="E30" s="1286"/>
      <c r="F30" s="1287"/>
      <c r="G30" s="146" t="s">
        <v>20</v>
      </c>
      <c r="H30" s="1288" t="s">
        <v>240</v>
      </c>
      <c r="I30" s="1281"/>
      <c r="J30" s="1289" t="s">
        <v>9</v>
      </c>
      <c r="K30" s="1289"/>
      <c r="L30" s="1281" t="s">
        <v>266</v>
      </c>
      <c r="M30" s="1281"/>
      <c r="N30" s="147" t="s">
        <v>6</v>
      </c>
      <c r="O30" s="148" t="s">
        <v>46</v>
      </c>
      <c r="P30" s="148"/>
      <c r="Q30" s="148"/>
      <c r="R30" s="1290" t="s">
        <v>273</v>
      </c>
      <c r="S30" s="1290"/>
      <c r="T30" s="149" t="s">
        <v>47</v>
      </c>
      <c r="U30" s="150"/>
      <c r="V30" s="151"/>
      <c r="W30" s="151"/>
      <c r="X30" s="151"/>
      <c r="Y30" s="151"/>
      <c r="Z30" s="151"/>
      <c r="AA30" s="150"/>
      <c r="AB30" s="151"/>
      <c r="AC30" s="1282"/>
      <c r="AD30" s="1283"/>
      <c r="AE30" s="1284"/>
      <c r="AF30" s="12"/>
      <c r="AG30" s="13"/>
      <c r="AH30" s="13"/>
      <c r="AI30" s="13"/>
      <c r="AJ30" s="13"/>
      <c r="AK30" s="13"/>
      <c r="AL30" s="13"/>
      <c r="AM30" s="13"/>
      <c r="AN30" s="13"/>
      <c r="AO30" s="13"/>
      <c r="AP30" s="13"/>
      <c r="AQ30" s="13"/>
    </row>
    <row r="31" spans="1:43" s="58" customFormat="1" ht="30" customHeight="1" thickBot="1">
      <c r="A31" s="1207">
        <v>8</v>
      </c>
      <c r="B31" s="1269" t="s">
        <v>171</v>
      </c>
      <c r="C31" s="1270"/>
      <c r="D31" s="1270"/>
      <c r="E31" s="1270"/>
      <c r="F31" s="1271"/>
      <c r="G31" s="1230" t="s">
        <v>170</v>
      </c>
      <c r="H31" s="1231"/>
      <c r="I31" s="1232"/>
      <c r="J31" s="1235"/>
      <c r="K31" s="1236"/>
      <c r="L31" s="152" t="s">
        <v>10</v>
      </c>
      <c r="M31" s="1237"/>
      <c r="N31" s="1237"/>
      <c r="O31" s="153" t="s">
        <v>6</v>
      </c>
      <c r="P31" s="153" t="s">
        <v>7</v>
      </c>
      <c r="Q31" s="1237"/>
      <c r="R31" s="1237"/>
      <c r="S31" s="152" t="s">
        <v>10</v>
      </c>
      <c r="T31" s="1237"/>
      <c r="U31" s="1237"/>
      <c r="V31" s="152" t="s">
        <v>6</v>
      </c>
      <c r="W31" s="154" t="s">
        <v>46</v>
      </c>
      <c r="X31" s="154"/>
      <c r="Y31" s="154"/>
      <c r="Z31" s="1237"/>
      <c r="AA31" s="1237"/>
      <c r="AB31" s="155" t="s">
        <v>47</v>
      </c>
      <c r="AC31" s="1291"/>
      <c r="AD31" s="1293"/>
      <c r="AE31" s="1294"/>
      <c r="AF31" s="12"/>
      <c r="AG31" s="57"/>
      <c r="AH31" s="57"/>
      <c r="AI31" s="57"/>
      <c r="AJ31" s="57"/>
      <c r="AK31" s="57"/>
      <c r="AL31" s="57"/>
      <c r="AM31" s="57"/>
      <c r="AN31" s="57"/>
      <c r="AO31" s="57"/>
      <c r="AP31" s="57"/>
      <c r="AQ31" s="57"/>
    </row>
    <row r="32" spans="1:43" s="58" customFormat="1" ht="21.6" customHeight="1" thickBot="1">
      <c r="A32" s="1207"/>
      <c r="B32" s="1272"/>
      <c r="C32" s="1273"/>
      <c r="D32" s="1273"/>
      <c r="E32" s="1273"/>
      <c r="F32" s="1274"/>
      <c r="G32" s="1064"/>
      <c r="H32" s="1233"/>
      <c r="I32" s="1234"/>
      <c r="J32" s="243" t="s">
        <v>97</v>
      </c>
      <c r="K32" s="156" t="s">
        <v>114</v>
      </c>
      <c r="L32" s="243" t="s">
        <v>97</v>
      </c>
      <c r="M32" s="156" t="s">
        <v>115</v>
      </c>
      <c r="N32" s="243" t="s">
        <v>97</v>
      </c>
      <c r="O32" s="156" t="s">
        <v>116</v>
      </c>
      <c r="P32" s="243" t="s">
        <v>97</v>
      </c>
      <c r="Q32" s="156" t="s">
        <v>117</v>
      </c>
      <c r="R32" s="243" t="s">
        <v>97</v>
      </c>
      <c r="S32" s="156" t="s">
        <v>118</v>
      </c>
      <c r="T32" s="243" t="s">
        <v>97</v>
      </c>
      <c r="U32" s="156" t="s">
        <v>119</v>
      </c>
      <c r="V32" s="243" t="s">
        <v>97</v>
      </c>
      <c r="W32" s="156" t="s">
        <v>20</v>
      </c>
      <c r="X32" s="157"/>
      <c r="Y32" s="157"/>
      <c r="Z32" s="158"/>
      <c r="AA32" s="158"/>
      <c r="AB32" s="114"/>
      <c r="AC32" s="1292"/>
      <c r="AD32" s="1295"/>
      <c r="AE32" s="1296"/>
      <c r="AF32" s="12"/>
      <c r="AG32" s="57"/>
      <c r="AH32" s="57"/>
      <c r="AI32" s="57"/>
      <c r="AJ32" s="57"/>
      <c r="AK32" s="57"/>
      <c r="AL32" s="57"/>
      <c r="AM32" s="57"/>
      <c r="AN32" s="57"/>
      <c r="AO32" s="57"/>
      <c r="AP32" s="57"/>
      <c r="AQ32" s="57"/>
    </row>
    <row r="33" spans="1:43" s="58" customFormat="1" ht="30" customHeight="1" thickBot="1">
      <c r="A33" s="1207"/>
      <c r="B33" s="1272"/>
      <c r="C33" s="1273"/>
      <c r="D33" s="1273"/>
      <c r="E33" s="1273"/>
      <c r="F33" s="1274"/>
      <c r="G33" s="1275" t="s">
        <v>165</v>
      </c>
      <c r="H33" s="1276"/>
      <c r="I33" s="1277"/>
      <c r="J33" s="1278" t="s">
        <v>274</v>
      </c>
      <c r="K33" s="1279"/>
      <c r="L33" s="109" t="s">
        <v>10</v>
      </c>
      <c r="M33" s="1280" t="s">
        <v>275</v>
      </c>
      <c r="N33" s="1280"/>
      <c r="O33" s="110" t="s">
        <v>6</v>
      </c>
      <c r="P33" s="110" t="s">
        <v>7</v>
      </c>
      <c r="Q33" s="1280" t="s">
        <v>276</v>
      </c>
      <c r="R33" s="1280"/>
      <c r="S33" s="109" t="s">
        <v>10</v>
      </c>
      <c r="T33" s="1280" t="s">
        <v>275</v>
      </c>
      <c r="U33" s="1280"/>
      <c r="V33" s="109" t="s">
        <v>6</v>
      </c>
      <c r="W33" s="111" t="s">
        <v>46</v>
      </c>
      <c r="X33" s="111"/>
      <c r="Y33" s="111"/>
      <c r="Z33" s="1280" t="s">
        <v>277</v>
      </c>
      <c r="AA33" s="1280"/>
      <c r="AB33" s="112" t="s">
        <v>47</v>
      </c>
      <c r="AC33" s="113"/>
      <c r="AD33" s="1261"/>
      <c r="AE33" s="1262"/>
      <c r="AF33" s="12"/>
      <c r="AG33" s="57"/>
      <c r="AH33" s="57"/>
      <c r="AI33" s="57"/>
      <c r="AJ33" s="57"/>
      <c r="AK33" s="57"/>
      <c r="AL33" s="57"/>
      <c r="AM33" s="57"/>
      <c r="AN33" s="57"/>
      <c r="AO33" s="57"/>
      <c r="AP33" s="57"/>
      <c r="AQ33" s="57"/>
    </row>
    <row r="34" spans="1:43" s="58" customFormat="1" ht="30" customHeight="1" thickBot="1">
      <c r="A34" s="1207"/>
      <c r="B34" s="1263" t="s">
        <v>199</v>
      </c>
      <c r="C34" s="1264"/>
      <c r="D34" s="1264"/>
      <c r="E34" s="1264"/>
      <c r="F34" s="1265"/>
      <c r="G34" s="1256" t="s">
        <v>163</v>
      </c>
      <c r="H34" s="1257"/>
      <c r="I34" s="1258"/>
      <c r="J34" s="1259"/>
      <c r="K34" s="1260"/>
      <c r="L34" s="32" t="s">
        <v>10</v>
      </c>
      <c r="M34" s="1206"/>
      <c r="N34" s="1206"/>
      <c r="O34" s="33" t="s">
        <v>6</v>
      </c>
      <c r="P34" s="33" t="s">
        <v>7</v>
      </c>
      <c r="Q34" s="1206"/>
      <c r="R34" s="1206"/>
      <c r="S34" s="32" t="s">
        <v>10</v>
      </c>
      <c r="T34" s="1206"/>
      <c r="U34" s="1206"/>
      <c r="V34" s="32" t="s">
        <v>6</v>
      </c>
      <c r="W34" s="59" t="s">
        <v>46</v>
      </c>
      <c r="X34" s="59"/>
      <c r="Y34" s="59"/>
      <c r="Z34" s="1206"/>
      <c r="AA34" s="1206"/>
      <c r="AB34" s="60" t="s">
        <v>47</v>
      </c>
      <c r="AC34" s="34"/>
      <c r="AD34" s="1238"/>
      <c r="AE34" s="1239"/>
      <c r="AF34" s="12"/>
      <c r="AG34" s="57"/>
      <c r="AH34" s="57"/>
      <c r="AI34" s="57"/>
      <c r="AJ34" s="57"/>
      <c r="AK34" s="57"/>
      <c r="AL34" s="57"/>
      <c r="AM34" s="57"/>
      <c r="AN34" s="57"/>
      <c r="AO34" s="57"/>
      <c r="AP34" s="57"/>
      <c r="AQ34" s="57"/>
    </row>
    <row r="35" spans="1:43" s="58" customFormat="1" ht="30" customHeight="1" thickBot="1">
      <c r="A35" s="1207"/>
      <c r="B35" s="1263"/>
      <c r="C35" s="1264"/>
      <c r="D35" s="1264"/>
      <c r="E35" s="1264"/>
      <c r="F35" s="1265"/>
      <c r="G35" s="1256" t="s">
        <v>169</v>
      </c>
      <c r="H35" s="1257"/>
      <c r="I35" s="1258"/>
      <c r="J35" s="1259" t="s">
        <v>278</v>
      </c>
      <c r="K35" s="1260"/>
      <c r="L35" s="32" t="s">
        <v>10</v>
      </c>
      <c r="M35" s="1206" t="s">
        <v>275</v>
      </c>
      <c r="N35" s="1206"/>
      <c r="O35" s="33" t="s">
        <v>6</v>
      </c>
      <c r="P35" s="33" t="s">
        <v>7</v>
      </c>
      <c r="Q35" s="1206" t="s">
        <v>279</v>
      </c>
      <c r="R35" s="1206"/>
      <c r="S35" s="32" t="s">
        <v>10</v>
      </c>
      <c r="T35" s="1206" t="s">
        <v>275</v>
      </c>
      <c r="U35" s="1206"/>
      <c r="V35" s="32" t="s">
        <v>6</v>
      </c>
      <c r="W35" s="59" t="s">
        <v>46</v>
      </c>
      <c r="X35" s="59"/>
      <c r="Y35" s="59"/>
      <c r="Z35" s="1206" t="s">
        <v>277</v>
      </c>
      <c r="AA35" s="1206"/>
      <c r="AB35" s="60" t="s">
        <v>47</v>
      </c>
      <c r="AC35" s="34"/>
      <c r="AD35" s="1238"/>
      <c r="AE35" s="1239"/>
      <c r="AF35" s="12"/>
      <c r="AG35" s="57"/>
      <c r="AH35" s="57"/>
      <c r="AI35" s="57"/>
      <c r="AJ35" s="57"/>
      <c r="AK35" s="57"/>
      <c r="AL35" s="57"/>
      <c r="AM35" s="57"/>
      <c r="AN35" s="57"/>
      <c r="AO35" s="57"/>
      <c r="AP35" s="57"/>
      <c r="AQ35" s="57"/>
    </row>
    <row r="36" spans="1:43" s="58" customFormat="1" ht="30" customHeight="1" thickBot="1">
      <c r="A36" s="1207"/>
      <c r="B36" s="1263"/>
      <c r="C36" s="1264"/>
      <c r="D36" s="1264"/>
      <c r="E36" s="1264"/>
      <c r="F36" s="1265"/>
      <c r="G36" s="1256" t="s">
        <v>168</v>
      </c>
      <c r="H36" s="1257"/>
      <c r="I36" s="1258"/>
      <c r="J36" s="1259"/>
      <c r="K36" s="1260"/>
      <c r="L36" s="32" t="s">
        <v>10</v>
      </c>
      <c r="M36" s="1206"/>
      <c r="N36" s="1206"/>
      <c r="O36" s="33" t="s">
        <v>6</v>
      </c>
      <c r="P36" s="33" t="s">
        <v>7</v>
      </c>
      <c r="Q36" s="1206"/>
      <c r="R36" s="1206"/>
      <c r="S36" s="32" t="s">
        <v>10</v>
      </c>
      <c r="T36" s="1206"/>
      <c r="U36" s="1206"/>
      <c r="V36" s="32" t="s">
        <v>6</v>
      </c>
      <c r="W36" s="59" t="s">
        <v>46</v>
      </c>
      <c r="X36" s="59"/>
      <c r="Y36" s="59"/>
      <c r="Z36" s="1206"/>
      <c r="AA36" s="1206"/>
      <c r="AB36" s="60" t="s">
        <v>47</v>
      </c>
      <c r="AC36" s="34"/>
      <c r="AD36" s="1238"/>
      <c r="AE36" s="1239"/>
      <c r="AF36" s="12"/>
      <c r="AG36" s="57"/>
      <c r="AH36" s="57"/>
      <c r="AI36" s="57"/>
      <c r="AJ36" s="57"/>
      <c r="AK36" s="57"/>
      <c r="AL36" s="57"/>
      <c r="AM36" s="57"/>
      <c r="AN36" s="57"/>
      <c r="AO36" s="57"/>
      <c r="AP36" s="57"/>
      <c r="AQ36" s="57"/>
    </row>
    <row r="37" spans="1:43" s="58" customFormat="1" ht="30" customHeight="1" thickBot="1">
      <c r="A37" s="1207"/>
      <c r="B37" s="1263"/>
      <c r="C37" s="1264"/>
      <c r="D37" s="1264"/>
      <c r="E37" s="1264"/>
      <c r="F37" s="1265"/>
      <c r="G37" s="1256" t="s">
        <v>167</v>
      </c>
      <c r="H37" s="1257"/>
      <c r="I37" s="1258"/>
      <c r="J37" s="1259" t="s">
        <v>274</v>
      </c>
      <c r="K37" s="1260"/>
      <c r="L37" s="32" t="s">
        <v>10</v>
      </c>
      <c r="M37" s="1206" t="s">
        <v>275</v>
      </c>
      <c r="N37" s="1206"/>
      <c r="O37" s="33" t="s">
        <v>6</v>
      </c>
      <c r="P37" s="33" t="s">
        <v>7</v>
      </c>
      <c r="Q37" s="1206" t="s">
        <v>276</v>
      </c>
      <c r="R37" s="1206"/>
      <c r="S37" s="32" t="s">
        <v>10</v>
      </c>
      <c r="T37" s="1206" t="s">
        <v>275</v>
      </c>
      <c r="U37" s="1206"/>
      <c r="V37" s="32" t="s">
        <v>6</v>
      </c>
      <c r="W37" s="59" t="s">
        <v>46</v>
      </c>
      <c r="X37" s="59"/>
      <c r="Y37" s="59"/>
      <c r="Z37" s="1206"/>
      <c r="AA37" s="1206"/>
      <c r="AB37" s="60" t="s">
        <v>47</v>
      </c>
      <c r="AC37" s="34"/>
      <c r="AD37" s="1238"/>
      <c r="AE37" s="1239"/>
      <c r="AF37" s="12"/>
      <c r="AG37" s="57"/>
      <c r="AH37" s="57"/>
      <c r="AI37" s="57"/>
      <c r="AJ37" s="57"/>
      <c r="AK37" s="57"/>
      <c r="AL37" s="57"/>
      <c r="AM37" s="57"/>
      <c r="AN37" s="57"/>
      <c r="AO37" s="57"/>
      <c r="AP37" s="57"/>
      <c r="AQ37" s="57"/>
    </row>
    <row r="38" spans="1:43" s="58" customFormat="1" ht="30" customHeight="1" thickBot="1">
      <c r="A38" s="1207"/>
      <c r="B38" s="1263"/>
      <c r="C38" s="1264"/>
      <c r="D38" s="1264"/>
      <c r="E38" s="1264"/>
      <c r="F38" s="1265"/>
      <c r="G38" s="1256" t="s">
        <v>166</v>
      </c>
      <c r="H38" s="1257"/>
      <c r="I38" s="1258"/>
      <c r="J38" s="1259" t="s">
        <v>282</v>
      </c>
      <c r="K38" s="1260"/>
      <c r="L38" s="32" t="s">
        <v>10</v>
      </c>
      <c r="M38" s="1206" t="s">
        <v>275</v>
      </c>
      <c r="N38" s="1206"/>
      <c r="O38" s="33" t="s">
        <v>6</v>
      </c>
      <c r="P38" s="33" t="s">
        <v>7</v>
      </c>
      <c r="Q38" s="1206" t="s">
        <v>276</v>
      </c>
      <c r="R38" s="1206"/>
      <c r="S38" s="32" t="s">
        <v>10</v>
      </c>
      <c r="T38" s="1206" t="s">
        <v>275</v>
      </c>
      <c r="U38" s="1206"/>
      <c r="V38" s="32" t="s">
        <v>6</v>
      </c>
      <c r="W38" s="59" t="s">
        <v>46</v>
      </c>
      <c r="X38" s="59"/>
      <c r="Y38" s="59"/>
      <c r="Z38" s="1206" t="s">
        <v>283</v>
      </c>
      <c r="AA38" s="1206"/>
      <c r="AB38" s="60" t="s">
        <v>47</v>
      </c>
      <c r="AC38" s="34"/>
      <c r="AD38" s="1238"/>
      <c r="AE38" s="1239"/>
      <c r="AF38" s="12"/>
      <c r="AG38" s="57"/>
      <c r="AH38" s="57"/>
      <c r="AI38" s="57"/>
      <c r="AJ38" s="57"/>
      <c r="AK38" s="57"/>
      <c r="AL38" s="57"/>
      <c r="AM38" s="57"/>
      <c r="AN38" s="57"/>
      <c r="AO38" s="57"/>
      <c r="AP38" s="57"/>
      <c r="AQ38" s="57"/>
    </row>
    <row r="39" spans="1:43" s="58" customFormat="1" ht="30" customHeight="1" thickBot="1">
      <c r="A39" s="1207"/>
      <c r="B39" s="1263"/>
      <c r="C39" s="1264"/>
      <c r="D39" s="1264"/>
      <c r="E39" s="1264"/>
      <c r="F39" s="1265"/>
      <c r="G39" s="1248" t="s">
        <v>164</v>
      </c>
      <c r="H39" s="1249"/>
      <c r="I39" s="1250"/>
      <c r="J39" s="1251"/>
      <c r="K39" s="1252"/>
      <c r="L39" s="105" t="s">
        <v>10</v>
      </c>
      <c r="M39" s="1253"/>
      <c r="N39" s="1253"/>
      <c r="O39" s="106" t="s">
        <v>6</v>
      </c>
      <c r="P39" s="106" t="s">
        <v>7</v>
      </c>
      <c r="Q39" s="1253"/>
      <c r="R39" s="1253"/>
      <c r="S39" s="105" t="s">
        <v>10</v>
      </c>
      <c r="T39" s="1253"/>
      <c r="U39" s="1253"/>
      <c r="V39" s="105" t="s">
        <v>6</v>
      </c>
      <c r="W39" s="107" t="s">
        <v>46</v>
      </c>
      <c r="X39" s="107"/>
      <c r="Y39" s="107"/>
      <c r="Z39" s="1253"/>
      <c r="AA39" s="1253"/>
      <c r="AB39" s="108" t="s">
        <v>47</v>
      </c>
      <c r="AC39" s="35"/>
      <c r="AD39" s="1254"/>
      <c r="AE39" s="1255"/>
      <c r="AF39" s="12"/>
      <c r="AG39" s="57"/>
      <c r="AH39" s="57"/>
      <c r="AI39" s="57"/>
      <c r="AJ39" s="57"/>
      <c r="AK39" s="57"/>
      <c r="AL39" s="57"/>
      <c r="AM39" s="57"/>
      <c r="AN39" s="57"/>
      <c r="AO39" s="57"/>
      <c r="AP39" s="57"/>
      <c r="AQ39" s="57"/>
    </row>
    <row r="40" spans="1:43" s="58" customFormat="1" ht="24.6" customHeight="1" thickBot="1">
      <c r="A40" s="1207"/>
      <c r="B40" s="1263"/>
      <c r="C40" s="1264"/>
      <c r="D40" s="1264"/>
      <c r="E40" s="1264"/>
      <c r="F40" s="1265"/>
      <c r="G40" s="1216" t="s">
        <v>21</v>
      </c>
      <c r="H40" s="1217"/>
      <c r="I40" s="1218"/>
      <c r="J40" s="1221"/>
      <c r="K40" s="1222"/>
      <c r="L40" s="1222"/>
      <c r="M40" s="1222"/>
      <c r="N40" s="1222"/>
      <c r="O40" s="1222"/>
      <c r="P40" s="1222"/>
      <c r="Q40" s="1222"/>
      <c r="R40" s="1222"/>
      <c r="S40" s="1222"/>
      <c r="T40" s="1222"/>
      <c r="U40" s="1222"/>
      <c r="V40" s="1222"/>
      <c r="W40" s="1222"/>
      <c r="X40" s="1222"/>
      <c r="Y40" s="1222"/>
      <c r="Z40" s="1222"/>
      <c r="AA40" s="1222"/>
      <c r="AB40" s="1223"/>
      <c r="AC40" s="159" t="s">
        <v>76</v>
      </c>
      <c r="AD40" s="160"/>
      <c r="AE40" s="161"/>
      <c r="AF40" s="61"/>
      <c r="AG40" s="61"/>
      <c r="AH40" s="61"/>
      <c r="AI40" s="61"/>
      <c r="AJ40" s="61"/>
      <c r="AK40" s="61"/>
      <c r="AL40" s="61"/>
      <c r="AM40" s="61"/>
      <c r="AN40" s="61"/>
    </row>
    <row r="41" spans="1:43" s="58" customFormat="1" ht="24.6" customHeight="1" thickBot="1">
      <c r="A41" s="1207"/>
      <c r="B41" s="1263"/>
      <c r="C41" s="1264"/>
      <c r="D41" s="1264"/>
      <c r="E41" s="1264"/>
      <c r="F41" s="1265"/>
      <c r="G41" s="1106"/>
      <c r="H41" s="1107"/>
      <c r="I41" s="1108"/>
      <c r="J41" s="1224"/>
      <c r="K41" s="1225"/>
      <c r="L41" s="1225"/>
      <c r="M41" s="1225"/>
      <c r="N41" s="1225"/>
      <c r="O41" s="1225"/>
      <c r="P41" s="1225"/>
      <c r="Q41" s="1225"/>
      <c r="R41" s="1225"/>
      <c r="S41" s="1225"/>
      <c r="T41" s="1225"/>
      <c r="U41" s="1225"/>
      <c r="V41" s="1225"/>
      <c r="W41" s="1225"/>
      <c r="X41" s="1225"/>
      <c r="Y41" s="1225"/>
      <c r="Z41" s="1225"/>
      <c r="AA41" s="1225"/>
      <c r="AB41" s="1226"/>
      <c r="AC41" s="162" t="s">
        <v>74</v>
      </c>
      <c r="AD41" s="256"/>
      <c r="AE41" s="257"/>
      <c r="AF41" s="61"/>
      <c r="AG41" s="61"/>
      <c r="AH41" s="61"/>
      <c r="AI41" s="61"/>
      <c r="AJ41" s="61"/>
      <c r="AK41" s="61"/>
      <c r="AL41" s="61"/>
      <c r="AM41" s="61"/>
      <c r="AN41" s="61"/>
    </row>
    <row r="42" spans="1:43" s="58" customFormat="1" ht="24.6" customHeight="1" thickBot="1">
      <c r="A42" s="1207"/>
      <c r="B42" s="1266"/>
      <c r="C42" s="1267"/>
      <c r="D42" s="1267"/>
      <c r="E42" s="1267"/>
      <c r="F42" s="1268"/>
      <c r="G42" s="1109"/>
      <c r="H42" s="1219"/>
      <c r="I42" s="1220"/>
      <c r="J42" s="1227"/>
      <c r="K42" s="1228"/>
      <c r="L42" s="1228"/>
      <c r="M42" s="1228"/>
      <c r="N42" s="1228"/>
      <c r="O42" s="1228"/>
      <c r="P42" s="1228"/>
      <c r="Q42" s="1228"/>
      <c r="R42" s="1228"/>
      <c r="S42" s="1228"/>
      <c r="T42" s="1228"/>
      <c r="U42" s="1228"/>
      <c r="V42" s="1228"/>
      <c r="W42" s="1228"/>
      <c r="X42" s="1228"/>
      <c r="Y42" s="1228"/>
      <c r="Z42" s="1228"/>
      <c r="AA42" s="1228"/>
      <c r="AB42" s="1229"/>
      <c r="AC42" s="162" t="s">
        <v>75</v>
      </c>
      <c r="AD42" s="1155"/>
      <c r="AE42" s="1156"/>
      <c r="AF42" s="61"/>
      <c r="AG42" s="61"/>
      <c r="AH42" s="61"/>
      <c r="AI42" s="61"/>
      <c r="AJ42" s="61"/>
      <c r="AK42" s="61"/>
      <c r="AL42" s="61"/>
      <c r="AM42" s="61"/>
      <c r="AN42" s="61"/>
    </row>
    <row r="43" spans="1:43" s="58" customFormat="1" ht="30" customHeight="1" thickBot="1">
      <c r="A43" s="1207">
        <v>9</v>
      </c>
      <c r="B43" s="1170" t="s">
        <v>206</v>
      </c>
      <c r="C43" s="1171"/>
      <c r="D43" s="1171"/>
      <c r="E43" s="1171"/>
      <c r="F43" s="1179"/>
      <c r="G43" s="1244" t="s">
        <v>72</v>
      </c>
      <c r="H43" s="1245"/>
      <c r="I43" s="1246"/>
      <c r="J43" s="1247"/>
      <c r="K43" s="1208"/>
      <c r="L43" s="173" t="s">
        <v>10</v>
      </c>
      <c r="M43" s="1209"/>
      <c r="N43" s="1209"/>
      <c r="O43" s="174" t="s">
        <v>6</v>
      </c>
      <c r="P43" s="174" t="s">
        <v>7</v>
      </c>
      <c r="Q43" s="1208"/>
      <c r="R43" s="1208"/>
      <c r="S43" s="173" t="s">
        <v>10</v>
      </c>
      <c r="T43" s="1209"/>
      <c r="U43" s="1209"/>
      <c r="V43" s="173" t="s">
        <v>6</v>
      </c>
      <c r="W43" s="175" t="s">
        <v>70</v>
      </c>
      <c r="X43" s="1208"/>
      <c r="Y43" s="1208"/>
      <c r="Z43" s="173" t="s">
        <v>71</v>
      </c>
      <c r="AA43" s="1209"/>
      <c r="AB43" s="1209"/>
      <c r="AC43" s="176" t="s">
        <v>69</v>
      </c>
      <c r="AD43" s="177"/>
      <c r="AE43" s="178"/>
      <c r="AF43" s="12"/>
      <c r="AG43" s="57"/>
      <c r="AH43" s="57"/>
      <c r="AI43" s="57"/>
      <c r="AJ43" s="57"/>
      <c r="AK43" s="57"/>
      <c r="AL43" s="57"/>
      <c r="AM43" s="57"/>
      <c r="AN43" s="57"/>
      <c r="AO43" s="57"/>
      <c r="AP43" s="57"/>
      <c r="AQ43" s="57"/>
    </row>
    <row r="44" spans="1:43" s="58" customFormat="1" ht="30" customHeight="1" thickBot="1">
      <c r="A44" s="1240"/>
      <c r="B44" s="1241"/>
      <c r="C44" s="1242"/>
      <c r="D44" s="1242"/>
      <c r="E44" s="1242"/>
      <c r="F44" s="1243"/>
      <c r="G44" s="1210" t="s">
        <v>73</v>
      </c>
      <c r="H44" s="1211"/>
      <c r="I44" s="1212"/>
      <c r="J44" s="1213"/>
      <c r="K44" s="1213"/>
      <c r="L44" s="179" t="s">
        <v>2</v>
      </c>
      <c r="M44" s="255"/>
      <c r="N44" s="179" t="s">
        <v>3</v>
      </c>
      <c r="O44" s="255"/>
      <c r="P44" s="180" t="s">
        <v>4</v>
      </c>
      <c r="Q44" s="181" t="s">
        <v>7</v>
      </c>
      <c r="R44" s="1214"/>
      <c r="S44" s="1213"/>
      <c r="T44" s="179" t="s">
        <v>2</v>
      </c>
      <c r="U44" s="255"/>
      <c r="V44" s="179" t="s">
        <v>3</v>
      </c>
      <c r="W44" s="255"/>
      <c r="X44" s="180" t="s">
        <v>4</v>
      </c>
      <c r="Y44" s="1215"/>
      <c r="Z44" s="1215"/>
      <c r="AA44" s="261"/>
      <c r="AB44" s="261"/>
      <c r="AC44" s="261"/>
      <c r="AD44" s="182"/>
      <c r="AE44" s="183"/>
      <c r="AF44" s="12"/>
      <c r="AG44" s="57"/>
      <c r="AH44" s="57"/>
      <c r="AI44" s="57"/>
      <c r="AJ44" s="57"/>
      <c r="AK44" s="57"/>
      <c r="AL44" s="57"/>
      <c r="AM44" s="57"/>
      <c r="AN44" s="57"/>
      <c r="AO44" s="57"/>
      <c r="AP44" s="57"/>
      <c r="AQ44" s="57"/>
    </row>
    <row r="45" spans="1:43" s="58" customFormat="1" ht="30" customHeight="1" thickBot="1">
      <c r="A45" s="1177">
        <v>10</v>
      </c>
      <c r="B45" s="1170" t="s">
        <v>174</v>
      </c>
      <c r="C45" s="1171"/>
      <c r="D45" s="1171"/>
      <c r="E45" s="1171"/>
      <c r="F45" s="1179"/>
      <c r="G45" s="1180" t="s">
        <v>58</v>
      </c>
      <c r="H45" s="1181"/>
      <c r="I45" s="1181"/>
      <c r="J45" s="1181"/>
      <c r="K45" s="1182"/>
      <c r="L45" s="240" t="s">
        <v>221</v>
      </c>
      <c r="M45" s="184" t="s">
        <v>120</v>
      </c>
      <c r="N45" s="185"/>
      <c r="O45" s="242" t="s">
        <v>97</v>
      </c>
      <c r="P45" s="184" t="s">
        <v>121</v>
      </c>
      <c r="Q45" s="186"/>
      <c r="R45" s="186"/>
      <c r="S45" s="186"/>
      <c r="T45" s="186"/>
      <c r="U45" s="186"/>
      <c r="V45" s="186"/>
      <c r="W45" s="186"/>
      <c r="X45" s="186"/>
      <c r="Y45" s="186"/>
      <c r="Z45" s="186"/>
      <c r="AA45" s="186"/>
      <c r="AB45" s="186"/>
      <c r="AC45" s="186"/>
      <c r="AD45" s="186"/>
      <c r="AE45" s="187"/>
      <c r="AF45" s="62"/>
      <c r="AG45" s="61"/>
      <c r="AH45" s="61"/>
      <c r="AI45" s="61"/>
      <c r="AJ45" s="61"/>
      <c r="AK45" s="61"/>
      <c r="AL45" s="61"/>
      <c r="AM45" s="61"/>
      <c r="AN45" s="61"/>
      <c r="AO45" s="61"/>
      <c r="AP45" s="61"/>
      <c r="AQ45" s="61"/>
    </row>
    <row r="46" spans="1:43" s="13" customFormat="1" ht="30" customHeight="1" thickBot="1">
      <c r="A46" s="1178"/>
      <c r="B46" s="1183" t="s">
        <v>190</v>
      </c>
      <c r="C46" s="1184"/>
      <c r="D46" s="1184"/>
      <c r="E46" s="1184"/>
      <c r="F46" s="1185"/>
      <c r="G46" s="1148" t="s">
        <v>191</v>
      </c>
      <c r="H46" s="1181"/>
      <c r="I46" s="1181"/>
      <c r="J46" s="1181"/>
      <c r="K46" s="1182"/>
      <c r="L46" s="1189" t="s">
        <v>192</v>
      </c>
      <c r="M46" s="1190"/>
      <c r="N46" s="1157" t="s">
        <v>259</v>
      </c>
      <c r="O46" s="1157"/>
      <c r="P46" s="179" t="s">
        <v>2</v>
      </c>
      <c r="Q46" s="264" t="s">
        <v>257</v>
      </c>
      <c r="R46" s="179" t="s">
        <v>3</v>
      </c>
      <c r="S46" s="264" t="s">
        <v>258</v>
      </c>
      <c r="T46" s="180" t="s">
        <v>4</v>
      </c>
      <c r="U46" s="181" t="s">
        <v>7</v>
      </c>
      <c r="V46" s="1158" t="s">
        <v>193</v>
      </c>
      <c r="W46" s="1159"/>
      <c r="X46" s="1160"/>
      <c r="Y46" s="1157"/>
      <c r="Z46" s="179" t="s">
        <v>2</v>
      </c>
      <c r="AA46" s="264"/>
      <c r="AB46" s="179" t="s">
        <v>3</v>
      </c>
      <c r="AC46" s="264"/>
      <c r="AD46" s="180" t="s">
        <v>4</v>
      </c>
      <c r="AE46" s="188"/>
      <c r="AF46" s="63"/>
      <c r="AG46" s="61"/>
      <c r="AH46" s="61"/>
      <c r="AI46" s="61"/>
      <c r="AJ46" s="61"/>
      <c r="AK46" s="61"/>
      <c r="AL46" s="61"/>
      <c r="AM46" s="61"/>
      <c r="AN46" s="61"/>
      <c r="AO46" s="61"/>
      <c r="AP46" s="61"/>
      <c r="AQ46" s="61"/>
    </row>
    <row r="47" spans="1:43" s="10" customFormat="1" ht="33.6" customHeight="1" thickBot="1">
      <c r="A47" s="1178"/>
      <c r="B47" s="1186"/>
      <c r="C47" s="1187"/>
      <c r="D47" s="1187"/>
      <c r="E47" s="1187"/>
      <c r="F47" s="1188"/>
      <c r="G47" s="1148" t="s">
        <v>189</v>
      </c>
      <c r="H47" s="1149"/>
      <c r="I47" s="1149"/>
      <c r="J47" s="1149"/>
      <c r="K47" s="1150"/>
      <c r="L47" s="241" t="s">
        <v>97</v>
      </c>
      <c r="M47" s="64" t="s">
        <v>122</v>
      </c>
      <c r="N47" s="65"/>
      <c r="O47" s="239" t="s">
        <v>97</v>
      </c>
      <c r="P47" s="64" t="s">
        <v>123</v>
      </c>
      <c r="Q47" s="23"/>
      <c r="R47" s="23"/>
      <c r="S47" s="239" t="s">
        <v>97</v>
      </c>
      <c r="T47" s="64" t="s">
        <v>125</v>
      </c>
      <c r="U47" s="65"/>
      <c r="V47" s="23"/>
      <c r="W47" s="23"/>
      <c r="X47" s="23"/>
      <c r="Y47" s="23"/>
      <c r="Z47" s="23"/>
      <c r="AA47" s="23"/>
      <c r="AB47" s="23"/>
      <c r="AC47" s="23"/>
      <c r="AD47" s="23"/>
      <c r="AE47" s="189"/>
      <c r="AF47" s="12"/>
      <c r="AG47" s="13"/>
      <c r="AH47" s="13"/>
      <c r="AI47" s="13"/>
      <c r="AJ47" s="13"/>
      <c r="AK47" s="13"/>
      <c r="AL47" s="13"/>
      <c r="AM47" s="13"/>
      <c r="AN47" s="13"/>
      <c r="AO47" s="13"/>
      <c r="AP47" s="13"/>
      <c r="AQ47" s="13"/>
    </row>
    <row r="48" spans="1:43" s="71" customFormat="1" ht="25.2" customHeight="1" thickBot="1">
      <c r="A48" s="1161" t="s">
        <v>203</v>
      </c>
      <c r="B48" s="1162"/>
      <c r="C48" s="1162"/>
      <c r="D48" s="1162"/>
      <c r="E48" s="1162"/>
      <c r="F48" s="1162"/>
      <c r="G48" s="1163"/>
      <c r="H48" s="1163"/>
      <c r="I48" s="1163"/>
      <c r="J48" s="1163"/>
      <c r="K48" s="1163"/>
      <c r="L48" s="1163"/>
      <c r="M48" s="1163"/>
      <c r="N48" s="1163"/>
      <c r="O48" s="1163"/>
      <c r="P48" s="1163"/>
      <c r="Q48" s="1163"/>
      <c r="R48" s="1163"/>
      <c r="S48" s="1163"/>
      <c r="T48" s="1163"/>
      <c r="U48" s="1163"/>
      <c r="V48" s="1163"/>
      <c r="W48" s="1163"/>
      <c r="X48" s="1164"/>
      <c r="Y48" s="1164"/>
      <c r="Z48" s="1164"/>
      <c r="AA48" s="1164"/>
      <c r="AB48" s="1164"/>
      <c r="AC48" s="1163"/>
      <c r="AD48" s="1163"/>
      <c r="AE48" s="1165"/>
      <c r="AF48" s="69"/>
      <c r="AG48" s="70"/>
      <c r="AH48" s="70"/>
      <c r="AI48" s="70"/>
      <c r="AJ48" s="70"/>
      <c r="AK48" s="70"/>
      <c r="AL48" s="70"/>
      <c r="AM48" s="70"/>
      <c r="AN48" s="70"/>
      <c r="AO48" s="70"/>
      <c r="AP48" s="70"/>
      <c r="AQ48" s="70"/>
    </row>
    <row r="49" spans="1:43" s="71" customFormat="1" ht="21.6" customHeight="1" thickBot="1">
      <c r="A49" s="1166">
        <v>11</v>
      </c>
      <c r="B49" s="1168" t="s">
        <v>207</v>
      </c>
      <c r="C49" s="1143"/>
      <c r="D49" s="1143"/>
      <c r="E49" s="1143"/>
      <c r="F49" s="1169"/>
      <c r="G49" s="1170" t="s">
        <v>178</v>
      </c>
      <c r="H49" s="1171"/>
      <c r="I49" s="1171"/>
      <c r="J49" s="1171"/>
      <c r="K49" s="1171"/>
      <c r="L49" s="1172"/>
      <c r="M49" s="91"/>
      <c r="N49" s="1174" t="s">
        <v>86</v>
      </c>
      <c r="O49" s="1175"/>
      <c r="P49" s="1175"/>
      <c r="Q49" s="1176"/>
      <c r="R49" s="1174" t="s">
        <v>87</v>
      </c>
      <c r="S49" s="1175"/>
      <c r="T49" s="1175"/>
      <c r="U49" s="1176"/>
      <c r="V49" s="1174" t="s">
        <v>88</v>
      </c>
      <c r="W49" s="1175"/>
      <c r="X49" s="1175"/>
      <c r="Y49" s="1176"/>
      <c r="Z49" s="1174" t="s">
        <v>89</v>
      </c>
      <c r="AA49" s="1175"/>
      <c r="AB49" s="1175"/>
      <c r="AC49" s="1176"/>
      <c r="AD49" s="1191" t="s">
        <v>154</v>
      </c>
      <c r="AE49" s="1192"/>
      <c r="AF49" s="69"/>
      <c r="AG49" s="70"/>
      <c r="AH49" s="70"/>
      <c r="AI49" s="70"/>
      <c r="AJ49" s="70"/>
      <c r="AK49" s="70"/>
      <c r="AL49" s="70"/>
      <c r="AM49" s="70"/>
      <c r="AN49" s="70"/>
      <c r="AO49" s="70"/>
      <c r="AP49" s="70"/>
      <c r="AQ49" s="70"/>
    </row>
    <row r="50" spans="1:43" s="71" customFormat="1" ht="35.4" customHeight="1">
      <c r="A50" s="1098"/>
      <c r="B50" s="1062"/>
      <c r="C50" s="1144"/>
      <c r="D50" s="1144"/>
      <c r="E50" s="1144"/>
      <c r="F50" s="1063"/>
      <c r="G50" s="1062"/>
      <c r="H50" s="1144"/>
      <c r="I50" s="1144"/>
      <c r="J50" s="1144"/>
      <c r="K50" s="1144"/>
      <c r="L50" s="1173"/>
      <c r="M50" s="163" t="s">
        <v>90</v>
      </c>
      <c r="N50" s="265" t="s">
        <v>210</v>
      </c>
      <c r="O50" s="36" t="s">
        <v>3</v>
      </c>
      <c r="P50" s="267" t="s">
        <v>260</v>
      </c>
      <c r="Q50" s="37" t="s">
        <v>4</v>
      </c>
      <c r="R50" s="265" t="s">
        <v>210</v>
      </c>
      <c r="S50" s="36" t="s">
        <v>3</v>
      </c>
      <c r="T50" s="267" t="s">
        <v>224</v>
      </c>
      <c r="U50" s="37" t="s">
        <v>4</v>
      </c>
      <c r="V50" s="265" t="s">
        <v>210</v>
      </c>
      <c r="W50" s="36" t="s">
        <v>3</v>
      </c>
      <c r="X50" s="267" t="s">
        <v>255</v>
      </c>
      <c r="Y50" s="37" t="s">
        <v>4</v>
      </c>
      <c r="Z50" s="265" t="s">
        <v>210</v>
      </c>
      <c r="AA50" s="36" t="s">
        <v>3</v>
      </c>
      <c r="AB50" s="267" t="s">
        <v>264</v>
      </c>
      <c r="AC50" s="37" t="s">
        <v>4</v>
      </c>
      <c r="AD50" s="1193"/>
      <c r="AE50" s="1194"/>
      <c r="AF50" s="69"/>
      <c r="AG50" s="70"/>
      <c r="AH50" s="70"/>
      <c r="AI50" s="70"/>
      <c r="AJ50" s="70"/>
      <c r="AK50" s="70"/>
      <c r="AL50" s="70"/>
      <c r="AM50" s="70"/>
      <c r="AN50" s="70"/>
      <c r="AO50" s="70"/>
      <c r="AP50" s="70"/>
      <c r="AQ50" s="70"/>
    </row>
    <row r="51" spans="1:43" s="71" customFormat="1" ht="34.950000000000003" customHeight="1" thickBot="1">
      <c r="A51" s="1098"/>
      <c r="B51" s="1062"/>
      <c r="C51" s="1144"/>
      <c r="D51" s="1144"/>
      <c r="E51" s="1144"/>
      <c r="F51" s="1063"/>
      <c r="G51" s="1197" t="s">
        <v>183</v>
      </c>
      <c r="H51" s="1198"/>
      <c r="I51" s="1198"/>
      <c r="J51" s="1198"/>
      <c r="K51" s="1198"/>
      <c r="L51" s="1199"/>
      <c r="M51" s="92" t="s">
        <v>91</v>
      </c>
      <c r="N51" s="266" t="s">
        <v>210</v>
      </c>
      <c r="O51" s="38" t="s">
        <v>3</v>
      </c>
      <c r="P51" s="268" t="s">
        <v>261</v>
      </c>
      <c r="Q51" s="39" t="s">
        <v>4</v>
      </c>
      <c r="R51" s="266" t="s">
        <v>210</v>
      </c>
      <c r="S51" s="38" t="s">
        <v>3</v>
      </c>
      <c r="T51" s="268" t="s">
        <v>262</v>
      </c>
      <c r="U51" s="39" t="s">
        <v>4</v>
      </c>
      <c r="V51" s="266" t="s">
        <v>210</v>
      </c>
      <c r="W51" s="38" t="s">
        <v>3</v>
      </c>
      <c r="X51" s="268" t="s">
        <v>263</v>
      </c>
      <c r="Y51" s="39" t="s">
        <v>4</v>
      </c>
      <c r="Z51" s="266" t="s">
        <v>210</v>
      </c>
      <c r="AA51" s="38" t="s">
        <v>3</v>
      </c>
      <c r="AB51" s="268" t="s">
        <v>265</v>
      </c>
      <c r="AC51" s="39" t="s">
        <v>4</v>
      </c>
      <c r="AD51" s="1195"/>
      <c r="AE51" s="1196"/>
      <c r="AF51" s="69"/>
      <c r="AG51" s="70"/>
      <c r="AH51" s="70"/>
      <c r="AI51" s="70"/>
      <c r="AJ51" s="70"/>
      <c r="AK51" s="70"/>
      <c r="AL51" s="70"/>
      <c r="AM51" s="70"/>
      <c r="AN51" s="70"/>
      <c r="AO51" s="70"/>
      <c r="AP51" s="70"/>
      <c r="AQ51" s="70"/>
    </row>
    <row r="52" spans="1:43" s="71" customFormat="1" ht="34.950000000000003" customHeight="1" thickBot="1">
      <c r="A52" s="1098"/>
      <c r="B52" s="1183" t="s">
        <v>179</v>
      </c>
      <c r="C52" s="1184"/>
      <c r="D52" s="1184"/>
      <c r="E52" s="1184"/>
      <c r="F52" s="1185"/>
      <c r="G52" s="1203" t="s">
        <v>153</v>
      </c>
      <c r="H52" s="1204"/>
      <c r="I52" s="1204"/>
      <c r="J52" s="1204"/>
      <c r="K52" s="1204"/>
      <c r="L52" s="1204"/>
      <c r="M52" s="1205"/>
      <c r="N52" s="1146" t="s">
        <v>257</v>
      </c>
      <c r="O52" s="1147"/>
      <c r="P52" s="1147"/>
      <c r="Q52" s="164" t="s">
        <v>20</v>
      </c>
      <c r="R52" s="1146" t="s">
        <v>257</v>
      </c>
      <c r="S52" s="1147"/>
      <c r="T52" s="1147"/>
      <c r="U52" s="164" t="s">
        <v>20</v>
      </c>
      <c r="V52" s="1146" t="s">
        <v>257</v>
      </c>
      <c r="W52" s="1147"/>
      <c r="X52" s="1147"/>
      <c r="Y52" s="164" t="s">
        <v>20</v>
      </c>
      <c r="Z52" s="1146" t="s">
        <v>222</v>
      </c>
      <c r="AA52" s="1147"/>
      <c r="AB52" s="1147"/>
      <c r="AC52" s="164" t="s">
        <v>20</v>
      </c>
      <c r="AD52" s="223"/>
      <c r="AE52" s="222"/>
      <c r="AF52" s="69"/>
      <c r="AG52" s="70"/>
      <c r="AH52" s="70"/>
      <c r="AI52" s="70"/>
      <c r="AJ52" s="70"/>
      <c r="AK52" s="70"/>
      <c r="AL52" s="70"/>
      <c r="AM52" s="70"/>
      <c r="AN52" s="70"/>
      <c r="AO52" s="70"/>
      <c r="AP52" s="70"/>
      <c r="AQ52" s="70"/>
    </row>
    <row r="53" spans="1:43" s="71" customFormat="1" ht="34.950000000000003" customHeight="1" thickBot="1">
      <c r="A53" s="1098"/>
      <c r="B53" s="1183"/>
      <c r="C53" s="1184"/>
      <c r="D53" s="1184"/>
      <c r="E53" s="1184"/>
      <c r="F53" s="1185"/>
      <c r="G53" s="1148" t="s">
        <v>155</v>
      </c>
      <c r="H53" s="1149"/>
      <c r="I53" s="1149"/>
      <c r="J53" s="1149"/>
      <c r="K53" s="1149"/>
      <c r="L53" s="1149"/>
      <c r="M53" s="1150"/>
      <c r="N53" s="165" t="s">
        <v>302</v>
      </c>
      <c r="O53" s="166" t="s">
        <v>9</v>
      </c>
      <c r="P53" s="167" t="s">
        <v>256</v>
      </c>
      <c r="Q53" s="168" t="s">
        <v>6</v>
      </c>
      <c r="R53" s="165" t="s">
        <v>302</v>
      </c>
      <c r="S53" s="166" t="s">
        <v>9</v>
      </c>
      <c r="T53" s="167" t="s">
        <v>256</v>
      </c>
      <c r="U53" s="168" t="s">
        <v>6</v>
      </c>
      <c r="V53" s="165" t="s">
        <v>303</v>
      </c>
      <c r="W53" s="166" t="s">
        <v>9</v>
      </c>
      <c r="X53" s="167" t="s">
        <v>304</v>
      </c>
      <c r="Y53" s="168" t="s">
        <v>6</v>
      </c>
      <c r="Z53" s="165" t="s">
        <v>305</v>
      </c>
      <c r="AA53" s="166" t="s">
        <v>9</v>
      </c>
      <c r="AB53" s="167" t="s">
        <v>304</v>
      </c>
      <c r="AC53" s="168" t="s">
        <v>6</v>
      </c>
      <c r="AD53" s="223"/>
      <c r="AE53" s="222"/>
      <c r="AF53" s="69"/>
      <c r="AG53" s="70"/>
      <c r="AH53" s="70"/>
      <c r="AI53" s="70"/>
      <c r="AJ53" s="70"/>
      <c r="AK53" s="70"/>
      <c r="AL53" s="70"/>
      <c r="AM53" s="70"/>
      <c r="AN53" s="70"/>
      <c r="AO53" s="70"/>
      <c r="AP53" s="70"/>
      <c r="AQ53" s="70"/>
    </row>
    <row r="54" spans="1:43" s="71" customFormat="1" ht="34.950000000000003" customHeight="1" thickBot="1">
      <c r="A54" s="1098"/>
      <c r="B54" s="1183"/>
      <c r="C54" s="1184"/>
      <c r="D54" s="1184"/>
      <c r="E54" s="1184"/>
      <c r="F54" s="1185"/>
      <c r="G54" s="1148" t="s">
        <v>152</v>
      </c>
      <c r="H54" s="1149"/>
      <c r="I54" s="1149"/>
      <c r="J54" s="1149"/>
      <c r="K54" s="1149"/>
      <c r="L54" s="1149"/>
      <c r="M54" s="1150"/>
      <c r="N54" s="165" t="s">
        <v>268</v>
      </c>
      <c r="O54" s="166" t="s">
        <v>9</v>
      </c>
      <c r="P54" s="167" t="s">
        <v>256</v>
      </c>
      <c r="Q54" s="168" t="s">
        <v>6</v>
      </c>
      <c r="R54" s="165" t="s">
        <v>268</v>
      </c>
      <c r="S54" s="166" t="s">
        <v>9</v>
      </c>
      <c r="T54" s="167" t="s">
        <v>256</v>
      </c>
      <c r="U54" s="168" t="s">
        <v>6</v>
      </c>
      <c r="V54" s="165" t="s">
        <v>268</v>
      </c>
      <c r="W54" s="166" t="s">
        <v>9</v>
      </c>
      <c r="X54" s="167" t="s">
        <v>256</v>
      </c>
      <c r="Y54" s="168" t="s">
        <v>6</v>
      </c>
      <c r="Z54" s="165" t="s">
        <v>269</v>
      </c>
      <c r="AA54" s="166" t="s">
        <v>9</v>
      </c>
      <c r="AB54" s="167" t="s">
        <v>267</v>
      </c>
      <c r="AC54" s="168" t="s">
        <v>6</v>
      </c>
      <c r="AD54" s="223"/>
      <c r="AE54" s="222"/>
      <c r="AF54" s="69"/>
      <c r="AG54" s="70"/>
      <c r="AH54" s="70"/>
      <c r="AI54" s="70"/>
      <c r="AJ54" s="70"/>
      <c r="AK54" s="70"/>
      <c r="AL54" s="70"/>
      <c r="AM54" s="70"/>
      <c r="AN54" s="70"/>
      <c r="AO54" s="70"/>
      <c r="AP54" s="70"/>
      <c r="AQ54" s="70"/>
    </row>
    <row r="55" spans="1:43" s="71" customFormat="1" ht="32.4" customHeight="1" thickBot="1">
      <c r="A55" s="1167"/>
      <c r="B55" s="1200"/>
      <c r="C55" s="1201"/>
      <c r="D55" s="1201"/>
      <c r="E55" s="1201"/>
      <c r="F55" s="1202"/>
      <c r="G55" s="1148" t="s">
        <v>139</v>
      </c>
      <c r="H55" s="1149"/>
      <c r="I55" s="1149"/>
      <c r="J55" s="1149"/>
      <c r="K55" s="1149"/>
      <c r="L55" s="1149"/>
      <c r="M55" s="1150"/>
      <c r="N55" s="235" t="s">
        <v>97</v>
      </c>
      <c r="O55" s="169" t="s">
        <v>130</v>
      </c>
      <c r="P55" s="236" t="s">
        <v>221</v>
      </c>
      <c r="Q55" s="169" t="s">
        <v>124</v>
      </c>
      <c r="R55" s="170" t="s">
        <v>140</v>
      </c>
      <c r="S55" s="169"/>
      <c r="T55" s="171"/>
      <c r="U55" s="169"/>
      <c r="V55" s="169"/>
      <c r="W55" s="169"/>
      <c r="X55" s="171"/>
      <c r="Y55" s="169"/>
      <c r="Z55" s="171"/>
      <c r="AA55" s="169"/>
      <c r="AB55" s="171"/>
      <c r="AC55" s="172"/>
      <c r="AD55" s="223"/>
      <c r="AE55" s="222"/>
      <c r="AF55" s="69"/>
      <c r="AG55" s="70"/>
      <c r="AH55" s="70"/>
      <c r="AI55" s="70"/>
      <c r="AJ55" s="70"/>
      <c r="AK55" s="70"/>
      <c r="AL55" s="70"/>
      <c r="AM55" s="70"/>
      <c r="AN55" s="70"/>
      <c r="AO55" s="70"/>
      <c r="AP55" s="70"/>
      <c r="AQ55" s="70"/>
    </row>
    <row r="56" spans="1:43" s="10" customFormat="1" ht="24.6" customHeight="1" thickBot="1">
      <c r="A56" s="1151" t="s">
        <v>44</v>
      </c>
      <c r="B56" s="1152"/>
      <c r="C56" s="1152"/>
      <c r="D56" s="1152"/>
      <c r="E56" s="1152"/>
      <c r="F56" s="1152"/>
      <c r="G56" s="1153"/>
      <c r="H56" s="1153"/>
      <c r="I56" s="1153"/>
      <c r="J56" s="1153"/>
      <c r="K56" s="1153"/>
      <c r="L56" s="1153"/>
      <c r="M56" s="1153"/>
      <c r="N56" s="1153"/>
      <c r="O56" s="1153"/>
      <c r="P56" s="1153"/>
      <c r="Q56" s="1153"/>
      <c r="R56" s="1153"/>
      <c r="S56" s="1153"/>
      <c r="T56" s="1153"/>
      <c r="U56" s="1153"/>
      <c r="V56" s="1153"/>
      <c r="W56" s="1153"/>
      <c r="X56" s="1153"/>
      <c r="Y56" s="1153"/>
      <c r="Z56" s="1153"/>
      <c r="AA56" s="1153"/>
      <c r="AB56" s="1153"/>
      <c r="AC56" s="1153"/>
      <c r="AD56" s="1153"/>
      <c r="AE56" s="1154"/>
      <c r="AF56" s="12"/>
      <c r="AG56" s="13"/>
      <c r="AH56" s="13"/>
      <c r="AI56" s="13"/>
      <c r="AJ56" s="13"/>
      <c r="AK56" s="13"/>
      <c r="AL56" s="13"/>
      <c r="AM56" s="13"/>
      <c r="AN56" s="13"/>
      <c r="AO56" s="13"/>
      <c r="AP56" s="13"/>
      <c r="AQ56" s="13"/>
    </row>
    <row r="57" spans="1:43" s="10" customFormat="1" ht="30" customHeight="1" thickBot="1">
      <c r="A57" s="1141">
        <v>12</v>
      </c>
      <c r="B57" s="1142" t="s">
        <v>43</v>
      </c>
      <c r="C57" s="1143"/>
      <c r="D57" s="1143"/>
      <c r="E57" s="1143"/>
      <c r="F57" s="1143"/>
      <c r="G57" s="234" t="s">
        <v>98</v>
      </c>
      <c r="H57" s="224" t="s">
        <v>126</v>
      </c>
      <c r="I57" s="27"/>
      <c r="J57" s="1081"/>
      <c r="K57" s="1081"/>
      <c r="L57" s="28" t="s">
        <v>2</v>
      </c>
      <c r="M57" s="1081"/>
      <c r="N57" s="1081"/>
      <c r="O57" s="28" t="s">
        <v>3</v>
      </c>
      <c r="P57" s="1081"/>
      <c r="Q57" s="1081"/>
      <c r="R57" s="28" t="s">
        <v>4</v>
      </c>
      <c r="S57" s="29"/>
      <c r="T57" s="30" t="s">
        <v>7</v>
      </c>
      <c r="U57" s="1081"/>
      <c r="V57" s="1081"/>
      <c r="W57" s="28" t="s">
        <v>2</v>
      </c>
      <c r="X57" s="1081"/>
      <c r="Y57" s="1081"/>
      <c r="Z57" s="28" t="s">
        <v>3</v>
      </c>
      <c r="AA57" s="1081"/>
      <c r="AB57" s="1081"/>
      <c r="AC57" s="28" t="s">
        <v>4</v>
      </c>
      <c r="AD57" s="31"/>
      <c r="AE57" s="190"/>
      <c r="AF57" s="12"/>
      <c r="AG57" s="13"/>
      <c r="AH57" s="13"/>
      <c r="AI57" s="13"/>
      <c r="AJ57" s="13"/>
      <c r="AK57" s="13"/>
      <c r="AL57" s="13"/>
      <c r="AM57" s="13"/>
      <c r="AN57" s="13"/>
      <c r="AO57" s="13"/>
      <c r="AP57" s="13"/>
      <c r="AQ57" s="13"/>
    </row>
    <row r="58" spans="1:43" s="10" customFormat="1" ht="30" customHeight="1" thickBot="1">
      <c r="A58" s="1141"/>
      <c r="B58" s="1062"/>
      <c r="C58" s="1144"/>
      <c r="D58" s="1144"/>
      <c r="E58" s="1144"/>
      <c r="F58" s="1145"/>
      <c r="G58" s="234" t="s">
        <v>98</v>
      </c>
      <c r="H58" s="191" t="s">
        <v>127</v>
      </c>
      <c r="I58" s="192"/>
      <c r="J58" s="1140"/>
      <c r="K58" s="1140"/>
      <c r="L58" s="193" t="s">
        <v>2</v>
      </c>
      <c r="M58" s="1140"/>
      <c r="N58" s="1140"/>
      <c r="O58" s="193" t="s">
        <v>3</v>
      </c>
      <c r="P58" s="1140"/>
      <c r="Q58" s="1140"/>
      <c r="R58" s="193" t="s">
        <v>4</v>
      </c>
      <c r="S58" s="194"/>
      <c r="T58" s="195" t="s">
        <v>7</v>
      </c>
      <c r="U58" s="1140"/>
      <c r="V58" s="1140"/>
      <c r="W58" s="193" t="s">
        <v>2</v>
      </c>
      <c r="X58" s="1140"/>
      <c r="Y58" s="1140"/>
      <c r="Z58" s="193" t="s">
        <v>3</v>
      </c>
      <c r="AA58" s="1140"/>
      <c r="AB58" s="1140"/>
      <c r="AC58" s="193" t="s">
        <v>4</v>
      </c>
      <c r="AD58" s="196"/>
      <c r="AE58" s="197"/>
      <c r="AF58" s="12"/>
      <c r="AG58" s="13"/>
      <c r="AH58" s="13"/>
      <c r="AI58" s="13"/>
      <c r="AJ58" s="13"/>
      <c r="AK58" s="13"/>
      <c r="AL58" s="13"/>
      <c r="AM58" s="13"/>
      <c r="AN58" s="13"/>
      <c r="AO58" s="13"/>
      <c r="AP58" s="13"/>
      <c r="AQ58" s="13"/>
    </row>
    <row r="59" spans="1:43" s="10" customFormat="1" ht="30" customHeight="1" thickBot="1">
      <c r="A59" s="1141">
        <v>13</v>
      </c>
      <c r="B59" s="1142" t="s">
        <v>94</v>
      </c>
      <c r="C59" s="1143"/>
      <c r="D59" s="1143"/>
      <c r="E59" s="1143"/>
      <c r="F59" s="1143"/>
      <c r="G59" s="234" t="s">
        <v>98</v>
      </c>
      <c r="H59" s="224" t="s">
        <v>126</v>
      </c>
      <c r="I59" s="192"/>
      <c r="J59" s="1140"/>
      <c r="K59" s="1140"/>
      <c r="L59" s="28" t="s">
        <v>2</v>
      </c>
      <c r="M59" s="1081"/>
      <c r="N59" s="1081"/>
      <c r="O59" s="28" t="s">
        <v>3</v>
      </c>
      <c r="P59" s="1081"/>
      <c r="Q59" s="1081"/>
      <c r="R59" s="28" t="s">
        <v>4</v>
      </c>
      <c r="S59" s="29"/>
      <c r="T59" s="30" t="s">
        <v>7</v>
      </c>
      <c r="U59" s="1081"/>
      <c r="V59" s="1081"/>
      <c r="W59" s="28" t="s">
        <v>2</v>
      </c>
      <c r="X59" s="1081"/>
      <c r="Y59" s="1081"/>
      <c r="Z59" s="28" t="s">
        <v>3</v>
      </c>
      <c r="AA59" s="1081"/>
      <c r="AB59" s="1081"/>
      <c r="AC59" s="28" t="s">
        <v>4</v>
      </c>
      <c r="AD59" s="31"/>
      <c r="AE59" s="190"/>
      <c r="AF59" s="12"/>
      <c r="AG59" s="13"/>
      <c r="AH59" s="13"/>
      <c r="AI59" s="13"/>
      <c r="AJ59" s="13"/>
      <c r="AK59" s="13"/>
      <c r="AL59" s="13"/>
      <c r="AM59" s="13"/>
      <c r="AN59" s="13"/>
      <c r="AO59" s="13"/>
      <c r="AP59" s="13"/>
      <c r="AQ59" s="13"/>
    </row>
    <row r="60" spans="1:43" s="10" customFormat="1" ht="30" customHeight="1" thickBot="1">
      <c r="A60" s="1141"/>
      <c r="B60" s="1062"/>
      <c r="C60" s="1144"/>
      <c r="D60" s="1144"/>
      <c r="E60" s="1144"/>
      <c r="F60" s="1145"/>
      <c r="G60" s="234" t="s">
        <v>98</v>
      </c>
      <c r="H60" s="191" t="s">
        <v>127</v>
      </c>
      <c r="I60" s="198"/>
      <c r="J60" s="1139"/>
      <c r="K60" s="1139"/>
      <c r="L60" s="193" t="s">
        <v>2</v>
      </c>
      <c r="M60" s="1140"/>
      <c r="N60" s="1140"/>
      <c r="O60" s="193" t="s">
        <v>3</v>
      </c>
      <c r="P60" s="1140"/>
      <c r="Q60" s="1140"/>
      <c r="R60" s="193" t="s">
        <v>4</v>
      </c>
      <c r="S60" s="194"/>
      <c r="T60" s="195" t="s">
        <v>7</v>
      </c>
      <c r="U60" s="1140"/>
      <c r="V60" s="1140"/>
      <c r="W60" s="193" t="s">
        <v>2</v>
      </c>
      <c r="X60" s="1140"/>
      <c r="Y60" s="1140"/>
      <c r="Z60" s="193" t="s">
        <v>3</v>
      </c>
      <c r="AA60" s="1140"/>
      <c r="AB60" s="1140"/>
      <c r="AC60" s="193" t="s">
        <v>4</v>
      </c>
      <c r="AD60" s="196"/>
      <c r="AE60" s="197"/>
      <c r="AF60" s="12"/>
      <c r="AG60" s="13"/>
      <c r="AH60" s="13"/>
      <c r="AI60" s="13"/>
      <c r="AJ60" s="13"/>
      <c r="AK60" s="13"/>
      <c r="AL60" s="13"/>
      <c r="AM60" s="13"/>
      <c r="AN60" s="13"/>
      <c r="AO60" s="13"/>
      <c r="AP60" s="13"/>
      <c r="AQ60" s="13"/>
    </row>
    <row r="61" spans="1:43" s="10" customFormat="1" ht="30" customHeight="1" thickBot="1">
      <c r="A61" s="125">
        <v>14</v>
      </c>
      <c r="B61" s="1130" t="s">
        <v>38</v>
      </c>
      <c r="C61" s="1131"/>
      <c r="D61" s="1131"/>
      <c r="E61" s="1131"/>
      <c r="F61" s="1131"/>
      <c r="G61" s="1132"/>
      <c r="H61" s="1133"/>
      <c r="I61" s="210" t="s">
        <v>2</v>
      </c>
      <c r="J61" s="1133"/>
      <c r="K61" s="1133"/>
      <c r="L61" s="210" t="s">
        <v>3</v>
      </c>
      <c r="M61" s="1133"/>
      <c r="N61" s="1133"/>
      <c r="O61" s="210" t="s">
        <v>4</v>
      </c>
      <c r="P61" s="211"/>
      <c r="Q61" s="1134"/>
      <c r="R61" s="1134"/>
      <c r="S61" s="1134"/>
      <c r="T61" s="1134"/>
      <c r="U61" s="1134"/>
      <c r="V61" s="1134"/>
      <c r="W61" s="1134"/>
      <c r="X61" s="1134"/>
      <c r="Y61" s="1134"/>
      <c r="Z61" s="1134"/>
      <c r="AA61" s="1134"/>
      <c r="AB61" s="1134"/>
      <c r="AC61" s="1134"/>
      <c r="AD61" s="1134"/>
      <c r="AE61" s="1135"/>
      <c r="AF61" s="12"/>
      <c r="AG61" s="13"/>
      <c r="AH61" s="13"/>
      <c r="AI61" s="13"/>
      <c r="AJ61" s="13"/>
      <c r="AK61" s="13"/>
      <c r="AL61" s="13"/>
      <c r="AM61" s="13"/>
      <c r="AN61" s="13"/>
      <c r="AO61" s="13"/>
      <c r="AP61" s="13"/>
      <c r="AQ61" s="13"/>
    </row>
    <row r="62" spans="1:43" s="10" customFormat="1" ht="25.2" customHeight="1" thickBot="1">
      <c r="A62" s="1136" t="s">
        <v>40</v>
      </c>
      <c r="B62" s="1137"/>
      <c r="C62" s="1137"/>
      <c r="D62" s="1137"/>
      <c r="E62" s="1137"/>
      <c r="F62" s="1137"/>
      <c r="G62" s="1137"/>
      <c r="H62" s="1137"/>
      <c r="I62" s="1137"/>
      <c r="J62" s="1137"/>
      <c r="K62" s="1137"/>
      <c r="L62" s="1137"/>
      <c r="M62" s="1137"/>
      <c r="N62" s="1137"/>
      <c r="O62" s="1137"/>
      <c r="P62" s="1137"/>
      <c r="Q62" s="1137"/>
      <c r="R62" s="1137"/>
      <c r="S62" s="1137"/>
      <c r="T62" s="1137"/>
      <c r="U62" s="1137"/>
      <c r="V62" s="1137"/>
      <c r="W62" s="1137"/>
      <c r="X62" s="1137"/>
      <c r="Y62" s="1137"/>
      <c r="Z62" s="1137"/>
      <c r="AA62" s="1137"/>
      <c r="AB62" s="1137"/>
      <c r="AC62" s="1137"/>
      <c r="AD62" s="1137"/>
      <c r="AE62" s="1138"/>
      <c r="AF62" s="12"/>
      <c r="AG62" s="13"/>
      <c r="AH62" s="13"/>
      <c r="AI62" s="13"/>
      <c r="AJ62" s="13"/>
      <c r="AK62" s="13"/>
      <c r="AL62" s="13"/>
      <c r="AM62" s="13"/>
      <c r="AN62" s="13"/>
      <c r="AO62" s="13"/>
      <c r="AP62" s="13"/>
      <c r="AQ62" s="13"/>
    </row>
    <row r="63" spans="1:43" s="10" customFormat="1" ht="66" customHeight="1" thickBot="1">
      <c r="A63" s="1082" t="s">
        <v>40</v>
      </c>
      <c r="B63" s="1083"/>
      <c r="C63" s="1083"/>
      <c r="D63" s="1083"/>
      <c r="E63" s="1083"/>
      <c r="F63" s="1084"/>
      <c r="G63" s="1085"/>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7"/>
      <c r="AF63" s="12"/>
      <c r="AG63" s="13"/>
      <c r="AH63" s="13"/>
      <c r="AI63" s="13"/>
      <c r="AJ63" s="13"/>
      <c r="AK63" s="13"/>
      <c r="AL63" s="13"/>
      <c r="AM63" s="13"/>
      <c r="AN63" s="13"/>
      <c r="AO63" s="13"/>
      <c r="AP63" s="13"/>
      <c r="AQ63" s="13"/>
    </row>
    <row r="64" spans="1:43" s="68" customFormat="1" ht="36.75" customHeight="1" thickBot="1">
      <c r="A64" s="1088" t="s">
        <v>80</v>
      </c>
      <c r="B64" s="1089"/>
      <c r="C64" s="1089"/>
      <c r="D64" s="1089"/>
      <c r="E64" s="1089"/>
      <c r="F64" s="1089"/>
      <c r="G64" s="1090"/>
      <c r="H64" s="1090"/>
      <c r="I64" s="1090"/>
      <c r="J64" s="1090"/>
      <c r="K64" s="1090"/>
      <c r="L64" s="1090"/>
      <c r="M64" s="1090"/>
      <c r="N64" s="1090"/>
      <c r="O64" s="1090"/>
      <c r="P64" s="1090"/>
      <c r="Q64" s="1090"/>
      <c r="R64" s="1090"/>
      <c r="S64" s="1090"/>
      <c r="T64" s="1090"/>
      <c r="U64" s="1090"/>
      <c r="V64" s="1090"/>
      <c r="W64" s="1090"/>
      <c r="X64" s="1090"/>
      <c r="Y64" s="1090"/>
      <c r="Z64" s="1090"/>
      <c r="AA64" s="1090"/>
      <c r="AB64" s="1090"/>
      <c r="AC64" s="1090"/>
      <c r="AD64" s="1090"/>
      <c r="AE64" s="1091"/>
      <c r="AF64" s="66"/>
      <c r="AG64" s="67"/>
      <c r="AH64" s="67"/>
      <c r="AI64" s="67"/>
      <c r="AJ64" s="67"/>
      <c r="AK64" s="67"/>
      <c r="AL64" s="67"/>
      <c r="AM64" s="67"/>
      <c r="AN64" s="67"/>
      <c r="AO64" s="67"/>
      <c r="AP64" s="67"/>
      <c r="AQ64" s="67"/>
    </row>
    <row r="65" spans="1:43" s="10" customFormat="1" ht="25.2" customHeight="1" thickBot="1">
      <c r="A65" s="1092" t="s">
        <v>78</v>
      </c>
      <c r="B65" s="1093"/>
      <c r="C65" s="1093"/>
      <c r="D65" s="1093"/>
      <c r="E65" s="1093"/>
      <c r="F65" s="1093"/>
      <c r="G65" s="1094"/>
      <c r="H65" s="1094"/>
      <c r="I65" s="1094"/>
      <c r="J65" s="1094"/>
      <c r="K65" s="1094"/>
      <c r="L65" s="1094"/>
      <c r="M65" s="1094"/>
      <c r="N65" s="1095"/>
      <c r="O65" s="1095"/>
      <c r="P65" s="1095"/>
      <c r="Q65" s="1095"/>
      <c r="R65" s="1095"/>
      <c r="S65" s="1095"/>
      <c r="T65" s="1095"/>
      <c r="U65" s="1095"/>
      <c r="V65" s="1095"/>
      <c r="W65" s="1095"/>
      <c r="X65" s="1095"/>
      <c r="Y65" s="1095"/>
      <c r="Z65" s="1095"/>
      <c r="AA65" s="1095"/>
      <c r="AB65" s="1095"/>
      <c r="AC65" s="1095"/>
      <c r="AD65" s="1095"/>
      <c r="AE65" s="1096"/>
      <c r="AF65" s="12"/>
      <c r="AG65" s="13"/>
      <c r="AH65" s="13"/>
      <c r="AI65" s="13"/>
      <c r="AJ65" s="13"/>
      <c r="AK65" s="13"/>
      <c r="AL65" s="13"/>
      <c r="AM65" s="13"/>
      <c r="AN65" s="13"/>
      <c r="AO65" s="13"/>
      <c r="AP65" s="13"/>
      <c r="AQ65" s="13"/>
    </row>
    <row r="66" spans="1:43" s="71" customFormat="1" ht="30" customHeight="1" thickBot="1">
      <c r="A66" s="1097">
        <v>15</v>
      </c>
      <c r="B66" s="1100" t="s">
        <v>83</v>
      </c>
      <c r="C66" s="1101"/>
      <c r="D66" s="1101"/>
      <c r="E66" s="1101"/>
      <c r="F66" s="1102"/>
      <c r="G66" s="234" t="s">
        <v>221</v>
      </c>
      <c r="H66" s="199" t="s">
        <v>128</v>
      </c>
      <c r="I66" s="200"/>
      <c r="J66" s="200"/>
      <c r="K66" s="239" t="s">
        <v>97</v>
      </c>
      <c r="L66" s="201" t="s">
        <v>129</v>
      </c>
      <c r="M66" s="200"/>
      <c r="N66" s="202"/>
      <c r="O66" s="203" t="s">
        <v>243</v>
      </c>
      <c r="P66" s="204"/>
      <c r="Q66" s="205"/>
      <c r="R66" s="205"/>
      <c r="S66" s="206"/>
      <c r="T66" s="206"/>
      <c r="U66" s="207"/>
      <c r="V66" s="207"/>
      <c r="W66" s="207"/>
      <c r="X66" s="207"/>
      <c r="Y66" s="207"/>
      <c r="Z66" s="207"/>
      <c r="AA66" s="207"/>
      <c r="AB66" s="207"/>
      <c r="AC66" s="207"/>
      <c r="AD66" s="207"/>
      <c r="AE66" s="208"/>
      <c r="AF66" s="69"/>
      <c r="AG66" s="70"/>
      <c r="AH66" s="70"/>
      <c r="AI66" s="70"/>
      <c r="AJ66" s="70"/>
      <c r="AK66" s="70"/>
      <c r="AL66" s="70"/>
      <c r="AM66" s="70"/>
      <c r="AN66" s="70"/>
      <c r="AO66" s="70"/>
      <c r="AP66" s="70"/>
      <c r="AQ66" s="70"/>
    </row>
    <row r="67" spans="1:43" s="71" customFormat="1" ht="30" customHeight="1">
      <c r="A67" s="1098"/>
      <c r="B67" s="1103" t="s">
        <v>84</v>
      </c>
      <c r="C67" s="1104"/>
      <c r="D67" s="1104"/>
      <c r="E67" s="1104"/>
      <c r="F67" s="1105"/>
      <c r="G67" s="1112" t="s">
        <v>97</v>
      </c>
      <c r="H67" s="1113"/>
      <c r="I67" s="1116" t="s">
        <v>122</v>
      </c>
      <c r="J67" s="1117"/>
      <c r="K67" s="1120" t="s">
        <v>23</v>
      </c>
      <c r="L67" s="1121"/>
      <c r="M67" s="1075" t="s">
        <v>48</v>
      </c>
      <c r="N67" s="1076"/>
      <c r="O67" s="1076"/>
      <c r="P67" s="1076"/>
      <c r="Q67" s="1076"/>
      <c r="R67" s="1076"/>
      <c r="S67" s="1076"/>
      <c r="T67" s="1076"/>
      <c r="U67" s="1076"/>
      <c r="V67" s="254" t="s">
        <v>7</v>
      </c>
      <c r="W67" s="1077" t="s">
        <v>85</v>
      </c>
      <c r="X67" s="1077"/>
      <c r="Y67" s="1077"/>
      <c r="Z67" s="1077"/>
      <c r="AA67" s="1077"/>
      <c r="AB67" s="1077"/>
      <c r="AC67" s="1077"/>
      <c r="AD67" s="1077"/>
      <c r="AE67" s="1078"/>
      <c r="AF67" s="72"/>
      <c r="AG67" s="70"/>
      <c r="AH67" s="70"/>
      <c r="AI67" s="70"/>
      <c r="AJ67" s="70"/>
      <c r="AK67" s="70"/>
      <c r="AL67" s="70"/>
      <c r="AM67" s="70"/>
      <c r="AN67" s="70"/>
      <c r="AO67" s="70"/>
      <c r="AP67" s="70"/>
      <c r="AQ67" s="70"/>
    </row>
    <row r="68" spans="1:43" s="71" customFormat="1" ht="30" customHeight="1" thickBot="1">
      <c r="A68" s="1098"/>
      <c r="B68" s="1106"/>
      <c r="C68" s="1107"/>
      <c r="D68" s="1107"/>
      <c r="E68" s="1107"/>
      <c r="F68" s="1108"/>
      <c r="G68" s="1114"/>
      <c r="H68" s="1115"/>
      <c r="I68" s="1118"/>
      <c r="J68" s="1119"/>
      <c r="K68" s="1122"/>
      <c r="L68" s="1123"/>
      <c r="M68" s="1079"/>
      <c r="N68" s="1080"/>
      <c r="O68" s="28" t="s">
        <v>2</v>
      </c>
      <c r="P68" s="1080"/>
      <c r="Q68" s="1080"/>
      <c r="R68" s="28" t="s">
        <v>3</v>
      </c>
      <c r="S68" s="1080"/>
      <c r="T68" s="1080"/>
      <c r="U68" s="28" t="s">
        <v>4</v>
      </c>
      <c r="V68" s="30" t="s">
        <v>7</v>
      </c>
      <c r="W68" s="1081"/>
      <c r="X68" s="1081"/>
      <c r="Y68" s="28" t="s">
        <v>2</v>
      </c>
      <c r="Z68" s="1081"/>
      <c r="AA68" s="1081"/>
      <c r="AB68" s="28" t="s">
        <v>3</v>
      </c>
      <c r="AC68" s="1081"/>
      <c r="AD68" s="1081"/>
      <c r="AE68" s="209" t="s">
        <v>4</v>
      </c>
      <c r="AF68" s="72"/>
      <c r="AG68" s="70"/>
      <c r="AH68" s="70"/>
      <c r="AI68" s="70"/>
      <c r="AJ68" s="70"/>
      <c r="AK68" s="70"/>
      <c r="AL68" s="70"/>
      <c r="AM68" s="70"/>
      <c r="AN68" s="70"/>
      <c r="AO68" s="70"/>
      <c r="AP68" s="70"/>
      <c r="AQ68" s="70"/>
    </row>
    <row r="69" spans="1:43" s="71" customFormat="1" ht="30" customHeight="1" thickBot="1">
      <c r="A69" s="1099"/>
      <c r="B69" s="1109"/>
      <c r="C69" s="1110"/>
      <c r="D69" s="1110"/>
      <c r="E69" s="1110"/>
      <c r="F69" s="1111"/>
      <c r="G69" s="1124" t="s">
        <v>62</v>
      </c>
      <c r="H69" s="1125"/>
      <c r="I69" s="1125"/>
      <c r="J69" s="1125"/>
      <c r="K69" s="1126"/>
      <c r="L69" s="1127"/>
      <c r="M69" s="1128"/>
      <c r="N69" s="1128"/>
      <c r="O69" s="1128"/>
      <c r="P69" s="1128"/>
      <c r="Q69" s="1128"/>
      <c r="R69" s="1128"/>
      <c r="S69" s="1128"/>
      <c r="T69" s="1128"/>
      <c r="U69" s="1128"/>
      <c r="V69" s="1128"/>
      <c r="W69" s="1128"/>
      <c r="X69" s="1128"/>
      <c r="Y69" s="1128"/>
      <c r="Z69" s="1128"/>
      <c r="AA69" s="1128"/>
      <c r="AB69" s="1128"/>
      <c r="AC69" s="1128"/>
      <c r="AD69" s="1128"/>
      <c r="AE69" s="1129"/>
      <c r="AF69" s="73"/>
      <c r="AG69" s="70"/>
      <c r="AH69" s="70"/>
      <c r="AI69" s="70"/>
      <c r="AJ69" s="70"/>
      <c r="AK69" s="70"/>
      <c r="AL69" s="70"/>
      <c r="AM69" s="70"/>
      <c r="AN69" s="70"/>
      <c r="AO69" s="70"/>
      <c r="AP69" s="70"/>
      <c r="AQ69" s="70"/>
    </row>
    <row r="70" spans="1:43" s="10" customFormat="1" ht="19.2">
      <c r="A70" s="1066" t="s">
        <v>45</v>
      </c>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67"/>
      <c r="Z70" s="1067"/>
      <c r="AA70" s="1067"/>
      <c r="AB70" s="1067"/>
      <c r="AC70" s="1067"/>
      <c r="AD70" s="1067"/>
      <c r="AE70" s="1067"/>
      <c r="AF70" s="12"/>
      <c r="AG70" s="13"/>
      <c r="AH70" s="13"/>
      <c r="AI70" s="13"/>
      <c r="AJ70" s="13"/>
      <c r="AK70" s="13"/>
      <c r="AL70" s="13"/>
      <c r="AM70" s="13"/>
      <c r="AN70" s="13"/>
      <c r="AO70" s="13"/>
      <c r="AP70" s="13"/>
      <c r="AQ70" s="13"/>
    </row>
    <row r="71" spans="1:43" s="10" customFormat="1" ht="11.4"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12"/>
      <c r="AG71" s="13"/>
      <c r="AH71" s="13"/>
      <c r="AI71" s="13"/>
      <c r="AJ71" s="13"/>
      <c r="AK71" s="13"/>
      <c r="AL71" s="13"/>
      <c r="AM71" s="13"/>
      <c r="AN71" s="13"/>
      <c r="AO71" s="13"/>
      <c r="AP71" s="13"/>
      <c r="AQ71" s="13"/>
    </row>
    <row r="72" spans="1:43" s="10" customFormat="1" ht="24" customHeight="1">
      <c r="A72" s="74"/>
      <c r="B72" s="1068" t="s">
        <v>133</v>
      </c>
      <c r="C72" s="1068"/>
      <c r="D72" s="1068"/>
      <c r="E72" s="1068"/>
      <c r="F72" s="1068"/>
      <c r="G72" s="1068"/>
      <c r="H72" s="1068"/>
      <c r="I72" s="1068"/>
      <c r="J72" s="1068"/>
      <c r="K72" s="1068"/>
      <c r="L72" s="1068"/>
      <c r="M72" s="1068"/>
      <c r="N72" s="1068"/>
      <c r="O72" s="1068"/>
      <c r="P72" s="1068"/>
      <c r="Q72" s="1068"/>
      <c r="R72" s="1068"/>
      <c r="S72" s="1068"/>
      <c r="T72" s="1068"/>
      <c r="U72" s="1068"/>
      <c r="V72" s="1068"/>
      <c r="W72" s="1068"/>
      <c r="X72" s="1068"/>
      <c r="Y72" s="1068"/>
      <c r="Z72" s="1068"/>
      <c r="AA72" s="1068"/>
      <c r="AB72" s="1068"/>
      <c r="AC72" s="1068"/>
      <c r="AD72" s="1068"/>
      <c r="AE72" s="75"/>
      <c r="AF72" s="12"/>
      <c r="AG72" s="13"/>
      <c r="AH72" s="13"/>
      <c r="AI72" s="13"/>
      <c r="AJ72" s="13"/>
      <c r="AK72" s="13"/>
      <c r="AL72" s="13"/>
      <c r="AM72" s="13"/>
      <c r="AN72" s="13"/>
      <c r="AO72" s="13"/>
      <c r="AP72" s="13"/>
      <c r="AQ72" s="13"/>
    </row>
    <row r="73" spans="1:43" s="10" customFormat="1" ht="11.4" customHeight="1">
      <c r="A73" s="74"/>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75"/>
      <c r="AF73" s="12"/>
      <c r="AG73" s="13"/>
      <c r="AH73" s="13"/>
      <c r="AI73" s="13"/>
      <c r="AJ73" s="13"/>
      <c r="AK73" s="13"/>
      <c r="AL73" s="13"/>
      <c r="AM73" s="13"/>
      <c r="AN73" s="13"/>
      <c r="AO73" s="13"/>
      <c r="AP73" s="13"/>
      <c r="AQ73" s="13"/>
    </row>
    <row r="74" spans="1:43" s="10" customFormat="1" ht="19.8" thickBot="1">
      <c r="A74" s="219" t="s">
        <v>198</v>
      </c>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75"/>
      <c r="AF74" s="12"/>
      <c r="AG74" s="13"/>
      <c r="AH74" s="13"/>
      <c r="AI74" s="13"/>
      <c r="AJ74" s="13"/>
      <c r="AK74" s="13"/>
      <c r="AL74" s="13"/>
      <c r="AM74" s="13"/>
      <c r="AN74" s="13"/>
      <c r="AO74" s="13"/>
      <c r="AP74" s="13"/>
      <c r="AQ74" s="13"/>
    </row>
    <row r="75" spans="1:43" s="10" customFormat="1" ht="42.6" customHeight="1" thickBot="1">
      <c r="A75" s="1069" t="s">
        <v>92</v>
      </c>
      <c r="B75" s="1070"/>
      <c r="C75" s="1053" t="s">
        <v>93</v>
      </c>
      <c r="D75" s="1053"/>
      <c r="E75" s="1053"/>
      <c r="F75" s="1053"/>
      <c r="G75" s="1054" t="s">
        <v>244</v>
      </c>
      <c r="H75" s="1055"/>
      <c r="I75" s="1055"/>
      <c r="J75" s="1055"/>
      <c r="K75" s="1055"/>
      <c r="L75" s="1055"/>
      <c r="M75" s="1056"/>
      <c r="N75" s="1057" t="s">
        <v>158</v>
      </c>
      <c r="O75" s="1058"/>
      <c r="P75" s="1059"/>
      <c r="Q75" s="1054" t="s">
        <v>245</v>
      </c>
      <c r="R75" s="1055"/>
      <c r="S75" s="1055"/>
      <c r="T75" s="1055"/>
      <c r="U75" s="1055"/>
      <c r="V75" s="1056"/>
      <c r="W75" s="233" t="s">
        <v>204</v>
      </c>
      <c r="X75" s="1051" t="s">
        <v>246</v>
      </c>
      <c r="Y75" s="1052"/>
      <c r="Z75" s="1060" t="s">
        <v>95</v>
      </c>
      <c r="AA75" s="1061"/>
      <c r="AB75" s="99"/>
      <c r="AC75" s="94"/>
      <c r="AD75" s="100"/>
      <c r="AE75" s="96"/>
      <c r="AF75" s="12"/>
      <c r="AG75" s="13"/>
      <c r="AH75" s="13"/>
      <c r="AI75" s="13"/>
      <c r="AJ75" s="13"/>
      <c r="AK75" s="13"/>
      <c r="AL75" s="13"/>
      <c r="AM75" s="13"/>
      <c r="AN75" s="13"/>
      <c r="AO75" s="13"/>
      <c r="AP75" s="13"/>
      <c r="AQ75" s="13"/>
    </row>
    <row r="76" spans="1:43" s="10" customFormat="1" ht="42.6" customHeight="1" thickBot="1">
      <c r="A76" s="1071"/>
      <c r="B76" s="1072"/>
      <c r="C76" s="1053" t="s">
        <v>93</v>
      </c>
      <c r="D76" s="1053"/>
      <c r="E76" s="1053"/>
      <c r="F76" s="1053"/>
      <c r="G76" s="1054" t="s">
        <v>247</v>
      </c>
      <c r="H76" s="1055"/>
      <c r="I76" s="1055"/>
      <c r="J76" s="1055"/>
      <c r="K76" s="1055"/>
      <c r="L76" s="1055"/>
      <c r="M76" s="1056"/>
      <c r="N76" s="1057" t="s">
        <v>159</v>
      </c>
      <c r="O76" s="1058"/>
      <c r="P76" s="1059"/>
      <c r="Q76" s="1054" t="s">
        <v>248</v>
      </c>
      <c r="R76" s="1055"/>
      <c r="S76" s="1055"/>
      <c r="T76" s="1055"/>
      <c r="U76" s="1055"/>
      <c r="V76" s="1056"/>
      <c r="W76" s="233" t="s">
        <v>204</v>
      </c>
      <c r="X76" s="1051" t="s">
        <v>249</v>
      </c>
      <c r="Y76" s="1052"/>
      <c r="Z76" s="1062"/>
      <c r="AA76" s="1063"/>
      <c r="AB76" s="101"/>
      <c r="AC76" s="93"/>
      <c r="AD76" s="102"/>
      <c r="AE76" s="97"/>
      <c r="AF76" s="12"/>
      <c r="AG76" s="13"/>
      <c r="AH76" s="13"/>
      <c r="AI76" s="13"/>
      <c r="AJ76" s="13"/>
      <c r="AK76" s="13"/>
      <c r="AL76" s="13"/>
      <c r="AM76" s="13"/>
      <c r="AN76" s="13"/>
      <c r="AO76" s="13"/>
      <c r="AP76" s="13"/>
      <c r="AQ76" s="13"/>
    </row>
    <row r="77" spans="1:43" s="10" customFormat="1" ht="42.6" customHeight="1" thickBot="1">
      <c r="A77" s="1071"/>
      <c r="B77" s="1072"/>
      <c r="C77" s="1053" t="s">
        <v>93</v>
      </c>
      <c r="D77" s="1053"/>
      <c r="E77" s="1053"/>
      <c r="F77" s="1053"/>
      <c r="G77" s="1054"/>
      <c r="H77" s="1055"/>
      <c r="I77" s="1055"/>
      <c r="J77" s="1055"/>
      <c r="K77" s="1055"/>
      <c r="L77" s="1055"/>
      <c r="M77" s="1056"/>
      <c r="N77" s="1057" t="s">
        <v>160</v>
      </c>
      <c r="O77" s="1058"/>
      <c r="P77" s="1059"/>
      <c r="Q77" s="1054"/>
      <c r="R77" s="1055"/>
      <c r="S77" s="1055"/>
      <c r="T77" s="1055"/>
      <c r="U77" s="1055"/>
      <c r="V77" s="1056"/>
      <c r="W77" s="233" t="s">
        <v>204</v>
      </c>
      <c r="X77" s="1051"/>
      <c r="Y77" s="1052"/>
      <c r="Z77" s="1062"/>
      <c r="AA77" s="1063"/>
      <c r="AB77" s="237" t="s">
        <v>221</v>
      </c>
      <c r="AC77" s="93" t="s">
        <v>131</v>
      </c>
      <c r="AD77" s="238" t="s">
        <v>97</v>
      </c>
      <c r="AE77" s="97" t="s">
        <v>132</v>
      </c>
      <c r="AF77" s="12"/>
      <c r="AG77" s="13"/>
      <c r="AH77" s="13"/>
      <c r="AI77" s="13"/>
      <c r="AJ77" s="13"/>
      <c r="AK77" s="13"/>
      <c r="AL77" s="13"/>
      <c r="AM77" s="13"/>
      <c r="AN77" s="13"/>
      <c r="AO77" s="13"/>
      <c r="AP77" s="13"/>
      <c r="AQ77" s="13"/>
    </row>
    <row r="78" spans="1:43" s="10" customFormat="1" ht="42.6" customHeight="1" thickBot="1">
      <c r="A78" s="1071"/>
      <c r="B78" s="1072"/>
      <c r="C78" s="1053" t="s">
        <v>93</v>
      </c>
      <c r="D78" s="1053"/>
      <c r="E78" s="1053"/>
      <c r="F78" s="1053"/>
      <c r="G78" s="1054"/>
      <c r="H78" s="1055"/>
      <c r="I78" s="1055"/>
      <c r="J78" s="1055"/>
      <c r="K78" s="1055"/>
      <c r="L78" s="1055"/>
      <c r="M78" s="1056"/>
      <c r="N78" s="1057" t="s">
        <v>161</v>
      </c>
      <c r="O78" s="1058"/>
      <c r="P78" s="1059"/>
      <c r="Q78" s="1054"/>
      <c r="R78" s="1055"/>
      <c r="S78" s="1055"/>
      <c r="T78" s="1055"/>
      <c r="U78" s="1055"/>
      <c r="V78" s="1056"/>
      <c r="W78" s="233" t="s">
        <v>204</v>
      </c>
      <c r="X78" s="1051"/>
      <c r="Y78" s="1052"/>
      <c r="Z78" s="1062"/>
      <c r="AA78" s="1063"/>
      <c r="AB78" s="101"/>
      <c r="AC78" s="93"/>
      <c r="AD78" s="102"/>
      <c r="AE78" s="97"/>
      <c r="AF78" s="12"/>
      <c r="AG78" s="13"/>
      <c r="AH78" s="13"/>
      <c r="AI78" s="13"/>
      <c r="AJ78" s="13"/>
      <c r="AK78" s="13"/>
      <c r="AL78" s="13"/>
      <c r="AM78" s="13"/>
      <c r="AN78" s="13"/>
      <c r="AO78" s="13"/>
      <c r="AP78" s="13"/>
      <c r="AQ78" s="13"/>
    </row>
    <row r="79" spans="1:43" s="10" customFormat="1" ht="42.6" customHeight="1" thickBot="1">
      <c r="A79" s="1073"/>
      <c r="B79" s="1074"/>
      <c r="C79" s="1053" t="s">
        <v>93</v>
      </c>
      <c r="D79" s="1053"/>
      <c r="E79" s="1053"/>
      <c r="F79" s="1053"/>
      <c r="G79" s="1054"/>
      <c r="H79" s="1055"/>
      <c r="I79" s="1055"/>
      <c r="J79" s="1055"/>
      <c r="K79" s="1055"/>
      <c r="L79" s="1055"/>
      <c r="M79" s="1056"/>
      <c r="N79" s="1057" t="s">
        <v>162</v>
      </c>
      <c r="O79" s="1058"/>
      <c r="P79" s="1059"/>
      <c r="Q79" s="1054"/>
      <c r="R79" s="1055"/>
      <c r="S79" s="1055"/>
      <c r="T79" s="1055"/>
      <c r="U79" s="1055"/>
      <c r="V79" s="1056"/>
      <c r="W79" s="233" t="s">
        <v>204</v>
      </c>
      <c r="X79" s="1051"/>
      <c r="Y79" s="1052"/>
      <c r="Z79" s="1064"/>
      <c r="AA79" s="1065"/>
      <c r="AB79" s="103"/>
      <c r="AC79" s="95"/>
      <c r="AD79" s="104"/>
      <c r="AE79" s="98"/>
      <c r="AF79" s="12"/>
      <c r="AG79" s="13"/>
      <c r="AH79" s="13"/>
      <c r="AI79" s="13"/>
      <c r="AJ79" s="13"/>
      <c r="AK79" s="13"/>
      <c r="AL79" s="13"/>
      <c r="AM79" s="13"/>
      <c r="AN79" s="13"/>
      <c r="AO79" s="13"/>
      <c r="AP79" s="13"/>
      <c r="AQ79" s="13"/>
    </row>
    <row r="80" spans="1:43" s="10" customFormat="1" ht="17.399999999999999" customHeight="1">
      <c r="A80" s="76"/>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12"/>
      <c r="AG80" s="13"/>
      <c r="AH80" s="13"/>
      <c r="AI80" s="13"/>
      <c r="AJ80" s="13"/>
      <c r="AK80" s="13"/>
      <c r="AL80" s="13"/>
      <c r="AM80" s="13"/>
      <c r="AN80" s="13"/>
      <c r="AO80" s="13"/>
      <c r="AP80" s="13"/>
      <c r="AQ80" s="13"/>
    </row>
    <row r="81" spans="1:31" ht="17.399999999999999" customHeight="1">
      <c r="A81" s="78"/>
      <c r="B81" s="79"/>
      <c r="C81" s="80"/>
      <c r="D81" s="80"/>
      <c r="E81" s="80"/>
      <c r="F81" s="80"/>
      <c r="G81" s="81"/>
      <c r="H81" s="82"/>
      <c r="I81" s="81"/>
      <c r="J81" s="81"/>
      <c r="K81" s="81"/>
      <c r="L81" s="81"/>
      <c r="M81" s="81"/>
      <c r="N81" s="81"/>
      <c r="O81" s="81"/>
      <c r="P81" s="81"/>
      <c r="Q81" s="81"/>
      <c r="R81" s="81"/>
      <c r="S81" s="81"/>
      <c r="T81" s="81"/>
      <c r="U81" s="81"/>
      <c r="V81" s="81"/>
      <c r="W81" s="81"/>
      <c r="X81" s="81"/>
      <c r="Y81" s="81"/>
      <c r="Z81" s="81"/>
      <c r="AA81" s="81"/>
      <c r="AB81" s="81"/>
      <c r="AC81" s="81"/>
      <c r="AD81" s="81"/>
      <c r="AE81" s="81"/>
    </row>
    <row r="82" spans="1:31" ht="16.2"/>
    <row r="83" spans="1:31" ht="21.6" customHeight="1">
      <c r="A83" s="83" t="s">
        <v>136</v>
      </c>
    </row>
    <row r="84" spans="1:31" ht="21.6" customHeight="1">
      <c r="A84" s="83" t="s">
        <v>157</v>
      </c>
      <c r="B84" s="83"/>
    </row>
    <row r="85" spans="1:31" ht="24" customHeight="1">
      <c r="A85" s="1049" t="s">
        <v>148</v>
      </c>
      <c r="B85" s="1049"/>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1049"/>
      <c r="AE85" s="1049"/>
    </row>
    <row r="86" spans="1:31" ht="24" customHeight="1">
      <c r="A86" s="1049" t="s">
        <v>202</v>
      </c>
      <c r="B86" s="1049"/>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1049"/>
      <c r="AE86" s="1049"/>
    </row>
    <row r="87" spans="1:31" ht="37.200000000000003" customHeight="1">
      <c r="A87" s="1049" t="s">
        <v>141</v>
      </c>
      <c r="B87" s="1049"/>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49"/>
      <c r="AA87" s="1049"/>
      <c r="AB87" s="1049"/>
      <c r="AC87" s="1049"/>
      <c r="AD87" s="1049"/>
      <c r="AE87" s="1049"/>
    </row>
    <row r="88" spans="1:31" ht="37.200000000000003" customHeight="1">
      <c r="A88" s="1049" t="s">
        <v>142</v>
      </c>
      <c r="B88" s="1049"/>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49"/>
      <c r="AA88" s="1049"/>
      <c r="AB88" s="1049"/>
      <c r="AC88" s="1049"/>
      <c r="AD88" s="1049"/>
      <c r="AE88" s="1049"/>
    </row>
    <row r="89" spans="1:31" ht="24" customHeight="1">
      <c r="A89" s="1049" t="s">
        <v>143</v>
      </c>
      <c r="B89" s="1049"/>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49"/>
      <c r="AA89" s="1049"/>
      <c r="AB89" s="1049"/>
      <c r="AC89" s="1049"/>
      <c r="AD89" s="1049"/>
      <c r="AE89" s="1049"/>
    </row>
    <row r="90" spans="1:31" ht="24" customHeight="1">
      <c r="A90" s="1049" t="s">
        <v>144</v>
      </c>
      <c r="B90" s="1049"/>
      <c r="C90" s="1049"/>
      <c r="D90" s="1049"/>
      <c r="E90" s="1049"/>
      <c r="F90" s="1049"/>
      <c r="G90" s="1049"/>
      <c r="H90" s="1049"/>
      <c r="I90" s="1049"/>
      <c r="J90" s="1049"/>
      <c r="K90" s="1049"/>
      <c r="L90" s="1049"/>
      <c r="M90" s="1049"/>
      <c r="N90" s="1049"/>
      <c r="O90" s="1049"/>
      <c r="P90" s="1049"/>
      <c r="Q90" s="1049"/>
      <c r="R90" s="1049"/>
      <c r="S90" s="1049"/>
      <c r="T90" s="1049"/>
      <c r="U90" s="1049"/>
      <c r="V90" s="1049"/>
      <c r="W90" s="1049"/>
      <c r="X90" s="1049"/>
      <c r="Y90" s="1049"/>
      <c r="Z90" s="1049"/>
      <c r="AA90" s="1049"/>
      <c r="AB90" s="1049"/>
      <c r="AC90" s="1049"/>
      <c r="AD90" s="1049"/>
      <c r="AE90" s="1049"/>
    </row>
    <row r="91" spans="1:31" ht="24" customHeight="1">
      <c r="A91" s="1049" t="s">
        <v>145</v>
      </c>
      <c r="B91" s="1049"/>
      <c r="C91" s="1049"/>
      <c r="D91" s="1049"/>
      <c r="E91" s="1049"/>
      <c r="F91" s="1049"/>
      <c r="G91" s="1049"/>
      <c r="H91" s="1049"/>
      <c r="I91" s="1049"/>
      <c r="J91" s="1049"/>
      <c r="K91" s="1049"/>
      <c r="L91" s="1049"/>
      <c r="M91" s="1049"/>
      <c r="N91" s="1049"/>
      <c r="O91" s="1049"/>
      <c r="P91" s="1049"/>
      <c r="Q91" s="1049"/>
      <c r="R91" s="1049"/>
      <c r="S91" s="1049"/>
      <c r="T91" s="1049"/>
      <c r="U91" s="1049"/>
      <c r="V91" s="1049"/>
      <c r="W91" s="1049"/>
      <c r="X91" s="1049"/>
      <c r="Y91" s="1049"/>
      <c r="Z91" s="1049"/>
      <c r="AA91" s="1049"/>
      <c r="AB91" s="1049"/>
      <c r="AC91" s="1049"/>
      <c r="AD91" s="1049"/>
      <c r="AE91" s="1049"/>
    </row>
    <row r="92" spans="1:31" ht="24" customHeight="1">
      <c r="A92" s="1049" t="s">
        <v>146</v>
      </c>
      <c r="B92" s="1049"/>
      <c r="C92" s="1049"/>
      <c r="D92" s="1049"/>
      <c r="E92" s="1049"/>
      <c r="F92" s="1049"/>
      <c r="G92" s="1049"/>
      <c r="H92" s="1049"/>
      <c r="I92" s="1049"/>
      <c r="J92" s="1049"/>
      <c r="K92" s="1049"/>
      <c r="L92" s="1049"/>
      <c r="M92" s="1049"/>
      <c r="N92" s="1049"/>
      <c r="O92" s="1049"/>
      <c r="P92" s="1049"/>
      <c r="Q92" s="1049"/>
      <c r="R92" s="1049"/>
      <c r="S92" s="1049"/>
      <c r="T92" s="1049"/>
      <c r="U92" s="1049"/>
      <c r="V92" s="1049"/>
      <c r="W92" s="1049"/>
      <c r="X92" s="1049"/>
      <c r="Y92" s="1049"/>
      <c r="Z92" s="1049"/>
      <c r="AA92" s="1049"/>
      <c r="AB92" s="1049"/>
      <c r="AC92" s="1049"/>
      <c r="AD92" s="1049"/>
      <c r="AE92" s="1049"/>
    </row>
    <row r="93" spans="1:31" ht="24" customHeight="1">
      <c r="A93" s="1049" t="s">
        <v>156</v>
      </c>
      <c r="B93" s="1049"/>
      <c r="C93" s="1049"/>
      <c r="D93" s="1049"/>
      <c r="E93" s="1049"/>
      <c r="F93" s="1049"/>
      <c r="G93" s="1049"/>
      <c r="H93" s="1049"/>
      <c r="I93" s="1049"/>
      <c r="J93" s="1049"/>
      <c r="K93" s="1049"/>
      <c r="L93" s="1049"/>
      <c r="M93" s="1049"/>
      <c r="N93" s="1049"/>
      <c r="O93" s="1049"/>
      <c r="P93" s="1049"/>
      <c r="Q93" s="1049"/>
      <c r="R93" s="1049"/>
      <c r="S93" s="1049"/>
      <c r="T93" s="1049"/>
      <c r="U93" s="1049"/>
      <c r="V93" s="1049"/>
      <c r="W93" s="1049"/>
      <c r="X93" s="1049"/>
      <c r="Y93" s="1049"/>
      <c r="Z93" s="1049"/>
      <c r="AA93" s="1049"/>
      <c r="AB93" s="1049"/>
      <c r="AC93" s="1049"/>
      <c r="AD93" s="1049"/>
      <c r="AE93" s="1049"/>
    </row>
    <row r="94" spans="1:31" ht="24" customHeight="1">
      <c r="A94" s="1049" t="s">
        <v>147</v>
      </c>
      <c r="B94" s="1049"/>
      <c r="C94" s="1049"/>
      <c r="D94" s="1049"/>
      <c r="E94" s="1049"/>
      <c r="F94" s="1049"/>
      <c r="G94" s="1049"/>
      <c r="H94" s="1049"/>
      <c r="I94" s="1049"/>
      <c r="J94" s="1049"/>
      <c r="K94" s="1049"/>
      <c r="L94" s="1049"/>
      <c r="M94" s="1049"/>
      <c r="N94" s="1049"/>
      <c r="O94" s="1049"/>
      <c r="P94" s="1049"/>
      <c r="Q94" s="1049"/>
      <c r="R94" s="1049"/>
      <c r="S94" s="1049"/>
      <c r="T94" s="1049"/>
      <c r="U94" s="1049"/>
      <c r="V94" s="1049"/>
      <c r="W94" s="1049"/>
      <c r="X94" s="1049"/>
      <c r="Y94" s="1049"/>
      <c r="Z94" s="1049"/>
      <c r="AA94" s="1049"/>
      <c r="AB94" s="1049"/>
      <c r="AC94" s="1049"/>
      <c r="AD94" s="1049"/>
      <c r="AE94" s="1049"/>
    </row>
    <row r="95" spans="1:31" ht="27" customHeight="1">
      <c r="A95" s="1050" t="s">
        <v>200</v>
      </c>
      <c r="B95" s="1050"/>
      <c r="C95" s="1050"/>
      <c r="D95" s="1050"/>
      <c r="E95" s="1050"/>
      <c r="F95" s="1050"/>
      <c r="G95" s="1050"/>
      <c r="H95" s="1050"/>
      <c r="I95" s="1050"/>
      <c r="J95" s="1050"/>
      <c r="K95" s="1050"/>
      <c r="L95" s="1050"/>
      <c r="M95" s="1050"/>
      <c r="N95" s="1050"/>
      <c r="O95" s="1050"/>
      <c r="P95" s="1050"/>
      <c r="Q95" s="1050"/>
      <c r="R95" s="1050"/>
      <c r="S95" s="1050"/>
      <c r="T95" s="1050"/>
      <c r="U95" s="1050"/>
      <c r="V95" s="1050"/>
      <c r="W95" s="1050"/>
      <c r="X95" s="1050"/>
      <c r="Y95" s="1050"/>
      <c r="Z95" s="1050"/>
      <c r="AA95" s="1050"/>
      <c r="AB95" s="1050"/>
      <c r="AC95" s="1050"/>
      <c r="AD95" s="1050"/>
      <c r="AE95" s="1050"/>
    </row>
    <row r="96" spans="1:31" ht="24" customHeight="1">
      <c r="A96" s="1049" t="s">
        <v>201</v>
      </c>
      <c r="B96" s="1049"/>
      <c r="C96" s="1049"/>
      <c r="D96" s="1049"/>
      <c r="E96" s="1049"/>
      <c r="F96" s="1049"/>
      <c r="G96" s="1049"/>
      <c r="H96" s="1049"/>
      <c r="I96" s="1049"/>
      <c r="J96" s="1049"/>
      <c r="K96" s="1049"/>
      <c r="L96" s="1049"/>
      <c r="M96" s="1049"/>
      <c r="N96" s="1049"/>
      <c r="O96" s="1049"/>
      <c r="P96" s="1049"/>
      <c r="Q96" s="1049"/>
      <c r="R96" s="1049"/>
      <c r="S96" s="1049"/>
      <c r="T96" s="1049"/>
      <c r="U96" s="1049"/>
      <c r="V96" s="1049"/>
      <c r="W96" s="1049"/>
      <c r="X96" s="1049"/>
      <c r="Y96" s="1049"/>
      <c r="Z96" s="1049"/>
      <c r="AA96" s="1049"/>
      <c r="AB96" s="1049"/>
      <c r="AC96" s="1049"/>
      <c r="AD96" s="1049"/>
      <c r="AE96" s="1049"/>
    </row>
    <row r="97" spans="1:31" ht="24" customHeight="1">
      <c r="A97" s="1049" t="s">
        <v>182</v>
      </c>
      <c r="B97" s="1049"/>
      <c r="C97" s="1049"/>
      <c r="D97" s="1049"/>
      <c r="E97" s="1049"/>
      <c r="F97" s="1049"/>
      <c r="G97" s="1049"/>
      <c r="H97" s="1049"/>
      <c r="I97" s="1049"/>
      <c r="J97" s="1049"/>
      <c r="K97" s="1049"/>
      <c r="L97" s="1049"/>
      <c r="M97" s="1049"/>
      <c r="N97" s="1049"/>
      <c r="O97" s="1049"/>
      <c r="P97" s="1049"/>
      <c r="Q97" s="1049"/>
      <c r="R97" s="1049"/>
      <c r="S97" s="1049"/>
      <c r="T97" s="1049"/>
      <c r="U97" s="1049"/>
      <c r="V97" s="1049"/>
      <c r="W97" s="1049"/>
      <c r="X97" s="1049"/>
      <c r="Y97" s="1049"/>
      <c r="Z97" s="1049"/>
      <c r="AA97" s="1049"/>
      <c r="AB97" s="1049"/>
      <c r="AC97" s="1049"/>
      <c r="AD97" s="1049"/>
      <c r="AE97" s="1049"/>
    </row>
    <row r="98" spans="1:31" ht="37.950000000000003" customHeight="1">
      <c r="A98" s="1049" t="s">
        <v>205</v>
      </c>
      <c r="B98" s="1049"/>
      <c r="C98" s="1049"/>
      <c r="D98" s="1049"/>
      <c r="E98" s="1049"/>
      <c r="F98" s="1049"/>
      <c r="G98" s="1049"/>
      <c r="H98" s="1049"/>
      <c r="I98" s="1049"/>
      <c r="J98" s="1049"/>
      <c r="K98" s="1049"/>
      <c r="L98" s="1049"/>
      <c r="M98" s="1049"/>
      <c r="N98" s="1049"/>
      <c r="O98" s="1049"/>
      <c r="P98" s="1049"/>
      <c r="Q98" s="1049"/>
      <c r="R98" s="1049"/>
      <c r="S98" s="1049"/>
      <c r="T98" s="1049"/>
      <c r="U98" s="1049"/>
      <c r="V98" s="1049"/>
      <c r="W98" s="1049"/>
      <c r="X98" s="1049"/>
      <c r="Y98" s="1049"/>
      <c r="Z98" s="1049"/>
      <c r="AA98" s="1049"/>
      <c r="AB98" s="1049"/>
      <c r="AC98" s="1049"/>
      <c r="AD98" s="1049"/>
      <c r="AE98" s="1049"/>
    </row>
    <row r="99" spans="1:31" ht="27" customHeight="1">
      <c r="A99" s="1050" t="s">
        <v>186</v>
      </c>
      <c r="B99" s="1050"/>
      <c r="C99" s="1050"/>
      <c r="D99" s="1050"/>
      <c r="E99" s="1050"/>
      <c r="F99" s="1050"/>
      <c r="G99" s="1050"/>
      <c r="H99" s="1050"/>
      <c r="I99" s="1050"/>
      <c r="J99" s="1050"/>
      <c r="K99" s="1050"/>
      <c r="L99" s="1050"/>
      <c r="M99" s="1050"/>
      <c r="N99" s="1050"/>
      <c r="O99" s="1050"/>
      <c r="P99" s="1050"/>
      <c r="Q99" s="1050"/>
      <c r="R99" s="1050"/>
      <c r="S99" s="1050"/>
      <c r="T99" s="1050"/>
      <c r="U99" s="1050"/>
      <c r="V99" s="1050"/>
      <c r="W99" s="1050"/>
      <c r="X99" s="1050"/>
      <c r="Y99" s="1050"/>
      <c r="Z99" s="1050"/>
      <c r="AA99" s="1050"/>
      <c r="AB99" s="1050"/>
      <c r="AC99" s="1050"/>
      <c r="AD99" s="1050"/>
      <c r="AE99" s="1050"/>
    </row>
    <row r="100" spans="1:31" ht="24" customHeight="1">
      <c r="A100" s="1049" t="s">
        <v>187</v>
      </c>
      <c r="B100" s="1049"/>
      <c r="C100" s="1049"/>
      <c r="D100" s="1049"/>
      <c r="E100" s="1049"/>
      <c r="F100" s="1049"/>
      <c r="G100" s="1049"/>
      <c r="H100" s="1049"/>
      <c r="I100" s="1049"/>
      <c r="J100" s="1049"/>
      <c r="K100" s="1049"/>
      <c r="L100" s="1049"/>
      <c r="M100" s="1049"/>
      <c r="N100" s="1049"/>
      <c r="O100" s="1049"/>
      <c r="P100" s="1049"/>
      <c r="Q100" s="1049"/>
      <c r="R100" s="1049"/>
      <c r="S100" s="1049"/>
      <c r="T100" s="1049"/>
      <c r="U100" s="1049"/>
      <c r="V100" s="1049"/>
      <c r="W100" s="1049"/>
      <c r="X100" s="1049"/>
      <c r="Y100" s="1049"/>
      <c r="Z100" s="1049"/>
      <c r="AA100" s="1049"/>
      <c r="AB100" s="1049"/>
      <c r="AC100" s="1049"/>
      <c r="AD100" s="1049"/>
      <c r="AE100" s="1049"/>
    </row>
    <row r="101" spans="1:31" ht="24" customHeight="1">
      <c r="A101" s="1049" t="s">
        <v>188</v>
      </c>
      <c r="B101" s="1049"/>
      <c r="C101" s="1049"/>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row>
    <row r="102" spans="1:31" ht="24" customHeight="1">
      <c r="A102" s="1049" t="s">
        <v>180</v>
      </c>
      <c r="B102" s="1049"/>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1049"/>
      <c r="AE102" s="1049"/>
    </row>
    <row r="103" spans="1:31" ht="37.950000000000003" customHeight="1">
      <c r="A103" s="1049" t="s">
        <v>181</v>
      </c>
      <c r="B103" s="1049"/>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1049"/>
      <c r="AE103" s="1049"/>
    </row>
    <row r="104" spans="1:31" ht="24" customHeight="1">
      <c r="A104" s="1049" t="s">
        <v>182</v>
      </c>
      <c r="B104" s="1049"/>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c r="Y104" s="1049"/>
      <c r="Z104" s="1049"/>
      <c r="AA104" s="1049"/>
      <c r="AB104" s="1049"/>
      <c r="AC104" s="1049"/>
      <c r="AD104" s="1049"/>
      <c r="AE104" s="1049"/>
    </row>
    <row r="105" spans="1:31" ht="27" customHeight="1">
      <c r="A105" s="1050" t="s">
        <v>185</v>
      </c>
      <c r="B105" s="1050"/>
      <c r="C105" s="1050"/>
      <c r="D105" s="1050"/>
      <c r="E105" s="1050"/>
      <c r="F105" s="1050"/>
      <c r="G105" s="1050"/>
      <c r="H105" s="1050"/>
      <c r="I105" s="1050"/>
      <c r="J105" s="1050"/>
      <c r="K105" s="1050"/>
      <c r="L105" s="1050"/>
      <c r="M105" s="1050"/>
      <c r="N105" s="1050"/>
      <c r="O105" s="1050"/>
      <c r="P105" s="1050"/>
      <c r="Q105" s="1050"/>
      <c r="R105" s="1050"/>
      <c r="S105" s="1050"/>
      <c r="T105" s="1050"/>
      <c r="U105" s="1050"/>
      <c r="V105" s="1050"/>
      <c r="W105" s="1050"/>
      <c r="X105" s="1050"/>
      <c r="Y105" s="1050"/>
      <c r="Z105" s="1050"/>
      <c r="AA105" s="1050"/>
      <c r="AB105" s="1050"/>
      <c r="AC105" s="1050"/>
      <c r="AD105" s="1050"/>
      <c r="AE105" s="1050"/>
    </row>
    <row r="106" spans="1:31" ht="24" customHeight="1">
      <c r="A106" s="1049" t="s">
        <v>149</v>
      </c>
      <c r="B106" s="1049"/>
      <c r="C106" s="1049"/>
      <c r="D106" s="1049"/>
      <c r="E106" s="1049"/>
      <c r="F106" s="1049"/>
      <c r="G106" s="1049"/>
      <c r="H106" s="1049"/>
      <c r="I106" s="1049"/>
      <c r="J106" s="1049"/>
      <c r="K106" s="1049"/>
      <c r="L106" s="1049"/>
      <c r="M106" s="1049"/>
      <c r="N106" s="1049"/>
      <c r="O106" s="1049"/>
      <c r="P106" s="1049"/>
      <c r="Q106" s="1049"/>
      <c r="R106" s="1049"/>
      <c r="S106" s="1049"/>
      <c r="T106" s="1049"/>
      <c r="U106" s="1049"/>
      <c r="V106" s="1049"/>
      <c r="W106" s="1049"/>
      <c r="X106" s="1049"/>
      <c r="Y106" s="1049"/>
      <c r="Z106" s="1049"/>
      <c r="AA106" s="1049"/>
      <c r="AB106" s="1049"/>
      <c r="AC106" s="1049"/>
      <c r="AD106" s="1049"/>
      <c r="AE106" s="1049"/>
    </row>
    <row r="107" spans="1:31" ht="37.950000000000003" customHeight="1">
      <c r="A107" s="1049" t="s">
        <v>150</v>
      </c>
      <c r="B107" s="1049"/>
      <c r="C107" s="1049"/>
      <c r="D107" s="1049"/>
      <c r="E107" s="1049"/>
      <c r="F107" s="1049"/>
      <c r="G107" s="1049"/>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row>
    <row r="108" spans="1:31" ht="24.6" customHeight="1">
      <c r="A108" s="1049" t="s">
        <v>151</v>
      </c>
      <c r="B108" s="1049"/>
      <c r="C108" s="1049"/>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1049"/>
      <c r="AE108" s="1049"/>
    </row>
    <row r="109" spans="1:31" ht="16.2">
      <c r="A109" s="1049"/>
      <c r="B109" s="1049"/>
      <c r="C109" s="1049"/>
      <c r="D109" s="1049"/>
      <c r="E109" s="1049"/>
      <c r="F109" s="1049"/>
      <c r="G109" s="1049"/>
      <c r="H109" s="1049"/>
      <c r="I109" s="1049"/>
      <c r="J109" s="1049"/>
      <c r="K109" s="1049"/>
      <c r="L109" s="1049"/>
      <c r="M109" s="1049"/>
      <c r="N109" s="1049"/>
      <c r="O109" s="1049"/>
      <c r="P109" s="1049"/>
      <c r="Q109" s="1049"/>
      <c r="R109" s="1049"/>
      <c r="S109" s="1049"/>
      <c r="T109" s="1049"/>
      <c r="U109" s="1049"/>
      <c r="V109" s="1049"/>
      <c r="W109" s="1049"/>
      <c r="X109" s="1049"/>
      <c r="Y109" s="1049"/>
      <c r="Z109" s="1049"/>
      <c r="AA109" s="1049"/>
      <c r="AB109" s="1049"/>
      <c r="AC109" s="1049"/>
      <c r="AD109" s="1049"/>
      <c r="AE109" s="1049"/>
    </row>
    <row r="110" spans="1:31" ht="16.2"/>
    <row r="111" spans="1:31" ht="16.2"/>
    <row r="112" spans="1:31" ht="16.2"/>
    <row r="113" ht="16.2"/>
    <row r="114" ht="16.2"/>
    <row r="115" ht="16.2"/>
    <row r="116" ht="16.2"/>
    <row r="117" ht="16.2"/>
    <row r="118" ht="16.2"/>
    <row r="119" ht="16.2"/>
    <row r="120" ht="16.2"/>
    <row r="121" ht="16.2"/>
    <row r="122" ht="16.2"/>
    <row r="123" ht="16.2"/>
    <row r="124" ht="16.2"/>
    <row r="125" ht="16.2"/>
    <row r="126" ht="16.2"/>
    <row r="127" ht="16.2"/>
    <row r="128" ht="16.2"/>
    <row r="129" ht="16.2"/>
    <row r="130" ht="16.2"/>
    <row r="131" ht="16.2"/>
    <row r="132" ht="16.2"/>
    <row r="133" ht="16.2"/>
    <row r="134" ht="16.2"/>
    <row r="135" ht="16.2"/>
    <row r="136" ht="16.2"/>
    <row r="137" ht="16.2"/>
    <row r="138" ht="16.2"/>
    <row r="139" ht="16.2"/>
    <row r="140" ht="16.2"/>
    <row r="141" ht="16.2"/>
    <row r="142" ht="16.2"/>
    <row r="143" ht="16.2"/>
    <row r="187" spans="7:31" ht="48" customHeight="1">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row>
    <row r="188" spans="7:31" ht="48" customHeight="1">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row>
    <row r="191" spans="7:31" ht="48" customHeight="1">
      <c r="W191" s="85"/>
      <c r="X191" s="85"/>
      <c r="Y191" s="85"/>
      <c r="Z191" s="86"/>
      <c r="AA191" s="87"/>
      <c r="AB191" s="88"/>
      <c r="AC191" s="88"/>
      <c r="AD191" s="88"/>
      <c r="AE191" s="87"/>
    </row>
    <row r="199" spans="1:31" ht="48" hidden="1" customHeight="1">
      <c r="A199" s="8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row>
  </sheetData>
  <sheetProtection formatCells="0"/>
  <protectedRanges>
    <protectedRange sqref="A3:I3" name="宛"/>
  </protectedRanges>
  <mergeCells count="300">
    <mergeCell ref="A1:A2"/>
    <mergeCell ref="B1:AD2"/>
    <mergeCell ref="AE1:AE2"/>
    <mergeCell ref="A3:I3"/>
    <mergeCell ref="P3:AE3"/>
    <mergeCell ref="A5:F5"/>
    <mergeCell ref="G5:O5"/>
    <mergeCell ref="Q5:U5"/>
    <mergeCell ref="W5:X5"/>
    <mergeCell ref="Z5:AA5"/>
    <mergeCell ref="A8:F8"/>
    <mergeCell ref="G8:O8"/>
    <mergeCell ref="T8:U8"/>
    <mergeCell ref="V8:W8"/>
    <mergeCell ref="Y8:AA8"/>
    <mergeCell ref="AC8:AE8"/>
    <mergeCell ref="AC5:AD5"/>
    <mergeCell ref="A6:F6"/>
    <mergeCell ref="G6:O6"/>
    <mergeCell ref="Q6:S8"/>
    <mergeCell ref="T6:U6"/>
    <mergeCell ref="V6:AE6"/>
    <mergeCell ref="A7:F7"/>
    <mergeCell ref="G7:O7"/>
    <mergeCell ref="T7:U7"/>
    <mergeCell ref="V7:AE7"/>
    <mergeCell ref="A9:AE9"/>
    <mergeCell ref="B11:F11"/>
    <mergeCell ref="G11:AE11"/>
    <mergeCell ref="A12:A14"/>
    <mergeCell ref="B12:F12"/>
    <mergeCell ref="G12:AE12"/>
    <mergeCell ref="B13:F13"/>
    <mergeCell ref="G13:AE13"/>
    <mergeCell ref="B14:F14"/>
    <mergeCell ref="G14:AE14"/>
    <mergeCell ref="A15:AE15"/>
    <mergeCell ref="B16:F16"/>
    <mergeCell ref="H16:I16"/>
    <mergeCell ref="W16:AD16"/>
    <mergeCell ref="B17:F17"/>
    <mergeCell ref="G17:S17"/>
    <mergeCell ref="T17:U17"/>
    <mergeCell ref="V17:W17"/>
    <mergeCell ref="Y17:AA17"/>
    <mergeCell ref="AC17:AE17"/>
    <mergeCell ref="A18:A20"/>
    <mergeCell ref="B18:F20"/>
    <mergeCell ref="G18:AE18"/>
    <mergeCell ref="G19:I20"/>
    <mergeCell ref="M19:O19"/>
    <mergeCell ref="P19:T19"/>
    <mergeCell ref="V19:X19"/>
    <mergeCell ref="Z19:AD19"/>
    <mergeCell ref="T20:Z20"/>
    <mergeCell ref="AC28:AE28"/>
    <mergeCell ref="A21:AE21"/>
    <mergeCell ref="A22:A27"/>
    <mergeCell ref="B22:F25"/>
    <mergeCell ref="G22:J22"/>
    <mergeCell ref="G23:J24"/>
    <mergeCell ref="G25:J25"/>
    <mergeCell ref="X25:AD25"/>
    <mergeCell ref="B26:F27"/>
    <mergeCell ref="K27:AD27"/>
    <mergeCell ref="A29:A30"/>
    <mergeCell ref="B29:F29"/>
    <mergeCell ref="H29:I29"/>
    <mergeCell ref="J29:K29"/>
    <mergeCell ref="L29:M29"/>
    <mergeCell ref="P29:Q29"/>
    <mergeCell ref="B28:F28"/>
    <mergeCell ref="G28:I28"/>
    <mergeCell ref="J28:K28"/>
    <mergeCell ref="N28:P28"/>
    <mergeCell ref="Q28:R28"/>
    <mergeCell ref="R29:S29"/>
    <mergeCell ref="T29:U29"/>
    <mergeCell ref="AC29:AE29"/>
    <mergeCell ref="B30:F30"/>
    <mergeCell ref="H30:I30"/>
    <mergeCell ref="J30:K30"/>
    <mergeCell ref="L30:M30"/>
    <mergeCell ref="R30:S30"/>
    <mergeCell ref="AC30:AE30"/>
    <mergeCell ref="T31:U31"/>
    <mergeCell ref="Z31:AA31"/>
    <mergeCell ref="AC31:AC32"/>
    <mergeCell ref="AD31:AE32"/>
    <mergeCell ref="AD36:AE36"/>
    <mergeCell ref="AD33:AE33"/>
    <mergeCell ref="B34:F42"/>
    <mergeCell ref="G34:I34"/>
    <mergeCell ref="J34:K34"/>
    <mergeCell ref="M34:N34"/>
    <mergeCell ref="Q34:R34"/>
    <mergeCell ref="T34:U34"/>
    <mergeCell ref="Z34:AA34"/>
    <mergeCell ref="AD34:AE34"/>
    <mergeCell ref="G35:I35"/>
    <mergeCell ref="B31:F33"/>
    <mergeCell ref="J35:K35"/>
    <mergeCell ref="M35:N35"/>
    <mergeCell ref="Q35:R35"/>
    <mergeCell ref="G37:I37"/>
    <mergeCell ref="J37:K37"/>
    <mergeCell ref="M37:N37"/>
    <mergeCell ref="G33:I33"/>
    <mergeCell ref="J33:K33"/>
    <mergeCell ref="M33:N33"/>
    <mergeCell ref="Q33:R33"/>
    <mergeCell ref="T33:U33"/>
    <mergeCell ref="Z33:AA33"/>
    <mergeCell ref="AD37:AE37"/>
    <mergeCell ref="T35:U35"/>
    <mergeCell ref="Z35:AA35"/>
    <mergeCell ref="AD35:AE35"/>
    <mergeCell ref="A43:A44"/>
    <mergeCell ref="B43:F44"/>
    <mergeCell ref="G43:I43"/>
    <mergeCell ref="J43:K43"/>
    <mergeCell ref="M43:N43"/>
    <mergeCell ref="Q43:R43"/>
    <mergeCell ref="T43:U43"/>
    <mergeCell ref="AD38:AE38"/>
    <mergeCell ref="G39:I39"/>
    <mergeCell ref="J39:K39"/>
    <mergeCell ref="M39:N39"/>
    <mergeCell ref="Q39:R39"/>
    <mergeCell ref="T39:U39"/>
    <mergeCell ref="Z39:AA39"/>
    <mergeCell ref="AD39:AE39"/>
    <mergeCell ref="G38:I38"/>
    <mergeCell ref="J38:K38"/>
    <mergeCell ref="G36:I36"/>
    <mergeCell ref="J36:K36"/>
    <mergeCell ref="M36:N36"/>
    <mergeCell ref="M38:N38"/>
    <mergeCell ref="Q38:R38"/>
    <mergeCell ref="T38:U38"/>
    <mergeCell ref="Z38:AA38"/>
    <mergeCell ref="A31:A42"/>
    <mergeCell ref="X43:Y43"/>
    <mergeCell ref="AA43:AB43"/>
    <mergeCell ref="G44:I44"/>
    <mergeCell ref="J44:K44"/>
    <mergeCell ref="R44:S44"/>
    <mergeCell ref="Y44:Z44"/>
    <mergeCell ref="G40:I42"/>
    <mergeCell ref="J40:AB42"/>
    <mergeCell ref="Q37:R37"/>
    <mergeCell ref="T37:U37"/>
    <mergeCell ref="Z37:AA37"/>
    <mergeCell ref="Q36:R36"/>
    <mergeCell ref="T36:U36"/>
    <mergeCell ref="Z36:AA36"/>
    <mergeCell ref="G31:I32"/>
    <mergeCell ref="J31:K31"/>
    <mergeCell ref="M31:N31"/>
    <mergeCell ref="Q31:R31"/>
    <mergeCell ref="AD42:AE42"/>
    <mergeCell ref="N46:O46"/>
    <mergeCell ref="V46:W46"/>
    <mergeCell ref="X46:Y46"/>
    <mergeCell ref="G47:K47"/>
    <mergeCell ref="A48:AE48"/>
    <mergeCell ref="A49:A55"/>
    <mergeCell ref="B49:F51"/>
    <mergeCell ref="G49:L50"/>
    <mergeCell ref="N49:Q49"/>
    <mergeCell ref="R49:U49"/>
    <mergeCell ref="A45:A47"/>
    <mergeCell ref="B45:F45"/>
    <mergeCell ref="G45:K45"/>
    <mergeCell ref="B46:F47"/>
    <mergeCell ref="G46:K46"/>
    <mergeCell ref="L46:M46"/>
    <mergeCell ref="V49:Y49"/>
    <mergeCell ref="Z49:AC49"/>
    <mergeCell ref="AD49:AE49"/>
    <mergeCell ref="AD50:AE51"/>
    <mergeCell ref="G51:L51"/>
    <mergeCell ref="B52:F55"/>
    <mergeCell ref="G52:M52"/>
    <mergeCell ref="N52:P52"/>
    <mergeCell ref="R52:T52"/>
    <mergeCell ref="V52:X52"/>
    <mergeCell ref="Z52:AB52"/>
    <mergeCell ref="G53:M53"/>
    <mergeCell ref="G54:M54"/>
    <mergeCell ref="G55:M55"/>
    <mergeCell ref="A56:AE56"/>
    <mergeCell ref="A57:A58"/>
    <mergeCell ref="B57:F58"/>
    <mergeCell ref="J57:K57"/>
    <mergeCell ref="M57:N57"/>
    <mergeCell ref="P57:Q57"/>
    <mergeCell ref="U57:V57"/>
    <mergeCell ref="X57:Y57"/>
    <mergeCell ref="AA57:AB57"/>
    <mergeCell ref="J58:K58"/>
    <mergeCell ref="M58:N58"/>
    <mergeCell ref="P58:Q58"/>
    <mergeCell ref="U58:V58"/>
    <mergeCell ref="X58:Y58"/>
    <mergeCell ref="AA58:AB58"/>
    <mergeCell ref="B61:F61"/>
    <mergeCell ref="G61:H61"/>
    <mergeCell ref="J61:K61"/>
    <mergeCell ref="M61:N61"/>
    <mergeCell ref="Q61:AE61"/>
    <mergeCell ref="A62:AE62"/>
    <mergeCell ref="X59:Y59"/>
    <mergeCell ref="AA59:AB59"/>
    <mergeCell ref="J60:K60"/>
    <mergeCell ref="M60:N60"/>
    <mergeCell ref="P60:Q60"/>
    <mergeCell ref="U60:V60"/>
    <mergeCell ref="X60:Y60"/>
    <mergeCell ref="AA60:AB60"/>
    <mergeCell ref="A59:A60"/>
    <mergeCell ref="B59:F60"/>
    <mergeCell ref="J59:K59"/>
    <mergeCell ref="M59:N59"/>
    <mergeCell ref="P59:Q59"/>
    <mergeCell ref="U59:V59"/>
    <mergeCell ref="M67:U67"/>
    <mergeCell ref="W67:AE67"/>
    <mergeCell ref="M68:N68"/>
    <mergeCell ref="P68:Q68"/>
    <mergeCell ref="S68:T68"/>
    <mergeCell ref="W68:X68"/>
    <mergeCell ref="Z68:AA68"/>
    <mergeCell ref="AC68:AD68"/>
    <mergeCell ref="A63:F63"/>
    <mergeCell ref="G63:AE63"/>
    <mergeCell ref="A64:AE64"/>
    <mergeCell ref="A65:AE65"/>
    <mergeCell ref="A66:A69"/>
    <mergeCell ref="B66:F66"/>
    <mergeCell ref="B67:F69"/>
    <mergeCell ref="G67:H68"/>
    <mergeCell ref="I67:J68"/>
    <mergeCell ref="K67:L68"/>
    <mergeCell ref="G69:K69"/>
    <mergeCell ref="L69:AE69"/>
    <mergeCell ref="A70:AE70"/>
    <mergeCell ref="B72:AD72"/>
    <mergeCell ref="A75:B79"/>
    <mergeCell ref="C75:F75"/>
    <mergeCell ref="G75:M75"/>
    <mergeCell ref="N75:P75"/>
    <mergeCell ref="Q75:V75"/>
    <mergeCell ref="X75:Y75"/>
    <mergeCell ref="C79:F79"/>
    <mergeCell ref="G79:M79"/>
    <mergeCell ref="N79:P79"/>
    <mergeCell ref="Q79:V79"/>
    <mergeCell ref="X79:Y79"/>
    <mergeCell ref="A85:AE85"/>
    <mergeCell ref="X77:Y77"/>
    <mergeCell ref="C78:F78"/>
    <mergeCell ref="G78:M78"/>
    <mergeCell ref="N78:P78"/>
    <mergeCell ref="Q78:V78"/>
    <mergeCell ref="X78:Y78"/>
    <mergeCell ref="Z75:AA79"/>
    <mergeCell ref="C76:F76"/>
    <mergeCell ref="G76:M76"/>
    <mergeCell ref="N76:P76"/>
    <mergeCell ref="Q76:V76"/>
    <mergeCell ref="X76:Y76"/>
    <mergeCell ref="C77:F77"/>
    <mergeCell ref="G77:M77"/>
    <mergeCell ref="N77:P77"/>
    <mergeCell ref="Q77:V77"/>
    <mergeCell ref="A92:AE92"/>
    <mergeCell ref="A93:AE93"/>
    <mergeCell ref="A94:AE94"/>
    <mergeCell ref="A95:AE95"/>
    <mergeCell ref="A96:AE96"/>
    <mergeCell ref="A97:AE97"/>
    <mergeCell ref="A86:AE86"/>
    <mergeCell ref="A87:AE87"/>
    <mergeCell ref="A88:AE88"/>
    <mergeCell ref="A89:AE89"/>
    <mergeCell ref="A90:AE90"/>
    <mergeCell ref="A91:AE91"/>
    <mergeCell ref="A104:AE104"/>
    <mergeCell ref="A105:AE105"/>
    <mergeCell ref="A106:AE106"/>
    <mergeCell ref="A107:AE107"/>
    <mergeCell ref="A108:AE108"/>
    <mergeCell ref="A109:AE109"/>
    <mergeCell ref="A98:AE98"/>
    <mergeCell ref="A99:AE99"/>
    <mergeCell ref="A100:AE100"/>
    <mergeCell ref="A101:AE101"/>
    <mergeCell ref="A102:AE102"/>
    <mergeCell ref="A103:AE103"/>
  </mergeCells>
  <phoneticPr fontId="2"/>
  <dataValidations count="3">
    <dataValidation type="whole" operator="greaterThanOrEqual" allowBlank="1" showInputMessage="1" showErrorMessage="1" sqref="S66:T66" xr:uid="{B3E3F331-3CA0-4601-A455-D84C16359FD8}">
      <formula1>0</formula1>
    </dataValidation>
    <dataValidation imeMode="halfAlpha" allowBlank="1" showInputMessage="1" showErrorMessage="1" sqref="L69 Z33:AA39 T33:U39 Q33:R39 M33:N39 M31:N31 Q31:R31 T31:U31 Z31:AA31 J31:K31 J33:K39 R30:S30" xr:uid="{9756184B-D604-44BE-B25E-A56B71392883}"/>
    <dataValidation type="decimal" operator="greaterThanOrEqual" allowBlank="1" showInputMessage="1" showErrorMessage="1" sqref="Q66:R66" xr:uid="{80B941B2-95B9-434D-B653-4B91F54EF70E}">
      <formula1>0</formula1>
    </dataValidation>
  </dataValidations>
  <pageMargins left="0.39370078740157483" right="0.39370078740157483" top="0.39370078740157483" bottom="0.39370078740157483" header="0.31496062992125984" footer="0.31496062992125984"/>
  <pageSetup paperSize="9" scale="50" fitToHeight="0" orientation="portrait" r:id="rId1"/>
  <headerFooter differentFirst="1"/>
  <rowBreaks count="1" manualBreakCount="1">
    <brk id="55"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86DD2D2-4F08-4535-9125-19DD2E5A7D92}">
          <x14:formula1>
            <xm:f>プルダウンリスト!$N$2:$N$3</xm:f>
          </x14:formula1>
          <xm:sqref>G16 J16 N16 T16 G66:G67 N25 P23:P24 R25 K22:K26 U22:U23 X23 U25:U26 O26 K66 AB77 AD77 L45 O45 L32 N32 P32 R32 T32 V32 J32 G26:G27 P55 N55 L52:L55 O47:O55 S47:S54 L47:L48 G57:G60 W50:W54 AA50:AA54 V48:V49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83B5-3C8B-4D1D-9298-FE34E824150E}">
  <sheetPr>
    <pageSetUpPr fitToPage="1"/>
  </sheetPr>
  <dimension ref="A1:AF9"/>
  <sheetViews>
    <sheetView view="pageBreakPreview" topLeftCell="B1" zoomScaleNormal="100" zoomScaleSheetLayoutView="100" workbookViewId="0">
      <selection activeCell="A45" sqref="A45:M45"/>
    </sheetView>
  </sheetViews>
  <sheetFormatPr defaultColWidth="8" defaultRowHeight="13.2"/>
  <cols>
    <col min="1" max="1" width="6.59765625" style="271" customWidth="1"/>
    <col min="2" max="5" width="6.09765625" style="270" customWidth="1"/>
    <col min="6" max="6" width="4.69921875" style="271" bestFit="1" customWidth="1"/>
    <col min="7" max="10" width="6.09765625" style="270" customWidth="1"/>
    <col min="11" max="11" width="4.69921875" style="270" bestFit="1" customWidth="1"/>
    <col min="12" max="15" width="6.09765625" style="270" customWidth="1"/>
    <col min="16" max="16" width="4.69921875" style="270" bestFit="1" customWidth="1"/>
    <col min="17" max="20" width="6.09765625" style="270" customWidth="1"/>
    <col min="21" max="21" width="4.69921875" style="270" bestFit="1" customWidth="1"/>
    <col min="22" max="25" width="6.09765625" style="270" customWidth="1"/>
    <col min="26" max="26" width="4.69921875" style="270" bestFit="1" customWidth="1"/>
    <col min="27" max="30" width="6.09765625" style="270" customWidth="1"/>
    <col min="31" max="31" width="4.69921875" style="270" bestFit="1" customWidth="1"/>
    <col min="32" max="16384" width="8" style="270"/>
  </cols>
  <sheetData>
    <row r="1" spans="1:32" ht="13.8" thickBot="1">
      <c r="A1" s="269" t="s">
        <v>284</v>
      </c>
    </row>
    <row r="2" spans="1:32" s="271" customFormat="1">
      <c r="A2" s="272"/>
      <c r="B2" s="1421" t="s">
        <v>285</v>
      </c>
      <c r="C2" s="1422"/>
      <c r="D2" s="1422"/>
      <c r="E2" s="1422"/>
      <c r="F2" s="1423"/>
      <c r="G2" s="1421" t="s">
        <v>286</v>
      </c>
      <c r="H2" s="1422"/>
      <c r="I2" s="1422"/>
      <c r="J2" s="1422"/>
      <c r="K2" s="1423"/>
      <c r="L2" s="1421" t="s">
        <v>287</v>
      </c>
      <c r="M2" s="1422"/>
      <c r="N2" s="1422"/>
      <c r="O2" s="1422"/>
      <c r="P2" s="1423"/>
      <c r="Q2" s="1421" t="s">
        <v>288</v>
      </c>
      <c r="R2" s="1422"/>
      <c r="S2" s="1422"/>
      <c r="T2" s="1422"/>
      <c r="U2" s="1423"/>
      <c r="V2" s="1421" t="s">
        <v>289</v>
      </c>
      <c r="W2" s="1422"/>
      <c r="X2" s="1422"/>
      <c r="Y2" s="1422"/>
      <c r="Z2" s="1423"/>
      <c r="AA2" s="1418" t="s">
        <v>290</v>
      </c>
      <c r="AB2" s="1419"/>
      <c r="AC2" s="1419"/>
      <c r="AD2" s="1419"/>
      <c r="AE2" s="1420"/>
    </row>
    <row r="3" spans="1:32" s="271" customFormat="1" ht="27" thickBot="1">
      <c r="A3" s="273"/>
      <c r="B3" s="274" t="s">
        <v>291</v>
      </c>
      <c r="C3" s="275" t="s">
        <v>292</v>
      </c>
      <c r="D3" s="275" t="s">
        <v>293</v>
      </c>
      <c r="E3" s="276" t="s">
        <v>294</v>
      </c>
      <c r="F3" s="277" t="s">
        <v>295</v>
      </c>
      <c r="G3" s="274" t="s">
        <v>291</v>
      </c>
      <c r="H3" s="275" t="s">
        <v>292</v>
      </c>
      <c r="I3" s="275" t="s">
        <v>293</v>
      </c>
      <c r="J3" s="276" t="s">
        <v>294</v>
      </c>
      <c r="K3" s="277" t="s">
        <v>295</v>
      </c>
      <c r="L3" s="278" t="s">
        <v>291</v>
      </c>
      <c r="M3" s="279" t="s">
        <v>292</v>
      </c>
      <c r="N3" s="279" t="s">
        <v>293</v>
      </c>
      <c r="O3" s="280" t="s">
        <v>294</v>
      </c>
      <c r="P3" s="277" t="s">
        <v>295</v>
      </c>
      <c r="Q3" s="274" t="s">
        <v>291</v>
      </c>
      <c r="R3" s="275" t="s">
        <v>292</v>
      </c>
      <c r="S3" s="275" t="s">
        <v>293</v>
      </c>
      <c r="T3" s="276" t="s">
        <v>294</v>
      </c>
      <c r="U3" s="277" t="s">
        <v>295</v>
      </c>
      <c r="V3" s="278" t="s">
        <v>291</v>
      </c>
      <c r="W3" s="279" t="s">
        <v>292</v>
      </c>
      <c r="X3" s="279" t="s">
        <v>293</v>
      </c>
      <c r="Y3" s="280" t="s">
        <v>294</v>
      </c>
      <c r="Z3" s="277" t="s">
        <v>295</v>
      </c>
      <c r="AA3" s="278" t="s">
        <v>291</v>
      </c>
      <c r="AB3" s="279" t="s">
        <v>292</v>
      </c>
      <c r="AC3" s="279" t="s">
        <v>293</v>
      </c>
      <c r="AD3" s="281" t="s">
        <v>294</v>
      </c>
      <c r="AE3" s="277" t="s">
        <v>295</v>
      </c>
    </row>
    <row r="4" spans="1:32" ht="18.600000000000001" customHeight="1">
      <c r="A4" s="282" t="s">
        <v>296</v>
      </c>
      <c r="B4" s="283"/>
      <c r="C4" s="284"/>
      <c r="D4" s="284"/>
      <c r="E4" s="284"/>
      <c r="F4" s="285"/>
      <c r="G4" s="286">
        <v>0.44791666666666702</v>
      </c>
      <c r="H4" s="287">
        <v>0.76041666666666696</v>
      </c>
      <c r="I4" s="287">
        <v>3.125E-2</v>
      </c>
      <c r="J4" s="287">
        <f>H4-G4</f>
        <v>0.31249999999999994</v>
      </c>
      <c r="K4" s="288" t="s">
        <v>297</v>
      </c>
      <c r="L4" s="283"/>
      <c r="M4" s="284"/>
      <c r="N4" s="284"/>
      <c r="O4" s="289"/>
      <c r="P4" s="285"/>
      <c r="Q4" s="290">
        <v>0.40625</v>
      </c>
      <c r="R4" s="291">
        <v>0.76041666666666696</v>
      </c>
      <c r="S4" s="291">
        <v>3.125E-2</v>
      </c>
      <c r="T4" s="287">
        <f>R4-Q4</f>
        <v>0.35416666666666696</v>
      </c>
      <c r="U4" s="288" t="s">
        <v>297</v>
      </c>
      <c r="V4" s="290">
        <v>0.40625</v>
      </c>
      <c r="W4" s="291">
        <v>0.76041666666666696</v>
      </c>
      <c r="X4" s="291">
        <v>3.125E-2</v>
      </c>
      <c r="Y4" s="292">
        <f>W4-V4</f>
        <v>0.35416666666666696</v>
      </c>
      <c r="Z4" s="288" t="s">
        <v>297</v>
      </c>
      <c r="AA4" s="290">
        <v>0.35416666666666702</v>
      </c>
      <c r="AB4" s="291">
        <v>0.70833333333333304</v>
      </c>
      <c r="AC4" s="291">
        <v>3.125E-2</v>
      </c>
      <c r="AD4" s="287">
        <f>AB4-AA4</f>
        <v>0.35416666666666602</v>
      </c>
      <c r="AE4" s="288" t="s">
        <v>297</v>
      </c>
      <c r="AF4" s="305">
        <f>E4+J4+O4+T4+Y4+AD4</f>
        <v>1.375</v>
      </c>
    </row>
    <row r="5" spans="1:32" ht="18.600000000000001" customHeight="1">
      <c r="A5" s="293" t="s">
        <v>298</v>
      </c>
      <c r="B5" s="286">
        <v>0.44791666666666702</v>
      </c>
      <c r="C5" s="287">
        <v>0.76041666666666696</v>
      </c>
      <c r="D5" s="287">
        <v>3.125E-2</v>
      </c>
      <c r="E5" s="287">
        <f>C5-B5</f>
        <v>0.31249999999999994</v>
      </c>
      <c r="F5" s="288" t="s">
        <v>299</v>
      </c>
      <c r="G5" s="283"/>
      <c r="H5" s="284"/>
      <c r="I5" s="284"/>
      <c r="J5" s="284"/>
      <c r="K5" s="285"/>
      <c r="L5" s="286">
        <v>0.40625</v>
      </c>
      <c r="M5" s="287">
        <v>0.76041666666666696</v>
      </c>
      <c r="N5" s="287">
        <v>3.125E-2</v>
      </c>
      <c r="O5" s="292">
        <f>M5-L5</f>
        <v>0.35416666666666696</v>
      </c>
      <c r="P5" s="288" t="s">
        <v>297</v>
      </c>
      <c r="Q5" s="286">
        <v>0.40625</v>
      </c>
      <c r="R5" s="287">
        <v>0.76041666666666696</v>
      </c>
      <c r="S5" s="287">
        <v>3.125E-2</v>
      </c>
      <c r="T5" s="287">
        <f>R5-Q5</f>
        <v>0.35416666666666696</v>
      </c>
      <c r="U5" s="288" t="s">
        <v>297</v>
      </c>
      <c r="V5" s="294"/>
      <c r="W5" s="295"/>
      <c r="X5" s="295"/>
      <c r="Y5" s="296"/>
      <c r="Z5" s="285"/>
      <c r="AA5" s="286">
        <v>0.40625</v>
      </c>
      <c r="AB5" s="287">
        <v>0.76041666666666696</v>
      </c>
      <c r="AC5" s="287">
        <v>3.125E-2</v>
      </c>
      <c r="AD5" s="287">
        <f>AB5-AA5</f>
        <v>0.35416666666666696</v>
      </c>
      <c r="AE5" s="288" t="s">
        <v>297</v>
      </c>
      <c r="AF5" s="305">
        <f t="shared" ref="AF5:AF8" si="0">E5+J5+O5+T5+Y5+AD5</f>
        <v>1.3750000000000009</v>
      </c>
    </row>
    <row r="6" spans="1:32" ht="18.600000000000001" customHeight="1">
      <c r="A6" s="293" t="s">
        <v>300</v>
      </c>
      <c r="B6" s="286">
        <v>0.4375</v>
      </c>
      <c r="C6" s="287">
        <v>0.76041666666666696</v>
      </c>
      <c r="D6" s="287">
        <v>3.125E-2</v>
      </c>
      <c r="E6" s="287">
        <f>C6-B6</f>
        <v>0.32291666666666696</v>
      </c>
      <c r="F6" s="288" t="s">
        <v>297</v>
      </c>
      <c r="G6" s="286">
        <v>0.51041666666666696</v>
      </c>
      <c r="H6" s="287">
        <v>0.76041666666666696</v>
      </c>
      <c r="I6" s="287">
        <v>0</v>
      </c>
      <c r="J6" s="287">
        <f>H6-G6</f>
        <v>0.25</v>
      </c>
      <c r="K6" s="288" t="s">
        <v>297</v>
      </c>
      <c r="L6" s="286">
        <v>0.4375</v>
      </c>
      <c r="M6" s="287">
        <v>0.76041666666666696</v>
      </c>
      <c r="N6" s="287">
        <v>3.125E-2</v>
      </c>
      <c r="O6" s="292">
        <f>M6-L6</f>
        <v>0.32291666666666696</v>
      </c>
      <c r="P6" s="288" t="s">
        <v>297</v>
      </c>
      <c r="Q6" s="286">
        <v>0.39583333333333298</v>
      </c>
      <c r="R6" s="287">
        <v>0.52083333333333304</v>
      </c>
      <c r="S6" s="287">
        <v>0</v>
      </c>
      <c r="T6" s="287">
        <f>R6-Q6</f>
        <v>0.12500000000000006</v>
      </c>
      <c r="U6" s="288" t="s">
        <v>297</v>
      </c>
      <c r="V6" s="286">
        <v>0.4375</v>
      </c>
      <c r="W6" s="287">
        <v>0.76041666666666696</v>
      </c>
      <c r="X6" s="287">
        <v>3.125E-2</v>
      </c>
      <c r="Y6" s="292">
        <f>W6-V6</f>
        <v>0.32291666666666696</v>
      </c>
      <c r="Z6" s="288" t="s">
        <v>297</v>
      </c>
      <c r="AA6" s="294"/>
      <c r="AB6" s="295"/>
      <c r="AC6" s="295"/>
      <c r="AD6" s="295"/>
      <c r="AE6" s="285"/>
      <c r="AF6" s="305">
        <f>E6+J6+O6+Y6+AD6</f>
        <v>1.2187500000000009</v>
      </c>
    </row>
    <row r="7" spans="1:32" ht="18.600000000000001" customHeight="1" thickBot="1">
      <c r="A7" s="297" t="s">
        <v>301</v>
      </c>
      <c r="B7" s="298">
        <v>0.55208333333333304</v>
      </c>
      <c r="C7" s="299">
        <v>0.76041666666666696</v>
      </c>
      <c r="D7" s="299">
        <v>0</v>
      </c>
      <c r="E7" s="299">
        <f>C7-B7</f>
        <v>0.20833333333333393</v>
      </c>
      <c r="F7" s="300" t="s">
        <v>297</v>
      </c>
      <c r="G7" s="298">
        <v>0.4375</v>
      </c>
      <c r="H7" s="299">
        <v>0.76041666666666696</v>
      </c>
      <c r="I7" s="299">
        <v>3.125E-2</v>
      </c>
      <c r="J7" s="299">
        <f>H7-G7</f>
        <v>0.32291666666666696</v>
      </c>
      <c r="K7" s="300" t="s">
        <v>297</v>
      </c>
      <c r="L7" s="298">
        <v>0.4375</v>
      </c>
      <c r="M7" s="299">
        <v>0.76041666666666696</v>
      </c>
      <c r="N7" s="299">
        <v>3.125E-2</v>
      </c>
      <c r="O7" s="301">
        <f>M7-L7</f>
        <v>0.32291666666666696</v>
      </c>
      <c r="P7" s="300" t="s">
        <v>297</v>
      </c>
      <c r="Q7" s="298">
        <v>0.39583333333333298</v>
      </c>
      <c r="R7" s="299">
        <v>0.71875</v>
      </c>
      <c r="S7" s="299">
        <v>3.125E-2</v>
      </c>
      <c r="T7" s="299">
        <f>R7-Q7</f>
        <v>0.32291666666666702</v>
      </c>
      <c r="U7" s="300" t="s">
        <v>297</v>
      </c>
      <c r="V7" s="298">
        <v>0.59375</v>
      </c>
      <c r="W7" s="299">
        <v>0.76041666666666696</v>
      </c>
      <c r="X7" s="299">
        <v>0</v>
      </c>
      <c r="Y7" s="301">
        <f>W7-V7</f>
        <v>0.16666666666666696</v>
      </c>
      <c r="Z7" s="300" t="s">
        <v>297</v>
      </c>
      <c r="AA7" s="302"/>
      <c r="AB7" s="303"/>
      <c r="AC7" s="303"/>
      <c r="AD7" s="303"/>
      <c r="AE7" s="304"/>
      <c r="AF7" s="305">
        <f t="shared" si="0"/>
        <v>1.3437500000000018</v>
      </c>
    </row>
    <row r="8" spans="1:32">
      <c r="E8" s="306">
        <v>0.15625</v>
      </c>
      <c r="J8" s="306">
        <v>0.16666666666666666</v>
      </c>
      <c r="O8" s="306">
        <v>0.16666666666666666</v>
      </c>
      <c r="T8" s="306">
        <v>0.16666666666666666</v>
      </c>
      <c r="Y8" s="306">
        <v>0.11458333333333333</v>
      </c>
      <c r="AF8" s="305">
        <f t="shared" si="0"/>
        <v>0.77083333333333326</v>
      </c>
    </row>
    <row r="9" spans="1:32">
      <c r="B9" s="306"/>
      <c r="G9" s="306"/>
    </row>
  </sheetData>
  <mergeCells count="6">
    <mergeCell ref="AA2:AE2"/>
    <mergeCell ref="B2:F2"/>
    <mergeCell ref="G2:K2"/>
    <mergeCell ref="L2:P2"/>
    <mergeCell ref="Q2:U2"/>
    <mergeCell ref="V2:Z2"/>
  </mergeCells>
  <phoneticPr fontId="2"/>
  <pageMargins left="0.69930555555555596" right="0.69930555555555596"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A53B5-279E-4B59-8888-8BA12BF0EE39}">
  <sheetPr syncHorizontal="1" syncVertical="1" syncRef="A1">
    <pageSetUpPr fitToPage="1"/>
  </sheetPr>
  <dimension ref="A1:AQ199"/>
  <sheetViews>
    <sheetView showGridLines="0" view="pageBreakPreview" zoomScaleNormal="99" zoomScaleSheetLayoutView="100" workbookViewId="0">
      <selection activeCell="AI102" sqref="AI102"/>
    </sheetView>
  </sheetViews>
  <sheetFormatPr defaultColWidth="5.59765625" defaultRowHeight="48" customHeight="1"/>
  <cols>
    <col min="1" max="1" width="6.19921875" style="83" customWidth="1"/>
    <col min="2" max="18" width="5.59765625" style="46"/>
    <col min="19" max="19" width="5.59765625" style="46" customWidth="1"/>
    <col min="20" max="25" width="5.59765625" style="46"/>
    <col min="26" max="26" width="5.59765625" style="46" customWidth="1"/>
    <col min="27" max="30" width="5.59765625" style="46"/>
    <col min="31" max="31" width="6.69921875" style="46" customWidth="1"/>
    <col min="32" max="32" width="11.5" style="45" customWidth="1"/>
    <col min="33" max="16384" width="5.59765625" style="46"/>
  </cols>
  <sheetData>
    <row r="1" spans="1:43" ht="18" customHeight="1">
      <c r="A1" s="1409"/>
      <c r="B1" s="1409" t="s">
        <v>194</v>
      </c>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c r="AA1" s="1409"/>
      <c r="AB1" s="1409"/>
      <c r="AC1" s="1409"/>
      <c r="AD1" s="1409"/>
      <c r="AE1" s="1410"/>
    </row>
    <row r="2" spans="1:43" ht="18" customHeight="1">
      <c r="A2" s="1409"/>
      <c r="B2" s="1409"/>
      <c r="C2" s="1409"/>
      <c r="D2" s="1409"/>
      <c r="E2" s="1409"/>
      <c r="F2" s="1409"/>
      <c r="G2" s="1409"/>
      <c r="H2" s="1409"/>
      <c r="I2" s="1409"/>
      <c r="J2" s="1409"/>
      <c r="K2" s="1409"/>
      <c r="L2" s="1409"/>
      <c r="M2" s="1409"/>
      <c r="N2" s="1409"/>
      <c r="O2" s="1409"/>
      <c r="P2" s="1409"/>
      <c r="Q2" s="1409"/>
      <c r="R2" s="1409"/>
      <c r="S2" s="1409"/>
      <c r="T2" s="1409"/>
      <c r="U2" s="1409"/>
      <c r="V2" s="1409"/>
      <c r="W2" s="1409"/>
      <c r="X2" s="1409"/>
      <c r="Y2" s="1409"/>
      <c r="Z2" s="1409"/>
      <c r="AA2" s="1409"/>
      <c r="AB2" s="1409"/>
      <c r="AC2" s="1409"/>
      <c r="AD2" s="1409"/>
      <c r="AE2" s="1410"/>
    </row>
    <row r="3" spans="1:43" ht="41.4" customHeight="1">
      <c r="A3" s="1411" t="s">
        <v>135</v>
      </c>
      <c r="B3" s="1411"/>
      <c r="C3" s="1411"/>
      <c r="D3" s="1411"/>
      <c r="E3" s="1411"/>
      <c r="F3" s="1411"/>
      <c r="G3" s="1411"/>
      <c r="H3" s="1411"/>
      <c r="I3" s="1411"/>
      <c r="J3" s="16" t="s">
        <v>11</v>
      </c>
      <c r="K3" s="5"/>
      <c r="L3" s="6"/>
      <c r="M3" s="6"/>
      <c r="N3" s="229"/>
      <c r="O3" s="229"/>
      <c r="P3" s="1412" t="s">
        <v>68</v>
      </c>
      <c r="Q3" s="1412"/>
      <c r="R3" s="1412"/>
      <c r="S3" s="1412"/>
      <c r="T3" s="1412"/>
      <c r="U3" s="1412"/>
      <c r="V3" s="1412"/>
      <c r="W3" s="1412"/>
      <c r="X3" s="1412"/>
      <c r="Y3" s="1412"/>
      <c r="Z3" s="1412"/>
      <c r="AA3" s="1412"/>
      <c r="AB3" s="1412"/>
      <c r="AC3" s="1412"/>
      <c r="AD3" s="1412"/>
      <c r="AE3" s="1412"/>
    </row>
    <row r="4" spans="1:43" ht="21.6" customHeight="1" thickBot="1">
      <c r="A4" s="7"/>
      <c r="B4" s="8"/>
      <c r="C4" s="8"/>
      <c r="D4" s="8"/>
      <c r="E4" s="8"/>
      <c r="F4" s="8"/>
      <c r="G4" s="5"/>
      <c r="H4" s="5"/>
      <c r="I4" s="6"/>
      <c r="J4" s="9"/>
      <c r="K4" s="5"/>
      <c r="L4" s="6"/>
      <c r="M4" s="6"/>
      <c r="N4" s="6"/>
      <c r="O4" s="6"/>
      <c r="P4" s="6"/>
      <c r="Q4" s="6"/>
      <c r="R4" s="6"/>
      <c r="S4" s="6"/>
      <c r="T4" s="6"/>
      <c r="U4" s="6"/>
      <c r="V4" s="6"/>
      <c r="W4" s="6"/>
      <c r="X4" s="6"/>
      <c r="Y4" s="6"/>
      <c r="Z4" s="6"/>
      <c r="AA4" s="6"/>
      <c r="AB4" s="6"/>
      <c r="AC4" s="6"/>
      <c r="AD4" s="6"/>
      <c r="AE4" s="6"/>
      <c r="AF4" s="47"/>
      <c r="AG4" s="48"/>
      <c r="AH4" s="48"/>
      <c r="AI4" s="48"/>
      <c r="AJ4" s="48"/>
      <c r="AK4" s="48"/>
      <c r="AL4" s="48"/>
      <c r="AM4" s="48"/>
      <c r="AN4" s="48"/>
      <c r="AO4" s="48"/>
    </row>
    <row r="5" spans="1:43" s="10" customFormat="1" ht="30" customHeight="1" thickBot="1">
      <c r="A5" s="1388" t="s">
        <v>63</v>
      </c>
      <c r="B5" s="1389"/>
      <c r="C5" s="1389"/>
      <c r="D5" s="1389"/>
      <c r="E5" s="1389"/>
      <c r="F5" s="1390"/>
      <c r="G5" s="1424" t="s">
        <v>208</v>
      </c>
      <c r="H5" s="1425"/>
      <c r="I5" s="1425"/>
      <c r="J5" s="1425"/>
      <c r="K5" s="1425"/>
      <c r="L5" s="1425"/>
      <c r="M5" s="1425"/>
      <c r="N5" s="1425"/>
      <c r="O5" s="1426"/>
      <c r="Q5" s="1416" t="s">
        <v>137</v>
      </c>
      <c r="R5" s="1417"/>
      <c r="S5" s="1417"/>
      <c r="T5" s="1417"/>
      <c r="U5" s="1417"/>
      <c r="V5" s="21" t="s">
        <v>17</v>
      </c>
      <c r="W5" s="1427" t="s">
        <v>209</v>
      </c>
      <c r="X5" s="1427"/>
      <c r="Y5" s="17" t="s">
        <v>2</v>
      </c>
      <c r="Z5" s="1427" t="s">
        <v>210</v>
      </c>
      <c r="AA5" s="1427"/>
      <c r="AB5" s="17" t="s">
        <v>3</v>
      </c>
      <c r="AC5" s="1427" t="s">
        <v>211</v>
      </c>
      <c r="AD5" s="1427"/>
      <c r="AE5" s="18" t="s">
        <v>4</v>
      </c>
      <c r="AF5" s="14"/>
    </row>
    <row r="6" spans="1:43" s="10" customFormat="1" ht="30" customHeight="1" thickBot="1">
      <c r="A6" s="1388" t="s">
        <v>64</v>
      </c>
      <c r="B6" s="1389"/>
      <c r="C6" s="1389"/>
      <c r="D6" s="1389"/>
      <c r="E6" s="1389"/>
      <c r="F6" s="1390"/>
      <c r="G6" s="1431" t="s">
        <v>219</v>
      </c>
      <c r="H6" s="1432"/>
      <c r="I6" s="1432"/>
      <c r="J6" s="1432"/>
      <c r="K6" s="1432"/>
      <c r="L6" s="1432"/>
      <c r="M6" s="1432"/>
      <c r="N6" s="1432"/>
      <c r="O6" s="1433"/>
      <c r="Q6" s="1394" t="s">
        <v>138</v>
      </c>
      <c r="R6" s="1395"/>
      <c r="S6" s="1395"/>
      <c r="T6" s="1382" t="s">
        <v>12</v>
      </c>
      <c r="U6" s="1383"/>
      <c r="V6" s="1434" t="s">
        <v>212</v>
      </c>
      <c r="W6" s="1435"/>
      <c r="X6" s="1435"/>
      <c r="Y6" s="1435"/>
      <c r="Z6" s="1435"/>
      <c r="AA6" s="1435"/>
      <c r="AB6" s="1435"/>
      <c r="AC6" s="1435"/>
      <c r="AD6" s="1435"/>
      <c r="AE6" s="1436"/>
      <c r="AF6" s="14"/>
    </row>
    <row r="7" spans="1:43" s="10" customFormat="1" ht="30" customHeight="1" thickBot="1">
      <c r="A7" s="1403" t="s">
        <v>65</v>
      </c>
      <c r="B7" s="1404"/>
      <c r="C7" s="1404"/>
      <c r="D7" s="1404"/>
      <c r="E7" s="1404"/>
      <c r="F7" s="1405"/>
      <c r="G7" s="1437" t="s">
        <v>216</v>
      </c>
      <c r="H7" s="1438"/>
      <c r="I7" s="1438"/>
      <c r="J7" s="1438"/>
      <c r="K7" s="1438"/>
      <c r="L7" s="1438"/>
      <c r="M7" s="1438"/>
      <c r="N7" s="1438"/>
      <c r="O7" s="1439"/>
      <c r="Q7" s="1396"/>
      <c r="R7" s="1397"/>
      <c r="S7" s="1397"/>
      <c r="T7" s="1382" t="s">
        <v>13</v>
      </c>
      <c r="U7" s="1383"/>
      <c r="V7" s="1434" t="s">
        <v>213</v>
      </c>
      <c r="W7" s="1435"/>
      <c r="X7" s="1435"/>
      <c r="Y7" s="1435"/>
      <c r="Z7" s="1435"/>
      <c r="AA7" s="1435"/>
      <c r="AB7" s="1435"/>
      <c r="AC7" s="1435"/>
      <c r="AD7" s="1435"/>
      <c r="AE7" s="1436"/>
      <c r="AF7" s="14"/>
    </row>
    <row r="8" spans="1:43" s="10" customFormat="1" ht="30" customHeight="1" thickBot="1">
      <c r="A8" s="1380" t="s">
        <v>66</v>
      </c>
      <c r="B8" s="1380"/>
      <c r="C8" s="1380"/>
      <c r="D8" s="1380"/>
      <c r="E8" s="1380"/>
      <c r="F8" s="1380"/>
      <c r="G8" s="1381"/>
      <c r="H8" s="1381"/>
      <c r="I8" s="1381"/>
      <c r="J8" s="1381"/>
      <c r="K8" s="1381"/>
      <c r="L8" s="1381"/>
      <c r="M8" s="1381"/>
      <c r="N8" s="1381"/>
      <c r="O8" s="1381"/>
      <c r="Q8" s="1398"/>
      <c r="R8" s="1399"/>
      <c r="S8" s="1399"/>
      <c r="T8" s="1382" t="s">
        <v>14</v>
      </c>
      <c r="U8" s="1383"/>
      <c r="V8" s="1428" t="s">
        <v>214</v>
      </c>
      <c r="W8" s="1429"/>
      <c r="X8" s="26" t="s">
        <v>67</v>
      </c>
      <c r="Y8" s="1429" t="s">
        <v>215</v>
      </c>
      <c r="Z8" s="1429"/>
      <c r="AA8" s="1429"/>
      <c r="AB8" s="26" t="s">
        <v>67</v>
      </c>
      <c r="AC8" s="1429" t="s">
        <v>311</v>
      </c>
      <c r="AD8" s="1429"/>
      <c r="AE8" s="1430"/>
      <c r="AF8" s="14"/>
    </row>
    <row r="9" spans="1:43" s="218" customFormat="1" ht="18" customHeight="1">
      <c r="A9" s="1362" t="s">
        <v>15</v>
      </c>
      <c r="B9" s="1362"/>
      <c r="C9" s="1362"/>
      <c r="D9" s="1362"/>
      <c r="E9" s="1362"/>
      <c r="F9" s="1362"/>
      <c r="G9" s="1362"/>
      <c r="H9" s="1362"/>
      <c r="I9" s="1362"/>
      <c r="J9" s="1362"/>
      <c r="K9" s="1362"/>
      <c r="L9" s="1362"/>
      <c r="M9" s="1362"/>
      <c r="N9" s="1362"/>
      <c r="O9" s="1362"/>
      <c r="P9" s="1362"/>
      <c r="Q9" s="1362"/>
      <c r="R9" s="1362"/>
      <c r="S9" s="1362"/>
      <c r="T9" s="1362"/>
      <c r="U9" s="1362"/>
      <c r="V9" s="1362"/>
      <c r="W9" s="1362"/>
      <c r="X9" s="1362"/>
      <c r="Y9" s="1362"/>
      <c r="Z9" s="1362"/>
      <c r="AA9" s="1362"/>
      <c r="AB9" s="1362"/>
      <c r="AC9" s="1362"/>
      <c r="AD9" s="1362"/>
      <c r="AE9" s="1362"/>
      <c r="AF9" s="217"/>
    </row>
    <row r="10" spans="1:43" s="218" customFormat="1" ht="26.4" customHeight="1" thickBot="1">
      <c r="A10" s="19" t="s">
        <v>61</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17"/>
    </row>
    <row r="11" spans="1:43" s="10" customFormat="1" ht="21.6" thickBot="1">
      <c r="A11" s="125" t="s">
        <v>0</v>
      </c>
      <c r="B11" s="1363" t="s">
        <v>1</v>
      </c>
      <c r="C11" s="1363"/>
      <c r="D11" s="1363"/>
      <c r="E11" s="1363"/>
      <c r="F11" s="1364"/>
      <c r="G11" s="1365" t="s">
        <v>42</v>
      </c>
      <c r="H11" s="1363"/>
      <c r="I11" s="1363"/>
      <c r="J11" s="1363"/>
      <c r="K11" s="1363"/>
      <c r="L11" s="1363"/>
      <c r="M11" s="1363"/>
      <c r="N11" s="1363"/>
      <c r="O11" s="1363"/>
      <c r="P11" s="1363"/>
      <c r="Q11" s="1363"/>
      <c r="R11" s="1363"/>
      <c r="S11" s="1363"/>
      <c r="T11" s="1363"/>
      <c r="U11" s="1363"/>
      <c r="V11" s="1363"/>
      <c r="W11" s="1363"/>
      <c r="X11" s="1363"/>
      <c r="Y11" s="1363"/>
      <c r="Z11" s="1363"/>
      <c r="AA11" s="1363"/>
      <c r="AB11" s="1363"/>
      <c r="AC11" s="1363"/>
      <c r="AD11" s="1363"/>
      <c r="AE11" s="1364"/>
      <c r="AF11" s="12"/>
      <c r="AG11" s="13"/>
      <c r="AH11" s="13"/>
      <c r="AI11" s="13"/>
      <c r="AJ11" s="13"/>
      <c r="AK11" s="13"/>
      <c r="AL11" s="13"/>
      <c r="AM11" s="11"/>
      <c r="AN11" s="13"/>
      <c r="AO11" s="13"/>
      <c r="AP11" s="13"/>
      <c r="AQ11" s="13"/>
    </row>
    <row r="12" spans="1:43" s="10" customFormat="1" ht="30" customHeight="1" thickBot="1">
      <c r="A12" s="1331">
        <v>1</v>
      </c>
      <c r="B12" s="1350" t="s">
        <v>54</v>
      </c>
      <c r="C12" s="1351"/>
      <c r="D12" s="1351"/>
      <c r="E12" s="1351"/>
      <c r="F12" s="1367"/>
      <c r="G12" s="1440" t="s">
        <v>218</v>
      </c>
      <c r="H12" s="1441"/>
      <c r="I12" s="1441"/>
      <c r="J12" s="1441"/>
      <c r="K12" s="1441"/>
      <c r="L12" s="1441"/>
      <c r="M12" s="1441"/>
      <c r="N12" s="1441"/>
      <c r="O12" s="1441"/>
      <c r="P12" s="1441"/>
      <c r="Q12" s="1441"/>
      <c r="R12" s="1441"/>
      <c r="S12" s="1441"/>
      <c r="T12" s="1441"/>
      <c r="U12" s="1441"/>
      <c r="V12" s="1441"/>
      <c r="W12" s="1441"/>
      <c r="X12" s="1441"/>
      <c r="Y12" s="1441"/>
      <c r="Z12" s="1441"/>
      <c r="AA12" s="1441"/>
      <c r="AB12" s="1441"/>
      <c r="AC12" s="1441"/>
      <c r="AD12" s="1441"/>
      <c r="AE12" s="1442"/>
      <c r="AF12" s="126"/>
      <c r="AG12" s="49"/>
      <c r="AH12" s="49"/>
      <c r="AI12" s="49"/>
      <c r="AJ12" s="49"/>
      <c r="AK12" s="49"/>
      <c r="AL12" s="49"/>
      <c r="AM12" s="49"/>
      <c r="AN12" s="49"/>
      <c r="AO12" s="49"/>
      <c r="AP12" s="13"/>
      <c r="AQ12" s="13"/>
    </row>
    <row r="13" spans="1:43" s="10" customFormat="1" ht="30" customHeight="1" thickBot="1">
      <c r="A13" s="1332"/>
      <c r="B13" s="1371" t="s">
        <v>16</v>
      </c>
      <c r="C13" s="1372"/>
      <c r="D13" s="1372"/>
      <c r="E13" s="1372"/>
      <c r="F13" s="1372"/>
      <c r="G13" s="1443" t="s">
        <v>217</v>
      </c>
      <c r="H13" s="1444"/>
      <c r="I13" s="1444"/>
      <c r="J13" s="1444"/>
      <c r="K13" s="1444"/>
      <c r="L13" s="1444"/>
      <c r="M13" s="1444"/>
      <c r="N13" s="1444"/>
      <c r="O13" s="1444"/>
      <c r="P13" s="1444"/>
      <c r="Q13" s="1444"/>
      <c r="R13" s="1444"/>
      <c r="S13" s="1444"/>
      <c r="T13" s="1444"/>
      <c r="U13" s="1444"/>
      <c r="V13" s="1444"/>
      <c r="W13" s="1444"/>
      <c r="X13" s="1444"/>
      <c r="Y13" s="1444"/>
      <c r="Z13" s="1444"/>
      <c r="AA13" s="1444"/>
      <c r="AB13" s="1444"/>
      <c r="AC13" s="1444"/>
      <c r="AD13" s="1444"/>
      <c r="AE13" s="1445"/>
      <c r="AF13" s="50"/>
      <c r="AG13" s="49"/>
      <c r="AH13" s="49"/>
      <c r="AI13" s="49"/>
      <c r="AJ13" s="49"/>
      <c r="AK13" s="49"/>
      <c r="AL13" s="49"/>
      <c r="AM13" s="49"/>
      <c r="AN13" s="49"/>
      <c r="AO13" s="49"/>
      <c r="AP13" s="13"/>
      <c r="AQ13" s="13"/>
    </row>
    <row r="14" spans="1:43" s="10" customFormat="1" ht="30" customHeight="1" thickBot="1">
      <c r="A14" s="1366"/>
      <c r="B14" s="1376" t="s">
        <v>36</v>
      </c>
      <c r="C14" s="1110"/>
      <c r="D14" s="1110"/>
      <c r="E14" s="1110"/>
      <c r="F14" s="1110"/>
      <c r="G14" s="1446" t="s">
        <v>220</v>
      </c>
      <c r="H14" s="1447"/>
      <c r="I14" s="1447"/>
      <c r="J14" s="1447"/>
      <c r="K14" s="1447"/>
      <c r="L14" s="1447"/>
      <c r="M14" s="1447"/>
      <c r="N14" s="1447"/>
      <c r="O14" s="1447"/>
      <c r="P14" s="1447"/>
      <c r="Q14" s="1447"/>
      <c r="R14" s="1447"/>
      <c r="S14" s="1447"/>
      <c r="T14" s="1447"/>
      <c r="U14" s="1447"/>
      <c r="V14" s="1447"/>
      <c r="W14" s="1447"/>
      <c r="X14" s="1447"/>
      <c r="Y14" s="1447"/>
      <c r="Z14" s="1447"/>
      <c r="AA14" s="1447"/>
      <c r="AB14" s="1447"/>
      <c r="AC14" s="1447"/>
      <c r="AD14" s="1447"/>
      <c r="AE14" s="1448"/>
      <c r="AF14" s="50"/>
      <c r="AG14" s="49"/>
      <c r="AH14" s="49"/>
      <c r="AI14" s="49"/>
      <c r="AJ14" s="49"/>
      <c r="AK14" s="49"/>
      <c r="AL14" s="49"/>
      <c r="AM14" s="49"/>
      <c r="AN14" s="49"/>
      <c r="AO14" s="49"/>
      <c r="AP14" s="13"/>
      <c r="AQ14" s="13"/>
    </row>
    <row r="15" spans="1:43" s="10" customFormat="1" ht="26.4" customHeight="1" thickBot="1">
      <c r="A15" s="1346" t="s">
        <v>39</v>
      </c>
      <c r="B15" s="1347"/>
      <c r="C15" s="1347"/>
      <c r="D15" s="1347"/>
      <c r="E15" s="1347"/>
      <c r="F15" s="1347"/>
      <c r="G15" s="1348"/>
      <c r="H15" s="1348"/>
      <c r="I15" s="1348"/>
      <c r="J15" s="1348"/>
      <c r="K15" s="1348"/>
      <c r="L15" s="1348"/>
      <c r="M15" s="1348"/>
      <c r="N15" s="1348"/>
      <c r="O15" s="1348"/>
      <c r="P15" s="1348"/>
      <c r="Q15" s="1348"/>
      <c r="R15" s="1348"/>
      <c r="S15" s="1348"/>
      <c r="T15" s="1348"/>
      <c r="U15" s="1348"/>
      <c r="V15" s="1348"/>
      <c r="W15" s="1348"/>
      <c r="X15" s="1348"/>
      <c r="Y15" s="1348"/>
      <c r="Z15" s="1348"/>
      <c r="AA15" s="1348"/>
      <c r="AB15" s="1348"/>
      <c r="AC15" s="1348"/>
      <c r="AD15" s="1348"/>
      <c r="AE15" s="1349"/>
      <c r="AF15" s="12"/>
      <c r="AG15" s="13"/>
      <c r="AH15" s="13"/>
      <c r="AI15" s="13"/>
      <c r="AJ15" s="13"/>
      <c r="AK15" s="13"/>
      <c r="AL15" s="13"/>
      <c r="AM15" s="13"/>
      <c r="AN15" s="13"/>
      <c r="AO15" s="13"/>
      <c r="AP15" s="13"/>
      <c r="AQ15" s="13"/>
    </row>
    <row r="16" spans="1:43" s="10" customFormat="1" ht="30" customHeight="1" thickBot="1">
      <c r="A16" s="125">
        <v>2</v>
      </c>
      <c r="B16" s="1350" t="s">
        <v>35</v>
      </c>
      <c r="C16" s="1351"/>
      <c r="D16" s="1351"/>
      <c r="E16" s="1351"/>
      <c r="F16" s="1351"/>
      <c r="G16" s="252" t="s">
        <v>221</v>
      </c>
      <c r="H16" s="1352" t="s">
        <v>99</v>
      </c>
      <c r="I16" s="1352"/>
      <c r="J16" s="253" t="s">
        <v>97</v>
      </c>
      <c r="K16" s="127" t="s">
        <v>100</v>
      </c>
      <c r="L16" s="127"/>
      <c r="M16" s="128"/>
      <c r="N16" s="253" t="s">
        <v>97</v>
      </c>
      <c r="O16" s="127" t="s">
        <v>101</v>
      </c>
      <c r="P16" s="127"/>
      <c r="Q16" s="127"/>
      <c r="R16" s="128"/>
      <c r="S16" s="128"/>
      <c r="T16" s="253" t="s">
        <v>97</v>
      </c>
      <c r="U16" s="127" t="s">
        <v>113</v>
      </c>
      <c r="V16" s="129"/>
      <c r="W16" s="1449"/>
      <c r="X16" s="1449"/>
      <c r="Y16" s="1449"/>
      <c r="Z16" s="1449"/>
      <c r="AA16" s="1449"/>
      <c r="AB16" s="1449"/>
      <c r="AC16" s="1449"/>
      <c r="AD16" s="1449"/>
      <c r="AE16" s="130" t="s">
        <v>22</v>
      </c>
      <c r="AF16" s="25"/>
      <c r="AG16" s="51"/>
      <c r="AH16" s="52"/>
      <c r="AI16" s="51"/>
      <c r="AJ16" s="51"/>
      <c r="AK16" s="51"/>
      <c r="AL16" s="51"/>
      <c r="AM16" s="51"/>
      <c r="AN16" s="51"/>
      <c r="AO16" s="51"/>
      <c r="AP16" s="51"/>
      <c r="AQ16" s="51"/>
    </row>
    <row r="17" spans="1:43" s="10" customFormat="1" ht="33.9" customHeight="1" thickBot="1">
      <c r="A17" s="131">
        <v>3</v>
      </c>
      <c r="B17" s="1142" t="s">
        <v>195</v>
      </c>
      <c r="C17" s="1143"/>
      <c r="D17" s="1143"/>
      <c r="E17" s="1143"/>
      <c r="F17" s="1143"/>
      <c r="G17" s="1450" t="s">
        <v>253</v>
      </c>
      <c r="H17" s="1451"/>
      <c r="I17" s="1451"/>
      <c r="J17" s="1451"/>
      <c r="K17" s="1451"/>
      <c r="L17" s="1451"/>
      <c r="M17" s="1451"/>
      <c r="N17" s="1451"/>
      <c r="O17" s="1451"/>
      <c r="P17" s="1451"/>
      <c r="Q17" s="1451"/>
      <c r="R17" s="1451"/>
      <c r="S17" s="1452"/>
      <c r="T17" s="1357" t="s">
        <v>14</v>
      </c>
      <c r="U17" s="1358"/>
      <c r="V17" s="1453" t="s">
        <v>250</v>
      </c>
      <c r="W17" s="1454"/>
      <c r="X17" s="212" t="s">
        <v>67</v>
      </c>
      <c r="Y17" s="1454" t="s">
        <v>307</v>
      </c>
      <c r="Z17" s="1454"/>
      <c r="AA17" s="1454"/>
      <c r="AB17" s="212" t="s">
        <v>67</v>
      </c>
      <c r="AC17" s="1454" t="s">
        <v>308</v>
      </c>
      <c r="AD17" s="1454"/>
      <c r="AE17" s="1455"/>
      <c r="AF17" s="25"/>
      <c r="AG17" s="13"/>
      <c r="AH17" s="13"/>
      <c r="AI17" s="13"/>
      <c r="AJ17" s="13"/>
      <c r="AK17" s="13"/>
      <c r="AL17" s="13"/>
      <c r="AM17" s="13"/>
      <c r="AN17" s="13"/>
      <c r="AO17" s="13"/>
      <c r="AP17" s="13"/>
      <c r="AQ17" s="13"/>
    </row>
    <row r="18" spans="1:43" s="10" customFormat="1" ht="30" customHeight="1" thickBot="1">
      <c r="A18" s="1331">
        <v>4</v>
      </c>
      <c r="B18" s="1142" t="s">
        <v>196</v>
      </c>
      <c r="C18" s="1143"/>
      <c r="D18" s="1143"/>
      <c r="E18" s="1143"/>
      <c r="F18" s="1143"/>
      <c r="G18" s="1456" t="s">
        <v>254</v>
      </c>
      <c r="H18" s="1457"/>
      <c r="I18" s="1457"/>
      <c r="J18" s="1457"/>
      <c r="K18" s="1457"/>
      <c r="L18" s="1457"/>
      <c r="M18" s="1457"/>
      <c r="N18" s="1457"/>
      <c r="O18" s="1457"/>
      <c r="P18" s="1457"/>
      <c r="Q18" s="1457"/>
      <c r="R18" s="1457"/>
      <c r="S18" s="1457"/>
      <c r="T18" s="1457"/>
      <c r="U18" s="1457"/>
      <c r="V18" s="1457"/>
      <c r="W18" s="1457"/>
      <c r="X18" s="1457"/>
      <c r="Y18" s="1457"/>
      <c r="Z18" s="1457"/>
      <c r="AA18" s="1457"/>
      <c r="AB18" s="1457"/>
      <c r="AC18" s="1457"/>
      <c r="AD18" s="1457"/>
      <c r="AE18" s="1458"/>
      <c r="AF18" s="25"/>
      <c r="AG18" s="13"/>
      <c r="AH18" s="13"/>
      <c r="AI18" s="13"/>
      <c r="AJ18" s="13"/>
      <c r="AK18" s="13"/>
      <c r="AL18" s="13"/>
      <c r="AM18" s="13"/>
      <c r="AN18" s="13"/>
      <c r="AO18" s="13"/>
      <c r="AP18" s="13"/>
      <c r="AQ18" s="13"/>
    </row>
    <row r="19" spans="1:43" s="10" customFormat="1" ht="30" hidden="1" customHeight="1">
      <c r="A19" s="1332"/>
      <c r="B19" s="1062"/>
      <c r="C19" s="1144"/>
      <c r="D19" s="1144"/>
      <c r="E19" s="1144"/>
      <c r="F19" s="1144"/>
      <c r="G19" s="1338" t="s">
        <v>49</v>
      </c>
      <c r="H19" s="1339"/>
      <c r="I19" s="1340"/>
      <c r="J19" s="53"/>
      <c r="K19" s="53"/>
      <c r="L19" s="53"/>
      <c r="M19" s="1344" t="s">
        <v>50</v>
      </c>
      <c r="N19" s="1344"/>
      <c r="O19" s="1344"/>
      <c r="P19" s="1344"/>
      <c r="Q19" s="1344"/>
      <c r="R19" s="1344"/>
      <c r="S19" s="1344"/>
      <c r="T19" s="1344"/>
      <c r="U19" s="54" t="s">
        <v>22</v>
      </c>
      <c r="V19" s="1344" t="s">
        <v>59</v>
      </c>
      <c r="W19" s="1344"/>
      <c r="X19" s="1344"/>
      <c r="Y19" s="55" t="s">
        <v>25</v>
      </c>
      <c r="Z19" s="1344"/>
      <c r="AA19" s="1344"/>
      <c r="AB19" s="1344"/>
      <c r="AC19" s="1344"/>
      <c r="AD19" s="1344"/>
      <c r="AE19" s="132" t="s">
        <v>51</v>
      </c>
      <c r="AF19" s="25"/>
      <c r="AG19" s="13"/>
      <c r="AH19" s="13"/>
      <c r="AI19" s="13"/>
      <c r="AJ19" s="13"/>
      <c r="AK19" s="13"/>
      <c r="AL19" s="13"/>
      <c r="AM19" s="13"/>
      <c r="AN19" s="13"/>
      <c r="AO19" s="13"/>
      <c r="AP19" s="13"/>
      <c r="AQ19" s="13"/>
    </row>
    <row r="20" spans="1:43" s="10" customFormat="1" ht="30" hidden="1" customHeight="1" thickBot="1">
      <c r="A20" s="1333"/>
      <c r="B20" s="1334"/>
      <c r="C20" s="1233"/>
      <c r="D20" s="1233"/>
      <c r="E20" s="1233"/>
      <c r="F20" s="1233"/>
      <c r="G20" s="1341"/>
      <c r="H20" s="1342"/>
      <c r="I20" s="1343"/>
      <c r="J20" s="213"/>
      <c r="K20" s="213"/>
      <c r="L20" s="213"/>
      <c r="M20" s="213"/>
      <c r="N20" s="213"/>
      <c r="O20" s="213"/>
      <c r="P20" s="214"/>
      <c r="Q20" s="215"/>
      <c r="R20" s="215"/>
      <c r="S20" s="214" t="s">
        <v>25</v>
      </c>
      <c r="T20" s="1345"/>
      <c r="U20" s="1345"/>
      <c r="V20" s="1345"/>
      <c r="W20" s="1345"/>
      <c r="X20" s="1345"/>
      <c r="Y20" s="1345"/>
      <c r="Z20" s="1345"/>
      <c r="AA20" s="213" t="s">
        <v>51</v>
      </c>
      <c r="AB20" s="213"/>
      <c r="AC20" s="213"/>
      <c r="AD20" s="213"/>
      <c r="AE20" s="216"/>
      <c r="AF20" s="25"/>
      <c r="AG20" s="13"/>
      <c r="AH20" s="13"/>
      <c r="AI20" s="13"/>
      <c r="AJ20" s="13"/>
      <c r="AK20" s="13"/>
      <c r="AL20" s="13"/>
      <c r="AM20" s="13"/>
      <c r="AN20" s="13"/>
      <c r="AO20" s="13"/>
      <c r="AP20" s="13"/>
      <c r="AQ20" s="13"/>
    </row>
    <row r="21" spans="1:43" s="10" customFormat="1" ht="41.4" customHeight="1" thickBot="1">
      <c r="A21" s="1307" t="s">
        <v>197</v>
      </c>
      <c r="B21" s="1308"/>
      <c r="C21" s="1308"/>
      <c r="D21" s="1308"/>
      <c r="E21" s="1308"/>
      <c r="F21" s="1308"/>
      <c r="G21" s="1309"/>
      <c r="H21" s="1309"/>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10"/>
      <c r="AF21" s="12"/>
      <c r="AG21" s="13"/>
      <c r="AH21" s="13"/>
      <c r="AI21" s="13"/>
      <c r="AJ21" s="13"/>
      <c r="AK21" s="13"/>
      <c r="AL21" s="13"/>
      <c r="AM21" s="13"/>
      <c r="AN21" s="13"/>
      <c r="AO21" s="13"/>
      <c r="AP21" s="13"/>
      <c r="AQ21" s="13"/>
    </row>
    <row r="22" spans="1:43" s="10" customFormat="1" ht="26.4" customHeight="1">
      <c r="A22" s="1311">
        <v>5</v>
      </c>
      <c r="B22" s="1313" t="s">
        <v>18</v>
      </c>
      <c r="C22" s="1217"/>
      <c r="D22" s="1217"/>
      <c r="E22" s="1217"/>
      <c r="F22" s="1314"/>
      <c r="G22" s="1317" t="s">
        <v>32</v>
      </c>
      <c r="H22" s="1318"/>
      <c r="I22" s="1318"/>
      <c r="J22" s="1319"/>
      <c r="K22" s="247" t="s">
        <v>97</v>
      </c>
      <c r="L22" s="133" t="s">
        <v>102</v>
      </c>
      <c r="M22" s="134"/>
      <c r="N22" s="134"/>
      <c r="O22" s="134"/>
      <c r="P22" s="134"/>
      <c r="Q22" s="134"/>
      <c r="R22" s="134"/>
      <c r="S22" s="134"/>
      <c r="T22" s="134"/>
      <c r="U22" s="251" t="s">
        <v>97</v>
      </c>
      <c r="V22" s="135" t="s">
        <v>103</v>
      </c>
      <c r="W22" s="134"/>
      <c r="X22" s="134"/>
      <c r="Y22" s="134"/>
      <c r="Z22" s="134"/>
      <c r="AA22" s="134"/>
      <c r="AB22" s="134"/>
      <c r="AC22" s="134"/>
      <c r="AD22" s="134"/>
      <c r="AE22" s="136"/>
      <c r="AF22" s="12"/>
      <c r="AG22" s="13"/>
      <c r="AH22" s="13"/>
      <c r="AI22" s="13"/>
      <c r="AJ22" s="13"/>
      <c r="AK22" s="13"/>
      <c r="AL22" s="13"/>
      <c r="AM22" s="13"/>
      <c r="AN22" s="13"/>
      <c r="AO22" s="13"/>
      <c r="AP22" s="13"/>
      <c r="AQ22" s="13"/>
    </row>
    <row r="23" spans="1:43" s="10" customFormat="1" ht="26.4" customHeight="1">
      <c r="A23" s="1178"/>
      <c r="B23" s="1106"/>
      <c r="C23" s="1107"/>
      <c r="D23" s="1107"/>
      <c r="E23" s="1107"/>
      <c r="F23" s="1108"/>
      <c r="G23" s="1320" t="s">
        <v>79</v>
      </c>
      <c r="H23" s="1321"/>
      <c r="I23" s="1321"/>
      <c r="J23" s="1322"/>
      <c r="K23" s="245" t="s">
        <v>221</v>
      </c>
      <c r="L23" s="42" t="s">
        <v>104</v>
      </c>
      <c r="M23" s="40"/>
      <c r="N23" s="40"/>
      <c r="O23" s="40"/>
      <c r="P23" s="239" t="s">
        <v>97</v>
      </c>
      <c r="Q23" s="42" t="s">
        <v>105</v>
      </c>
      <c r="R23" s="40"/>
      <c r="S23" s="40"/>
      <c r="T23" s="40"/>
      <c r="U23" s="239" t="s">
        <v>97</v>
      </c>
      <c r="V23" s="42" t="s">
        <v>106</v>
      </c>
      <c r="W23" s="40"/>
      <c r="X23" s="239" t="s">
        <v>97</v>
      </c>
      <c r="Y23" s="42" t="s">
        <v>107</v>
      </c>
      <c r="Z23" s="40"/>
      <c r="AA23" s="40"/>
      <c r="AB23" s="43"/>
      <c r="AC23" s="42"/>
      <c r="AD23" s="40"/>
      <c r="AE23" s="41"/>
      <c r="AF23" s="56"/>
      <c r="AG23" s="13"/>
      <c r="AH23" s="13"/>
      <c r="AI23" s="13"/>
      <c r="AJ23" s="13"/>
      <c r="AK23" s="13"/>
      <c r="AL23" s="13"/>
      <c r="AM23" s="13"/>
      <c r="AN23" s="13"/>
      <c r="AO23" s="13"/>
      <c r="AP23" s="13"/>
      <c r="AQ23" s="13"/>
    </row>
    <row r="24" spans="1:43" s="10" customFormat="1" ht="26.4" customHeight="1">
      <c r="A24" s="1178"/>
      <c r="B24" s="1106"/>
      <c r="C24" s="1107"/>
      <c r="D24" s="1107"/>
      <c r="E24" s="1107"/>
      <c r="F24" s="1107"/>
      <c r="G24" s="1323"/>
      <c r="H24" s="1324"/>
      <c r="I24" s="1324"/>
      <c r="J24" s="1325"/>
      <c r="K24" s="248" t="s">
        <v>97</v>
      </c>
      <c r="L24" s="42" t="s">
        <v>108</v>
      </c>
      <c r="M24" s="40"/>
      <c r="N24" s="40"/>
      <c r="O24" s="40"/>
      <c r="P24" s="239" t="s">
        <v>97</v>
      </c>
      <c r="Q24" s="42" t="s">
        <v>109</v>
      </c>
      <c r="R24" s="40"/>
      <c r="S24" s="40"/>
      <c r="T24" s="40"/>
      <c r="U24" s="43"/>
      <c r="V24" s="43"/>
      <c r="W24" s="42"/>
      <c r="X24" s="43"/>
      <c r="Y24" s="42"/>
      <c r="Z24" s="40"/>
      <c r="AA24" s="40"/>
      <c r="AB24" s="43"/>
      <c r="AC24" s="42"/>
      <c r="AD24" s="40"/>
      <c r="AE24" s="41"/>
      <c r="AF24" s="56"/>
      <c r="AG24" s="13"/>
      <c r="AH24" s="13"/>
      <c r="AI24" s="13"/>
      <c r="AJ24" s="13"/>
      <c r="AK24" s="13"/>
      <c r="AL24" s="13"/>
      <c r="AM24" s="13"/>
      <c r="AN24" s="13"/>
      <c r="AO24" s="13"/>
      <c r="AP24" s="13"/>
      <c r="AQ24" s="13"/>
    </row>
    <row r="25" spans="1:43" s="10" customFormat="1" ht="26.4" customHeight="1" thickBot="1">
      <c r="A25" s="1178"/>
      <c r="B25" s="1315"/>
      <c r="C25" s="1316"/>
      <c r="D25" s="1316"/>
      <c r="E25" s="1316"/>
      <c r="F25" s="1316"/>
      <c r="G25" s="1326" t="s">
        <v>5</v>
      </c>
      <c r="H25" s="1327"/>
      <c r="I25" s="1327"/>
      <c r="J25" s="1328"/>
      <c r="K25" s="249" t="s">
        <v>97</v>
      </c>
      <c r="L25" s="115" t="s">
        <v>110</v>
      </c>
      <c r="M25" s="115"/>
      <c r="N25" s="250" t="s">
        <v>97</v>
      </c>
      <c r="O25" s="115" t="s">
        <v>111</v>
      </c>
      <c r="P25" s="116"/>
      <c r="Q25" s="115"/>
      <c r="R25" s="250" t="s">
        <v>97</v>
      </c>
      <c r="S25" s="117" t="s">
        <v>112</v>
      </c>
      <c r="T25" s="118"/>
      <c r="U25" s="250" t="s">
        <v>97</v>
      </c>
      <c r="V25" s="118" t="s">
        <v>113</v>
      </c>
      <c r="W25" s="118"/>
      <c r="X25" s="1329"/>
      <c r="Y25" s="1329"/>
      <c r="Z25" s="1329"/>
      <c r="AA25" s="1329"/>
      <c r="AB25" s="1329"/>
      <c r="AC25" s="1329"/>
      <c r="AD25" s="1329"/>
      <c r="AE25" s="119" t="s">
        <v>22</v>
      </c>
      <c r="AF25" s="56"/>
      <c r="AG25" s="13"/>
      <c r="AH25" s="13"/>
      <c r="AI25" s="13"/>
      <c r="AJ25" s="13"/>
      <c r="AK25" s="13"/>
      <c r="AL25" s="13"/>
      <c r="AM25" s="13"/>
      <c r="AN25" s="13"/>
      <c r="AO25" s="13"/>
      <c r="AP25" s="13"/>
      <c r="AQ25" s="13"/>
    </row>
    <row r="26" spans="1:43" s="10" customFormat="1" ht="26.4" customHeight="1">
      <c r="A26" s="1178"/>
      <c r="B26" s="1107" t="s">
        <v>19</v>
      </c>
      <c r="C26" s="1107"/>
      <c r="D26" s="1107"/>
      <c r="E26" s="1107"/>
      <c r="F26" s="1108"/>
      <c r="G26" s="245" t="s">
        <v>221</v>
      </c>
      <c r="H26" s="40" t="s">
        <v>175</v>
      </c>
      <c r="I26" s="22"/>
      <c r="J26" s="22"/>
      <c r="K26" s="246" t="s">
        <v>97</v>
      </c>
      <c r="L26" s="121" t="s">
        <v>176</v>
      </c>
      <c r="M26" s="121"/>
      <c r="N26" s="121"/>
      <c r="O26" s="246" t="s">
        <v>97</v>
      </c>
      <c r="P26" s="121" t="s">
        <v>177</v>
      </c>
      <c r="Q26" s="121"/>
      <c r="R26" s="120"/>
      <c r="S26" s="121"/>
      <c r="T26" s="121"/>
      <c r="U26" s="246" t="s">
        <v>97</v>
      </c>
      <c r="V26" s="121" t="s">
        <v>184</v>
      </c>
      <c r="W26" s="121"/>
      <c r="X26" s="121"/>
      <c r="Y26" s="121"/>
      <c r="Z26" s="121"/>
      <c r="AA26" s="121"/>
      <c r="AB26" s="122"/>
      <c r="AC26" s="123"/>
      <c r="AD26" s="124"/>
      <c r="AE26" s="137"/>
      <c r="AF26" s="56"/>
      <c r="AG26" s="13"/>
      <c r="AH26" s="13"/>
      <c r="AI26" s="13"/>
      <c r="AJ26" s="13"/>
      <c r="AK26" s="13"/>
      <c r="AL26" s="13"/>
      <c r="AM26" s="13"/>
      <c r="AN26" s="13"/>
      <c r="AO26" s="13"/>
      <c r="AP26" s="13"/>
      <c r="AQ26" s="13"/>
    </row>
    <row r="27" spans="1:43" s="10" customFormat="1" ht="26.4" customHeight="1" thickBot="1">
      <c r="A27" s="1312"/>
      <c r="B27" s="1109"/>
      <c r="C27" s="1110"/>
      <c r="D27" s="1110"/>
      <c r="E27" s="1110"/>
      <c r="F27" s="1111"/>
      <c r="G27" s="244" t="s">
        <v>97</v>
      </c>
      <c r="H27" s="138" t="s">
        <v>5</v>
      </c>
      <c r="I27" s="139"/>
      <c r="J27" s="140" t="s">
        <v>25</v>
      </c>
      <c r="K27" s="1459"/>
      <c r="L27" s="1459"/>
      <c r="M27" s="1459"/>
      <c r="N27" s="1459"/>
      <c r="O27" s="1459"/>
      <c r="P27" s="1459"/>
      <c r="Q27" s="1459"/>
      <c r="R27" s="1459"/>
      <c r="S27" s="1459"/>
      <c r="T27" s="1459"/>
      <c r="U27" s="1459"/>
      <c r="V27" s="1459"/>
      <c r="W27" s="1459"/>
      <c r="X27" s="1459"/>
      <c r="Y27" s="1459"/>
      <c r="Z27" s="1459"/>
      <c r="AA27" s="1459"/>
      <c r="AB27" s="1459"/>
      <c r="AC27" s="1459"/>
      <c r="AD27" s="1459"/>
      <c r="AE27" s="141" t="s">
        <v>22</v>
      </c>
      <c r="AF27" s="56"/>
      <c r="AG27" s="13"/>
      <c r="AH27" s="13"/>
      <c r="AI27" s="13"/>
      <c r="AJ27" s="13"/>
      <c r="AK27" s="13"/>
      <c r="AL27" s="13"/>
      <c r="AM27" s="13"/>
      <c r="AN27" s="13"/>
      <c r="AO27" s="13"/>
      <c r="AP27" s="13"/>
      <c r="AQ27" s="13"/>
    </row>
    <row r="28" spans="1:43" s="10" customFormat="1" ht="29.4" customHeight="1" thickBot="1">
      <c r="A28" s="142">
        <v>6</v>
      </c>
      <c r="B28" s="1303" t="s">
        <v>37</v>
      </c>
      <c r="C28" s="1303"/>
      <c r="D28" s="1303"/>
      <c r="E28" s="1303"/>
      <c r="F28" s="1303"/>
      <c r="G28" s="1304" t="s">
        <v>82</v>
      </c>
      <c r="H28" s="1305"/>
      <c r="I28" s="1305"/>
      <c r="J28" s="1281" t="s">
        <v>223</v>
      </c>
      <c r="K28" s="1281"/>
      <c r="L28" s="227" t="s">
        <v>4</v>
      </c>
      <c r="M28" s="227" t="s">
        <v>52</v>
      </c>
      <c r="N28" s="1305" t="s">
        <v>81</v>
      </c>
      <c r="O28" s="1305"/>
      <c r="P28" s="1305"/>
      <c r="Q28" s="1281" t="s">
        <v>222</v>
      </c>
      <c r="R28" s="1281"/>
      <c r="S28" s="143" t="s">
        <v>4</v>
      </c>
      <c r="T28" s="220"/>
      <c r="U28" s="220"/>
      <c r="V28" s="220"/>
      <c r="W28" s="220"/>
      <c r="X28" s="220"/>
      <c r="Y28" s="220"/>
      <c r="Z28" s="220"/>
      <c r="AA28" s="220"/>
      <c r="AB28" s="221"/>
      <c r="AC28" s="1282" t="s">
        <v>77</v>
      </c>
      <c r="AD28" s="1283"/>
      <c r="AE28" s="1284"/>
      <c r="AF28" s="56"/>
      <c r="AG28" s="13"/>
      <c r="AH28" s="13"/>
      <c r="AI28" s="13"/>
      <c r="AJ28" s="13"/>
      <c r="AK28" s="13"/>
      <c r="AL28" s="13"/>
      <c r="AM28" s="13"/>
      <c r="AN28" s="13"/>
      <c r="AO28" s="13"/>
      <c r="AP28" s="13"/>
      <c r="AQ28" s="13"/>
    </row>
    <row r="29" spans="1:43" s="10" customFormat="1" ht="30" customHeight="1" thickBot="1">
      <c r="A29" s="1297">
        <v>7</v>
      </c>
      <c r="B29" s="1299" t="s">
        <v>172</v>
      </c>
      <c r="C29" s="1300"/>
      <c r="D29" s="1300"/>
      <c r="E29" s="1300"/>
      <c r="F29" s="1301"/>
      <c r="G29" s="144" t="s">
        <v>8</v>
      </c>
      <c r="H29" s="1281" t="s">
        <v>228</v>
      </c>
      <c r="I29" s="1281"/>
      <c r="J29" s="1302" t="s">
        <v>9</v>
      </c>
      <c r="K29" s="1302"/>
      <c r="L29" s="1281" t="s">
        <v>225</v>
      </c>
      <c r="M29" s="1281"/>
      <c r="N29" s="228" t="s">
        <v>6</v>
      </c>
      <c r="O29" s="144" t="s">
        <v>33</v>
      </c>
      <c r="P29" s="1281" t="s">
        <v>227</v>
      </c>
      <c r="Q29" s="1281"/>
      <c r="R29" s="1306" t="s">
        <v>9</v>
      </c>
      <c r="S29" s="1306"/>
      <c r="T29" s="1281" t="s">
        <v>225</v>
      </c>
      <c r="U29" s="1281"/>
      <c r="V29" s="263" t="s">
        <v>6</v>
      </c>
      <c r="W29" s="145"/>
      <c r="X29" s="145"/>
      <c r="Y29" s="145"/>
      <c r="Z29" s="145"/>
      <c r="AA29" s="145"/>
      <c r="AB29" s="145"/>
      <c r="AC29" s="1282"/>
      <c r="AD29" s="1283"/>
      <c r="AE29" s="1284"/>
      <c r="AF29" s="12"/>
      <c r="AG29" s="13"/>
      <c r="AH29" s="13"/>
      <c r="AI29" s="13"/>
      <c r="AJ29" s="13"/>
      <c r="AK29" s="13"/>
      <c r="AL29" s="13"/>
      <c r="AM29" s="13"/>
      <c r="AN29" s="13"/>
      <c r="AO29" s="13"/>
      <c r="AP29" s="13"/>
      <c r="AQ29" s="13"/>
    </row>
    <row r="30" spans="1:43" s="10" customFormat="1" ht="30" customHeight="1" thickBot="1">
      <c r="A30" s="1298"/>
      <c r="B30" s="1285" t="s">
        <v>173</v>
      </c>
      <c r="C30" s="1286"/>
      <c r="D30" s="1286"/>
      <c r="E30" s="1286"/>
      <c r="F30" s="1287"/>
      <c r="G30" s="146" t="s">
        <v>20</v>
      </c>
      <c r="H30" s="1288" t="s">
        <v>229</v>
      </c>
      <c r="I30" s="1281"/>
      <c r="J30" s="1289" t="s">
        <v>9</v>
      </c>
      <c r="K30" s="1289"/>
      <c r="L30" s="1281" t="s">
        <v>227</v>
      </c>
      <c r="M30" s="1281"/>
      <c r="N30" s="147" t="s">
        <v>6</v>
      </c>
      <c r="O30" s="148" t="s">
        <v>46</v>
      </c>
      <c r="P30" s="148"/>
      <c r="Q30" s="148"/>
      <c r="R30" s="1290" t="s">
        <v>226</v>
      </c>
      <c r="S30" s="1290"/>
      <c r="T30" s="149" t="s">
        <v>47</v>
      </c>
      <c r="U30" s="150"/>
      <c r="V30" s="151"/>
      <c r="W30" s="151"/>
      <c r="X30" s="151"/>
      <c r="Y30" s="151"/>
      <c r="Z30" s="151"/>
      <c r="AA30" s="150"/>
      <c r="AB30" s="151"/>
      <c r="AC30" s="1282"/>
      <c r="AD30" s="1283"/>
      <c r="AE30" s="1284"/>
      <c r="AF30" s="12"/>
      <c r="AG30" s="13"/>
      <c r="AH30" s="13"/>
      <c r="AI30" s="13"/>
      <c r="AJ30" s="13"/>
      <c r="AK30" s="13"/>
      <c r="AL30" s="13"/>
      <c r="AM30" s="13"/>
      <c r="AN30" s="13"/>
      <c r="AO30" s="13"/>
      <c r="AP30" s="13"/>
      <c r="AQ30" s="13"/>
    </row>
    <row r="31" spans="1:43" s="58" customFormat="1" ht="30" customHeight="1" thickBot="1">
      <c r="A31" s="1207">
        <v>8</v>
      </c>
      <c r="B31" s="1269" t="s">
        <v>171</v>
      </c>
      <c r="C31" s="1270"/>
      <c r="D31" s="1270"/>
      <c r="E31" s="1270"/>
      <c r="F31" s="1271"/>
      <c r="G31" s="1230" t="s">
        <v>170</v>
      </c>
      <c r="H31" s="1231"/>
      <c r="I31" s="1232"/>
      <c r="J31" s="1235" t="s">
        <v>229</v>
      </c>
      <c r="K31" s="1236"/>
      <c r="L31" s="152" t="s">
        <v>10</v>
      </c>
      <c r="M31" s="1237" t="s">
        <v>230</v>
      </c>
      <c r="N31" s="1237"/>
      <c r="O31" s="153" t="s">
        <v>6</v>
      </c>
      <c r="P31" s="153" t="s">
        <v>7</v>
      </c>
      <c r="Q31" s="1237" t="s">
        <v>231</v>
      </c>
      <c r="R31" s="1237"/>
      <c r="S31" s="152" t="s">
        <v>10</v>
      </c>
      <c r="T31" s="1237" t="s">
        <v>232</v>
      </c>
      <c r="U31" s="1237"/>
      <c r="V31" s="152" t="s">
        <v>6</v>
      </c>
      <c r="W31" s="154" t="s">
        <v>46</v>
      </c>
      <c r="X31" s="154"/>
      <c r="Y31" s="154"/>
      <c r="Z31" s="1237" t="s">
        <v>233</v>
      </c>
      <c r="AA31" s="1237"/>
      <c r="AB31" s="155" t="s">
        <v>47</v>
      </c>
      <c r="AC31" s="1291"/>
      <c r="AD31" s="1293"/>
      <c r="AE31" s="1294"/>
      <c r="AF31" s="12"/>
      <c r="AG31" s="57"/>
      <c r="AH31" s="57"/>
      <c r="AI31" s="57"/>
      <c r="AJ31" s="57"/>
      <c r="AK31" s="57"/>
      <c r="AL31" s="57"/>
      <c r="AM31" s="57"/>
      <c r="AN31" s="57"/>
      <c r="AO31" s="57"/>
      <c r="AP31" s="57"/>
      <c r="AQ31" s="57"/>
    </row>
    <row r="32" spans="1:43" s="58" customFormat="1" ht="21.6" customHeight="1" thickBot="1">
      <c r="A32" s="1207"/>
      <c r="B32" s="1272"/>
      <c r="C32" s="1273"/>
      <c r="D32" s="1273"/>
      <c r="E32" s="1273"/>
      <c r="F32" s="1274"/>
      <c r="G32" s="1064"/>
      <c r="H32" s="1233"/>
      <c r="I32" s="1234"/>
      <c r="J32" s="243" t="s">
        <v>221</v>
      </c>
      <c r="K32" s="156" t="s">
        <v>114</v>
      </c>
      <c r="L32" s="243" t="s">
        <v>221</v>
      </c>
      <c r="M32" s="156" t="s">
        <v>115</v>
      </c>
      <c r="N32" s="243" t="s">
        <v>221</v>
      </c>
      <c r="O32" s="156" t="s">
        <v>116</v>
      </c>
      <c r="P32" s="243" t="s">
        <v>221</v>
      </c>
      <c r="Q32" s="156" t="s">
        <v>117</v>
      </c>
      <c r="R32" s="243" t="s">
        <v>221</v>
      </c>
      <c r="S32" s="156" t="s">
        <v>118</v>
      </c>
      <c r="T32" s="243" t="s">
        <v>97</v>
      </c>
      <c r="U32" s="156" t="s">
        <v>119</v>
      </c>
      <c r="V32" s="243" t="s">
        <v>97</v>
      </c>
      <c r="W32" s="156" t="s">
        <v>20</v>
      </c>
      <c r="X32" s="157"/>
      <c r="Y32" s="157"/>
      <c r="Z32" s="158"/>
      <c r="AA32" s="158"/>
      <c r="AB32" s="114"/>
      <c r="AC32" s="1292"/>
      <c r="AD32" s="1295"/>
      <c r="AE32" s="1296"/>
      <c r="AF32" s="12"/>
      <c r="AG32" s="57"/>
      <c r="AH32" s="57"/>
      <c r="AI32" s="57"/>
      <c r="AJ32" s="57"/>
      <c r="AK32" s="57"/>
      <c r="AL32" s="57"/>
      <c r="AM32" s="57"/>
      <c r="AN32" s="57"/>
      <c r="AO32" s="57"/>
      <c r="AP32" s="57"/>
      <c r="AQ32" s="57"/>
    </row>
    <row r="33" spans="1:43" s="58" customFormat="1" ht="30" customHeight="1" thickBot="1">
      <c r="A33" s="1207"/>
      <c r="B33" s="1272"/>
      <c r="C33" s="1273"/>
      <c r="D33" s="1273"/>
      <c r="E33" s="1273"/>
      <c r="F33" s="1274"/>
      <c r="G33" s="1275" t="s">
        <v>165</v>
      </c>
      <c r="H33" s="1276"/>
      <c r="I33" s="1277"/>
      <c r="J33" s="1278"/>
      <c r="K33" s="1279"/>
      <c r="L33" s="109" t="s">
        <v>10</v>
      </c>
      <c r="M33" s="1280"/>
      <c r="N33" s="1280"/>
      <c r="O33" s="110" t="s">
        <v>6</v>
      </c>
      <c r="P33" s="110" t="s">
        <v>7</v>
      </c>
      <c r="Q33" s="1280"/>
      <c r="R33" s="1280"/>
      <c r="S33" s="109" t="s">
        <v>10</v>
      </c>
      <c r="T33" s="1280"/>
      <c r="U33" s="1280"/>
      <c r="V33" s="109" t="s">
        <v>6</v>
      </c>
      <c r="W33" s="111" t="s">
        <v>46</v>
      </c>
      <c r="X33" s="111"/>
      <c r="Y33" s="111"/>
      <c r="Z33" s="1280"/>
      <c r="AA33" s="1280"/>
      <c r="AB33" s="112" t="s">
        <v>47</v>
      </c>
      <c r="AC33" s="113"/>
      <c r="AD33" s="1261"/>
      <c r="AE33" s="1262"/>
      <c r="AF33" s="12"/>
      <c r="AG33" s="57"/>
      <c r="AH33" s="57"/>
      <c r="AI33" s="57"/>
      <c r="AJ33" s="57"/>
      <c r="AK33" s="57"/>
      <c r="AL33" s="57"/>
      <c r="AM33" s="57"/>
      <c r="AN33" s="57"/>
      <c r="AO33" s="57"/>
      <c r="AP33" s="57"/>
      <c r="AQ33" s="57"/>
    </row>
    <row r="34" spans="1:43" s="58" customFormat="1" ht="30" customHeight="1" thickBot="1">
      <c r="A34" s="1207"/>
      <c r="B34" s="1263" t="s">
        <v>310</v>
      </c>
      <c r="C34" s="1264"/>
      <c r="D34" s="1264"/>
      <c r="E34" s="1264"/>
      <c r="F34" s="1265"/>
      <c r="G34" s="1256" t="s">
        <v>163</v>
      </c>
      <c r="H34" s="1257"/>
      <c r="I34" s="1258"/>
      <c r="J34" s="1259"/>
      <c r="K34" s="1260"/>
      <c r="L34" s="32" t="s">
        <v>10</v>
      </c>
      <c r="M34" s="1206"/>
      <c r="N34" s="1206"/>
      <c r="O34" s="33" t="s">
        <v>6</v>
      </c>
      <c r="P34" s="33" t="s">
        <v>7</v>
      </c>
      <c r="Q34" s="1206"/>
      <c r="R34" s="1206"/>
      <c r="S34" s="32" t="s">
        <v>10</v>
      </c>
      <c r="T34" s="1206"/>
      <c r="U34" s="1206"/>
      <c r="V34" s="32" t="s">
        <v>6</v>
      </c>
      <c r="W34" s="59" t="s">
        <v>46</v>
      </c>
      <c r="X34" s="59"/>
      <c r="Y34" s="59"/>
      <c r="Z34" s="1206"/>
      <c r="AA34" s="1206"/>
      <c r="AB34" s="60" t="s">
        <v>47</v>
      </c>
      <c r="AC34" s="34"/>
      <c r="AD34" s="1238"/>
      <c r="AE34" s="1239"/>
      <c r="AF34" s="12"/>
      <c r="AG34" s="57"/>
      <c r="AH34" s="57"/>
      <c r="AI34" s="57"/>
      <c r="AJ34" s="57"/>
      <c r="AK34" s="57"/>
      <c r="AL34" s="57"/>
      <c r="AM34" s="57"/>
      <c r="AN34" s="57"/>
      <c r="AO34" s="57"/>
      <c r="AP34" s="57"/>
      <c r="AQ34" s="57"/>
    </row>
    <row r="35" spans="1:43" s="58" customFormat="1" ht="30" customHeight="1" thickBot="1">
      <c r="A35" s="1207"/>
      <c r="B35" s="1263"/>
      <c r="C35" s="1264"/>
      <c r="D35" s="1264"/>
      <c r="E35" s="1264"/>
      <c r="F35" s="1265"/>
      <c r="G35" s="1256" t="s">
        <v>169</v>
      </c>
      <c r="H35" s="1257"/>
      <c r="I35" s="1258"/>
      <c r="J35" s="1259"/>
      <c r="K35" s="1260"/>
      <c r="L35" s="32" t="s">
        <v>10</v>
      </c>
      <c r="M35" s="1206"/>
      <c r="N35" s="1206"/>
      <c r="O35" s="33" t="s">
        <v>6</v>
      </c>
      <c r="P35" s="33" t="s">
        <v>7</v>
      </c>
      <c r="Q35" s="1206"/>
      <c r="R35" s="1206"/>
      <c r="S35" s="32" t="s">
        <v>10</v>
      </c>
      <c r="T35" s="1206"/>
      <c r="U35" s="1206"/>
      <c r="V35" s="32" t="s">
        <v>6</v>
      </c>
      <c r="W35" s="59" t="s">
        <v>46</v>
      </c>
      <c r="X35" s="59"/>
      <c r="Y35" s="59"/>
      <c r="Z35" s="1206"/>
      <c r="AA35" s="1206"/>
      <c r="AB35" s="60" t="s">
        <v>47</v>
      </c>
      <c r="AC35" s="34"/>
      <c r="AD35" s="1238"/>
      <c r="AE35" s="1239"/>
      <c r="AF35" s="12"/>
      <c r="AG35" s="57"/>
      <c r="AH35" s="57"/>
      <c r="AI35" s="57"/>
      <c r="AJ35" s="57"/>
      <c r="AK35" s="57"/>
      <c r="AL35" s="57"/>
      <c r="AM35" s="57"/>
      <c r="AN35" s="57"/>
      <c r="AO35" s="57"/>
      <c r="AP35" s="57"/>
      <c r="AQ35" s="57"/>
    </row>
    <row r="36" spans="1:43" s="58" customFormat="1" ht="30" customHeight="1" thickBot="1">
      <c r="A36" s="1207"/>
      <c r="B36" s="1263"/>
      <c r="C36" s="1264"/>
      <c r="D36" s="1264"/>
      <c r="E36" s="1264"/>
      <c r="F36" s="1265"/>
      <c r="G36" s="1256" t="s">
        <v>168</v>
      </c>
      <c r="H36" s="1257"/>
      <c r="I36" s="1258"/>
      <c r="J36" s="1259"/>
      <c r="K36" s="1260"/>
      <c r="L36" s="32" t="s">
        <v>10</v>
      </c>
      <c r="M36" s="1206"/>
      <c r="N36" s="1206"/>
      <c r="O36" s="33" t="s">
        <v>6</v>
      </c>
      <c r="P36" s="33" t="s">
        <v>7</v>
      </c>
      <c r="Q36" s="1206"/>
      <c r="R36" s="1206"/>
      <c r="S36" s="32" t="s">
        <v>10</v>
      </c>
      <c r="T36" s="1206"/>
      <c r="U36" s="1206"/>
      <c r="V36" s="32" t="s">
        <v>6</v>
      </c>
      <c r="W36" s="59" t="s">
        <v>46</v>
      </c>
      <c r="X36" s="59"/>
      <c r="Y36" s="59"/>
      <c r="Z36" s="1206"/>
      <c r="AA36" s="1206"/>
      <c r="AB36" s="60" t="s">
        <v>47</v>
      </c>
      <c r="AC36" s="34"/>
      <c r="AD36" s="1238"/>
      <c r="AE36" s="1239"/>
      <c r="AF36" s="12"/>
      <c r="AG36" s="57"/>
      <c r="AH36" s="57"/>
      <c r="AI36" s="57"/>
      <c r="AJ36" s="57"/>
      <c r="AK36" s="57"/>
      <c r="AL36" s="57"/>
      <c r="AM36" s="57"/>
      <c r="AN36" s="57"/>
      <c r="AO36" s="57"/>
      <c r="AP36" s="57"/>
      <c r="AQ36" s="57"/>
    </row>
    <row r="37" spans="1:43" s="58" customFormat="1" ht="30" customHeight="1" thickBot="1">
      <c r="A37" s="1207"/>
      <c r="B37" s="1263"/>
      <c r="C37" s="1264"/>
      <c r="D37" s="1264"/>
      <c r="E37" s="1264"/>
      <c r="F37" s="1265"/>
      <c r="G37" s="1256" t="s">
        <v>167</v>
      </c>
      <c r="H37" s="1257"/>
      <c r="I37" s="1258"/>
      <c r="J37" s="1259"/>
      <c r="K37" s="1260"/>
      <c r="L37" s="32" t="s">
        <v>10</v>
      </c>
      <c r="M37" s="1206"/>
      <c r="N37" s="1206"/>
      <c r="O37" s="33" t="s">
        <v>6</v>
      </c>
      <c r="P37" s="33" t="s">
        <v>7</v>
      </c>
      <c r="Q37" s="1206"/>
      <c r="R37" s="1206"/>
      <c r="S37" s="32" t="s">
        <v>10</v>
      </c>
      <c r="T37" s="1206"/>
      <c r="U37" s="1206"/>
      <c r="V37" s="32" t="s">
        <v>6</v>
      </c>
      <c r="W37" s="59" t="s">
        <v>46</v>
      </c>
      <c r="X37" s="59"/>
      <c r="Y37" s="59"/>
      <c r="Z37" s="1206"/>
      <c r="AA37" s="1206"/>
      <c r="AB37" s="60" t="s">
        <v>47</v>
      </c>
      <c r="AC37" s="34"/>
      <c r="AD37" s="1238"/>
      <c r="AE37" s="1239"/>
      <c r="AF37" s="12"/>
      <c r="AG37" s="57"/>
      <c r="AH37" s="57"/>
      <c r="AI37" s="57"/>
      <c r="AJ37" s="57"/>
      <c r="AK37" s="57"/>
      <c r="AL37" s="57"/>
      <c r="AM37" s="57"/>
      <c r="AN37" s="57"/>
      <c r="AO37" s="57"/>
      <c r="AP37" s="57"/>
      <c r="AQ37" s="57"/>
    </row>
    <row r="38" spans="1:43" s="58" customFormat="1" ht="30" customHeight="1" thickBot="1">
      <c r="A38" s="1207"/>
      <c r="B38" s="1263"/>
      <c r="C38" s="1264"/>
      <c r="D38" s="1264"/>
      <c r="E38" s="1264"/>
      <c r="F38" s="1265"/>
      <c r="G38" s="1256" t="s">
        <v>166</v>
      </c>
      <c r="H38" s="1257"/>
      <c r="I38" s="1258"/>
      <c r="J38" s="1259"/>
      <c r="K38" s="1260"/>
      <c r="L38" s="32" t="s">
        <v>10</v>
      </c>
      <c r="M38" s="1206"/>
      <c r="N38" s="1206"/>
      <c r="O38" s="33" t="s">
        <v>6</v>
      </c>
      <c r="P38" s="33" t="s">
        <v>7</v>
      </c>
      <c r="Q38" s="1206"/>
      <c r="R38" s="1206"/>
      <c r="S38" s="32" t="s">
        <v>10</v>
      </c>
      <c r="T38" s="1206"/>
      <c r="U38" s="1206"/>
      <c r="V38" s="32" t="s">
        <v>6</v>
      </c>
      <c r="W38" s="59" t="s">
        <v>46</v>
      </c>
      <c r="X38" s="59"/>
      <c r="Y38" s="59"/>
      <c r="Z38" s="1206"/>
      <c r="AA38" s="1206"/>
      <c r="AB38" s="60" t="s">
        <v>47</v>
      </c>
      <c r="AC38" s="34"/>
      <c r="AD38" s="1238"/>
      <c r="AE38" s="1239"/>
      <c r="AF38" s="12"/>
      <c r="AG38" s="57"/>
      <c r="AH38" s="57"/>
      <c r="AI38" s="57"/>
      <c r="AJ38" s="57"/>
      <c r="AK38" s="57"/>
      <c r="AL38" s="57"/>
      <c r="AM38" s="57"/>
      <c r="AN38" s="57"/>
      <c r="AO38" s="57"/>
      <c r="AP38" s="57"/>
      <c r="AQ38" s="57"/>
    </row>
    <row r="39" spans="1:43" s="58" customFormat="1" ht="30" customHeight="1" thickBot="1">
      <c r="A39" s="1207"/>
      <c r="B39" s="1263"/>
      <c r="C39" s="1264"/>
      <c r="D39" s="1264"/>
      <c r="E39" s="1264"/>
      <c r="F39" s="1265"/>
      <c r="G39" s="1248" t="s">
        <v>164</v>
      </c>
      <c r="H39" s="1249"/>
      <c r="I39" s="1250"/>
      <c r="J39" s="1251"/>
      <c r="K39" s="1252"/>
      <c r="L39" s="105" t="s">
        <v>10</v>
      </c>
      <c r="M39" s="1253"/>
      <c r="N39" s="1253"/>
      <c r="O39" s="106" t="s">
        <v>6</v>
      </c>
      <c r="P39" s="106" t="s">
        <v>7</v>
      </c>
      <c r="Q39" s="1253"/>
      <c r="R39" s="1253"/>
      <c r="S39" s="105" t="s">
        <v>10</v>
      </c>
      <c r="T39" s="1253"/>
      <c r="U39" s="1253"/>
      <c r="V39" s="105" t="s">
        <v>6</v>
      </c>
      <c r="W39" s="107" t="s">
        <v>46</v>
      </c>
      <c r="X39" s="107"/>
      <c r="Y39" s="107"/>
      <c r="Z39" s="1253"/>
      <c r="AA39" s="1253"/>
      <c r="AB39" s="108" t="s">
        <v>47</v>
      </c>
      <c r="AC39" s="35"/>
      <c r="AD39" s="1254"/>
      <c r="AE39" s="1255"/>
      <c r="AF39" s="12"/>
      <c r="AG39" s="57"/>
      <c r="AH39" s="57"/>
      <c r="AI39" s="57"/>
      <c r="AJ39" s="57"/>
      <c r="AK39" s="57"/>
      <c r="AL39" s="57"/>
      <c r="AM39" s="57"/>
      <c r="AN39" s="57"/>
      <c r="AO39" s="57"/>
      <c r="AP39" s="57"/>
      <c r="AQ39" s="57"/>
    </row>
    <row r="40" spans="1:43" s="58" customFormat="1" ht="24.6" customHeight="1" thickBot="1">
      <c r="A40" s="1207"/>
      <c r="B40" s="1263"/>
      <c r="C40" s="1264"/>
      <c r="D40" s="1264"/>
      <c r="E40" s="1264"/>
      <c r="F40" s="1265"/>
      <c r="G40" s="1216" t="s">
        <v>21</v>
      </c>
      <c r="H40" s="1217"/>
      <c r="I40" s="1218"/>
      <c r="J40" s="1463"/>
      <c r="K40" s="1464"/>
      <c r="L40" s="1464"/>
      <c r="M40" s="1464"/>
      <c r="N40" s="1464"/>
      <c r="O40" s="1464"/>
      <c r="P40" s="1464"/>
      <c r="Q40" s="1464"/>
      <c r="R40" s="1464"/>
      <c r="S40" s="1464"/>
      <c r="T40" s="1464"/>
      <c r="U40" s="1464"/>
      <c r="V40" s="1464"/>
      <c r="W40" s="1464"/>
      <c r="X40" s="1464"/>
      <c r="Y40" s="1464"/>
      <c r="Z40" s="1464"/>
      <c r="AA40" s="1464"/>
      <c r="AB40" s="1465"/>
      <c r="AC40" s="159" t="s">
        <v>76</v>
      </c>
      <c r="AD40" s="160"/>
      <c r="AE40" s="161"/>
      <c r="AF40" s="61"/>
      <c r="AG40" s="61"/>
      <c r="AH40" s="61"/>
      <c r="AI40" s="61"/>
      <c r="AJ40" s="61"/>
      <c r="AK40" s="61"/>
      <c r="AL40" s="61"/>
      <c r="AM40" s="61"/>
      <c r="AN40" s="61"/>
    </row>
    <row r="41" spans="1:43" s="58" customFormat="1" ht="24.6" customHeight="1" thickBot="1">
      <c r="A41" s="1207"/>
      <c r="B41" s="1263"/>
      <c r="C41" s="1264"/>
      <c r="D41" s="1264"/>
      <c r="E41" s="1264"/>
      <c r="F41" s="1265"/>
      <c r="G41" s="1106"/>
      <c r="H41" s="1107"/>
      <c r="I41" s="1108"/>
      <c r="J41" s="1466"/>
      <c r="K41" s="1467"/>
      <c r="L41" s="1467"/>
      <c r="M41" s="1467"/>
      <c r="N41" s="1467"/>
      <c r="O41" s="1467"/>
      <c r="P41" s="1467"/>
      <c r="Q41" s="1467"/>
      <c r="R41" s="1467"/>
      <c r="S41" s="1467"/>
      <c r="T41" s="1467"/>
      <c r="U41" s="1467"/>
      <c r="V41" s="1467"/>
      <c r="W41" s="1467"/>
      <c r="X41" s="1467"/>
      <c r="Y41" s="1467"/>
      <c r="Z41" s="1467"/>
      <c r="AA41" s="1467"/>
      <c r="AB41" s="1468"/>
      <c r="AC41" s="162" t="s">
        <v>74</v>
      </c>
      <c r="AD41" s="230"/>
      <c r="AE41" s="231"/>
      <c r="AF41" s="61"/>
      <c r="AG41" s="61"/>
      <c r="AH41" s="61"/>
      <c r="AI41" s="61"/>
      <c r="AJ41" s="61"/>
      <c r="AK41" s="61"/>
      <c r="AL41" s="61"/>
      <c r="AM41" s="61"/>
      <c r="AN41" s="61"/>
    </row>
    <row r="42" spans="1:43" s="58" customFormat="1" ht="24.6" customHeight="1" thickBot="1">
      <c r="A42" s="1207"/>
      <c r="B42" s="1266"/>
      <c r="C42" s="1267"/>
      <c r="D42" s="1267"/>
      <c r="E42" s="1267"/>
      <c r="F42" s="1268"/>
      <c r="G42" s="1109"/>
      <c r="H42" s="1219"/>
      <c r="I42" s="1220"/>
      <c r="J42" s="1469"/>
      <c r="K42" s="1470"/>
      <c r="L42" s="1470"/>
      <c r="M42" s="1470"/>
      <c r="N42" s="1470"/>
      <c r="O42" s="1470"/>
      <c r="P42" s="1470"/>
      <c r="Q42" s="1470"/>
      <c r="R42" s="1470"/>
      <c r="S42" s="1470"/>
      <c r="T42" s="1470"/>
      <c r="U42" s="1470"/>
      <c r="V42" s="1470"/>
      <c r="W42" s="1470"/>
      <c r="X42" s="1470"/>
      <c r="Y42" s="1470"/>
      <c r="Z42" s="1470"/>
      <c r="AA42" s="1470"/>
      <c r="AB42" s="1471"/>
      <c r="AC42" s="162" t="s">
        <v>75</v>
      </c>
      <c r="AD42" s="1155"/>
      <c r="AE42" s="1156"/>
      <c r="AF42" s="61"/>
      <c r="AG42" s="61"/>
      <c r="AH42" s="61"/>
      <c r="AI42" s="61"/>
      <c r="AJ42" s="61"/>
      <c r="AK42" s="61"/>
      <c r="AL42" s="61"/>
      <c r="AM42" s="61"/>
      <c r="AN42" s="61"/>
    </row>
    <row r="43" spans="1:43" s="58" customFormat="1" ht="30" customHeight="1" thickBot="1">
      <c r="A43" s="1207">
        <v>9</v>
      </c>
      <c r="B43" s="1170" t="s">
        <v>206</v>
      </c>
      <c r="C43" s="1171"/>
      <c r="D43" s="1171"/>
      <c r="E43" s="1171"/>
      <c r="F43" s="1179"/>
      <c r="G43" s="1244" t="s">
        <v>72</v>
      </c>
      <c r="H43" s="1245"/>
      <c r="I43" s="1246"/>
      <c r="J43" s="1460" t="s">
        <v>234</v>
      </c>
      <c r="K43" s="1461"/>
      <c r="L43" s="173" t="s">
        <v>10</v>
      </c>
      <c r="M43" s="1462" t="s">
        <v>235</v>
      </c>
      <c r="N43" s="1462"/>
      <c r="O43" s="174" t="s">
        <v>6</v>
      </c>
      <c r="P43" s="174" t="s">
        <v>7</v>
      </c>
      <c r="Q43" s="1461" t="s">
        <v>236</v>
      </c>
      <c r="R43" s="1461"/>
      <c r="S43" s="173" t="s">
        <v>10</v>
      </c>
      <c r="T43" s="1462" t="s">
        <v>227</v>
      </c>
      <c r="U43" s="1462"/>
      <c r="V43" s="173" t="s">
        <v>6</v>
      </c>
      <c r="W43" s="175" t="s">
        <v>70</v>
      </c>
      <c r="X43" s="1461" t="s">
        <v>309</v>
      </c>
      <c r="Y43" s="1461"/>
      <c r="Z43" s="173" t="s">
        <v>71</v>
      </c>
      <c r="AA43" s="1462" t="s">
        <v>227</v>
      </c>
      <c r="AB43" s="1462"/>
      <c r="AC43" s="176" t="s">
        <v>69</v>
      </c>
      <c r="AD43" s="177"/>
      <c r="AE43" s="178"/>
      <c r="AF43" s="12"/>
      <c r="AG43" s="57"/>
      <c r="AH43" s="57"/>
      <c r="AI43" s="57"/>
      <c r="AJ43" s="57"/>
      <c r="AK43" s="57"/>
      <c r="AL43" s="57"/>
      <c r="AM43" s="57"/>
      <c r="AN43" s="57"/>
      <c r="AO43" s="57"/>
      <c r="AP43" s="57"/>
      <c r="AQ43" s="57"/>
    </row>
    <row r="44" spans="1:43" s="58" customFormat="1" ht="30" customHeight="1" thickBot="1">
      <c r="A44" s="1240"/>
      <c r="B44" s="1241"/>
      <c r="C44" s="1242"/>
      <c r="D44" s="1242"/>
      <c r="E44" s="1242"/>
      <c r="F44" s="1243"/>
      <c r="G44" s="1210" t="s">
        <v>73</v>
      </c>
      <c r="H44" s="1211"/>
      <c r="I44" s="1212"/>
      <c r="J44" s="1157" t="s">
        <v>237</v>
      </c>
      <c r="K44" s="1157"/>
      <c r="L44" s="179" t="s">
        <v>2</v>
      </c>
      <c r="M44" s="264" t="s">
        <v>234</v>
      </c>
      <c r="N44" s="179" t="s">
        <v>3</v>
      </c>
      <c r="O44" s="264" t="s">
        <v>238</v>
      </c>
      <c r="P44" s="180" t="s">
        <v>4</v>
      </c>
      <c r="Q44" s="181" t="s">
        <v>7</v>
      </c>
      <c r="R44" s="1160" t="s">
        <v>239</v>
      </c>
      <c r="S44" s="1157"/>
      <c r="T44" s="179" t="s">
        <v>2</v>
      </c>
      <c r="U44" s="264" t="s">
        <v>241</v>
      </c>
      <c r="V44" s="179" t="s">
        <v>3</v>
      </c>
      <c r="W44" s="264" t="s">
        <v>242</v>
      </c>
      <c r="X44" s="180" t="s">
        <v>4</v>
      </c>
      <c r="Y44" s="1215"/>
      <c r="Z44" s="1215"/>
      <c r="AA44" s="226"/>
      <c r="AB44" s="226"/>
      <c r="AC44" s="226"/>
      <c r="AD44" s="182"/>
      <c r="AE44" s="183"/>
      <c r="AF44" s="12"/>
      <c r="AG44" s="57"/>
      <c r="AH44" s="57"/>
      <c r="AI44" s="57"/>
      <c r="AJ44" s="57"/>
      <c r="AK44" s="57"/>
      <c r="AL44" s="57"/>
      <c r="AM44" s="57"/>
      <c r="AN44" s="57"/>
      <c r="AO44" s="57"/>
      <c r="AP44" s="57"/>
      <c r="AQ44" s="57"/>
    </row>
    <row r="45" spans="1:43" s="58" customFormat="1" ht="30" customHeight="1" thickBot="1">
      <c r="A45" s="1177">
        <v>10</v>
      </c>
      <c r="B45" s="1170" t="s">
        <v>174</v>
      </c>
      <c r="C45" s="1171"/>
      <c r="D45" s="1171"/>
      <c r="E45" s="1171"/>
      <c r="F45" s="1179"/>
      <c r="G45" s="1180" t="s">
        <v>58</v>
      </c>
      <c r="H45" s="1181"/>
      <c r="I45" s="1181"/>
      <c r="J45" s="1181"/>
      <c r="K45" s="1182"/>
      <c r="L45" s="240" t="s">
        <v>221</v>
      </c>
      <c r="M45" s="184" t="s">
        <v>120</v>
      </c>
      <c r="N45" s="185"/>
      <c r="O45" s="242" t="s">
        <v>97</v>
      </c>
      <c r="P45" s="184" t="s">
        <v>121</v>
      </c>
      <c r="Q45" s="186"/>
      <c r="R45" s="186"/>
      <c r="S45" s="186"/>
      <c r="T45" s="186"/>
      <c r="U45" s="186"/>
      <c r="V45" s="186"/>
      <c r="W45" s="186"/>
      <c r="X45" s="186"/>
      <c r="Y45" s="186"/>
      <c r="Z45" s="186"/>
      <c r="AA45" s="186"/>
      <c r="AB45" s="186"/>
      <c r="AC45" s="186"/>
      <c r="AD45" s="186"/>
      <c r="AE45" s="187"/>
      <c r="AF45" s="62"/>
      <c r="AG45" s="61"/>
      <c r="AH45" s="61"/>
      <c r="AI45" s="61"/>
      <c r="AJ45" s="61"/>
      <c r="AK45" s="61"/>
      <c r="AL45" s="61"/>
      <c r="AM45" s="61"/>
      <c r="AN45" s="61"/>
      <c r="AO45" s="61"/>
      <c r="AP45" s="61"/>
      <c r="AQ45" s="61"/>
    </row>
    <row r="46" spans="1:43" s="13" customFormat="1" ht="30" customHeight="1" thickBot="1">
      <c r="A46" s="1178"/>
      <c r="B46" s="1183" t="s">
        <v>190</v>
      </c>
      <c r="C46" s="1184"/>
      <c r="D46" s="1184"/>
      <c r="E46" s="1184"/>
      <c r="F46" s="1185"/>
      <c r="G46" s="1148" t="s">
        <v>191</v>
      </c>
      <c r="H46" s="1181"/>
      <c r="I46" s="1181"/>
      <c r="J46" s="1181"/>
      <c r="K46" s="1182"/>
      <c r="L46" s="1189" t="s">
        <v>192</v>
      </c>
      <c r="M46" s="1190"/>
      <c r="N46" s="1157" t="s">
        <v>259</v>
      </c>
      <c r="O46" s="1157"/>
      <c r="P46" s="179" t="s">
        <v>2</v>
      </c>
      <c r="Q46" s="264" t="s">
        <v>240</v>
      </c>
      <c r="R46" s="179" t="s">
        <v>3</v>
      </c>
      <c r="S46" s="264" t="s">
        <v>238</v>
      </c>
      <c r="T46" s="180" t="s">
        <v>4</v>
      </c>
      <c r="U46" s="181" t="s">
        <v>7</v>
      </c>
      <c r="V46" s="1158" t="s">
        <v>193</v>
      </c>
      <c r="W46" s="1159"/>
      <c r="X46" s="1160"/>
      <c r="Y46" s="1157"/>
      <c r="Z46" s="179" t="s">
        <v>2</v>
      </c>
      <c r="AA46" s="264"/>
      <c r="AB46" s="179" t="s">
        <v>3</v>
      </c>
      <c r="AC46" s="264"/>
      <c r="AD46" s="180" t="s">
        <v>4</v>
      </c>
      <c r="AE46" s="188"/>
      <c r="AF46" s="63"/>
      <c r="AG46" s="61"/>
      <c r="AH46" s="61"/>
      <c r="AI46" s="61"/>
      <c r="AJ46" s="61"/>
      <c r="AK46" s="61"/>
      <c r="AL46" s="61"/>
      <c r="AM46" s="61"/>
      <c r="AN46" s="61"/>
      <c r="AO46" s="61"/>
      <c r="AP46" s="61"/>
      <c r="AQ46" s="61"/>
    </row>
    <row r="47" spans="1:43" s="10" customFormat="1" ht="33.6" customHeight="1" thickBot="1">
      <c r="A47" s="1178"/>
      <c r="B47" s="1186"/>
      <c r="C47" s="1187"/>
      <c r="D47" s="1187"/>
      <c r="E47" s="1187"/>
      <c r="F47" s="1188"/>
      <c r="G47" s="1148" t="s">
        <v>189</v>
      </c>
      <c r="H47" s="1149"/>
      <c r="I47" s="1149"/>
      <c r="J47" s="1149"/>
      <c r="K47" s="1150"/>
      <c r="L47" s="241" t="s">
        <v>97</v>
      </c>
      <c r="M47" s="64" t="s">
        <v>122</v>
      </c>
      <c r="N47" s="65"/>
      <c r="O47" s="239" t="s">
        <v>97</v>
      </c>
      <c r="P47" s="64" t="s">
        <v>123</v>
      </c>
      <c r="Q47" s="23"/>
      <c r="R47" s="23"/>
      <c r="S47" s="239" t="s">
        <v>97</v>
      </c>
      <c r="T47" s="64" t="s">
        <v>125</v>
      </c>
      <c r="U47" s="65"/>
      <c r="V47" s="23"/>
      <c r="W47" s="23"/>
      <c r="X47" s="23"/>
      <c r="Y47" s="23"/>
      <c r="Z47" s="23"/>
      <c r="AA47" s="23"/>
      <c r="AB47" s="23"/>
      <c r="AC47" s="23"/>
      <c r="AD47" s="23"/>
      <c r="AE47" s="189"/>
      <c r="AF47" s="12"/>
      <c r="AG47" s="13"/>
      <c r="AH47" s="13"/>
      <c r="AI47" s="13"/>
      <c r="AJ47" s="13"/>
      <c r="AK47" s="13"/>
      <c r="AL47" s="13"/>
      <c r="AM47" s="13"/>
      <c r="AN47" s="13"/>
      <c r="AO47" s="13"/>
      <c r="AP47" s="13"/>
      <c r="AQ47" s="13"/>
    </row>
    <row r="48" spans="1:43" s="71" customFormat="1" ht="25.2" customHeight="1" thickBot="1">
      <c r="A48" s="1161" t="s">
        <v>203</v>
      </c>
      <c r="B48" s="1162"/>
      <c r="C48" s="1162"/>
      <c r="D48" s="1162"/>
      <c r="E48" s="1162"/>
      <c r="F48" s="1162"/>
      <c r="G48" s="1163"/>
      <c r="H48" s="1163"/>
      <c r="I48" s="1163"/>
      <c r="J48" s="1163"/>
      <c r="K48" s="1163"/>
      <c r="L48" s="1163"/>
      <c r="M48" s="1163"/>
      <c r="N48" s="1163"/>
      <c r="O48" s="1163"/>
      <c r="P48" s="1163"/>
      <c r="Q48" s="1163"/>
      <c r="R48" s="1163"/>
      <c r="S48" s="1163"/>
      <c r="T48" s="1163"/>
      <c r="U48" s="1163"/>
      <c r="V48" s="1163"/>
      <c r="W48" s="1163"/>
      <c r="X48" s="1164"/>
      <c r="Y48" s="1164"/>
      <c r="Z48" s="1164"/>
      <c r="AA48" s="1164"/>
      <c r="AB48" s="1164"/>
      <c r="AC48" s="1163"/>
      <c r="AD48" s="1163"/>
      <c r="AE48" s="1165"/>
      <c r="AF48" s="69"/>
      <c r="AG48" s="70"/>
      <c r="AH48" s="70"/>
      <c r="AI48" s="70"/>
      <c r="AJ48" s="70"/>
      <c r="AK48" s="70"/>
      <c r="AL48" s="70"/>
      <c r="AM48" s="70"/>
      <c r="AN48" s="70"/>
      <c r="AO48" s="70"/>
      <c r="AP48" s="70"/>
      <c r="AQ48" s="70"/>
    </row>
    <row r="49" spans="1:43" s="71" customFormat="1" ht="21.6" customHeight="1" thickBot="1">
      <c r="A49" s="1166">
        <v>11</v>
      </c>
      <c r="B49" s="1168" t="s">
        <v>207</v>
      </c>
      <c r="C49" s="1143"/>
      <c r="D49" s="1143"/>
      <c r="E49" s="1143"/>
      <c r="F49" s="1169"/>
      <c r="G49" s="1170" t="s">
        <v>178</v>
      </c>
      <c r="H49" s="1171"/>
      <c r="I49" s="1171"/>
      <c r="J49" s="1171"/>
      <c r="K49" s="1171"/>
      <c r="L49" s="1172"/>
      <c r="M49" s="91"/>
      <c r="N49" s="1174" t="s">
        <v>86</v>
      </c>
      <c r="O49" s="1175"/>
      <c r="P49" s="1175"/>
      <c r="Q49" s="1176"/>
      <c r="R49" s="1174" t="s">
        <v>87</v>
      </c>
      <c r="S49" s="1175"/>
      <c r="T49" s="1175"/>
      <c r="U49" s="1176"/>
      <c r="V49" s="1174" t="s">
        <v>88</v>
      </c>
      <c r="W49" s="1175"/>
      <c r="X49" s="1175"/>
      <c r="Y49" s="1176"/>
      <c r="Z49" s="1174" t="s">
        <v>89</v>
      </c>
      <c r="AA49" s="1175"/>
      <c r="AB49" s="1175"/>
      <c r="AC49" s="1176"/>
      <c r="AD49" s="1191" t="s">
        <v>154</v>
      </c>
      <c r="AE49" s="1192"/>
      <c r="AF49" s="69"/>
      <c r="AG49" s="70"/>
      <c r="AH49" s="70"/>
      <c r="AI49" s="70"/>
      <c r="AJ49" s="70"/>
      <c r="AK49" s="70"/>
      <c r="AL49" s="70"/>
      <c r="AM49" s="70"/>
      <c r="AN49" s="70"/>
      <c r="AO49" s="70"/>
      <c r="AP49" s="70"/>
      <c r="AQ49" s="70"/>
    </row>
    <row r="50" spans="1:43" s="71" customFormat="1" ht="34.950000000000003" customHeight="1">
      <c r="A50" s="1098"/>
      <c r="B50" s="1062"/>
      <c r="C50" s="1144"/>
      <c r="D50" s="1144"/>
      <c r="E50" s="1144"/>
      <c r="F50" s="1063"/>
      <c r="G50" s="1062"/>
      <c r="H50" s="1144"/>
      <c r="I50" s="1144"/>
      <c r="J50" s="1144"/>
      <c r="K50" s="1144"/>
      <c r="L50" s="1173"/>
      <c r="M50" s="163" t="s">
        <v>90</v>
      </c>
      <c r="N50" s="265"/>
      <c r="O50" s="36" t="s">
        <v>3</v>
      </c>
      <c r="P50" s="267"/>
      <c r="Q50" s="37" t="s">
        <v>4</v>
      </c>
      <c r="R50" s="265"/>
      <c r="S50" s="36" t="s">
        <v>3</v>
      </c>
      <c r="T50" s="267"/>
      <c r="U50" s="37" t="s">
        <v>4</v>
      </c>
      <c r="V50" s="265"/>
      <c r="W50" s="36" t="s">
        <v>3</v>
      </c>
      <c r="X50" s="267"/>
      <c r="Y50" s="37" t="s">
        <v>4</v>
      </c>
      <c r="Z50" s="265"/>
      <c r="AA50" s="36" t="s">
        <v>3</v>
      </c>
      <c r="AB50" s="267"/>
      <c r="AC50" s="37" t="s">
        <v>4</v>
      </c>
      <c r="AD50" s="1193"/>
      <c r="AE50" s="1194"/>
      <c r="AF50" s="69"/>
      <c r="AG50" s="70"/>
      <c r="AH50" s="70"/>
      <c r="AI50" s="70"/>
      <c r="AJ50" s="70"/>
      <c r="AK50" s="70"/>
      <c r="AL50" s="70"/>
      <c r="AM50" s="70"/>
      <c r="AN50" s="70"/>
      <c r="AO50" s="70"/>
      <c r="AP50" s="70"/>
      <c r="AQ50" s="70"/>
    </row>
    <row r="51" spans="1:43" s="71" customFormat="1" ht="34.950000000000003" customHeight="1" thickBot="1">
      <c r="A51" s="1098"/>
      <c r="B51" s="1062"/>
      <c r="C51" s="1144"/>
      <c r="D51" s="1144"/>
      <c r="E51" s="1144"/>
      <c r="F51" s="1063"/>
      <c r="G51" s="1197" t="s">
        <v>183</v>
      </c>
      <c r="H51" s="1198"/>
      <c r="I51" s="1198"/>
      <c r="J51" s="1198"/>
      <c r="K51" s="1198"/>
      <c r="L51" s="1199"/>
      <c r="M51" s="92" t="s">
        <v>91</v>
      </c>
      <c r="N51" s="266"/>
      <c r="O51" s="38" t="s">
        <v>3</v>
      </c>
      <c r="P51" s="268"/>
      <c r="Q51" s="39" t="s">
        <v>4</v>
      </c>
      <c r="R51" s="266"/>
      <c r="S51" s="38" t="s">
        <v>3</v>
      </c>
      <c r="T51" s="268"/>
      <c r="U51" s="39" t="s">
        <v>4</v>
      </c>
      <c r="V51" s="266"/>
      <c r="W51" s="38" t="s">
        <v>3</v>
      </c>
      <c r="X51" s="268"/>
      <c r="Y51" s="39" t="s">
        <v>4</v>
      </c>
      <c r="Z51" s="266"/>
      <c r="AA51" s="38" t="s">
        <v>3</v>
      </c>
      <c r="AB51" s="268"/>
      <c r="AC51" s="39" t="s">
        <v>4</v>
      </c>
      <c r="AD51" s="1195"/>
      <c r="AE51" s="1196"/>
      <c r="AF51" s="69"/>
      <c r="AG51" s="70"/>
      <c r="AH51" s="70"/>
      <c r="AI51" s="70"/>
      <c r="AJ51" s="70"/>
      <c r="AK51" s="70"/>
      <c r="AL51" s="70"/>
      <c r="AM51" s="70"/>
      <c r="AN51" s="70"/>
      <c r="AO51" s="70"/>
      <c r="AP51" s="70"/>
      <c r="AQ51" s="70"/>
    </row>
    <row r="52" spans="1:43" s="71" customFormat="1" ht="34.950000000000003" customHeight="1" thickBot="1">
      <c r="A52" s="1098"/>
      <c r="B52" s="1183" t="s">
        <v>179</v>
      </c>
      <c r="C52" s="1184"/>
      <c r="D52" s="1184"/>
      <c r="E52" s="1184"/>
      <c r="F52" s="1185"/>
      <c r="G52" s="1203" t="s">
        <v>153</v>
      </c>
      <c r="H52" s="1204"/>
      <c r="I52" s="1204"/>
      <c r="J52" s="1204"/>
      <c r="K52" s="1204"/>
      <c r="L52" s="1204"/>
      <c r="M52" s="1205"/>
      <c r="N52" s="1146"/>
      <c r="O52" s="1147"/>
      <c r="P52" s="1147"/>
      <c r="Q52" s="164" t="s">
        <v>20</v>
      </c>
      <c r="R52" s="1146"/>
      <c r="S52" s="1147"/>
      <c r="T52" s="1147"/>
      <c r="U52" s="164" t="s">
        <v>20</v>
      </c>
      <c r="V52" s="1146"/>
      <c r="W52" s="1147"/>
      <c r="X52" s="1147"/>
      <c r="Y52" s="164" t="s">
        <v>20</v>
      </c>
      <c r="Z52" s="1146"/>
      <c r="AA52" s="1147"/>
      <c r="AB52" s="1147"/>
      <c r="AC52" s="164" t="s">
        <v>20</v>
      </c>
      <c r="AD52" s="223"/>
      <c r="AE52" s="222"/>
      <c r="AF52" s="69"/>
      <c r="AG52" s="70"/>
      <c r="AH52" s="70"/>
      <c r="AI52" s="70"/>
      <c r="AJ52" s="70"/>
      <c r="AK52" s="70"/>
      <c r="AL52" s="70"/>
      <c r="AM52" s="70"/>
      <c r="AN52" s="70"/>
      <c r="AO52" s="70"/>
      <c r="AP52" s="70"/>
      <c r="AQ52" s="70"/>
    </row>
    <row r="53" spans="1:43" s="71" customFormat="1" ht="34.950000000000003" customHeight="1" thickBot="1">
      <c r="A53" s="1098"/>
      <c r="B53" s="1183"/>
      <c r="C53" s="1184"/>
      <c r="D53" s="1184"/>
      <c r="E53" s="1184"/>
      <c r="F53" s="1185"/>
      <c r="G53" s="1148" t="s">
        <v>155</v>
      </c>
      <c r="H53" s="1149"/>
      <c r="I53" s="1149"/>
      <c r="J53" s="1149"/>
      <c r="K53" s="1149"/>
      <c r="L53" s="1149"/>
      <c r="M53" s="1150"/>
      <c r="N53" s="165"/>
      <c r="O53" s="166" t="s">
        <v>9</v>
      </c>
      <c r="P53" s="167"/>
      <c r="Q53" s="168" t="s">
        <v>6</v>
      </c>
      <c r="R53" s="165"/>
      <c r="S53" s="166" t="s">
        <v>9</v>
      </c>
      <c r="T53" s="167"/>
      <c r="U53" s="168" t="s">
        <v>6</v>
      </c>
      <c r="V53" s="165"/>
      <c r="W53" s="166" t="s">
        <v>9</v>
      </c>
      <c r="X53" s="167"/>
      <c r="Y53" s="168" t="s">
        <v>6</v>
      </c>
      <c r="Z53" s="165"/>
      <c r="AA53" s="166" t="s">
        <v>9</v>
      </c>
      <c r="AB53" s="167"/>
      <c r="AC53" s="168" t="s">
        <v>6</v>
      </c>
      <c r="AD53" s="223"/>
      <c r="AE53" s="222"/>
      <c r="AF53" s="69"/>
      <c r="AG53" s="70"/>
      <c r="AH53" s="70"/>
      <c r="AI53" s="70"/>
      <c r="AJ53" s="70"/>
      <c r="AK53" s="70"/>
      <c r="AL53" s="70"/>
      <c r="AM53" s="70"/>
      <c r="AN53" s="70"/>
      <c r="AO53" s="70"/>
      <c r="AP53" s="70"/>
      <c r="AQ53" s="70"/>
    </row>
    <row r="54" spans="1:43" s="71" customFormat="1" ht="34.950000000000003" customHeight="1" thickBot="1">
      <c r="A54" s="1098"/>
      <c r="B54" s="1183"/>
      <c r="C54" s="1184"/>
      <c r="D54" s="1184"/>
      <c r="E54" s="1184"/>
      <c r="F54" s="1185"/>
      <c r="G54" s="1148" t="s">
        <v>152</v>
      </c>
      <c r="H54" s="1149"/>
      <c r="I54" s="1149"/>
      <c r="J54" s="1149"/>
      <c r="K54" s="1149"/>
      <c r="L54" s="1149"/>
      <c r="M54" s="1150"/>
      <c r="N54" s="165"/>
      <c r="O54" s="166" t="s">
        <v>9</v>
      </c>
      <c r="P54" s="167"/>
      <c r="Q54" s="168" t="s">
        <v>6</v>
      </c>
      <c r="R54" s="165"/>
      <c r="S54" s="166" t="s">
        <v>9</v>
      </c>
      <c r="T54" s="167"/>
      <c r="U54" s="168" t="s">
        <v>6</v>
      </c>
      <c r="V54" s="165"/>
      <c r="W54" s="166" t="s">
        <v>9</v>
      </c>
      <c r="X54" s="167"/>
      <c r="Y54" s="168" t="s">
        <v>6</v>
      </c>
      <c r="Z54" s="165"/>
      <c r="AA54" s="166" t="s">
        <v>9</v>
      </c>
      <c r="AB54" s="167"/>
      <c r="AC54" s="168" t="s">
        <v>6</v>
      </c>
      <c r="AD54" s="223"/>
      <c r="AE54" s="222"/>
      <c r="AF54" s="69"/>
      <c r="AG54" s="70"/>
      <c r="AH54" s="70"/>
      <c r="AI54" s="70"/>
      <c r="AJ54" s="70"/>
      <c r="AK54" s="70"/>
      <c r="AL54" s="70"/>
      <c r="AM54" s="70"/>
      <c r="AN54" s="70"/>
      <c r="AO54" s="70"/>
      <c r="AP54" s="70"/>
      <c r="AQ54" s="70"/>
    </row>
    <row r="55" spans="1:43" s="71" customFormat="1" ht="32.4" customHeight="1" thickBot="1">
      <c r="A55" s="1167"/>
      <c r="B55" s="1200"/>
      <c r="C55" s="1201"/>
      <c r="D55" s="1201"/>
      <c r="E55" s="1201"/>
      <c r="F55" s="1202"/>
      <c r="G55" s="1148" t="s">
        <v>139</v>
      </c>
      <c r="H55" s="1149"/>
      <c r="I55" s="1149"/>
      <c r="J55" s="1149"/>
      <c r="K55" s="1149"/>
      <c r="L55" s="1149"/>
      <c r="M55" s="1150"/>
      <c r="N55" s="235" t="s">
        <v>97</v>
      </c>
      <c r="O55" s="169" t="s">
        <v>130</v>
      </c>
      <c r="P55" s="236" t="s">
        <v>97</v>
      </c>
      <c r="Q55" s="169" t="s">
        <v>124</v>
      </c>
      <c r="R55" s="170" t="s">
        <v>140</v>
      </c>
      <c r="S55" s="169"/>
      <c r="T55" s="171"/>
      <c r="U55" s="169"/>
      <c r="V55" s="169"/>
      <c r="W55" s="169"/>
      <c r="X55" s="171"/>
      <c r="Y55" s="169"/>
      <c r="Z55" s="171"/>
      <c r="AA55" s="169"/>
      <c r="AB55" s="171"/>
      <c r="AC55" s="172"/>
      <c r="AD55" s="223"/>
      <c r="AE55" s="222"/>
      <c r="AF55" s="69"/>
      <c r="AG55" s="70"/>
      <c r="AH55" s="70"/>
      <c r="AI55" s="70"/>
      <c r="AJ55" s="70"/>
      <c r="AK55" s="70"/>
      <c r="AL55" s="70"/>
      <c r="AM55" s="70"/>
      <c r="AN55" s="70"/>
      <c r="AO55" s="70"/>
      <c r="AP55" s="70"/>
      <c r="AQ55" s="70"/>
    </row>
    <row r="56" spans="1:43" s="10" customFormat="1" ht="24.6" customHeight="1" thickBot="1">
      <c r="A56" s="1151" t="s">
        <v>44</v>
      </c>
      <c r="B56" s="1152"/>
      <c r="C56" s="1152"/>
      <c r="D56" s="1152"/>
      <c r="E56" s="1152"/>
      <c r="F56" s="1152"/>
      <c r="G56" s="1153"/>
      <c r="H56" s="1153"/>
      <c r="I56" s="1153"/>
      <c r="J56" s="1153"/>
      <c r="K56" s="1153"/>
      <c r="L56" s="1153"/>
      <c r="M56" s="1153"/>
      <c r="N56" s="1153"/>
      <c r="O56" s="1153"/>
      <c r="P56" s="1153"/>
      <c r="Q56" s="1153"/>
      <c r="R56" s="1153"/>
      <c r="S56" s="1153"/>
      <c r="T56" s="1153"/>
      <c r="U56" s="1153"/>
      <c r="V56" s="1153"/>
      <c r="W56" s="1153"/>
      <c r="X56" s="1153"/>
      <c r="Y56" s="1153"/>
      <c r="Z56" s="1153"/>
      <c r="AA56" s="1153"/>
      <c r="AB56" s="1153"/>
      <c r="AC56" s="1153"/>
      <c r="AD56" s="1153"/>
      <c r="AE56" s="1154"/>
      <c r="AF56" s="12"/>
      <c r="AG56" s="13"/>
      <c r="AH56" s="13"/>
      <c r="AI56" s="13"/>
      <c r="AJ56" s="13"/>
      <c r="AK56" s="13"/>
      <c r="AL56" s="13"/>
      <c r="AM56" s="13"/>
      <c r="AN56" s="13"/>
      <c r="AO56" s="13"/>
      <c r="AP56" s="13"/>
      <c r="AQ56" s="13"/>
    </row>
    <row r="57" spans="1:43" s="10" customFormat="1" ht="30" customHeight="1" thickBot="1">
      <c r="A57" s="1141">
        <v>12</v>
      </c>
      <c r="B57" s="1142" t="s">
        <v>43</v>
      </c>
      <c r="C57" s="1143"/>
      <c r="D57" s="1143"/>
      <c r="E57" s="1143"/>
      <c r="F57" s="1143"/>
      <c r="G57" s="234" t="s">
        <v>98</v>
      </c>
      <c r="H57" s="224" t="s">
        <v>126</v>
      </c>
      <c r="I57" s="27"/>
      <c r="J57" s="1472"/>
      <c r="K57" s="1472"/>
      <c r="L57" s="28" t="s">
        <v>2</v>
      </c>
      <c r="M57" s="1472"/>
      <c r="N57" s="1472"/>
      <c r="O57" s="28" t="s">
        <v>3</v>
      </c>
      <c r="P57" s="1472"/>
      <c r="Q57" s="1472"/>
      <c r="R57" s="28" t="s">
        <v>4</v>
      </c>
      <c r="S57" s="29"/>
      <c r="T57" s="30" t="s">
        <v>7</v>
      </c>
      <c r="U57" s="1472"/>
      <c r="V57" s="1472"/>
      <c r="W57" s="28" t="s">
        <v>2</v>
      </c>
      <c r="X57" s="1472"/>
      <c r="Y57" s="1472"/>
      <c r="Z57" s="28" t="s">
        <v>3</v>
      </c>
      <c r="AA57" s="1472"/>
      <c r="AB57" s="1472"/>
      <c r="AC57" s="28" t="s">
        <v>4</v>
      </c>
      <c r="AD57" s="31"/>
      <c r="AE57" s="190"/>
      <c r="AF57" s="12"/>
      <c r="AG57" s="13"/>
      <c r="AH57" s="13"/>
      <c r="AI57" s="13"/>
      <c r="AJ57" s="13"/>
      <c r="AK57" s="13"/>
      <c r="AL57" s="13"/>
      <c r="AM57" s="13"/>
      <c r="AN57" s="13"/>
      <c r="AO57" s="13"/>
      <c r="AP57" s="13"/>
      <c r="AQ57" s="13"/>
    </row>
    <row r="58" spans="1:43" s="10" customFormat="1" ht="30" customHeight="1" thickBot="1">
      <c r="A58" s="1141"/>
      <c r="B58" s="1062"/>
      <c r="C58" s="1144"/>
      <c r="D58" s="1144"/>
      <c r="E58" s="1144"/>
      <c r="F58" s="1145"/>
      <c r="G58" s="234" t="s">
        <v>98</v>
      </c>
      <c r="H58" s="191" t="s">
        <v>127</v>
      </c>
      <c r="I58" s="192"/>
      <c r="J58" s="1473"/>
      <c r="K58" s="1473"/>
      <c r="L58" s="193" t="s">
        <v>2</v>
      </c>
      <c r="M58" s="1473"/>
      <c r="N58" s="1473"/>
      <c r="O58" s="193" t="s">
        <v>3</v>
      </c>
      <c r="P58" s="1473"/>
      <c r="Q58" s="1473"/>
      <c r="R58" s="193" t="s">
        <v>4</v>
      </c>
      <c r="S58" s="194"/>
      <c r="T58" s="195" t="s">
        <v>7</v>
      </c>
      <c r="U58" s="1473"/>
      <c r="V58" s="1473"/>
      <c r="W58" s="193" t="s">
        <v>2</v>
      </c>
      <c r="X58" s="1473"/>
      <c r="Y58" s="1473"/>
      <c r="Z58" s="193" t="s">
        <v>3</v>
      </c>
      <c r="AA58" s="1473"/>
      <c r="AB58" s="1473"/>
      <c r="AC58" s="193" t="s">
        <v>4</v>
      </c>
      <c r="AD58" s="196"/>
      <c r="AE58" s="197"/>
      <c r="AF58" s="12"/>
      <c r="AG58" s="13"/>
      <c r="AH58" s="13"/>
      <c r="AI58" s="13"/>
      <c r="AJ58" s="13"/>
      <c r="AK58" s="13"/>
      <c r="AL58" s="13"/>
      <c r="AM58" s="13"/>
      <c r="AN58" s="13"/>
      <c r="AO58" s="13"/>
      <c r="AP58" s="13"/>
      <c r="AQ58" s="13"/>
    </row>
    <row r="59" spans="1:43" s="10" customFormat="1" ht="30" customHeight="1" thickBot="1">
      <c r="A59" s="1141">
        <v>13</v>
      </c>
      <c r="B59" s="1142" t="s">
        <v>94</v>
      </c>
      <c r="C59" s="1143"/>
      <c r="D59" s="1143"/>
      <c r="E59" s="1143"/>
      <c r="F59" s="1143"/>
      <c r="G59" s="234" t="s">
        <v>98</v>
      </c>
      <c r="H59" s="224" t="s">
        <v>126</v>
      </c>
      <c r="I59" s="192"/>
      <c r="J59" s="1473"/>
      <c r="K59" s="1473"/>
      <c r="L59" s="28" t="s">
        <v>2</v>
      </c>
      <c r="M59" s="1472"/>
      <c r="N59" s="1472"/>
      <c r="O59" s="28" t="s">
        <v>3</v>
      </c>
      <c r="P59" s="1472"/>
      <c r="Q59" s="1472"/>
      <c r="R59" s="28" t="s">
        <v>4</v>
      </c>
      <c r="S59" s="29"/>
      <c r="T59" s="30" t="s">
        <v>7</v>
      </c>
      <c r="U59" s="1472"/>
      <c r="V59" s="1472"/>
      <c r="W59" s="28" t="s">
        <v>2</v>
      </c>
      <c r="X59" s="1472"/>
      <c r="Y59" s="1472"/>
      <c r="Z59" s="28" t="s">
        <v>3</v>
      </c>
      <c r="AA59" s="1472"/>
      <c r="AB59" s="1472"/>
      <c r="AC59" s="28" t="s">
        <v>4</v>
      </c>
      <c r="AD59" s="31"/>
      <c r="AE59" s="190"/>
      <c r="AF59" s="12"/>
      <c r="AG59" s="13"/>
      <c r="AH59" s="13"/>
      <c r="AI59" s="13"/>
      <c r="AJ59" s="13"/>
      <c r="AK59" s="13"/>
      <c r="AL59" s="13"/>
      <c r="AM59" s="13"/>
      <c r="AN59" s="13"/>
      <c r="AO59" s="13"/>
      <c r="AP59" s="13"/>
      <c r="AQ59" s="13"/>
    </row>
    <row r="60" spans="1:43" s="10" customFormat="1" ht="30" customHeight="1" thickBot="1">
      <c r="A60" s="1141"/>
      <c r="B60" s="1062"/>
      <c r="C60" s="1144"/>
      <c r="D60" s="1144"/>
      <c r="E60" s="1144"/>
      <c r="F60" s="1145"/>
      <c r="G60" s="234" t="s">
        <v>98</v>
      </c>
      <c r="H60" s="191" t="s">
        <v>127</v>
      </c>
      <c r="I60" s="198"/>
      <c r="J60" s="1476"/>
      <c r="K60" s="1476"/>
      <c r="L60" s="193" t="s">
        <v>2</v>
      </c>
      <c r="M60" s="1473"/>
      <c r="N60" s="1473"/>
      <c r="O60" s="193" t="s">
        <v>3</v>
      </c>
      <c r="P60" s="1473"/>
      <c r="Q60" s="1473"/>
      <c r="R60" s="193" t="s">
        <v>4</v>
      </c>
      <c r="S60" s="194"/>
      <c r="T60" s="195" t="s">
        <v>7</v>
      </c>
      <c r="U60" s="1473"/>
      <c r="V60" s="1473"/>
      <c r="W60" s="193" t="s">
        <v>2</v>
      </c>
      <c r="X60" s="1473"/>
      <c r="Y60" s="1473"/>
      <c r="Z60" s="193" t="s">
        <v>3</v>
      </c>
      <c r="AA60" s="1473"/>
      <c r="AB60" s="1473"/>
      <c r="AC60" s="193" t="s">
        <v>4</v>
      </c>
      <c r="AD60" s="196"/>
      <c r="AE60" s="197"/>
      <c r="AF60" s="12"/>
      <c r="AG60" s="13"/>
      <c r="AH60" s="13"/>
      <c r="AI60" s="13"/>
      <c r="AJ60" s="13"/>
      <c r="AK60" s="13"/>
      <c r="AL60" s="13"/>
      <c r="AM60" s="13"/>
      <c r="AN60" s="13"/>
      <c r="AO60" s="13"/>
      <c r="AP60" s="13"/>
      <c r="AQ60" s="13"/>
    </row>
    <row r="61" spans="1:43" s="10" customFormat="1" ht="30" customHeight="1" thickBot="1">
      <c r="A61" s="125">
        <v>14</v>
      </c>
      <c r="B61" s="1130" t="s">
        <v>38</v>
      </c>
      <c r="C61" s="1131"/>
      <c r="D61" s="1131"/>
      <c r="E61" s="1131"/>
      <c r="F61" s="1131"/>
      <c r="G61" s="1474"/>
      <c r="H61" s="1475"/>
      <c r="I61" s="210" t="s">
        <v>2</v>
      </c>
      <c r="J61" s="1475"/>
      <c r="K61" s="1475"/>
      <c r="L61" s="210" t="s">
        <v>3</v>
      </c>
      <c r="M61" s="1475"/>
      <c r="N61" s="1475"/>
      <c r="O61" s="210" t="s">
        <v>4</v>
      </c>
      <c r="P61" s="211"/>
      <c r="Q61" s="1134"/>
      <c r="R61" s="1134"/>
      <c r="S61" s="1134"/>
      <c r="T61" s="1134"/>
      <c r="U61" s="1134"/>
      <c r="V61" s="1134"/>
      <c r="W61" s="1134"/>
      <c r="X61" s="1134"/>
      <c r="Y61" s="1134"/>
      <c r="Z61" s="1134"/>
      <c r="AA61" s="1134"/>
      <c r="AB61" s="1134"/>
      <c r="AC61" s="1134"/>
      <c r="AD61" s="1134"/>
      <c r="AE61" s="1135"/>
      <c r="AF61" s="12"/>
      <c r="AG61" s="13"/>
      <c r="AH61" s="13"/>
      <c r="AI61" s="13"/>
      <c r="AJ61" s="13"/>
      <c r="AK61" s="13"/>
      <c r="AL61" s="13"/>
      <c r="AM61" s="13"/>
      <c r="AN61" s="13"/>
      <c r="AO61" s="13"/>
      <c r="AP61" s="13"/>
      <c r="AQ61" s="13"/>
    </row>
    <row r="62" spans="1:43" s="10" customFormat="1" ht="25.2" customHeight="1" thickBot="1">
      <c r="A62" s="1136" t="s">
        <v>40</v>
      </c>
      <c r="B62" s="1137"/>
      <c r="C62" s="1137"/>
      <c r="D62" s="1137"/>
      <c r="E62" s="1137"/>
      <c r="F62" s="1137"/>
      <c r="G62" s="1137"/>
      <c r="H62" s="1137"/>
      <c r="I62" s="1137"/>
      <c r="J62" s="1137"/>
      <c r="K62" s="1137"/>
      <c r="L62" s="1137"/>
      <c r="M62" s="1137"/>
      <c r="N62" s="1137"/>
      <c r="O62" s="1137"/>
      <c r="P62" s="1137"/>
      <c r="Q62" s="1137"/>
      <c r="R62" s="1137"/>
      <c r="S62" s="1137"/>
      <c r="T62" s="1137"/>
      <c r="U62" s="1137"/>
      <c r="V62" s="1137"/>
      <c r="W62" s="1137"/>
      <c r="X62" s="1137"/>
      <c r="Y62" s="1137"/>
      <c r="Z62" s="1137"/>
      <c r="AA62" s="1137"/>
      <c r="AB62" s="1137"/>
      <c r="AC62" s="1137"/>
      <c r="AD62" s="1137"/>
      <c r="AE62" s="1138"/>
      <c r="AF62" s="12"/>
      <c r="AG62" s="13"/>
      <c r="AH62" s="13"/>
      <c r="AI62" s="13"/>
      <c r="AJ62" s="13"/>
      <c r="AK62" s="13"/>
      <c r="AL62" s="13"/>
      <c r="AM62" s="13"/>
      <c r="AN62" s="13"/>
      <c r="AO62" s="13"/>
      <c r="AP62" s="13"/>
      <c r="AQ62" s="13"/>
    </row>
    <row r="63" spans="1:43" s="10" customFormat="1" ht="66" customHeight="1" thickBot="1">
      <c r="A63" s="1082" t="s">
        <v>40</v>
      </c>
      <c r="B63" s="1083"/>
      <c r="C63" s="1083"/>
      <c r="D63" s="1083"/>
      <c r="E63" s="1083"/>
      <c r="F63" s="1084"/>
      <c r="G63" s="1479"/>
      <c r="H63" s="1480"/>
      <c r="I63" s="1480"/>
      <c r="J63" s="1480"/>
      <c r="K63" s="1480"/>
      <c r="L63" s="1480"/>
      <c r="M63" s="1480"/>
      <c r="N63" s="1480"/>
      <c r="O63" s="1480"/>
      <c r="P63" s="1480"/>
      <c r="Q63" s="1480"/>
      <c r="R63" s="1480"/>
      <c r="S63" s="1480"/>
      <c r="T63" s="1480"/>
      <c r="U63" s="1480"/>
      <c r="V63" s="1480"/>
      <c r="W63" s="1480"/>
      <c r="X63" s="1480"/>
      <c r="Y63" s="1480"/>
      <c r="Z63" s="1480"/>
      <c r="AA63" s="1480"/>
      <c r="AB63" s="1480"/>
      <c r="AC63" s="1480"/>
      <c r="AD63" s="1480"/>
      <c r="AE63" s="1481"/>
      <c r="AF63" s="12"/>
      <c r="AG63" s="13"/>
      <c r="AH63" s="13"/>
      <c r="AI63" s="13"/>
      <c r="AJ63" s="13"/>
      <c r="AK63" s="13"/>
      <c r="AL63" s="13"/>
      <c r="AM63" s="13"/>
      <c r="AN63" s="13"/>
      <c r="AO63" s="13"/>
      <c r="AP63" s="13"/>
      <c r="AQ63" s="13"/>
    </row>
    <row r="64" spans="1:43" s="68" customFormat="1" ht="36.75" customHeight="1" thickBot="1">
      <c r="A64" s="1088" t="s">
        <v>80</v>
      </c>
      <c r="B64" s="1089"/>
      <c r="C64" s="1089"/>
      <c r="D64" s="1089"/>
      <c r="E64" s="1089"/>
      <c r="F64" s="1089"/>
      <c r="G64" s="1090"/>
      <c r="H64" s="1090"/>
      <c r="I64" s="1090"/>
      <c r="J64" s="1090"/>
      <c r="K64" s="1090"/>
      <c r="L64" s="1090"/>
      <c r="M64" s="1090"/>
      <c r="N64" s="1090"/>
      <c r="O64" s="1090"/>
      <c r="P64" s="1090"/>
      <c r="Q64" s="1090"/>
      <c r="R64" s="1090"/>
      <c r="S64" s="1090"/>
      <c r="T64" s="1090"/>
      <c r="U64" s="1090"/>
      <c r="V64" s="1090"/>
      <c r="W64" s="1090"/>
      <c r="X64" s="1090"/>
      <c r="Y64" s="1090"/>
      <c r="Z64" s="1090"/>
      <c r="AA64" s="1090"/>
      <c r="AB64" s="1090"/>
      <c r="AC64" s="1090"/>
      <c r="AD64" s="1090"/>
      <c r="AE64" s="1091"/>
      <c r="AF64" s="66"/>
      <c r="AG64" s="67"/>
      <c r="AH64" s="67"/>
      <c r="AI64" s="67"/>
      <c r="AJ64" s="67"/>
      <c r="AK64" s="67"/>
      <c r="AL64" s="67"/>
      <c r="AM64" s="67"/>
      <c r="AN64" s="67"/>
      <c r="AO64" s="67"/>
      <c r="AP64" s="67"/>
      <c r="AQ64" s="67"/>
    </row>
    <row r="65" spans="1:43" s="10" customFormat="1" ht="25.2" customHeight="1" thickBot="1">
      <c r="A65" s="1092" t="s">
        <v>78</v>
      </c>
      <c r="B65" s="1093"/>
      <c r="C65" s="1093"/>
      <c r="D65" s="1093"/>
      <c r="E65" s="1093"/>
      <c r="F65" s="1093"/>
      <c r="G65" s="1094"/>
      <c r="H65" s="1094"/>
      <c r="I65" s="1094"/>
      <c r="J65" s="1094"/>
      <c r="K65" s="1094"/>
      <c r="L65" s="1094"/>
      <c r="M65" s="1094"/>
      <c r="N65" s="1095"/>
      <c r="O65" s="1095"/>
      <c r="P65" s="1095"/>
      <c r="Q65" s="1095"/>
      <c r="R65" s="1095"/>
      <c r="S65" s="1095"/>
      <c r="T65" s="1095"/>
      <c r="U65" s="1095"/>
      <c r="V65" s="1095"/>
      <c r="W65" s="1095"/>
      <c r="X65" s="1095"/>
      <c r="Y65" s="1095"/>
      <c r="Z65" s="1095"/>
      <c r="AA65" s="1095"/>
      <c r="AB65" s="1095"/>
      <c r="AC65" s="1095"/>
      <c r="AD65" s="1095"/>
      <c r="AE65" s="1096"/>
      <c r="AF65" s="12"/>
      <c r="AG65" s="13"/>
      <c r="AH65" s="13"/>
      <c r="AI65" s="13"/>
      <c r="AJ65" s="13"/>
      <c r="AK65" s="13"/>
      <c r="AL65" s="13"/>
      <c r="AM65" s="13"/>
      <c r="AN65" s="13"/>
      <c r="AO65" s="13"/>
      <c r="AP65" s="13"/>
      <c r="AQ65" s="13"/>
    </row>
    <row r="66" spans="1:43" s="71" customFormat="1" ht="30" customHeight="1" thickBot="1">
      <c r="A66" s="1097">
        <v>15</v>
      </c>
      <c r="B66" s="1100" t="s">
        <v>83</v>
      </c>
      <c r="C66" s="1101"/>
      <c r="D66" s="1101"/>
      <c r="E66" s="1101"/>
      <c r="F66" s="1102"/>
      <c r="G66" s="234" t="s">
        <v>221</v>
      </c>
      <c r="H66" s="199" t="s">
        <v>128</v>
      </c>
      <c r="I66" s="200"/>
      <c r="J66" s="200"/>
      <c r="K66" s="239" t="s">
        <v>97</v>
      </c>
      <c r="L66" s="201" t="s">
        <v>129</v>
      </c>
      <c r="M66" s="200"/>
      <c r="N66" s="202"/>
      <c r="O66" s="203" t="s">
        <v>243</v>
      </c>
      <c r="P66" s="204"/>
      <c r="Q66" s="205"/>
      <c r="R66" s="205"/>
      <c r="S66" s="206"/>
      <c r="T66" s="206"/>
      <c r="U66" s="207"/>
      <c r="V66" s="207"/>
      <c r="W66" s="207"/>
      <c r="X66" s="207"/>
      <c r="Y66" s="207"/>
      <c r="Z66" s="207"/>
      <c r="AA66" s="207"/>
      <c r="AB66" s="207"/>
      <c r="AC66" s="207"/>
      <c r="AD66" s="207"/>
      <c r="AE66" s="208"/>
      <c r="AF66" s="69"/>
      <c r="AG66" s="70"/>
      <c r="AH66" s="70"/>
      <c r="AI66" s="70"/>
      <c r="AJ66" s="70"/>
      <c r="AK66" s="70"/>
      <c r="AL66" s="70"/>
      <c r="AM66" s="70"/>
      <c r="AN66" s="70"/>
      <c r="AO66" s="70"/>
      <c r="AP66" s="70"/>
      <c r="AQ66" s="70"/>
    </row>
    <row r="67" spans="1:43" s="71" customFormat="1" ht="30" customHeight="1">
      <c r="A67" s="1098"/>
      <c r="B67" s="1103" t="s">
        <v>84</v>
      </c>
      <c r="C67" s="1104"/>
      <c r="D67" s="1104"/>
      <c r="E67" s="1104"/>
      <c r="F67" s="1105"/>
      <c r="G67" s="1112" t="s">
        <v>97</v>
      </c>
      <c r="H67" s="1113"/>
      <c r="I67" s="1116" t="s">
        <v>122</v>
      </c>
      <c r="J67" s="1117"/>
      <c r="K67" s="1120" t="s">
        <v>23</v>
      </c>
      <c r="L67" s="1121"/>
      <c r="M67" s="1075" t="s">
        <v>48</v>
      </c>
      <c r="N67" s="1076"/>
      <c r="O67" s="1076"/>
      <c r="P67" s="1076"/>
      <c r="Q67" s="1076"/>
      <c r="R67" s="1076"/>
      <c r="S67" s="1076"/>
      <c r="T67" s="1076"/>
      <c r="U67" s="1076"/>
      <c r="V67" s="232" t="s">
        <v>7</v>
      </c>
      <c r="W67" s="1077" t="s">
        <v>85</v>
      </c>
      <c r="X67" s="1077"/>
      <c r="Y67" s="1077"/>
      <c r="Z67" s="1077"/>
      <c r="AA67" s="1077"/>
      <c r="AB67" s="1077"/>
      <c r="AC67" s="1077"/>
      <c r="AD67" s="1077"/>
      <c r="AE67" s="1078"/>
      <c r="AF67" s="72"/>
      <c r="AG67" s="70"/>
      <c r="AH67" s="70"/>
      <c r="AI67" s="70"/>
      <c r="AJ67" s="70"/>
      <c r="AK67" s="70"/>
      <c r="AL67" s="70"/>
      <c r="AM67" s="70"/>
      <c r="AN67" s="70"/>
      <c r="AO67" s="70"/>
      <c r="AP67" s="70"/>
      <c r="AQ67" s="70"/>
    </row>
    <row r="68" spans="1:43" s="71" customFormat="1" ht="30" customHeight="1" thickBot="1">
      <c r="A68" s="1098"/>
      <c r="B68" s="1106"/>
      <c r="C68" s="1107"/>
      <c r="D68" s="1107"/>
      <c r="E68" s="1107"/>
      <c r="F68" s="1108"/>
      <c r="G68" s="1114"/>
      <c r="H68" s="1115"/>
      <c r="I68" s="1118"/>
      <c r="J68" s="1119"/>
      <c r="K68" s="1122"/>
      <c r="L68" s="1123"/>
      <c r="M68" s="1477"/>
      <c r="N68" s="1478"/>
      <c r="O68" s="28" t="s">
        <v>2</v>
      </c>
      <c r="P68" s="1478"/>
      <c r="Q68" s="1478"/>
      <c r="R68" s="28" t="s">
        <v>3</v>
      </c>
      <c r="S68" s="1478"/>
      <c r="T68" s="1478"/>
      <c r="U68" s="28" t="s">
        <v>4</v>
      </c>
      <c r="V68" s="30" t="s">
        <v>7</v>
      </c>
      <c r="W68" s="1472"/>
      <c r="X68" s="1472"/>
      <c r="Y68" s="28" t="s">
        <v>2</v>
      </c>
      <c r="Z68" s="1472"/>
      <c r="AA68" s="1472"/>
      <c r="AB68" s="28" t="s">
        <v>3</v>
      </c>
      <c r="AC68" s="1472"/>
      <c r="AD68" s="1472"/>
      <c r="AE68" s="209" t="s">
        <v>4</v>
      </c>
      <c r="AF68" s="72"/>
      <c r="AG68" s="70"/>
      <c r="AH68" s="70"/>
      <c r="AI68" s="70"/>
      <c r="AJ68" s="70"/>
      <c r="AK68" s="70"/>
      <c r="AL68" s="70"/>
      <c r="AM68" s="70"/>
      <c r="AN68" s="70"/>
      <c r="AO68" s="70"/>
      <c r="AP68" s="70"/>
      <c r="AQ68" s="70"/>
    </row>
    <row r="69" spans="1:43" s="71" customFormat="1" ht="30" customHeight="1" thickBot="1">
      <c r="A69" s="1099"/>
      <c r="B69" s="1109"/>
      <c r="C69" s="1110"/>
      <c r="D69" s="1110"/>
      <c r="E69" s="1110"/>
      <c r="F69" s="1111"/>
      <c r="G69" s="1124" t="s">
        <v>62</v>
      </c>
      <c r="H69" s="1125"/>
      <c r="I69" s="1125"/>
      <c r="J69" s="1125"/>
      <c r="K69" s="1126"/>
      <c r="L69" s="1482"/>
      <c r="M69" s="1483"/>
      <c r="N69" s="1483"/>
      <c r="O69" s="1483"/>
      <c r="P69" s="1483"/>
      <c r="Q69" s="1483"/>
      <c r="R69" s="1483"/>
      <c r="S69" s="1483"/>
      <c r="T69" s="1483"/>
      <c r="U69" s="1483"/>
      <c r="V69" s="1483"/>
      <c r="W69" s="1483"/>
      <c r="X69" s="1483"/>
      <c r="Y69" s="1483"/>
      <c r="Z69" s="1483"/>
      <c r="AA69" s="1483"/>
      <c r="AB69" s="1483"/>
      <c r="AC69" s="1483"/>
      <c r="AD69" s="1483"/>
      <c r="AE69" s="1484"/>
      <c r="AF69" s="73"/>
      <c r="AG69" s="70"/>
      <c r="AH69" s="70"/>
      <c r="AI69" s="70"/>
      <c r="AJ69" s="70"/>
      <c r="AK69" s="70"/>
      <c r="AL69" s="70"/>
      <c r="AM69" s="70"/>
      <c r="AN69" s="70"/>
      <c r="AO69" s="70"/>
      <c r="AP69" s="70"/>
      <c r="AQ69" s="70"/>
    </row>
    <row r="70" spans="1:43" s="10" customFormat="1" ht="19.2">
      <c r="A70" s="1066" t="s">
        <v>45</v>
      </c>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67"/>
      <c r="Z70" s="1067"/>
      <c r="AA70" s="1067"/>
      <c r="AB70" s="1067"/>
      <c r="AC70" s="1067"/>
      <c r="AD70" s="1067"/>
      <c r="AE70" s="1067"/>
      <c r="AF70" s="12"/>
      <c r="AG70" s="13"/>
      <c r="AH70" s="13"/>
      <c r="AI70" s="13"/>
      <c r="AJ70" s="13"/>
      <c r="AK70" s="13"/>
      <c r="AL70" s="13"/>
      <c r="AM70" s="13"/>
      <c r="AN70" s="13"/>
      <c r="AO70" s="13"/>
      <c r="AP70" s="13"/>
      <c r="AQ70" s="13"/>
    </row>
    <row r="71" spans="1:43" s="10" customFormat="1" ht="11.4"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12"/>
      <c r="AG71" s="13"/>
      <c r="AH71" s="13"/>
      <c r="AI71" s="13"/>
      <c r="AJ71" s="13"/>
      <c r="AK71" s="13"/>
      <c r="AL71" s="13"/>
      <c r="AM71" s="13"/>
      <c r="AN71" s="13"/>
      <c r="AO71" s="13"/>
      <c r="AP71" s="13"/>
      <c r="AQ71" s="13"/>
    </row>
    <row r="72" spans="1:43" s="10" customFormat="1" ht="24" customHeight="1">
      <c r="A72" s="74"/>
      <c r="B72" s="1068" t="s">
        <v>133</v>
      </c>
      <c r="C72" s="1068"/>
      <c r="D72" s="1068"/>
      <c r="E72" s="1068"/>
      <c r="F72" s="1068"/>
      <c r="G72" s="1068"/>
      <c r="H72" s="1068"/>
      <c r="I72" s="1068"/>
      <c r="J72" s="1068"/>
      <c r="K72" s="1068"/>
      <c r="L72" s="1068"/>
      <c r="M72" s="1068"/>
      <c r="N72" s="1068"/>
      <c r="O72" s="1068"/>
      <c r="P72" s="1068"/>
      <c r="Q72" s="1068"/>
      <c r="R72" s="1068"/>
      <c r="S72" s="1068"/>
      <c r="T72" s="1068"/>
      <c r="U72" s="1068"/>
      <c r="V72" s="1068"/>
      <c r="W72" s="1068"/>
      <c r="X72" s="1068"/>
      <c r="Y72" s="1068"/>
      <c r="Z72" s="1068"/>
      <c r="AA72" s="1068"/>
      <c r="AB72" s="1068"/>
      <c r="AC72" s="1068"/>
      <c r="AD72" s="1068"/>
      <c r="AE72" s="75"/>
      <c r="AF72" s="12"/>
      <c r="AG72" s="13"/>
      <c r="AH72" s="13"/>
      <c r="AI72" s="13"/>
      <c r="AJ72" s="13"/>
      <c r="AK72" s="13"/>
      <c r="AL72" s="13"/>
      <c r="AM72" s="13"/>
      <c r="AN72" s="13"/>
      <c r="AO72" s="13"/>
      <c r="AP72" s="13"/>
      <c r="AQ72" s="13"/>
    </row>
    <row r="73" spans="1:43" s="10" customFormat="1" ht="11.4" customHeight="1">
      <c r="A73" s="7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75"/>
      <c r="AF73" s="12"/>
      <c r="AG73" s="13"/>
      <c r="AH73" s="13"/>
      <c r="AI73" s="13"/>
      <c r="AJ73" s="13"/>
      <c r="AK73" s="13"/>
      <c r="AL73" s="13"/>
      <c r="AM73" s="13"/>
      <c r="AN73" s="13"/>
      <c r="AO73" s="13"/>
      <c r="AP73" s="13"/>
      <c r="AQ73" s="13"/>
    </row>
    <row r="74" spans="1:43" s="10" customFormat="1" ht="19.8" thickBot="1">
      <c r="A74" s="219" t="s">
        <v>198</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75"/>
      <c r="AF74" s="12"/>
      <c r="AG74" s="13"/>
      <c r="AH74" s="13"/>
      <c r="AI74" s="13"/>
      <c r="AJ74" s="13"/>
      <c r="AK74" s="13"/>
      <c r="AL74" s="13"/>
      <c r="AM74" s="13"/>
      <c r="AN74" s="13"/>
      <c r="AO74" s="13"/>
      <c r="AP74" s="13"/>
      <c r="AQ74" s="13"/>
    </row>
    <row r="75" spans="1:43" s="10" customFormat="1" ht="42.6" customHeight="1" thickBot="1">
      <c r="A75" s="1069" t="s">
        <v>92</v>
      </c>
      <c r="B75" s="1070"/>
      <c r="C75" s="1053" t="s">
        <v>93</v>
      </c>
      <c r="D75" s="1053"/>
      <c r="E75" s="1053"/>
      <c r="F75" s="1053"/>
      <c r="G75" s="1054" t="s">
        <v>244</v>
      </c>
      <c r="H75" s="1055"/>
      <c r="I75" s="1055"/>
      <c r="J75" s="1055"/>
      <c r="K75" s="1055"/>
      <c r="L75" s="1055"/>
      <c r="M75" s="1056"/>
      <c r="N75" s="1057" t="s">
        <v>158</v>
      </c>
      <c r="O75" s="1058"/>
      <c r="P75" s="1059"/>
      <c r="Q75" s="1054" t="s">
        <v>245</v>
      </c>
      <c r="R75" s="1055"/>
      <c r="S75" s="1055"/>
      <c r="T75" s="1055"/>
      <c r="U75" s="1055"/>
      <c r="V75" s="1056"/>
      <c r="W75" s="233" t="s">
        <v>204</v>
      </c>
      <c r="X75" s="1051" t="s">
        <v>246</v>
      </c>
      <c r="Y75" s="1052"/>
      <c r="Z75" s="1060" t="s">
        <v>95</v>
      </c>
      <c r="AA75" s="1061"/>
      <c r="AB75" s="99"/>
      <c r="AC75" s="94"/>
      <c r="AD75" s="100"/>
      <c r="AE75" s="96"/>
      <c r="AF75" s="12"/>
      <c r="AG75" s="13"/>
      <c r="AH75" s="13"/>
      <c r="AI75" s="13"/>
      <c r="AJ75" s="13"/>
      <c r="AK75" s="13"/>
      <c r="AL75" s="13"/>
      <c r="AM75" s="13"/>
      <c r="AN75" s="13"/>
      <c r="AO75" s="13"/>
      <c r="AP75" s="13"/>
      <c r="AQ75" s="13"/>
    </row>
    <row r="76" spans="1:43" s="10" customFormat="1" ht="42.6" customHeight="1" thickBot="1">
      <c r="A76" s="1071"/>
      <c r="B76" s="1072"/>
      <c r="C76" s="1053" t="s">
        <v>93</v>
      </c>
      <c r="D76" s="1053"/>
      <c r="E76" s="1053"/>
      <c r="F76" s="1053"/>
      <c r="G76" s="1054" t="s">
        <v>247</v>
      </c>
      <c r="H76" s="1055"/>
      <c r="I76" s="1055"/>
      <c r="J76" s="1055"/>
      <c r="K76" s="1055"/>
      <c r="L76" s="1055"/>
      <c r="M76" s="1056"/>
      <c r="N76" s="1057" t="s">
        <v>159</v>
      </c>
      <c r="O76" s="1058"/>
      <c r="P76" s="1059"/>
      <c r="Q76" s="1054" t="s">
        <v>248</v>
      </c>
      <c r="R76" s="1055"/>
      <c r="S76" s="1055"/>
      <c r="T76" s="1055"/>
      <c r="U76" s="1055"/>
      <c r="V76" s="1056"/>
      <c r="W76" s="233" t="s">
        <v>204</v>
      </c>
      <c r="X76" s="1051" t="s">
        <v>249</v>
      </c>
      <c r="Y76" s="1052"/>
      <c r="Z76" s="1062"/>
      <c r="AA76" s="1063"/>
      <c r="AB76" s="101"/>
      <c r="AC76" s="93"/>
      <c r="AD76" s="102"/>
      <c r="AE76" s="97"/>
      <c r="AF76" s="12"/>
      <c r="AG76" s="13"/>
      <c r="AH76" s="13"/>
      <c r="AI76" s="13"/>
      <c r="AJ76" s="13"/>
      <c r="AK76" s="13"/>
      <c r="AL76" s="13"/>
      <c r="AM76" s="13"/>
      <c r="AN76" s="13"/>
      <c r="AO76" s="13"/>
      <c r="AP76" s="13"/>
      <c r="AQ76" s="13"/>
    </row>
    <row r="77" spans="1:43" s="10" customFormat="1" ht="42.6" customHeight="1" thickBot="1">
      <c r="A77" s="1071"/>
      <c r="B77" s="1072"/>
      <c r="C77" s="1053" t="s">
        <v>93</v>
      </c>
      <c r="D77" s="1053"/>
      <c r="E77" s="1053"/>
      <c r="F77" s="1053"/>
      <c r="G77" s="1054"/>
      <c r="H77" s="1055"/>
      <c r="I77" s="1055"/>
      <c r="J77" s="1055"/>
      <c r="K77" s="1055"/>
      <c r="L77" s="1055"/>
      <c r="M77" s="1056"/>
      <c r="N77" s="1057" t="s">
        <v>160</v>
      </c>
      <c r="O77" s="1058"/>
      <c r="P77" s="1059"/>
      <c r="Q77" s="1054"/>
      <c r="R77" s="1055"/>
      <c r="S77" s="1055"/>
      <c r="T77" s="1055"/>
      <c r="U77" s="1055"/>
      <c r="V77" s="1056"/>
      <c r="W77" s="233" t="s">
        <v>204</v>
      </c>
      <c r="X77" s="1051"/>
      <c r="Y77" s="1052"/>
      <c r="Z77" s="1062"/>
      <c r="AA77" s="1063"/>
      <c r="AB77" s="237" t="s">
        <v>221</v>
      </c>
      <c r="AC77" s="93" t="s">
        <v>131</v>
      </c>
      <c r="AD77" s="238" t="s">
        <v>97</v>
      </c>
      <c r="AE77" s="97" t="s">
        <v>132</v>
      </c>
      <c r="AF77" s="12"/>
      <c r="AG77" s="13"/>
      <c r="AH77" s="13"/>
      <c r="AI77" s="13"/>
      <c r="AJ77" s="13"/>
      <c r="AK77" s="13"/>
      <c r="AL77" s="13"/>
      <c r="AM77" s="13"/>
      <c r="AN77" s="13"/>
      <c r="AO77" s="13"/>
      <c r="AP77" s="13"/>
      <c r="AQ77" s="13"/>
    </row>
    <row r="78" spans="1:43" s="10" customFormat="1" ht="42.6" customHeight="1" thickBot="1">
      <c r="A78" s="1071"/>
      <c r="B78" s="1072"/>
      <c r="C78" s="1053" t="s">
        <v>93</v>
      </c>
      <c r="D78" s="1053"/>
      <c r="E78" s="1053"/>
      <c r="F78" s="1053"/>
      <c r="G78" s="1054"/>
      <c r="H78" s="1055"/>
      <c r="I78" s="1055"/>
      <c r="J78" s="1055"/>
      <c r="K78" s="1055"/>
      <c r="L78" s="1055"/>
      <c r="M78" s="1056"/>
      <c r="N78" s="1057" t="s">
        <v>161</v>
      </c>
      <c r="O78" s="1058"/>
      <c r="P78" s="1059"/>
      <c r="Q78" s="1054"/>
      <c r="R78" s="1055"/>
      <c r="S78" s="1055"/>
      <c r="T78" s="1055"/>
      <c r="U78" s="1055"/>
      <c r="V78" s="1056"/>
      <c r="W78" s="233" t="s">
        <v>204</v>
      </c>
      <c r="X78" s="1051"/>
      <c r="Y78" s="1052"/>
      <c r="Z78" s="1062"/>
      <c r="AA78" s="1063"/>
      <c r="AB78" s="101"/>
      <c r="AC78" s="93"/>
      <c r="AD78" s="102"/>
      <c r="AE78" s="97"/>
      <c r="AF78" s="12"/>
      <c r="AG78" s="13"/>
      <c r="AH78" s="13"/>
      <c r="AI78" s="13"/>
      <c r="AJ78" s="13"/>
      <c r="AK78" s="13"/>
      <c r="AL78" s="13"/>
      <c r="AM78" s="13"/>
      <c r="AN78" s="13"/>
      <c r="AO78" s="13"/>
      <c r="AP78" s="13"/>
      <c r="AQ78" s="13"/>
    </row>
    <row r="79" spans="1:43" s="10" customFormat="1" ht="42.6" customHeight="1" thickBot="1">
      <c r="A79" s="1073"/>
      <c r="B79" s="1074"/>
      <c r="C79" s="1053" t="s">
        <v>93</v>
      </c>
      <c r="D79" s="1053"/>
      <c r="E79" s="1053"/>
      <c r="F79" s="1053"/>
      <c r="G79" s="1054"/>
      <c r="H79" s="1055"/>
      <c r="I79" s="1055"/>
      <c r="J79" s="1055"/>
      <c r="K79" s="1055"/>
      <c r="L79" s="1055"/>
      <c r="M79" s="1056"/>
      <c r="N79" s="1057" t="s">
        <v>162</v>
      </c>
      <c r="O79" s="1058"/>
      <c r="P79" s="1059"/>
      <c r="Q79" s="1054"/>
      <c r="R79" s="1055"/>
      <c r="S79" s="1055"/>
      <c r="T79" s="1055"/>
      <c r="U79" s="1055"/>
      <c r="V79" s="1056"/>
      <c r="W79" s="233" t="s">
        <v>204</v>
      </c>
      <c r="X79" s="1051"/>
      <c r="Y79" s="1052"/>
      <c r="Z79" s="1064"/>
      <c r="AA79" s="1065"/>
      <c r="AB79" s="103"/>
      <c r="AC79" s="95"/>
      <c r="AD79" s="104"/>
      <c r="AE79" s="98"/>
      <c r="AF79" s="12"/>
      <c r="AG79" s="13"/>
      <c r="AH79" s="13"/>
      <c r="AI79" s="13"/>
      <c r="AJ79" s="13"/>
      <c r="AK79" s="13"/>
      <c r="AL79" s="13"/>
      <c r="AM79" s="13"/>
      <c r="AN79" s="13"/>
      <c r="AO79" s="13"/>
      <c r="AP79" s="13"/>
      <c r="AQ79" s="13"/>
    </row>
    <row r="80" spans="1:43" s="10" customFormat="1" ht="17.399999999999999" customHeight="1">
      <c r="A80" s="76"/>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12"/>
      <c r="AG80" s="13"/>
      <c r="AH80" s="13"/>
      <c r="AI80" s="13"/>
      <c r="AJ80" s="13"/>
      <c r="AK80" s="13"/>
      <c r="AL80" s="13"/>
      <c r="AM80" s="13"/>
      <c r="AN80" s="13"/>
      <c r="AO80" s="13"/>
      <c r="AP80" s="13"/>
      <c r="AQ80" s="13"/>
    </row>
    <row r="81" spans="1:31" ht="17.399999999999999" customHeight="1">
      <c r="A81" s="78"/>
      <c r="B81" s="79"/>
      <c r="C81" s="80"/>
      <c r="D81" s="80"/>
      <c r="E81" s="80"/>
      <c r="F81" s="80"/>
      <c r="G81" s="81"/>
      <c r="H81" s="82"/>
      <c r="I81" s="81"/>
      <c r="J81" s="81"/>
      <c r="K81" s="81"/>
      <c r="L81" s="81"/>
      <c r="M81" s="81"/>
      <c r="N81" s="81"/>
      <c r="O81" s="81"/>
      <c r="P81" s="81"/>
      <c r="Q81" s="81"/>
      <c r="R81" s="81"/>
      <c r="S81" s="81"/>
      <c r="T81" s="81"/>
      <c r="U81" s="81"/>
      <c r="V81" s="81"/>
      <c r="W81" s="81"/>
      <c r="X81" s="81"/>
      <c r="Y81" s="81"/>
      <c r="Z81" s="81"/>
      <c r="AA81" s="81"/>
      <c r="AB81" s="81"/>
      <c r="AC81" s="81"/>
      <c r="AD81" s="81"/>
      <c r="AE81" s="81"/>
    </row>
    <row r="82" spans="1:31" ht="16.2"/>
    <row r="83" spans="1:31" ht="21.6" customHeight="1">
      <c r="A83" s="83" t="s">
        <v>136</v>
      </c>
    </row>
    <row r="84" spans="1:31" ht="21.6" customHeight="1">
      <c r="A84" s="83" t="s">
        <v>157</v>
      </c>
      <c r="B84" s="83"/>
    </row>
    <row r="85" spans="1:31" ht="24" customHeight="1">
      <c r="A85" s="1049" t="s">
        <v>148</v>
      </c>
      <c r="B85" s="1049"/>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1049"/>
      <c r="AE85" s="1049"/>
    </row>
    <row r="86" spans="1:31" ht="24" customHeight="1">
      <c r="A86" s="1049" t="s">
        <v>202</v>
      </c>
      <c r="B86" s="1049"/>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1049"/>
      <c r="AE86" s="1049"/>
    </row>
    <row r="87" spans="1:31" ht="37.200000000000003" customHeight="1">
      <c r="A87" s="1049" t="s">
        <v>141</v>
      </c>
      <c r="B87" s="1049"/>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49"/>
      <c r="AA87" s="1049"/>
      <c r="AB87" s="1049"/>
      <c r="AC87" s="1049"/>
      <c r="AD87" s="1049"/>
      <c r="AE87" s="1049"/>
    </row>
    <row r="88" spans="1:31" ht="37.200000000000003" customHeight="1">
      <c r="A88" s="1049" t="s">
        <v>142</v>
      </c>
      <c r="B88" s="1049"/>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49"/>
      <c r="AA88" s="1049"/>
      <c r="AB88" s="1049"/>
      <c r="AC88" s="1049"/>
      <c r="AD88" s="1049"/>
      <c r="AE88" s="1049"/>
    </row>
    <row r="89" spans="1:31" ht="24" customHeight="1">
      <c r="A89" s="1049" t="s">
        <v>143</v>
      </c>
      <c r="B89" s="1049"/>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49"/>
      <c r="AA89" s="1049"/>
      <c r="AB89" s="1049"/>
      <c r="AC89" s="1049"/>
      <c r="AD89" s="1049"/>
      <c r="AE89" s="1049"/>
    </row>
    <row r="90" spans="1:31" ht="24" customHeight="1">
      <c r="A90" s="1049" t="s">
        <v>144</v>
      </c>
      <c r="B90" s="1049"/>
      <c r="C90" s="1049"/>
      <c r="D90" s="1049"/>
      <c r="E90" s="1049"/>
      <c r="F90" s="1049"/>
      <c r="G90" s="1049"/>
      <c r="H90" s="1049"/>
      <c r="I90" s="1049"/>
      <c r="J90" s="1049"/>
      <c r="K90" s="1049"/>
      <c r="L90" s="1049"/>
      <c r="M90" s="1049"/>
      <c r="N90" s="1049"/>
      <c r="O90" s="1049"/>
      <c r="P90" s="1049"/>
      <c r="Q90" s="1049"/>
      <c r="R90" s="1049"/>
      <c r="S90" s="1049"/>
      <c r="T90" s="1049"/>
      <c r="U90" s="1049"/>
      <c r="V90" s="1049"/>
      <c r="W90" s="1049"/>
      <c r="X90" s="1049"/>
      <c r="Y90" s="1049"/>
      <c r="Z90" s="1049"/>
      <c r="AA90" s="1049"/>
      <c r="AB90" s="1049"/>
      <c r="AC90" s="1049"/>
      <c r="AD90" s="1049"/>
      <c r="AE90" s="1049"/>
    </row>
    <row r="91" spans="1:31" ht="24" customHeight="1">
      <c r="A91" s="1049" t="s">
        <v>145</v>
      </c>
      <c r="B91" s="1049"/>
      <c r="C91" s="1049"/>
      <c r="D91" s="1049"/>
      <c r="E91" s="1049"/>
      <c r="F91" s="1049"/>
      <c r="G91" s="1049"/>
      <c r="H91" s="1049"/>
      <c r="I91" s="1049"/>
      <c r="J91" s="1049"/>
      <c r="K91" s="1049"/>
      <c r="L91" s="1049"/>
      <c r="M91" s="1049"/>
      <c r="N91" s="1049"/>
      <c r="O91" s="1049"/>
      <c r="P91" s="1049"/>
      <c r="Q91" s="1049"/>
      <c r="R91" s="1049"/>
      <c r="S91" s="1049"/>
      <c r="T91" s="1049"/>
      <c r="U91" s="1049"/>
      <c r="V91" s="1049"/>
      <c r="W91" s="1049"/>
      <c r="X91" s="1049"/>
      <c r="Y91" s="1049"/>
      <c r="Z91" s="1049"/>
      <c r="AA91" s="1049"/>
      <c r="AB91" s="1049"/>
      <c r="AC91" s="1049"/>
      <c r="AD91" s="1049"/>
      <c r="AE91" s="1049"/>
    </row>
    <row r="92" spans="1:31" ht="24" customHeight="1">
      <c r="A92" s="1049" t="s">
        <v>146</v>
      </c>
      <c r="B92" s="1049"/>
      <c r="C92" s="1049"/>
      <c r="D92" s="1049"/>
      <c r="E92" s="1049"/>
      <c r="F92" s="1049"/>
      <c r="G92" s="1049"/>
      <c r="H92" s="1049"/>
      <c r="I92" s="1049"/>
      <c r="J92" s="1049"/>
      <c r="K92" s="1049"/>
      <c r="L92" s="1049"/>
      <c r="M92" s="1049"/>
      <c r="N92" s="1049"/>
      <c r="O92" s="1049"/>
      <c r="P92" s="1049"/>
      <c r="Q92" s="1049"/>
      <c r="R92" s="1049"/>
      <c r="S92" s="1049"/>
      <c r="T92" s="1049"/>
      <c r="U92" s="1049"/>
      <c r="V92" s="1049"/>
      <c r="W92" s="1049"/>
      <c r="X92" s="1049"/>
      <c r="Y92" s="1049"/>
      <c r="Z92" s="1049"/>
      <c r="AA92" s="1049"/>
      <c r="AB92" s="1049"/>
      <c r="AC92" s="1049"/>
      <c r="AD92" s="1049"/>
      <c r="AE92" s="1049"/>
    </row>
    <row r="93" spans="1:31" ht="24" customHeight="1">
      <c r="A93" s="1049" t="s">
        <v>156</v>
      </c>
      <c r="B93" s="1049"/>
      <c r="C93" s="1049"/>
      <c r="D93" s="1049"/>
      <c r="E93" s="1049"/>
      <c r="F93" s="1049"/>
      <c r="G93" s="1049"/>
      <c r="H93" s="1049"/>
      <c r="I93" s="1049"/>
      <c r="J93" s="1049"/>
      <c r="K93" s="1049"/>
      <c r="L93" s="1049"/>
      <c r="M93" s="1049"/>
      <c r="N93" s="1049"/>
      <c r="O93" s="1049"/>
      <c r="P93" s="1049"/>
      <c r="Q93" s="1049"/>
      <c r="R93" s="1049"/>
      <c r="S93" s="1049"/>
      <c r="T93" s="1049"/>
      <c r="U93" s="1049"/>
      <c r="V93" s="1049"/>
      <c r="W93" s="1049"/>
      <c r="X93" s="1049"/>
      <c r="Y93" s="1049"/>
      <c r="Z93" s="1049"/>
      <c r="AA93" s="1049"/>
      <c r="AB93" s="1049"/>
      <c r="AC93" s="1049"/>
      <c r="AD93" s="1049"/>
      <c r="AE93" s="1049"/>
    </row>
    <row r="94" spans="1:31" ht="24" customHeight="1">
      <c r="A94" s="1049" t="s">
        <v>147</v>
      </c>
      <c r="B94" s="1049"/>
      <c r="C94" s="1049"/>
      <c r="D94" s="1049"/>
      <c r="E94" s="1049"/>
      <c r="F94" s="1049"/>
      <c r="G94" s="1049"/>
      <c r="H94" s="1049"/>
      <c r="I94" s="1049"/>
      <c r="J94" s="1049"/>
      <c r="K94" s="1049"/>
      <c r="L94" s="1049"/>
      <c r="M94" s="1049"/>
      <c r="N94" s="1049"/>
      <c r="O94" s="1049"/>
      <c r="P94" s="1049"/>
      <c r="Q94" s="1049"/>
      <c r="R94" s="1049"/>
      <c r="S94" s="1049"/>
      <c r="T94" s="1049"/>
      <c r="U94" s="1049"/>
      <c r="V94" s="1049"/>
      <c r="W94" s="1049"/>
      <c r="X94" s="1049"/>
      <c r="Y94" s="1049"/>
      <c r="Z94" s="1049"/>
      <c r="AA94" s="1049"/>
      <c r="AB94" s="1049"/>
      <c r="AC94" s="1049"/>
      <c r="AD94" s="1049"/>
      <c r="AE94" s="1049"/>
    </row>
    <row r="95" spans="1:31" ht="27" customHeight="1">
      <c r="A95" s="1050" t="s">
        <v>200</v>
      </c>
      <c r="B95" s="1050"/>
      <c r="C95" s="1050"/>
      <c r="D95" s="1050"/>
      <c r="E95" s="1050"/>
      <c r="F95" s="1050"/>
      <c r="G95" s="1050"/>
      <c r="H95" s="1050"/>
      <c r="I95" s="1050"/>
      <c r="J95" s="1050"/>
      <c r="K95" s="1050"/>
      <c r="L95" s="1050"/>
      <c r="M95" s="1050"/>
      <c r="N95" s="1050"/>
      <c r="O95" s="1050"/>
      <c r="P95" s="1050"/>
      <c r="Q95" s="1050"/>
      <c r="R95" s="1050"/>
      <c r="S95" s="1050"/>
      <c r="T95" s="1050"/>
      <c r="U95" s="1050"/>
      <c r="V95" s="1050"/>
      <c r="W95" s="1050"/>
      <c r="X95" s="1050"/>
      <c r="Y95" s="1050"/>
      <c r="Z95" s="1050"/>
      <c r="AA95" s="1050"/>
      <c r="AB95" s="1050"/>
      <c r="AC95" s="1050"/>
      <c r="AD95" s="1050"/>
      <c r="AE95" s="1050"/>
    </row>
    <row r="96" spans="1:31" ht="24" customHeight="1">
      <c r="A96" s="1049" t="s">
        <v>201</v>
      </c>
      <c r="B96" s="1049"/>
      <c r="C96" s="1049"/>
      <c r="D96" s="1049"/>
      <c r="E96" s="1049"/>
      <c r="F96" s="1049"/>
      <c r="G96" s="1049"/>
      <c r="H96" s="1049"/>
      <c r="I96" s="1049"/>
      <c r="J96" s="1049"/>
      <c r="K96" s="1049"/>
      <c r="L96" s="1049"/>
      <c r="M96" s="1049"/>
      <c r="N96" s="1049"/>
      <c r="O96" s="1049"/>
      <c r="P96" s="1049"/>
      <c r="Q96" s="1049"/>
      <c r="R96" s="1049"/>
      <c r="S96" s="1049"/>
      <c r="T96" s="1049"/>
      <c r="U96" s="1049"/>
      <c r="V96" s="1049"/>
      <c r="W96" s="1049"/>
      <c r="X96" s="1049"/>
      <c r="Y96" s="1049"/>
      <c r="Z96" s="1049"/>
      <c r="AA96" s="1049"/>
      <c r="AB96" s="1049"/>
      <c r="AC96" s="1049"/>
      <c r="AD96" s="1049"/>
      <c r="AE96" s="1049"/>
    </row>
    <row r="97" spans="1:31" ht="24" customHeight="1">
      <c r="A97" s="1049" t="s">
        <v>182</v>
      </c>
      <c r="B97" s="1049"/>
      <c r="C97" s="1049"/>
      <c r="D97" s="1049"/>
      <c r="E97" s="1049"/>
      <c r="F97" s="1049"/>
      <c r="G97" s="1049"/>
      <c r="H97" s="1049"/>
      <c r="I97" s="1049"/>
      <c r="J97" s="1049"/>
      <c r="K97" s="1049"/>
      <c r="L97" s="1049"/>
      <c r="M97" s="1049"/>
      <c r="N97" s="1049"/>
      <c r="O97" s="1049"/>
      <c r="P97" s="1049"/>
      <c r="Q97" s="1049"/>
      <c r="R97" s="1049"/>
      <c r="S97" s="1049"/>
      <c r="T97" s="1049"/>
      <c r="U97" s="1049"/>
      <c r="V97" s="1049"/>
      <c r="W97" s="1049"/>
      <c r="X97" s="1049"/>
      <c r="Y97" s="1049"/>
      <c r="Z97" s="1049"/>
      <c r="AA97" s="1049"/>
      <c r="AB97" s="1049"/>
      <c r="AC97" s="1049"/>
      <c r="AD97" s="1049"/>
      <c r="AE97" s="1049"/>
    </row>
    <row r="98" spans="1:31" ht="37.950000000000003" customHeight="1">
      <c r="A98" s="1049" t="s">
        <v>205</v>
      </c>
      <c r="B98" s="1049"/>
      <c r="C98" s="1049"/>
      <c r="D98" s="1049"/>
      <c r="E98" s="1049"/>
      <c r="F98" s="1049"/>
      <c r="G98" s="1049"/>
      <c r="H98" s="1049"/>
      <c r="I98" s="1049"/>
      <c r="J98" s="1049"/>
      <c r="K98" s="1049"/>
      <c r="L98" s="1049"/>
      <c r="M98" s="1049"/>
      <c r="N98" s="1049"/>
      <c r="O98" s="1049"/>
      <c r="P98" s="1049"/>
      <c r="Q98" s="1049"/>
      <c r="R98" s="1049"/>
      <c r="S98" s="1049"/>
      <c r="T98" s="1049"/>
      <c r="U98" s="1049"/>
      <c r="V98" s="1049"/>
      <c r="W98" s="1049"/>
      <c r="X98" s="1049"/>
      <c r="Y98" s="1049"/>
      <c r="Z98" s="1049"/>
      <c r="AA98" s="1049"/>
      <c r="AB98" s="1049"/>
      <c r="AC98" s="1049"/>
      <c r="AD98" s="1049"/>
      <c r="AE98" s="1049"/>
    </row>
    <row r="99" spans="1:31" ht="27" customHeight="1">
      <c r="A99" s="1050" t="s">
        <v>186</v>
      </c>
      <c r="B99" s="1050"/>
      <c r="C99" s="1050"/>
      <c r="D99" s="1050"/>
      <c r="E99" s="1050"/>
      <c r="F99" s="1050"/>
      <c r="G99" s="1050"/>
      <c r="H99" s="1050"/>
      <c r="I99" s="1050"/>
      <c r="J99" s="1050"/>
      <c r="K99" s="1050"/>
      <c r="L99" s="1050"/>
      <c r="M99" s="1050"/>
      <c r="N99" s="1050"/>
      <c r="O99" s="1050"/>
      <c r="P99" s="1050"/>
      <c r="Q99" s="1050"/>
      <c r="R99" s="1050"/>
      <c r="S99" s="1050"/>
      <c r="T99" s="1050"/>
      <c r="U99" s="1050"/>
      <c r="V99" s="1050"/>
      <c r="W99" s="1050"/>
      <c r="X99" s="1050"/>
      <c r="Y99" s="1050"/>
      <c r="Z99" s="1050"/>
      <c r="AA99" s="1050"/>
      <c r="AB99" s="1050"/>
      <c r="AC99" s="1050"/>
      <c r="AD99" s="1050"/>
      <c r="AE99" s="1050"/>
    </row>
    <row r="100" spans="1:31" ht="24" customHeight="1">
      <c r="A100" s="1049" t="s">
        <v>187</v>
      </c>
      <c r="B100" s="1049"/>
      <c r="C100" s="1049"/>
      <c r="D100" s="1049"/>
      <c r="E100" s="1049"/>
      <c r="F100" s="1049"/>
      <c r="G100" s="1049"/>
      <c r="H100" s="1049"/>
      <c r="I100" s="1049"/>
      <c r="J100" s="1049"/>
      <c r="K100" s="1049"/>
      <c r="L100" s="1049"/>
      <c r="M100" s="1049"/>
      <c r="N100" s="1049"/>
      <c r="O100" s="1049"/>
      <c r="P100" s="1049"/>
      <c r="Q100" s="1049"/>
      <c r="R100" s="1049"/>
      <c r="S100" s="1049"/>
      <c r="T100" s="1049"/>
      <c r="U100" s="1049"/>
      <c r="V100" s="1049"/>
      <c r="W100" s="1049"/>
      <c r="X100" s="1049"/>
      <c r="Y100" s="1049"/>
      <c r="Z100" s="1049"/>
      <c r="AA100" s="1049"/>
      <c r="AB100" s="1049"/>
      <c r="AC100" s="1049"/>
      <c r="AD100" s="1049"/>
      <c r="AE100" s="1049"/>
    </row>
    <row r="101" spans="1:31" ht="24" customHeight="1">
      <c r="A101" s="1049" t="s">
        <v>188</v>
      </c>
      <c r="B101" s="1049"/>
      <c r="C101" s="1049"/>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row>
    <row r="102" spans="1:31" ht="24" customHeight="1">
      <c r="A102" s="1049" t="s">
        <v>180</v>
      </c>
      <c r="B102" s="1049"/>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1049"/>
      <c r="AE102" s="1049"/>
    </row>
    <row r="103" spans="1:31" ht="37.950000000000003" customHeight="1">
      <c r="A103" s="1049" t="s">
        <v>181</v>
      </c>
      <c r="B103" s="1049"/>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1049"/>
      <c r="AE103" s="1049"/>
    </row>
    <row r="104" spans="1:31" ht="24" customHeight="1">
      <c r="A104" s="1049" t="s">
        <v>182</v>
      </c>
      <c r="B104" s="1049"/>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c r="Y104" s="1049"/>
      <c r="Z104" s="1049"/>
      <c r="AA104" s="1049"/>
      <c r="AB104" s="1049"/>
      <c r="AC104" s="1049"/>
      <c r="AD104" s="1049"/>
      <c r="AE104" s="1049"/>
    </row>
    <row r="105" spans="1:31" ht="27" customHeight="1">
      <c r="A105" s="1050" t="s">
        <v>185</v>
      </c>
      <c r="B105" s="1050"/>
      <c r="C105" s="1050"/>
      <c r="D105" s="1050"/>
      <c r="E105" s="1050"/>
      <c r="F105" s="1050"/>
      <c r="G105" s="1050"/>
      <c r="H105" s="1050"/>
      <c r="I105" s="1050"/>
      <c r="J105" s="1050"/>
      <c r="K105" s="1050"/>
      <c r="L105" s="1050"/>
      <c r="M105" s="1050"/>
      <c r="N105" s="1050"/>
      <c r="O105" s="1050"/>
      <c r="P105" s="1050"/>
      <c r="Q105" s="1050"/>
      <c r="R105" s="1050"/>
      <c r="S105" s="1050"/>
      <c r="T105" s="1050"/>
      <c r="U105" s="1050"/>
      <c r="V105" s="1050"/>
      <c r="W105" s="1050"/>
      <c r="X105" s="1050"/>
      <c r="Y105" s="1050"/>
      <c r="Z105" s="1050"/>
      <c r="AA105" s="1050"/>
      <c r="AB105" s="1050"/>
      <c r="AC105" s="1050"/>
      <c r="AD105" s="1050"/>
      <c r="AE105" s="1050"/>
    </row>
    <row r="106" spans="1:31" ht="24" customHeight="1">
      <c r="A106" s="1049" t="s">
        <v>149</v>
      </c>
      <c r="B106" s="1049"/>
      <c r="C106" s="1049"/>
      <c r="D106" s="1049"/>
      <c r="E106" s="1049"/>
      <c r="F106" s="1049"/>
      <c r="G106" s="1049"/>
      <c r="H106" s="1049"/>
      <c r="I106" s="1049"/>
      <c r="J106" s="1049"/>
      <c r="K106" s="1049"/>
      <c r="L106" s="1049"/>
      <c r="M106" s="1049"/>
      <c r="N106" s="1049"/>
      <c r="O106" s="1049"/>
      <c r="P106" s="1049"/>
      <c r="Q106" s="1049"/>
      <c r="R106" s="1049"/>
      <c r="S106" s="1049"/>
      <c r="T106" s="1049"/>
      <c r="U106" s="1049"/>
      <c r="V106" s="1049"/>
      <c r="W106" s="1049"/>
      <c r="X106" s="1049"/>
      <c r="Y106" s="1049"/>
      <c r="Z106" s="1049"/>
      <c r="AA106" s="1049"/>
      <c r="AB106" s="1049"/>
      <c r="AC106" s="1049"/>
      <c r="AD106" s="1049"/>
      <c r="AE106" s="1049"/>
    </row>
    <row r="107" spans="1:31" ht="37.950000000000003" customHeight="1">
      <c r="A107" s="1049" t="s">
        <v>150</v>
      </c>
      <c r="B107" s="1049"/>
      <c r="C107" s="1049"/>
      <c r="D107" s="1049"/>
      <c r="E107" s="1049"/>
      <c r="F107" s="1049"/>
      <c r="G107" s="1049"/>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row>
    <row r="108" spans="1:31" ht="24.6" customHeight="1">
      <c r="A108" s="1049" t="s">
        <v>151</v>
      </c>
      <c r="B108" s="1049"/>
      <c r="C108" s="1049"/>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1049"/>
      <c r="AE108" s="1049"/>
    </row>
    <row r="109" spans="1:31" ht="16.2">
      <c r="A109" s="1049"/>
      <c r="B109" s="1049"/>
      <c r="C109" s="1049"/>
      <c r="D109" s="1049"/>
      <c r="E109" s="1049"/>
      <c r="F109" s="1049"/>
      <c r="G109" s="1049"/>
      <c r="H109" s="1049"/>
      <c r="I109" s="1049"/>
      <c r="J109" s="1049"/>
      <c r="K109" s="1049"/>
      <c r="L109" s="1049"/>
      <c r="M109" s="1049"/>
      <c r="N109" s="1049"/>
      <c r="O109" s="1049"/>
      <c r="P109" s="1049"/>
      <c r="Q109" s="1049"/>
      <c r="R109" s="1049"/>
      <c r="S109" s="1049"/>
      <c r="T109" s="1049"/>
      <c r="U109" s="1049"/>
      <c r="V109" s="1049"/>
      <c r="W109" s="1049"/>
      <c r="X109" s="1049"/>
      <c r="Y109" s="1049"/>
      <c r="Z109" s="1049"/>
      <c r="AA109" s="1049"/>
      <c r="AB109" s="1049"/>
      <c r="AC109" s="1049"/>
      <c r="AD109" s="1049"/>
      <c r="AE109" s="1049"/>
    </row>
    <row r="110" spans="1:31" ht="16.2"/>
    <row r="111" spans="1:31" ht="16.2"/>
    <row r="112" spans="1:31" ht="16.2"/>
    <row r="113" ht="16.2"/>
    <row r="114" ht="16.2"/>
    <row r="115" ht="16.2"/>
    <row r="116" ht="16.2"/>
    <row r="117" ht="16.2"/>
    <row r="118" ht="16.2"/>
    <row r="119" ht="16.2"/>
    <row r="120" ht="16.2"/>
    <row r="121" ht="16.2"/>
    <row r="122" ht="16.2"/>
    <row r="123" ht="16.2"/>
    <row r="124" ht="16.2"/>
    <row r="125" ht="16.2"/>
    <row r="126" ht="16.2"/>
    <row r="127" ht="16.2"/>
    <row r="128" ht="16.2"/>
    <row r="129" ht="16.2"/>
    <row r="130" ht="16.2"/>
    <row r="131" ht="16.2"/>
    <row r="132" ht="16.2"/>
    <row r="133" ht="16.2"/>
    <row r="134" ht="16.2"/>
    <row r="135" ht="16.2"/>
    <row r="136" ht="16.2"/>
    <row r="137" ht="16.2"/>
    <row r="138" ht="16.2"/>
    <row r="139" ht="16.2"/>
    <row r="140" ht="16.2"/>
    <row r="141" ht="16.2"/>
    <row r="142" ht="16.2"/>
    <row r="143" ht="16.2"/>
    <row r="187" spans="7:31" ht="48" customHeight="1">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row>
    <row r="188" spans="7:31" ht="48" customHeight="1">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row>
    <row r="191" spans="7:31" ht="48" customHeight="1">
      <c r="W191" s="85"/>
      <c r="X191" s="85"/>
      <c r="Y191" s="85"/>
      <c r="Z191" s="86"/>
      <c r="AA191" s="87"/>
      <c r="AB191" s="88"/>
      <c r="AC191" s="88"/>
      <c r="AD191" s="88"/>
      <c r="AE191" s="87"/>
    </row>
    <row r="199" spans="1:31" ht="48" hidden="1" customHeight="1">
      <c r="A199" s="8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row>
  </sheetData>
  <sheetProtection formatCells="0"/>
  <protectedRanges>
    <protectedRange sqref="A3:I3" name="宛"/>
  </protectedRanges>
  <mergeCells count="300">
    <mergeCell ref="A104:AE104"/>
    <mergeCell ref="A105:AE105"/>
    <mergeCell ref="A106:AE106"/>
    <mergeCell ref="A107:AE107"/>
    <mergeCell ref="A108:AE108"/>
    <mergeCell ref="A109:AE109"/>
    <mergeCell ref="A98:AE98"/>
    <mergeCell ref="A99:AE99"/>
    <mergeCell ref="A100:AE100"/>
    <mergeCell ref="A101:AE101"/>
    <mergeCell ref="A102:AE102"/>
    <mergeCell ref="A103:AE103"/>
    <mergeCell ref="A92:AE92"/>
    <mergeCell ref="A93:AE93"/>
    <mergeCell ref="A94:AE94"/>
    <mergeCell ref="A95:AE95"/>
    <mergeCell ref="A96:AE96"/>
    <mergeCell ref="A97:AE97"/>
    <mergeCell ref="A86:AE86"/>
    <mergeCell ref="A87:AE87"/>
    <mergeCell ref="A88:AE88"/>
    <mergeCell ref="A89:AE89"/>
    <mergeCell ref="A90:AE90"/>
    <mergeCell ref="A91:AE91"/>
    <mergeCell ref="A85:AE85"/>
    <mergeCell ref="X77:Y77"/>
    <mergeCell ref="C78:F78"/>
    <mergeCell ref="G78:M78"/>
    <mergeCell ref="N78:P78"/>
    <mergeCell ref="Q78:V78"/>
    <mergeCell ref="X78:Y78"/>
    <mergeCell ref="Z75:AA79"/>
    <mergeCell ref="C76:F76"/>
    <mergeCell ref="G76:M76"/>
    <mergeCell ref="N76:P76"/>
    <mergeCell ref="Q76:V76"/>
    <mergeCell ref="X76:Y76"/>
    <mergeCell ref="C77:F77"/>
    <mergeCell ref="G77:M77"/>
    <mergeCell ref="N77:P77"/>
    <mergeCell ref="Q77:V77"/>
    <mergeCell ref="A70:AE70"/>
    <mergeCell ref="B72:AD72"/>
    <mergeCell ref="A75:B79"/>
    <mergeCell ref="C75:F75"/>
    <mergeCell ref="G75:M75"/>
    <mergeCell ref="N75:P75"/>
    <mergeCell ref="Q75:V75"/>
    <mergeCell ref="X75:Y75"/>
    <mergeCell ref="C79:F79"/>
    <mergeCell ref="G79:M79"/>
    <mergeCell ref="N79:P79"/>
    <mergeCell ref="Q79:V79"/>
    <mergeCell ref="X79:Y79"/>
    <mergeCell ref="M67:U67"/>
    <mergeCell ref="W67:AE67"/>
    <mergeCell ref="M68:N68"/>
    <mergeCell ref="P68:Q68"/>
    <mergeCell ref="S68:T68"/>
    <mergeCell ref="W68:X68"/>
    <mergeCell ref="Z68:AA68"/>
    <mergeCell ref="AC68:AD68"/>
    <mergeCell ref="A63:F63"/>
    <mergeCell ref="G63:AE63"/>
    <mergeCell ref="A64:AE64"/>
    <mergeCell ref="A65:AE65"/>
    <mergeCell ref="A66:A69"/>
    <mergeCell ref="B66:F66"/>
    <mergeCell ref="B67:F69"/>
    <mergeCell ref="G67:H68"/>
    <mergeCell ref="I67:J68"/>
    <mergeCell ref="K67:L68"/>
    <mergeCell ref="G69:K69"/>
    <mergeCell ref="L69:AE69"/>
    <mergeCell ref="B61:F61"/>
    <mergeCell ref="G61:H61"/>
    <mergeCell ref="J61:K61"/>
    <mergeCell ref="M61:N61"/>
    <mergeCell ref="Q61:AE61"/>
    <mergeCell ref="A62:AE62"/>
    <mergeCell ref="X59:Y59"/>
    <mergeCell ref="AA59:AB59"/>
    <mergeCell ref="J60:K60"/>
    <mergeCell ref="M60:N60"/>
    <mergeCell ref="P60:Q60"/>
    <mergeCell ref="U60:V60"/>
    <mergeCell ref="X60:Y60"/>
    <mergeCell ref="AA60:AB60"/>
    <mergeCell ref="A59:A60"/>
    <mergeCell ref="B59:F60"/>
    <mergeCell ref="J59:K59"/>
    <mergeCell ref="M59:N59"/>
    <mergeCell ref="P59:Q59"/>
    <mergeCell ref="U59:V59"/>
    <mergeCell ref="N52:P52"/>
    <mergeCell ref="R52:T52"/>
    <mergeCell ref="V52:X52"/>
    <mergeCell ref="Z52:AB52"/>
    <mergeCell ref="G53:M53"/>
    <mergeCell ref="G54:M54"/>
    <mergeCell ref="G55:M55"/>
    <mergeCell ref="A56:AE56"/>
    <mergeCell ref="A57:A58"/>
    <mergeCell ref="B57:F58"/>
    <mergeCell ref="J57:K57"/>
    <mergeCell ref="M57:N57"/>
    <mergeCell ref="P57:Q57"/>
    <mergeCell ref="U57:V57"/>
    <mergeCell ref="X57:Y57"/>
    <mergeCell ref="AA57:AB57"/>
    <mergeCell ref="J58:K58"/>
    <mergeCell ref="M58:N58"/>
    <mergeCell ref="P58:Q58"/>
    <mergeCell ref="U58:V58"/>
    <mergeCell ref="X58:Y58"/>
    <mergeCell ref="AA58:AB58"/>
    <mergeCell ref="AD42:AE42"/>
    <mergeCell ref="N46:O46"/>
    <mergeCell ref="V46:W46"/>
    <mergeCell ref="X46:Y46"/>
    <mergeCell ref="G47:K47"/>
    <mergeCell ref="A48:AE48"/>
    <mergeCell ref="A49:A55"/>
    <mergeCell ref="B49:F51"/>
    <mergeCell ref="G49:L50"/>
    <mergeCell ref="N49:Q49"/>
    <mergeCell ref="R49:U49"/>
    <mergeCell ref="A45:A47"/>
    <mergeCell ref="B45:F45"/>
    <mergeCell ref="G45:K45"/>
    <mergeCell ref="B46:F47"/>
    <mergeCell ref="G46:K46"/>
    <mergeCell ref="L46:M46"/>
    <mergeCell ref="V49:Y49"/>
    <mergeCell ref="Z49:AC49"/>
    <mergeCell ref="AD49:AE49"/>
    <mergeCell ref="AD50:AE51"/>
    <mergeCell ref="G51:L51"/>
    <mergeCell ref="B52:F55"/>
    <mergeCell ref="G52:M52"/>
    <mergeCell ref="M38:N38"/>
    <mergeCell ref="Q38:R38"/>
    <mergeCell ref="T38:U38"/>
    <mergeCell ref="Z38:AA38"/>
    <mergeCell ref="A31:A42"/>
    <mergeCell ref="X43:Y43"/>
    <mergeCell ref="AA43:AB43"/>
    <mergeCell ref="G44:I44"/>
    <mergeCell ref="J44:K44"/>
    <mergeCell ref="R44:S44"/>
    <mergeCell ref="Y44:Z44"/>
    <mergeCell ref="G40:I42"/>
    <mergeCell ref="J40:AB42"/>
    <mergeCell ref="Q37:R37"/>
    <mergeCell ref="T37:U37"/>
    <mergeCell ref="Z37:AA37"/>
    <mergeCell ref="Q36:R36"/>
    <mergeCell ref="T36:U36"/>
    <mergeCell ref="Z36:AA36"/>
    <mergeCell ref="G31:I32"/>
    <mergeCell ref="J31:K31"/>
    <mergeCell ref="M31:N31"/>
    <mergeCell ref="Q31:R31"/>
    <mergeCell ref="AD37:AE37"/>
    <mergeCell ref="T35:U35"/>
    <mergeCell ref="Z35:AA35"/>
    <mergeCell ref="AD35:AE35"/>
    <mergeCell ref="A43:A44"/>
    <mergeCell ref="B43:F44"/>
    <mergeCell ref="G43:I43"/>
    <mergeCell ref="J43:K43"/>
    <mergeCell ref="M43:N43"/>
    <mergeCell ref="Q43:R43"/>
    <mergeCell ref="T43:U43"/>
    <mergeCell ref="AD38:AE38"/>
    <mergeCell ref="G39:I39"/>
    <mergeCell ref="J39:K39"/>
    <mergeCell ref="M39:N39"/>
    <mergeCell ref="Q39:R39"/>
    <mergeCell ref="T39:U39"/>
    <mergeCell ref="Z39:AA39"/>
    <mergeCell ref="AD39:AE39"/>
    <mergeCell ref="G38:I38"/>
    <mergeCell ref="J38:K38"/>
    <mergeCell ref="G36:I36"/>
    <mergeCell ref="J36:K36"/>
    <mergeCell ref="M36:N36"/>
    <mergeCell ref="AD36:AE36"/>
    <mergeCell ref="AD33:AE33"/>
    <mergeCell ref="B34:F42"/>
    <mergeCell ref="G34:I34"/>
    <mergeCell ref="J34:K34"/>
    <mergeCell ref="M34:N34"/>
    <mergeCell ref="Q34:R34"/>
    <mergeCell ref="T34:U34"/>
    <mergeCell ref="Z34:AA34"/>
    <mergeCell ref="AD34:AE34"/>
    <mergeCell ref="G35:I35"/>
    <mergeCell ref="B31:F33"/>
    <mergeCell ref="J35:K35"/>
    <mergeCell ref="M35:N35"/>
    <mergeCell ref="Q35:R35"/>
    <mergeCell ref="G37:I37"/>
    <mergeCell ref="J37:K37"/>
    <mergeCell ref="M37:N37"/>
    <mergeCell ref="G33:I33"/>
    <mergeCell ref="J33:K33"/>
    <mergeCell ref="M33:N33"/>
    <mergeCell ref="Q33:R33"/>
    <mergeCell ref="T33:U33"/>
    <mergeCell ref="Z33:AA33"/>
    <mergeCell ref="T29:U29"/>
    <mergeCell ref="AC29:AE29"/>
    <mergeCell ref="B30:F30"/>
    <mergeCell ref="H30:I30"/>
    <mergeCell ref="J30:K30"/>
    <mergeCell ref="L30:M30"/>
    <mergeCell ref="R30:S30"/>
    <mergeCell ref="AC30:AE30"/>
    <mergeCell ref="T31:U31"/>
    <mergeCell ref="Z31:AA31"/>
    <mergeCell ref="AC31:AC32"/>
    <mergeCell ref="AD31:AE32"/>
    <mergeCell ref="A29:A30"/>
    <mergeCell ref="B29:F29"/>
    <mergeCell ref="H29:I29"/>
    <mergeCell ref="J29:K29"/>
    <mergeCell ref="L29:M29"/>
    <mergeCell ref="P29:Q29"/>
    <mergeCell ref="B28:F28"/>
    <mergeCell ref="G28:I28"/>
    <mergeCell ref="J28:K28"/>
    <mergeCell ref="N28:P28"/>
    <mergeCell ref="Q28:R28"/>
    <mergeCell ref="R29:S29"/>
    <mergeCell ref="AC28:AE28"/>
    <mergeCell ref="A21:AE21"/>
    <mergeCell ref="A22:A27"/>
    <mergeCell ref="B22:F25"/>
    <mergeCell ref="G22:J22"/>
    <mergeCell ref="G23:J24"/>
    <mergeCell ref="G25:J25"/>
    <mergeCell ref="X25:AD25"/>
    <mergeCell ref="B26:F27"/>
    <mergeCell ref="K27:AD27"/>
    <mergeCell ref="A18:A20"/>
    <mergeCell ref="B18:F20"/>
    <mergeCell ref="G18:AE18"/>
    <mergeCell ref="G19:I20"/>
    <mergeCell ref="M19:O19"/>
    <mergeCell ref="P19:T19"/>
    <mergeCell ref="V19:X19"/>
    <mergeCell ref="Z19:AD19"/>
    <mergeCell ref="T20:Z20"/>
    <mergeCell ref="A15:AE15"/>
    <mergeCell ref="B16:F16"/>
    <mergeCell ref="H16:I16"/>
    <mergeCell ref="W16:AD16"/>
    <mergeCell ref="B17:F17"/>
    <mergeCell ref="G17:S17"/>
    <mergeCell ref="T17:U17"/>
    <mergeCell ref="V17:W17"/>
    <mergeCell ref="Y17:AA17"/>
    <mergeCell ref="AC17:AE17"/>
    <mergeCell ref="A9:AE9"/>
    <mergeCell ref="B11:F11"/>
    <mergeCell ref="G11:AE11"/>
    <mergeCell ref="A12:A14"/>
    <mergeCell ref="B12:F12"/>
    <mergeCell ref="G12:AE12"/>
    <mergeCell ref="B13:F13"/>
    <mergeCell ref="G13:AE13"/>
    <mergeCell ref="B14:F14"/>
    <mergeCell ref="G14:AE14"/>
    <mergeCell ref="A8:F8"/>
    <mergeCell ref="G8:O8"/>
    <mergeCell ref="T8:U8"/>
    <mergeCell ref="V8:W8"/>
    <mergeCell ref="Y8:AA8"/>
    <mergeCell ref="AC8:AE8"/>
    <mergeCell ref="AC5:AD5"/>
    <mergeCell ref="A6:F6"/>
    <mergeCell ref="G6:O6"/>
    <mergeCell ref="Q6:S8"/>
    <mergeCell ref="T6:U6"/>
    <mergeCell ref="V6:AE6"/>
    <mergeCell ref="A7:F7"/>
    <mergeCell ref="G7:O7"/>
    <mergeCell ref="T7:U7"/>
    <mergeCell ref="V7:AE7"/>
    <mergeCell ref="A1:A2"/>
    <mergeCell ref="B1:AD2"/>
    <mergeCell ref="AE1:AE2"/>
    <mergeCell ref="A3:I3"/>
    <mergeCell ref="P3:AE3"/>
    <mergeCell ref="A5:F5"/>
    <mergeCell ref="G5:O5"/>
    <mergeCell ref="Q5:U5"/>
    <mergeCell ref="W5:X5"/>
    <mergeCell ref="Z5:AA5"/>
  </mergeCells>
  <phoneticPr fontId="2"/>
  <dataValidations count="3">
    <dataValidation type="decimal" operator="greaterThanOrEqual" allowBlank="1" showInputMessage="1" showErrorMessage="1" sqref="Q66:R66" xr:uid="{4825767F-2BAD-4F24-9340-BF8689F13C48}">
      <formula1>0</formula1>
    </dataValidation>
    <dataValidation imeMode="halfAlpha" allowBlank="1" showInputMessage="1" showErrorMessage="1" sqref="L69 Z33:AA39 T33:U39 Q33:R39 M33:N39 M31:N31 Q31:R31 T31:U31 Z31:AA31 J31:K31 J33:K39 R30:S30" xr:uid="{FCD3C79F-5AF7-465F-920C-223AAB0660E9}"/>
    <dataValidation type="whole" operator="greaterThanOrEqual" allowBlank="1" showInputMessage="1" showErrorMessage="1" sqref="S66:T66" xr:uid="{E296FBFD-E1C4-436F-B12D-65A73E9AF54E}">
      <formula1>0</formula1>
    </dataValidation>
  </dataValidations>
  <pageMargins left="0.39370078740157483" right="0.39370078740157483" top="0.39370078740157483" bottom="0.39370078740157483" header="0.31496062992125984" footer="0.31496062992125984"/>
  <pageSetup paperSize="9" scale="50" fitToHeight="0" orientation="portrait" r:id="rId1"/>
  <headerFooter differentFirst="1"/>
  <rowBreaks count="1" manualBreakCount="1">
    <brk id="55"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27446E0-A548-48AC-B9A2-341A5668AC64}">
          <x14:formula1>
            <xm:f>プルダウンリスト!$N$2:$N$3</xm:f>
          </x14:formula1>
          <xm:sqref>G16 J16 N16 T16 G66:G67 N25 P23:P24 R25 K22:K26 U22:U23 X23 U25:U26 O26 K66 AB77 AD77 L45 O45 L32 N32 P32 R32 T32 V32 J32 G26:G27 P55 N55 L52:L55 O47:O55 S47:S54 L47:L48 G57:G60 W50:W54 AA50:AA54 V48:V49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就労証明書</vt:lpstr>
      <vt:lpstr>記載要領</vt:lpstr>
      <vt:lpstr>記載例 1ページ</vt:lpstr>
      <vt:lpstr>記載例 2ページ</vt:lpstr>
      <vt:lpstr>指数自動判定フロー</vt:lpstr>
      <vt:lpstr>指数自動判定条件</vt:lpstr>
      <vt:lpstr>記載例 (3)</vt:lpstr>
      <vt:lpstr>勤務ローテーション (2)</vt:lpstr>
      <vt:lpstr>記載例</vt:lpstr>
      <vt:lpstr>プルダウンリスト</vt:lpstr>
      <vt:lpstr>_0時間</vt:lpstr>
      <vt:lpstr>_12時間</vt:lpstr>
      <vt:lpstr>_13時</vt:lpstr>
      <vt:lpstr>_15時間</vt:lpstr>
      <vt:lpstr>_17時</vt:lpstr>
      <vt:lpstr>_18時間</vt:lpstr>
      <vt:lpstr>_22時</vt:lpstr>
      <vt:lpstr>_24時間</vt:lpstr>
      <vt:lpstr>_29時</vt:lpstr>
      <vt:lpstr>_38時間45分</vt:lpstr>
      <vt:lpstr>_48時間</vt:lpstr>
      <vt:lpstr>_4時間</vt:lpstr>
      <vt:lpstr>_5時</vt:lpstr>
      <vt:lpstr>_7時間45分</vt:lpstr>
      <vt:lpstr>プルダウンリスト!Print_Area</vt:lpstr>
      <vt:lpstr>記載要領!Print_Area</vt:lpstr>
      <vt:lpstr>記載例!Print_Area</vt:lpstr>
      <vt:lpstr>'記載例 (3)'!Print_Area</vt:lpstr>
      <vt:lpstr>'記載例 1ページ'!Print_Area</vt:lpstr>
      <vt:lpstr>'記載例 2ページ'!Print_Area</vt:lpstr>
      <vt:lpstr>'勤務ローテーション (2)'!Print_Area</vt:lpstr>
      <vt:lpstr>就労証明書!Print_Area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1899-12-29T15:00:00Z</cp:lastPrinted>
  <dcterms:created xsi:type="dcterms:W3CDTF">1899-12-29T15:00:00Z</dcterms:created>
  <dcterms:modified xsi:type="dcterms:W3CDTF">2024-04-05T10:50:08Z</dcterms:modified>
</cp:coreProperties>
</file>