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worksheets/sheet21.xml" ContentType="application/vnd.openxmlformats-officedocument.spreadsheetml.worksheet+xml"/>
  <Override PartName="/xl/drawings/drawing17.xml" ContentType="application/vnd.openxmlformats-officedocument.drawing+xml"/>
  <Override PartName="/xl/worksheets/sheet22.xml" ContentType="application/vnd.openxmlformats-officedocument.spreadsheetml.worksheet+xml"/>
  <Override PartName="/xl/drawings/drawing18.xml" ContentType="application/vnd.openxmlformats-officedocument.drawing+xml"/>
  <Override PartName="/xl/worksheets/sheet23.xml" ContentType="application/vnd.openxmlformats-officedocument.spreadsheetml.worksheet+xml"/>
  <Override PartName="/xl/drawings/drawing19.xml" ContentType="application/vnd.openxmlformats-officedocument.drawing+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drawings/drawing21.xml" ContentType="application/vnd.openxmlformats-officedocument.drawing+xml"/>
  <Override PartName="/xl/worksheets/sheet26.xml" ContentType="application/vnd.openxmlformats-officedocument.spreadsheetml.worksheet+xml"/>
  <Override PartName="/xl/drawings/drawing22.xml" ContentType="application/vnd.openxmlformats-officedocument.drawing+xml"/>
  <Override PartName="/xl/worksheets/sheet27.xml" ContentType="application/vnd.openxmlformats-officedocument.spreadsheetml.worksheet+xml"/>
  <Override PartName="/xl/comments27.xml" ContentType="application/vnd.openxmlformats-officedocument.spreadsheetml.comments+xml"/>
  <Default Extension="vml" ContentType="application/vnd.openxmlformats-officedocument.vmlDrawing"/>
  <Override PartName="/xl/drawings/drawing23.xml" ContentType="application/vnd.openxmlformats-officedocument.drawing+xml"/>
  <Override PartName="/xl/worksheets/sheet28.xml" ContentType="application/vnd.openxmlformats-officedocument.spreadsheetml.worksheet+xml"/>
  <Override PartName="/xl/drawings/drawing24.xml" ContentType="application/vnd.openxmlformats-officedocument.drawing+xml"/>
  <Override PartName="/xl/worksheets/sheet29.xml" ContentType="application/vnd.openxmlformats-officedocument.spreadsheetml.worksheet+xml"/>
  <Override PartName="/xl/drawings/drawing25.xml" ContentType="application/vnd.openxmlformats-officedocument.drawing+xml"/>
  <Override PartName="/xl/worksheets/sheet30.xml" ContentType="application/vnd.openxmlformats-officedocument.spreadsheetml.worksheet+xml"/>
  <Override PartName="/xl/drawings/drawing26.xml" ContentType="application/vnd.openxmlformats-officedocument.drawing+xml"/>
  <Override PartName="/xl/worksheets/sheet31.xml" ContentType="application/vnd.openxmlformats-officedocument.spreadsheetml.worksheet+xml"/>
  <Override PartName="/xl/drawings/drawing27.xml" ContentType="application/vnd.openxmlformats-officedocument.drawing+xml"/>
  <Override PartName="/xl/worksheets/sheet32.xml" ContentType="application/vnd.openxmlformats-officedocument.spreadsheetml.worksheet+xml"/>
  <Override PartName="/xl/drawings/drawing28.xml" ContentType="application/vnd.openxmlformats-officedocument.drawing+xml"/>
  <Override PartName="/xl/worksheets/sheet33.xml" ContentType="application/vnd.openxmlformats-officedocument.spreadsheetml.worksheet+xml"/>
  <Override PartName="/xl/drawings/drawing29.xml" ContentType="application/vnd.openxmlformats-officedocument.drawing+xml"/>
  <Override PartName="/xl/worksheets/sheet34.xml" ContentType="application/vnd.openxmlformats-officedocument.spreadsheetml.worksheet+xml"/>
  <Override PartName="/xl/drawings/drawing30.xml" ContentType="application/vnd.openxmlformats-officedocument.drawing+xml"/>
  <Override PartName="/xl/worksheets/sheet35.xml" ContentType="application/vnd.openxmlformats-officedocument.spreadsheetml.worksheet+xml"/>
  <Override PartName="/xl/drawings/drawing31.xml" ContentType="application/vnd.openxmlformats-officedocument.drawing+xml"/>
  <Override PartName="/xl/worksheets/sheet36.xml" ContentType="application/vnd.openxmlformats-officedocument.spreadsheetml.worksheet+xml"/>
  <Override PartName="/xl/drawings/drawing32.xml" ContentType="application/vnd.openxmlformats-officedocument.drawing+xml"/>
  <Override PartName="/xl/worksheets/sheet37.xml" ContentType="application/vnd.openxmlformats-officedocument.spreadsheetml.worksheet+xml"/>
  <Override PartName="/xl/drawings/drawing33.xml" ContentType="application/vnd.openxmlformats-officedocument.drawing+xml"/>
  <Override PartName="/xl/worksheets/sheet38.xml" ContentType="application/vnd.openxmlformats-officedocument.spreadsheetml.worksheet+xml"/>
  <Override PartName="/xl/drawings/drawing34.xml" ContentType="application/vnd.openxmlformats-officedocument.drawing+xml"/>
  <Override PartName="/xl/worksheets/sheet39.xml" ContentType="application/vnd.openxmlformats-officedocument.spreadsheetml.worksheet+xml"/>
  <Override PartName="/xl/drawings/drawing35.xml" ContentType="application/vnd.openxmlformats-officedocument.drawing+xml"/>
  <Override PartName="/xl/worksheets/sheet40.xml" ContentType="application/vnd.openxmlformats-officedocument.spreadsheetml.worksheet+xml"/>
  <Override PartName="/xl/drawings/drawing36.xml" ContentType="application/vnd.openxmlformats-officedocument.drawing+xml"/>
  <Override PartName="/xl/worksheets/sheet41.xml" ContentType="application/vnd.openxmlformats-officedocument.spreadsheetml.worksheet+xml"/>
  <Override PartName="/xl/drawings/drawing37.xml" ContentType="application/vnd.openxmlformats-officedocument.drawing+xml"/>
  <Override PartName="/xl/worksheets/sheet42.xml" ContentType="application/vnd.openxmlformats-officedocument.spreadsheetml.worksheet+xml"/>
  <Override PartName="/xl/drawings/drawing38.xml" ContentType="application/vnd.openxmlformats-officedocument.drawing+xml"/>
  <Override PartName="/xl/worksheets/sheet43.xml" ContentType="application/vnd.openxmlformats-officedocument.spreadsheetml.worksheet+xml"/>
  <Override PartName="/xl/drawings/drawing39.xml" ContentType="application/vnd.openxmlformats-officedocument.drawing+xml"/>
  <Override PartName="/xl/worksheets/sheet44.xml" ContentType="application/vnd.openxmlformats-officedocument.spreadsheetml.worksheet+xml"/>
  <Override PartName="/xl/drawings/drawing40.xml" ContentType="application/vnd.openxmlformats-officedocument.drawing+xml"/>
  <Override PartName="/xl/worksheets/sheet45.xml" ContentType="application/vnd.openxmlformats-officedocument.spreadsheetml.worksheet+xml"/>
  <Override PartName="/xl/drawings/drawing41.xml" ContentType="application/vnd.openxmlformats-officedocument.drawing+xml"/>
  <Override PartName="/xl/worksheets/sheet46.xml" ContentType="application/vnd.openxmlformats-officedocument.spreadsheetml.worksheet+xml"/>
  <Override PartName="/xl/drawings/drawing42.xml" ContentType="application/vnd.openxmlformats-officedocument.drawing+xml"/>
  <Override PartName="/xl/worksheets/sheet47.xml" ContentType="application/vnd.openxmlformats-officedocument.spreadsheetml.worksheet+xml"/>
  <Override PartName="/xl/drawings/drawing43.xml" ContentType="application/vnd.openxmlformats-officedocument.drawing+xml"/>
  <Override PartName="/xl/worksheets/sheet48.xml" ContentType="application/vnd.openxmlformats-officedocument.spreadsheetml.worksheet+xml"/>
  <Override PartName="/xl/drawings/drawing44.xml" ContentType="application/vnd.openxmlformats-officedocument.drawing+xml"/>
  <Override PartName="/xl/worksheets/sheet49.xml" ContentType="application/vnd.openxmlformats-officedocument.spreadsheetml.worksheet+xml"/>
  <Override PartName="/xl/drawings/drawing45.xml" ContentType="application/vnd.openxmlformats-officedocument.drawing+xml"/>
  <Override PartName="/xl/worksheets/sheet50.xml" ContentType="application/vnd.openxmlformats-officedocument.spreadsheetml.worksheet+xml"/>
  <Override PartName="/xl/drawings/drawing46.xml" ContentType="application/vnd.openxmlformats-officedocument.drawing+xml"/>
  <Override PartName="/xl/worksheets/sheet51.xml" ContentType="application/vnd.openxmlformats-officedocument.spreadsheetml.worksheet+xml"/>
  <Override PartName="/xl/drawings/drawing47.xml" ContentType="application/vnd.openxmlformats-officedocument.drawing+xml"/>
  <Override PartName="/xl/worksheets/sheet52.xml" ContentType="application/vnd.openxmlformats-officedocument.spreadsheetml.worksheet+xml"/>
  <Override PartName="/xl/drawings/drawing48.xml" ContentType="application/vnd.openxmlformats-officedocument.drawing+xml"/>
  <Override PartName="/xl/worksheets/sheet53.xml" ContentType="application/vnd.openxmlformats-officedocument.spreadsheetml.worksheet+xml"/>
  <Override PartName="/xl/drawings/drawing49.xml" ContentType="application/vnd.openxmlformats-officedocument.drawing+xml"/>
  <Override PartName="/xl/worksheets/sheet54.xml" ContentType="application/vnd.openxmlformats-officedocument.spreadsheetml.worksheet+xml"/>
  <Override PartName="/xl/drawings/drawing50.xml" ContentType="application/vnd.openxmlformats-officedocument.drawing+xml"/>
  <Override PartName="/xl/worksheets/sheet55.xml" ContentType="application/vnd.openxmlformats-officedocument.spreadsheetml.worksheet+xml"/>
  <Override PartName="/xl/drawings/drawing51.xml" ContentType="application/vnd.openxmlformats-officedocument.drawing+xml"/>
  <Override PartName="/xl/worksheets/sheet56.xml" ContentType="application/vnd.openxmlformats-officedocument.spreadsheetml.worksheet+xml"/>
  <Override PartName="/xl/drawings/drawing52.xml" ContentType="application/vnd.openxmlformats-officedocument.drawing+xml"/>
  <Override PartName="/xl/worksheets/sheet57.xml" ContentType="application/vnd.openxmlformats-officedocument.spreadsheetml.worksheet+xml"/>
  <Override PartName="/xl/drawings/drawing53.xml" ContentType="application/vnd.openxmlformats-officedocument.drawing+xml"/>
  <Override PartName="/xl/worksheets/sheet58.xml" ContentType="application/vnd.openxmlformats-officedocument.spreadsheetml.worksheet+xml"/>
  <Override PartName="/xl/drawings/drawing54.xml" ContentType="application/vnd.openxmlformats-officedocument.drawing+xml"/>
  <Override PartName="/xl/worksheets/sheet59.xml" ContentType="application/vnd.openxmlformats-officedocument.spreadsheetml.worksheet+xml"/>
  <Override PartName="/xl/drawings/drawing55.xml" ContentType="application/vnd.openxmlformats-officedocument.drawing+xml"/>
  <Override PartName="/xl/worksheets/sheet60.xml" ContentType="application/vnd.openxmlformats-officedocument.spreadsheetml.worksheet+xml"/>
  <Override PartName="/xl/drawings/drawing56.xml" ContentType="application/vnd.openxmlformats-officedocument.drawing+xml"/>
  <Override PartName="/xl/worksheets/sheet61.xml" ContentType="application/vnd.openxmlformats-officedocument.spreadsheetml.worksheet+xml"/>
  <Override PartName="/xl/drawings/drawing57.xml" ContentType="application/vnd.openxmlformats-officedocument.drawing+xml"/>
  <Override PartName="/xl/worksheets/sheet62.xml" ContentType="application/vnd.openxmlformats-officedocument.spreadsheetml.worksheet+xml"/>
  <Override PartName="/xl/drawings/drawing58.xml" ContentType="application/vnd.openxmlformats-officedocument.drawing+xml"/>
  <Override PartName="/xl/worksheets/sheet63.xml" ContentType="application/vnd.openxmlformats-officedocument.spreadsheetml.worksheet+xml"/>
  <Override PartName="/xl/drawings/drawing59.xml" ContentType="application/vnd.openxmlformats-officedocument.drawing+xml"/>
  <Override PartName="/xl/worksheets/sheet64.xml" ContentType="application/vnd.openxmlformats-officedocument.spreadsheetml.worksheet+xml"/>
  <Override PartName="/xl/drawings/drawing60.xml" ContentType="application/vnd.openxmlformats-officedocument.drawing+xml"/>
  <Override PartName="/xl/worksheets/sheet65.xml" ContentType="application/vnd.openxmlformats-officedocument.spreadsheetml.worksheet+xml"/>
  <Override PartName="/xl/drawings/drawing61.xml" ContentType="application/vnd.openxmlformats-officedocument.drawing+xml"/>
  <Override PartName="/xl/worksheets/sheet66.xml" ContentType="application/vnd.openxmlformats-officedocument.spreadsheetml.worksheet+xml"/>
  <Override PartName="/xl/drawings/drawing62.xml" ContentType="application/vnd.openxmlformats-officedocument.drawing+xml"/>
  <Override PartName="/xl/worksheets/sheet67.xml" ContentType="application/vnd.openxmlformats-officedocument.spreadsheetml.worksheet+xml"/>
  <Override PartName="/xl/drawings/drawing63.xml" ContentType="application/vnd.openxmlformats-officedocument.drawing+xml"/>
  <Override PartName="/xl/worksheets/sheet68.xml" ContentType="application/vnd.openxmlformats-officedocument.spreadsheetml.worksheet+xml"/>
  <Override PartName="/xl/drawings/drawing6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85" windowHeight="8175" activeTab="0"/>
  </bookViews>
  <sheets>
    <sheet name="8-1-1" sheetId="1" r:id="rId1"/>
    <sheet name="8-1-2" sheetId="2" r:id="rId2"/>
    <sheet name="8-2" sheetId="3" r:id="rId3"/>
    <sheet name="8-3" sheetId="4" r:id="rId4"/>
    <sheet name="8-4" sheetId="5" r:id="rId5"/>
    <sheet name="8-5" sheetId="6" r:id="rId6"/>
    <sheet name="8-6" sheetId="7" r:id="rId7"/>
    <sheet name="8-7" sheetId="8" r:id="rId8"/>
    <sheet name="8-8" sheetId="9" r:id="rId9"/>
    <sheet name="8-9" sheetId="10" r:id="rId10"/>
    <sheet name="8-10" sheetId="11" r:id="rId11"/>
    <sheet name="8-11" sheetId="12" r:id="rId12"/>
    <sheet name="8-12" sheetId="13" r:id="rId13"/>
    <sheet name="8-13" sheetId="14" r:id="rId14"/>
    <sheet name="8-14-1" sheetId="15" r:id="rId15"/>
    <sheet name="8-14-2" sheetId="16" r:id="rId16"/>
    <sheet name="8-14-3" sheetId="17" r:id="rId17"/>
    <sheet name="8-15" sheetId="18" r:id="rId18"/>
    <sheet name="8-16" sheetId="19" r:id="rId19"/>
    <sheet name="8-17" sheetId="20" r:id="rId20"/>
    <sheet name="8-18" sheetId="21" r:id="rId21"/>
    <sheet name="8-19" sheetId="22" r:id="rId22"/>
    <sheet name="8-20" sheetId="23" r:id="rId23"/>
    <sheet name="8-21" sheetId="24" r:id="rId24"/>
    <sheet name="8-22" sheetId="25" r:id="rId25"/>
    <sheet name="8-23" sheetId="26" r:id="rId26"/>
    <sheet name="8-24" sheetId="27" r:id="rId27"/>
    <sheet name="8-25" sheetId="28" r:id="rId28"/>
    <sheet name="8-26" sheetId="29" r:id="rId29"/>
    <sheet name="8-27" sheetId="30" r:id="rId30"/>
    <sheet name="8-28" sheetId="31" r:id="rId31"/>
    <sheet name="8-29" sheetId="32" r:id="rId32"/>
    <sheet name="8-30" sheetId="33" r:id="rId33"/>
    <sheet name="8-31" sheetId="34" r:id="rId34"/>
    <sheet name="8-32" sheetId="35" r:id="rId35"/>
    <sheet name="8-33" sheetId="36" r:id="rId36"/>
    <sheet name="8-34" sheetId="37" r:id="rId37"/>
    <sheet name="8-35" sheetId="38" r:id="rId38"/>
    <sheet name="8-36" sheetId="39" r:id="rId39"/>
    <sheet name="8-37" sheetId="40" r:id="rId40"/>
    <sheet name="8-38" sheetId="41" r:id="rId41"/>
    <sheet name="8-39" sheetId="42" r:id="rId42"/>
    <sheet name="8-40" sheetId="43" r:id="rId43"/>
    <sheet name="8-41" sheetId="44" r:id="rId44"/>
    <sheet name="8-42" sheetId="45" r:id="rId45"/>
    <sheet name="8-43" sheetId="46" r:id="rId46"/>
    <sheet name="8-44" sheetId="47" r:id="rId47"/>
    <sheet name="8-45" sheetId="48" r:id="rId48"/>
    <sheet name="8-46" sheetId="49" r:id="rId49"/>
    <sheet name="8-47" sheetId="50" r:id="rId50"/>
    <sheet name="8-48" sheetId="51" r:id="rId51"/>
    <sheet name="8-49" sheetId="52" r:id="rId52"/>
    <sheet name="8-50" sheetId="53" r:id="rId53"/>
    <sheet name="8-51" sheetId="54" r:id="rId54"/>
    <sheet name="8-52" sheetId="55" r:id="rId55"/>
    <sheet name="8-53" sheetId="56" r:id="rId56"/>
    <sheet name="8-54" sheetId="57" r:id="rId57"/>
    <sheet name="8-55" sheetId="58" r:id="rId58"/>
    <sheet name="8-56" sheetId="59" r:id="rId59"/>
    <sheet name="8-57" sheetId="60" r:id="rId60"/>
    <sheet name="8-58" sheetId="61" r:id="rId61"/>
    <sheet name="8-59" sheetId="62" r:id="rId62"/>
    <sheet name="8-60" sheetId="63" r:id="rId63"/>
    <sheet name="8-61" sheetId="64" r:id="rId64"/>
    <sheet name="8-62" sheetId="65" r:id="rId65"/>
    <sheet name="8-63" sheetId="66" r:id="rId66"/>
    <sheet name="8-64" sheetId="67" r:id="rId67"/>
    <sheet name="8-65" sheetId="68" r:id="rId68"/>
  </sheets>
  <definedNames/>
  <calcPr fullCalcOnLoad="1"/>
</workbook>
</file>

<file path=xl/comments27.xml><?xml version="1.0" encoding="utf-8"?>
<comments xmlns="http://schemas.openxmlformats.org/spreadsheetml/2006/main">
  <authors>
    <author>26TSP-1400</author>
  </authors>
  <commentList>
    <comment ref="K12" authorId="0">
      <text>
        <r>
          <rPr>
            <sz val="9"/>
            <rFont val="ＭＳ Ｐゴシック"/>
            <family val="3"/>
          </rPr>
          <t>地域密着型通所介護を含まない</t>
        </r>
      </text>
    </comment>
    <comment ref="M12" authorId="0">
      <text>
        <r>
          <rPr>
            <sz val="9"/>
            <rFont val="ＭＳ Ｐゴシック"/>
            <family val="3"/>
          </rPr>
          <t>地域密着型通所介護を含まない</t>
        </r>
      </text>
    </comment>
    <comment ref="K18" authorId="0">
      <text>
        <r>
          <rPr>
            <sz val="9"/>
            <rFont val="ＭＳ Ｐゴシック"/>
            <family val="3"/>
          </rPr>
          <t>特定診療費（在宅）を含む</t>
        </r>
      </text>
    </comment>
    <comment ref="M18" authorId="0">
      <text>
        <r>
          <rPr>
            <sz val="9"/>
            <rFont val="ＭＳ Ｐゴシック"/>
            <family val="3"/>
          </rPr>
          <t>特定診療費（在宅）を含む</t>
        </r>
      </text>
    </comment>
    <comment ref="K21" authorId="0">
      <text>
        <r>
          <rPr>
            <sz val="9"/>
            <rFont val="ＭＳ Ｐゴシック"/>
            <family val="3"/>
          </rPr>
          <t>短期利用を含む</t>
        </r>
      </text>
    </comment>
    <comment ref="M21" authorId="0">
      <text>
        <r>
          <rPr>
            <sz val="9"/>
            <rFont val="ＭＳ Ｐゴシック"/>
            <family val="3"/>
          </rPr>
          <t>短期利用を含む</t>
        </r>
      </text>
    </comment>
    <comment ref="K22" authorId="0">
      <text>
        <r>
          <rPr>
            <sz val="9"/>
            <rFont val="ＭＳ Ｐゴシック"/>
            <family val="3"/>
          </rPr>
          <t>短期利用を含む</t>
        </r>
      </text>
    </comment>
    <comment ref="M22" authorId="0">
      <text>
        <r>
          <rPr>
            <sz val="9"/>
            <rFont val="ＭＳ Ｐゴシック"/>
            <family val="3"/>
          </rPr>
          <t xml:space="preserve">短期利用を含む
</t>
        </r>
      </text>
    </comment>
    <comment ref="K27" authorId="0">
      <text>
        <r>
          <rPr>
            <sz val="9"/>
            <rFont val="ＭＳ Ｐゴシック"/>
            <family val="3"/>
          </rPr>
          <t>短期利用を含む</t>
        </r>
      </text>
    </comment>
    <comment ref="M27" authorId="0">
      <text>
        <r>
          <rPr>
            <sz val="9"/>
            <rFont val="ＭＳ Ｐゴシック"/>
            <family val="3"/>
          </rPr>
          <t>短期利用を含む</t>
        </r>
      </text>
    </comment>
    <comment ref="K29" authorId="0">
      <text>
        <r>
          <rPr>
            <sz val="9"/>
            <rFont val="ＭＳ Ｐゴシック"/>
            <family val="3"/>
          </rPr>
          <t>短期利用を含む</t>
        </r>
      </text>
    </comment>
    <comment ref="M29" authorId="0">
      <text>
        <r>
          <rPr>
            <sz val="9"/>
            <rFont val="ＭＳ Ｐゴシック"/>
            <family val="3"/>
          </rPr>
          <t>短期利用を含む</t>
        </r>
      </text>
    </comment>
    <comment ref="K36" authorId="0">
      <text>
        <r>
          <rPr>
            <sz val="9"/>
            <rFont val="ＭＳ Ｐゴシック"/>
            <family val="3"/>
          </rPr>
          <t>特定診療費（施設）、
特別療養費を含む</t>
        </r>
      </text>
    </comment>
    <comment ref="M36" authorId="0">
      <text>
        <r>
          <rPr>
            <sz val="9"/>
            <rFont val="ＭＳ Ｐゴシック"/>
            <family val="3"/>
          </rPr>
          <t>特定診療費（施設）、
特別療養費を含む</t>
        </r>
      </text>
    </comment>
  </commentList>
</comments>
</file>

<file path=xl/sharedStrings.xml><?xml version="1.0" encoding="utf-8"?>
<sst xmlns="http://schemas.openxmlformats.org/spreadsheetml/2006/main" count="2639" uniqueCount="1304">
  <si>
    <t>1．生活保護世帯数・人員及び保護率</t>
  </si>
  <si>
    <t>＜23区別＞</t>
  </si>
  <si>
    <t>区　　　　分</t>
  </si>
  <si>
    <t>総　　人　　口</t>
  </si>
  <si>
    <t>被保護世帯数</t>
  </si>
  <si>
    <t>被保護人員</t>
  </si>
  <si>
    <t>保護率(％)</t>
  </si>
  <si>
    <t>東　京　都</t>
  </si>
  <si>
    <t>23　　　区</t>
  </si>
  <si>
    <t>足　　　立</t>
  </si>
  <si>
    <t>千　代　田</t>
  </si>
  <si>
    <t>中　　　央</t>
  </si>
  <si>
    <t>港</t>
  </si>
  <si>
    <t>新　　　宿</t>
  </si>
  <si>
    <t>文　　　京</t>
  </si>
  <si>
    <t>台　　　東</t>
  </si>
  <si>
    <t>墨　　　田</t>
  </si>
  <si>
    <t>江　　　東</t>
  </si>
  <si>
    <t>品　　　川</t>
  </si>
  <si>
    <t>目　　　黒</t>
  </si>
  <si>
    <t>大　　　田</t>
  </si>
  <si>
    <t>世　田　谷</t>
  </si>
  <si>
    <t>渋　　　谷</t>
  </si>
  <si>
    <t>中　　　野</t>
  </si>
  <si>
    <t>杉　　　並</t>
  </si>
  <si>
    <t>豊　　　島</t>
  </si>
  <si>
    <t>北</t>
  </si>
  <si>
    <t>荒　　　川</t>
  </si>
  <si>
    <t>板　　　橋</t>
  </si>
  <si>
    <t>練　　　馬</t>
  </si>
  <si>
    <t>葛　　　飾</t>
  </si>
  <si>
    <t>江　戸　川</t>
  </si>
  <si>
    <t>(注1)総人口は「東京都の人口(推計)」(東京都総務局統計部)による。</t>
  </si>
  <si>
    <t xml:space="preserve">(注2)被保護世帯数、被保護人員については停止中のものを含む。　  </t>
  </si>
  <si>
    <t>＜足立区＞</t>
  </si>
  <si>
    <t>(各年4月中)</t>
  </si>
  <si>
    <t xml:space="preserve">区分　　　  </t>
  </si>
  <si>
    <t>被 保 護 世 帯 数</t>
  </si>
  <si>
    <t>被　保　護　人　員</t>
  </si>
  <si>
    <t>全都被保護世帯数</t>
  </si>
  <si>
    <t>年</t>
  </si>
  <si>
    <t>資料：足立福祉事務所千住福祉課</t>
  </si>
  <si>
    <t xml:space="preserve">(注1)保護率＝(被保護人員÷足立区総人口)×100。 </t>
  </si>
  <si>
    <t xml:space="preserve">(注2)平成29年分より計測方法を変更。  　        </t>
  </si>
  <si>
    <t>2．生活保護扶助の種類別支出額</t>
  </si>
  <si>
    <t>区分</t>
  </si>
  <si>
    <t>支　　出　　額（円）</t>
  </si>
  <si>
    <t>延　　件　　数</t>
  </si>
  <si>
    <t>年度・区分</t>
  </si>
  <si>
    <t>27</t>
  </si>
  <si>
    <t>住宅扶助</t>
  </si>
  <si>
    <t>教育扶助</t>
  </si>
  <si>
    <t>介護扶助</t>
  </si>
  <si>
    <t>医療扶助</t>
  </si>
  <si>
    <t>出産扶助</t>
  </si>
  <si>
    <t>生業扶助</t>
  </si>
  <si>
    <t>葬祭扶助</t>
  </si>
  <si>
    <t>就労自立給付金</t>
  </si>
  <si>
    <t>資料：足立福祉事務所生活保護指導課</t>
  </si>
  <si>
    <t>3．労働状態別生活保護世帯数</t>
  </si>
  <si>
    <t>　区分</t>
  </si>
  <si>
    <t>総　数</t>
  </si>
  <si>
    <t>世帯主が働いている世帯</t>
  </si>
  <si>
    <t>世帯主は働いて
いないが世帯員が
働いている世帯</t>
  </si>
  <si>
    <t>働いている者の
いない世帯</t>
  </si>
  <si>
    <t>常　用</t>
  </si>
  <si>
    <t>日　雇</t>
  </si>
  <si>
    <t>内　職</t>
  </si>
  <si>
    <t>その他</t>
  </si>
  <si>
    <t>(注1)保護停止中の世帯は含まない。　</t>
  </si>
  <si>
    <t>(注2)平成29年分より計測方法を変更。</t>
  </si>
  <si>
    <t>4．生活保護医療扶助人数</t>
  </si>
  <si>
    <t>　　(各年4月中)</t>
  </si>
  <si>
    <t>入　　　　　院</t>
  </si>
  <si>
    <t xml:space="preserve"> 年</t>
  </si>
  <si>
    <t>精 神 病</t>
  </si>
  <si>
    <t>そ の 他</t>
  </si>
  <si>
    <t>被 給 付 世 帯 数</t>
  </si>
  <si>
    <t>被　給　付　人　員</t>
  </si>
  <si>
    <t>年　</t>
  </si>
  <si>
    <t>資料：福祉部高齢福祉課</t>
  </si>
  <si>
    <t xml:space="preserve">区分
</t>
  </si>
  <si>
    <t>総　数</t>
  </si>
  <si>
    <t>資金
貸付</t>
  </si>
  <si>
    <t>就職</t>
  </si>
  <si>
    <t>結婚</t>
  </si>
  <si>
    <t>帰宅　</t>
  </si>
  <si>
    <t>福祉
事務所</t>
  </si>
  <si>
    <t>女性相談
センター･
婦人相談
員へ移送</t>
  </si>
  <si>
    <t>民生
委員</t>
  </si>
  <si>
    <t>児童
相談所</t>
  </si>
  <si>
    <t>病院へ移送</t>
  </si>
  <si>
    <t>他の
機関へ移送</t>
  </si>
  <si>
    <t>離婚
相談</t>
  </si>
  <si>
    <t>住宅
相談</t>
  </si>
  <si>
    <t>借金
返済</t>
  </si>
  <si>
    <t>助言
指導</t>
  </si>
  <si>
    <t>年度</t>
  </si>
  <si>
    <t>資料：足立福祉事務所東部福祉課</t>
  </si>
  <si>
    <t>(各年4.1現在)</t>
  </si>
  <si>
    <t>肢体不自由</t>
  </si>
  <si>
    <t>資料：福祉部障がい福祉課</t>
  </si>
  <si>
    <t>(最重度)</t>
  </si>
  <si>
    <t>(重　度)</t>
  </si>
  <si>
    <t>(中　度)</t>
  </si>
  <si>
    <t>(軽　度)</t>
  </si>
  <si>
    <t>(各年3.31現在)</t>
  </si>
  <si>
    <t>区分</t>
  </si>
  <si>
    <t>総　数</t>
  </si>
  <si>
    <t>身体障害者手帳</t>
  </si>
  <si>
    <t>愛　　の　　手　　帳</t>
  </si>
  <si>
    <t>精神障害者保健福祉
手帳(1級)</t>
  </si>
  <si>
    <t>脳 性
麻 痺</t>
  </si>
  <si>
    <t>進行性</t>
  </si>
  <si>
    <t>1　級</t>
  </si>
  <si>
    <t>2　級</t>
  </si>
  <si>
    <t>3　級</t>
  </si>
  <si>
    <t>筋　萎</t>
  </si>
  <si>
    <t>縮　症</t>
  </si>
  <si>
    <t>-</t>
  </si>
  <si>
    <t>資料：福祉部障がい福祉課、足立保健所保健予防課、足立保健所中央本町地域・保健総合支援課</t>
  </si>
  <si>
    <t>(各年3.31現在)</t>
  </si>
  <si>
    <t>総　　数</t>
  </si>
  <si>
    <t>特別障害者手当</t>
  </si>
  <si>
    <t>障害児福祉手当</t>
  </si>
  <si>
    <t>資料：福祉部障がい福祉課</t>
  </si>
  <si>
    <t xml:space="preserve"> (各年3.31現在) </t>
  </si>
  <si>
    <t xml:space="preserve">総      数 </t>
  </si>
  <si>
    <t xml:space="preserve">特発性好酸球増多症候群 </t>
  </si>
  <si>
    <t>○</t>
  </si>
  <si>
    <t xml:space="preserve">下垂体性ＴＳＨ分泌亢進症 </t>
  </si>
  <si>
    <t xml:space="preserve">スモン </t>
  </si>
  <si>
    <t xml:space="preserve">原発性胆汁性肝硬変 </t>
  </si>
  <si>
    <t xml:space="preserve">下垂体性ＰＲＬ分泌亢進症 </t>
  </si>
  <si>
    <t xml:space="preserve">ベーチェット病 </t>
  </si>
  <si>
    <t>クッシング病</t>
  </si>
  <si>
    <t xml:space="preserve">重症筋無力症 </t>
  </si>
  <si>
    <t xml:space="preserve">重症急性膵炎 </t>
  </si>
  <si>
    <t xml:space="preserve">下垂体性ゴナドトロピン分泌亢進症 </t>
  </si>
  <si>
    <t xml:space="preserve">全身性エリテマトーデス </t>
  </si>
  <si>
    <t xml:space="preserve">特発性大腿骨頭壊死症 </t>
  </si>
  <si>
    <t xml:space="preserve">下垂体性成長ホルモン分泌亢進症 </t>
  </si>
  <si>
    <t>多発性硬化症／視神経脊髄炎</t>
  </si>
  <si>
    <t xml:space="preserve">びまん性汎細気管支炎 </t>
  </si>
  <si>
    <t xml:space="preserve">下垂体前葉機能低下症 </t>
  </si>
  <si>
    <t xml:space="preserve">再生不良性貧血 </t>
  </si>
  <si>
    <t xml:space="preserve">混合性結合組織病    </t>
  </si>
  <si>
    <t>●</t>
  </si>
  <si>
    <t>原発性側索硬化症</t>
  </si>
  <si>
    <t xml:space="preserve">筋萎縮性側索硬化症 </t>
  </si>
  <si>
    <t xml:space="preserve">ミトコンドリア病 </t>
  </si>
  <si>
    <t>神経有棘赤血球症</t>
  </si>
  <si>
    <t xml:space="preserve">サルコイドーシス </t>
  </si>
  <si>
    <t xml:space="preserve">原発性免疫不全症候群 </t>
  </si>
  <si>
    <t>シャルコー・マリー・トゥース病</t>
  </si>
  <si>
    <t xml:space="preserve">特発性血小板減少性紫斑病 </t>
  </si>
  <si>
    <t xml:space="preserve">遺伝性(本態性)ニューロパチー </t>
  </si>
  <si>
    <t>先天性筋無力症候群</t>
  </si>
  <si>
    <t xml:space="preserve">皮膚筋炎／多発性筋炎 </t>
  </si>
  <si>
    <t xml:space="preserve">特発性間質性肺炎 </t>
  </si>
  <si>
    <t>封入体筋炎</t>
  </si>
  <si>
    <t>全身性強皮症</t>
  </si>
  <si>
    <t xml:space="preserve">プリオン病 </t>
  </si>
  <si>
    <t>クロウ・深瀬症候群</t>
  </si>
  <si>
    <t>高安動脈炎</t>
  </si>
  <si>
    <t xml:space="preserve">網膜色素変性症 </t>
  </si>
  <si>
    <t>進行性多巣性白質脳症</t>
  </si>
  <si>
    <t>結節性多発動脈炎</t>
  </si>
  <si>
    <t xml:space="preserve">遺伝性ＱＴ延長症候群 </t>
  </si>
  <si>
    <t>ＨＴＬＶ－１関連脊髄症</t>
  </si>
  <si>
    <t>顕微鏡的多発血管炎</t>
  </si>
  <si>
    <t xml:space="preserve">肺動脈性肺高血圧症 </t>
  </si>
  <si>
    <t>特発性基底核石灰化症</t>
  </si>
  <si>
    <t xml:space="preserve">天疱瘡 </t>
  </si>
  <si>
    <t>ウルリッヒ病</t>
  </si>
  <si>
    <t xml:space="preserve">潰瘍性大腸炎 </t>
  </si>
  <si>
    <t xml:space="preserve">神経線維腫症 </t>
  </si>
  <si>
    <t>遠位型ミオパチー</t>
  </si>
  <si>
    <t xml:space="preserve">バージャー病 </t>
  </si>
  <si>
    <t xml:space="preserve">網膜脈絡膜萎縮症 </t>
  </si>
  <si>
    <t>ベスレムミオパチー</t>
  </si>
  <si>
    <t xml:space="preserve">脊髄小脳変性症
（多系統萎縮症を除く） </t>
  </si>
  <si>
    <t>自己貪食空胞性ミオパチー</t>
  </si>
  <si>
    <t>シュワルツ・ヤンペル症候群</t>
  </si>
  <si>
    <t xml:space="preserve">クローン病 </t>
  </si>
  <si>
    <t xml:space="preserve">慢性炎症性脱髄性多発神経炎／多巣性運動ニューロパチー </t>
  </si>
  <si>
    <t>巨細胞性動脈炎</t>
  </si>
  <si>
    <t xml:space="preserve">劇症肝炎 </t>
  </si>
  <si>
    <t>好酸球性多発血管炎性肉芽腫症</t>
  </si>
  <si>
    <t xml:space="preserve">悪性関節リウマチ </t>
  </si>
  <si>
    <t xml:space="preserve">骨髄線維症 </t>
  </si>
  <si>
    <t>原発性抗リン脂質抗体症候群</t>
  </si>
  <si>
    <t xml:space="preserve">人工透析を必要とする腎不全 </t>
  </si>
  <si>
    <t xml:space="preserve">亜急性硬化性全脳炎 </t>
  </si>
  <si>
    <t>再発性多発軟骨炎</t>
  </si>
  <si>
    <t xml:space="preserve">先天性血液凝固因子欠乏症等 </t>
  </si>
  <si>
    <t xml:space="preserve">バッド・キアリ症候群 </t>
  </si>
  <si>
    <t>自己免疫性溶血性貧血</t>
  </si>
  <si>
    <t>進行性核上性麻痺</t>
  </si>
  <si>
    <t xml:space="preserve">慢性血栓塞栓性肺高血圧症 </t>
  </si>
  <si>
    <t>発作性夜間ヘモグロビン尿症</t>
  </si>
  <si>
    <t xml:space="preserve">パーキンソン病 </t>
  </si>
  <si>
    <t xml:space="preserve">副腎白質ジストロフィー </t>
  </si>
  <si>
    <t>血栓性血小板減少性紫斑病</t>
  </si>
  <si>
    <t>大脳皮質基底核変性症</t>
  </si>
  <si>
    <t xml:space="preserve">原発性硬化性胆管炎 </t>
  </si>
  <si>
    <t>ＩｇＡ腎症</t>
  </si>
  <si>
    <t xml:space="preserve">肝内結石症 </t>
  </si>
  <si>
    <t>甲状腺ホルモン不応症</t>
  </si>
  <si>
    <t xml:space="preserve">自己免疫性肝炎 </t>
  </si>
  <si>
    <t>先天性副腎皮質酵素欠損症</t>
  </si>
  <si>
    <t xml:space="preserve">点頭てんかん </t>
  </si>
  <si>
    <t xml:space="preserve">脊髄性筋萎縮症 </t>
  </si>
  <si>
    <t>先天性副腎低形成症</t>
  </si>
  <si>
    <t>ライソゾーム病</t>
  </si>
  <si>
    <t xml:space="preserve">アレルギー性肉芽腫性血管炎 </t>
  </si>
  <si>
    <t>アジソン病</t>
  </si>
  <si>
    <t xml:space="preserve">悪性高血圧 </t>
  </si>
  <si>
    <t xml:space="preserve">肥大型心筋症 </t>
  </si>
  <si>
    <t>肺静脈閉塞症／肺毛細血管腫症</t>
  </si>
  <si>
    <t xml:space="preserve">成人スチル病 </t>
  </si>
  <si>
    <t>好酸球性消化管疾患</t>
  </si>
  <si>
    <t xml:space="preserve">全身性アミロイドーシス </t>
  </si>
  <si>
    <t>慢性特発性偽性腸閉塞症</t>
  </si>
  <si>
    <t xml:space="preserve">後縦靭帯骨化症 </t>
  </si>
  <si>
    <t xml:space="preserve">家族性高コレステロール血症(ホモ接合体) </t>
  </si>
  <si>
    <t>巨大膀胱短小結腸腸管蠕動不全症</t>
  </si>
  <si>
    <t xml:space="preserve">ハンチントン病 </t>
  </si>
  <si>
    <t>腸管神経節細胞僅少症</t>
  </si>
  <si>
    <t xml:space="preserve">多発血管炎性肉芽腫症 </t>
  </si>
  <si>
    <t xml:space="preserve">球脊髄性筋萎縮症 </t>
  </si>
  <si>
    <t>ルビンシュタイン・テイビ症候群</t>
  </si>
  <si>
    <t xml:space="preserve">拘束型心筋症 </t>
  </si>
  <si>
    <t>ＣＦＣ症候群</t>
  </si>
  <si>
    <t xml:space="preserve">特発性拡張型心筋症 </t>
  </si>
  <si>
    <t>リンパ脈管筋腫症</t>
  </si>
  <si>
    <t>コステロ症候群</t>
  </si>
  <si>
    <t xml:space="preserve">多系統萎縮症 </t>
  </si>
  <si>
    <t>重症多型滲出性紅斑（急性期）</t>
  </si>
  <si>
    <t>チャージ症候群</t>
  </si>
  <si>
    <t xml:space="preserve">シェーグレン症候群 </t>
  </si>
  <si>
    <t>スティーヴンス・ジョンソン症候群</t>
  </si>
  <si>
    <t xml:space="preserve">表皮水泡症 </t>
  </si>
  <si>
    <t>中毒性表皮壊死症</t>
  </si>
  <si>
    <t>全身型若年性特発性関節炎</t>
  </si>
  <si>
    <t xml:space="preserve">多発性嚢胞腎 </t>
  </si>
  <si>
    <t xml:space="preserve">黄色靭帯骨化症 </t>
  </si>
  <si>
    <t>ＴＮＦ受容体関連周期性症候群</t>
  </si>
  <si>
    <t xml:space="preserve">特発性門脈圧亢進症 </t>
  </si>
  <si>
    <t>間脳下垂体機能障害</t>
  </si>
  <si>
    <t>非典型溶血性尿毒症症候群</t>
  </si>
  <si>
    <t xml:space="preserve">膿泡性乾癬（汎発型） </t>
  </si>
  <si>
    <t xml:space="preserve">下垂体性ＡＤＨ分泌異常症 </t>
  </si>
  <si>
    <t>ブラウ症候群</t>
  </si>
  <si>
    <t xml:space="preserve">広範脊柱管狭窄症 </t>
  </si>
  <si>
    <t>＜27年度＞</t>
  </si>
  <si>
    <t>疾病名</t>
  </si>
  <si>
    <t>先天性ミオパチー</t>
  </si>
  <si>
    <t>アトピー性脊髄炎</t>
  </si>
  <si>
    <t>もやもや病</t>
  </si>
  <si>
    <t>神経軸索スフェロイド形成を伴う遺伝性びまん性白質脳症</t>
  </si>
  <si>
    <t>先天性核上性球麻痺</t>
  </si>
  <si>
    <t>メビウス症候群</t>
  </si>
  <si>
    <t>中隔視神経形成異常症/
ドモルシア症候群</t>
  </si>
  <si>
    <t>ポルフィリン症</t>
  </si>
  <si>
    <t xml:space="preserve">複合カルボキシラーゼ欠損症 </t>
  </si>
  <si>
    <t>22q11.2欠失症候群</t>
  </si>
  <si>
    <t>総動脈幹遺残症</t>
  </si>
  <si>
    <t>ランドウ・クレフナー症候群</t>
  </si>
  <si>
    <t>タナトフォリック骨異形成症</t>
  </si>
  <si>
    <t>抗糸球体基底膜腎炎</t>
  </si>
  <si>
    <t>一次性ネフローゼ症候群</t>
  </si>
  <si>
    <t>リンパ管腫症/ゴーハム病</t>
  </si>
  <si>
    <t>一次性膜性増殖性糸球体腎炎</t>
  </si>
  <si>
    <t>先天性赤血球形成異常性貧血</t>
  </si>
  <si>
    <t>副甲状腺機能低下症</t>
  </si>
  <si>
    <t>副腎皮質刺激ホルモン不応症</t>
  </si>
  <si>
    <t>多脾症候群</t>
  </si>
  <si>
    <t>メープルシロップ尿症</t>
  </si>
  <si>
    <t>レーベル遺伝性視神経症</t>
  </si>
  <si>
    <t>グルタル酸血症1型</t>
  </si>
  <si>
    <t xml:space="preserve">グルタル酸血症2型 </t>
  </si>
  <si>
    <t xml:space="preserve">ミオトニー症候群（シュワルツ・ヤンペル症候群を除く。） </t>
  </si>
  <si>
    <t xml:space="preserve">プリオン病 </t>
  </si>
  <si>
    <t>進行性筋ジストロフィー （遠位型ミオパチーを除く。）</t>
  </si>
  <si>
    <t>強直性脊椎炎（都）</t>
  </si>
  <si>
    <t xml:space="preserve">脊髄空洞症（都） </t>
  </si>
  <si>
    <t>先天性ミオパチー（都）</t>
  </si>
  <si>
    <t>ネフローゼ症候群</t>
  </si>
  <si>
    <t xml:space="preserve">母斑症（指定難病の結節性硬化症、スタージ・ウェーバー症候群及びクリッペル・トレノネー・ウェーバー症候群を除く。） </t>
  </si>
  <si>
    <t>「難病の患者に対する医療等に関する法律」新制度（H27.7.1実施分）により、</t>
  </si>
  <si>
    <t>疾病名が新規に追加されたもの。</t>
  </si>
  <si>
    <t>「東京都難病患者等に係る医療費等の助成に関する規則実施細目」の一部改正</t>
  </si>
  <si>
    <t>資料：福祉部障がい福祉課</t>
  </si>
  <si>
    <t>（H28.1.1）により、疾病名が変更になったもの。</t>
  </si>
  <si>
    <t>＜28年度＞</t>
  </si>
  <si>
    <t>原発性抗リン脂質抗体症候群</t>
  </si>
  <si>
    <t>コステロ症候群</t>
  </si>
  <si>
    <t>脆弱Ｘ症候群関連疾患</t>
  </si>
  <si>
    <t>区分</t>
  </si>
  <si>
    <t>年</t>
  </si>
  <si>
    <t>定数</t>
  </si>
  <si>
    <t>利　用　児　数</t>
  </si>
  <si>
    <t>年度</t>
  </si>
  <si>
    <t>(日々)</t>
  </si>
  <si>
    <t>総　数</t>
  </si>
  <si>
    <t>１歳児</t>
  </si>
  <si>
    <t>２歳児</t>
  </si>
  <si>
    <t>３歳児</t>
  </si>
  <si>
    <t>４歳児</t>
  </si>
  <si>
    <t>５歳児</t>
  </si>
  <si>
    <t>-</t>
  </si>
  <si>
    <t>(注)年度途中の退所児含む。</t>
  </si>
  <si>
    <t>年度</t>
  </si>
  <si>
    <t>記　　　　　　念　　　　　　品</t>
  </si>
  <si>
    <t>米 寿 (88歳)</t>
  </si>
  <si>
    <t>白　寿 (99歳)</t>
  </si>
  <si>
    <t>資料：福祉部高齢福祉課</t>
  </si>
  <si>
    <t>区分</t>
  </si>
  <si>
    <t>助成クラブ数</t>
  </si>
  <si>
    <t>単位クラブ助成総額</t>
  </si>
  <si>
    <t>連合会助成</t>
  </si>
  <si>
    <t>加入率　(％)</t>
  </si>
  <si>
    <t>年度</t>
  </si>
  <si>
    <t>(会　員　数)</t>
  </si>
  <si>
    <t>169（13,995）</t>
  </si>
  <si>
    <t>165（13,455）</t>
  </si>
  <si>
    <t>区分</t>
  </si>
  <si>
    <t>総       数</t>
  </si>
  <si>
    <t>特  別  徴  収</t>
  </si>
  <si>
    <t>普  通  徴  収</t>
  </si>
  <si>
    <t>年度</t>
  </si>
  <si>
    <t>被保険者数</t>
  </si>
  <si>
    <t>調定額(千円)</t>
  </si>
  <si>
    <t>被保険者数</t>
  </si>
  <si>
    <t>資料：福祉部介護保険課</t>
  </si>
  <si>
    <t>現    年    分</t>
  </si>
  <si>
    <t>滞  納  繰  越  分</t>
  </si>
  <si>
    <t>調 定 額</t>
  </si>
  <si>
    <t>収 納 額</t>
  </si>
  <si>
    <t>収納率(％)</t>
  </si>
  <si>
    <t>区分</t>
  </si>
  <si>
    <t>口座振替者数(人)</t>
  </si>
  <si>
    <t>利　用　率(％)</t>
  </si>
  <si>
    <t>口座による収入額(円)</t>
  </si>
  <si>
    <t>口座による収入率(％)</t>
  </si>
  <si>
    <t>年度</t>
  </si>
  <si>
    <t>(各年3.31現在)</t>
  </si>
  <si>
    <t>総 数</t>
  </si>
  <si>
    <t>要支援１</t>
  </si>
  <si>
    <t>要支援２</t>
  </si>
  <si>
    <t>要介護１</t>
  </si>
  <si>
    <t>要介護２</t>
  </si>
  <si>
    <t>要介護３</t>
  </si>
  <si>
    <t>要介護４</t>
  </si>
  <si>
    <t>要介護５</t>
  </si>
  <si>
    <t>年</t>
  </si>
  <si>
    <t>資料：福祉部介護保険課　　</t>
  </si>
  <si>
    <t xml:space="preserve">年度・区分 </t>
  </si>
  <si>
    <t>給付額</t>
  </si>
  <si>
    <t>件数</t>
  </si>
  <si>
    <t xml:space="preserve"> 種 別</t>
  </si>
  <si>
    <t>件  数</t>
  </si>
  <si>
    <t>金  額(千円)</t>
  </si>
  <si>
    <t>金  額(千円)</t>
  </si>
  <si>
    <t>介護給付</t>
  </si>
  <si>
    <t>予防給付</t>
  </si>
  <si>
    <t>総　　　 　　 　 　 　　　数</t>
  </si>
  <si>
    <t>居　　　　　　　　　　　　宅</t>
  </si>
  <si>
    <t>訪問介護</t>
  </si>
  <si>
    <t>訪問入浴</t>
  </si>
  <si>
    <t>訪問看護</t>
  </si>
  <si>
    <t>訪問リハビリテーション</t>
  </si>
  <si>
    <t>通所介護</t>
  </si>
  <si>
    <t>通所リハビリテーション</t>
  </si>
  <si>
    <t>福祉用具貸与</t>
  </si>
  <si>
    <t>短期入所生活介護</t>
  </si>
  <si>
    <t>短期入所療養介護</t>
  </si>
  <si>
    <t>(老人保健施設)</t>
  </si>
  <si>
    <t>(介護療養型医療施設)</t>
  </si>
  <si>
    <t>居宅療養管理指導</t>
  </si>
  <si>
    <t>認知症対応型共同生活介護</t>
  </si>
  <si>
    <t>特定施設入居者生活介護</t>
  </si>
  <si>
    <t>地域密着型特定施設</t>
  </si>
  <si>
    <t>居宅介護支援</t>
  </si>
  <si>
    <t>夜間対応型訪問介護</t>
  </si>
  <si>
    <t>認知症対応型通所介護</t>
  </si>
  <si>
    <t>小規模多機能型居宅介護</t>
  </si>
  <si>
    <t>定期巡回・随時対応型訪問介護看護</t>
  </si>
  <si>
    <t>看護小規模多機能型居宅介護</t>
  </si>
  <si>
    <t>（複合型サービス）</t>
  </si>
  <si>
    <t>地域密着型通所介護</t>
  </si>
  <si>
    <t>地域密着型介護老人福祉施設</t>
  </si>
  <si>
    <t>施　　　　　　　　　　　　設</t>
  </si>
  <si>
    <t>特別養護老人ホーム</t>
  </si>
  <si>
    <t>老人保健施設</t>
  </si>
  <si>
    <t xml:space="preserve">療養型医療施設 </t>
  </si>
  <si>
    <t>償　　 　　　還　 　　　　払</t>
  </si>
  <si>
    <t>福祉用具購入</t>
  </si>
  <si>
    <t>住宅改修</t>
  </si>
  <si>
    <t>その他</t>
  </si>
  <si>
    <t>高額介護サービス費(公費)</t>
  </si>
  <si>
    <t>高額介護サービス費(区支払分)</t>
  </si>
  <si>
    <t>高額医療合算介護サービス費</t>
  </si>
  <si>
    <t>特定入所者介護サービス費</t>
  </si>
  <si>
    <t>審  査  支  払  手  数  料</t>
  </si>
  <si>
    <t>そ　　 　　　の　 　　　　他</t>
  </si>
  <si>
    <t>(注)各年度の総数の件数欄には「審査支払手数料」及び「その他」の件数は含まない。</t>
  </si>
  <si>
    <t>金額(千円)</t>
  </si>
  <si>
    <t>介護予防・生活支援サービス</t>
  </si>
  <si>
    <t xml:space="preserve"> 訪問型サービス</t>
  </si>
  <si>
    <t xml:space="preserve"> 通所型サービス</t>
  </si>
  <si>
    <t>介護予防ケアマネジメント</t>
  </si>
  <si>
    <t>台</t>
  </si>
  <si>
    <t>延人</t>
  </si>
  <si>
    <t>屋外ブザー付火災警報器</t>
  </si>
  <si>
    <t>電磁調理器</t>
  </si>
  <si>
    <t>シルバーカー</t>
  </si>
  <si>
    <t>救急医療情報キット</t>
  </si>
  <si>
    <t>　　　　　　</t>
  </si>
  <si>
    <t>協力会員</t>
  </si>
  <si>
    <t>利用会員</t>
  </si>
  <si>
    <t>食事の支度</t>
  </si>
  <si>
    <t>衣類の洗濯</t>
  </si>
  <si>
    <t>居宅内外の清掃</t>
  </si>
  <si>
    <t>買  物</t>
  </si>
  <si>
    <t>軽 作 業</t>
  </si>
  <si>
    <t>入浴介助補助</t>
  </si>
  <si>
    <t xml:space="preserve"> - </t>
  </si>
  <si>
    <t xml:space="preserve">資料：(福)足立区社会福祉協議会あいあいサービスセンター </t>
  </si>
  <si>
    <t>介護予防事業</t>
  </si>
  <si>
    <t>介護予防教室</t>
  </si>
  <si>
    <t>二次予防事業</t>
  </si>
  <si>
    <t>一次予防事業</t>
  </si>
  <si>
    <t>(地域包括支援センター実施分)</t>
  </si>
  <si>
    <t>開催数</t>
  </si>
  <si>
    <t>年度</t>
  </si>
  <si>
    <t>年度</t>
  </si>
  <si>
    <t>区分</t>
  </si>
  <si>
    <t>区分</t>
  </si>
  <si>
    <t>相談　　件数</t>
  </si>
  <si>
    <t>電話(ＦＡＸ含)</t>
  </si>
  <si>
    <t>来　　　　　所</t>
  </si>
  <si>
    <t>訪　　　　　問</t>
  </si>
  <si>
    <t>相談内容</t>
  </si>
  <si>
    <t>介護予防</t>
  </si>
  <si>
    <t>介護保険</t>
  </si>
  <si>
    <t>医療</t>
  </si>
  <si>
    <t>他サービス紹介</t>
  </si>
  <si>
    <t>ケアマネ支援</t>
  </si>
  <si>
    <t>介護等</t>
  </si>
  <si>
    <t>他サービス取次</t>
  </si>
  <si>
    <t>権利擁護</t>
  </si>
  <si>
    <t>消費者被害</t>
  </si>
  <si>
    <t>虐待･支援困難</t>
  </si>
  <si>
    <t>サービス取次内訳</t>
  </si>
  <si>
    <t>寝具洗乾燥</t>
  </si>
  <si>
    <t>理美容サービス</t>
  </si>
  <si>
    <t>日常生活用具</t>
  </si>
  <si>
    <t>住宅設備改修</t>
  </si>
  <si>
    <t>福祉電話</t>
  </si>
  <si>
    <t>緊急通報システム</t>
  </si>
  <si>
    <t>紙おむつ</t>
  </si>
  <si>
    <t>火災安全システム</t>
  </si>
  <si>
    <t>やすらぎ支援派遣</t>
  </si>
  <si>
    <t>介護　　　保険</t>
  </si>
  <si>
    <t>申請代行</t>
  </si>
  <si>
    <t>訪問調査</t>
  </si>
  <si>
    <t>予防給付ケアプラン</t>
  </si>
  <si>
    <t>　　　区分</t>
  </si>
  <si>
    <t>総　数</t>
  </si>
  <si>
    <t>高齢者</t>
  </si>
  <si>
    <t>障がい者</t>
  </si>
  <si>
    <t>子育て</t>
  </si>
  <si>
    <t>学童保育</t>
  </si>
  <si>
    <t>年度</t>
  </si>
  <si>
    <t>苦　情</t>
  </si>
  <si>
    <t>相　談</t>
  </si>
  <si>
    <t>資料：福祉部高齢福祉課、(福)足立区社会福祉協議会基幹地域包括支援センター・同権利擁護センターあだち</t>
  </si>
  <si>
    <t>(注)平成28年度より権利擁護センターあだちの相談件数の積算方法変更。</t>
  </si>
  <si>
    <t xml:space="preserve">件数 </t>
  </si>
  <si>
    <t>相談件数合計</t>
  </si>
  <si>
    <t>申　立　件　数　</t>
  </si>
  <si>
    <t>親　族</t>
  </si>
  <si>
    <t>本　人</t>
  </si>
  <si>
    <t>区　長</t>
  </si>
  <si>
    <t>資料：福祉部高齢福祉課、(福)足立区社会福祉協議会権利擁護センターあだち</t>
  </si>
  <si>
    <t>　　　</t>
  </si>
  <si>
    <t>新規相談受付</t>
  </si>
  <si>
    <t>新規契約件数</t>
  </si>
  <si>
    <t>継続契約件数</t>
  </si>
  <si>
    <t>(各年4.1現在)</t>
  </si>
  <si>
    <t>場　内</t>
  </si>
  <si>
    <t>総　　　　　数</t>
  </si>
  <si>
    <t>場　　　　　内</t>
  </si>
  <si>
    <t>居　　　　　宅</t>
  </si>
  <si>
    <t>年</t>
  </si>
  <si>
    <t>定　員</t>
  </si>
  <si>
    <t>一　般</t>
  </si>
  <si>
    <t>老　人</t>
  </si>
  <si>
    <t>資料：福祉部高齢福祉課</t>
  </si>
  <si>
    <t>(各年4.1現在)</t>
  </si>
  <si>
    <t>男</t>
  </si>
  <si>
    <t>女</t>
  </si>
  <si>
    <t>年　</t>
  </si>
  <si>
    <t>貸付額</t>
  </si>
  <si>
    <t>貸付件数</t>
  </si>
  <si>
    <t>償還期限</t>
  </si>
  <si>
    <t>償還額</t>
  </si>
  <si>
    <t>償還率(％)</t>
  </si>
  <si>
    <t>到来額</t>
  </si>
  <si>
    <t>資料：福祉部福祉管理課</t>
  </si>
  <si>
    <t>区分</t>
  </si>
  <si>
    <t>総　　数</t>
  </si>
  <si>
    <t>身元不明者</t>
  </si>
  <si>
    <t>(単位：人)</t>
  </si>
  <si>
    <t>園　数</t>
  </si>
  <si>
    <t>園　　　　　児　　　　　数</t>
  </si>
  <si>
    <t>保育士数</t>
  </si>
  <si>
    <t>０歳児</t>
  </si>
  <si>
    <t>１歳児</t>
  </si>
  <si>
    <t>２歳児</t>
  </si>
  <si>
    <t>３歳児</t>
  </si>
  <si>
    <t>４歳児以上</t>
  </si>
  <si>
    <t xml:space="preserve">49(3) </t>
  </si>
  <si>
    <t>4,735(263)</t>
  </si>
  <si>
    <t xml:space="preserve">251(-) </t>
  </si>
  <si>
    <t xml:space="preserve">657(38) </t>
  </si>
  <si>
    <t xml:space="preserve">855(47) </t>
  </si>
  <si>
    <t>967(51)</t>
  </si>
  <si>
    <t>2,005(127)</t>
  </si>
  <si>
    <t xml:space="preserve">514(47) </t>
  </si>
  <si>
    <t xml:space="preserve">48(3) </t>
  </si>
  <si>
    <t>4,623(265)</t>
  </si>
  <si>
    <t>資料：子ども家庭部子ども政策課、子ども施設運営課、子ども施設入園課</t>
  </si>
  <si>
    <t>　　　</t>
  </si>
  <si>
    <t xml:space="preserve">      (注2)新田おひさま保育園(平成23年7月1日開設)、青井おひさま保育園(平成24年7月1日開設)、</t>
  </si>
  <si>
    <t xml:space="preserve"> </t>
  </si>
  <si>
    <t>資料：子ども家庭部子ども施設整備課、子ども施設入園課</t>
  </si>
  <si>
    <t>(注)園児数は区外からの受入児を含む。</t>
  </si>
  <si>
    <t>(各年3.1現在)</t>
  </si>
  <si>
    <t>保育所数</t>
  </si>
  <si>
    <t>利　用　児　童　数</t>
  </si>
  <si>
    <t>資料：子ども家庭部子ども施設入園課</t>
  </si>
  <si>
    <t>家庭的保育者数</t>
  </si>
  <si>
    <t xml:space="preserve">上の家庭的保育事業となり、区外児の受入を行っている。)        </t>
  </si>
  <si>
    <t>施設数</t>
  </si>
  <si>
    <t xml:space="preserve">上の小規模保育事業となり、区外児の受入を行っている。)        </t>
  </si>
  <si>
    <t>(注3)平成28年度から足立区認定保育ママを含む。　 　　　　　　　　　</t>
  </si>
  <si>
    <t>　総　　　　　　　　　数　</t>
  </si>
  <si>
    <t>その他の相談</t>
  </si>
  <si>
    <t>児童虐待相談</t>
  </si>
  <si>
    <t>その他の相談</t>
  </si>
  <si>
    <t>肢体不自由相談</t>
  </si>
  <si>
    <t>視聴覚障がい相談</t>
  </si>
  <si>
    <t>言語発達障がい等相談</t>
  </si>
  <si>
    <t>重症心身障がい相談</t>
  </si>
  <si>
    <t>知的障がい相談</t>
  </si>
  <si>
    <t>自閉症等相談</t>
  </si>
  <si>
    <t>不登校相談</t>
  </si>
  <si>
    <t>性格行動相談</t>
  </si>
  <si>
    <t>育児・しつけ相談</t>
  </si>
  <si>
    <t>適性相談</t>
  </si>
  <si>
    <t>資料：こども支援センターげんき こども家庭支援課</t>
  </si>
  <si>
    <t>総 合 計</t>
  </si>
  <si>
    <t>特例給付</t>
  </si>
  <si>
    <t>資料：福祉部親子支援課</t>
  </si>
  <si>
    <t>(注)特例給付とは所得制限超過世帯児童。</t>
  </si>
  <si>
    <t>（各年3.31現在)</t>
  </si>
  <si>
    <t>児童扶養手当</t>
  </si>
  <si>
    <t>特別児童扶養手当</t>
  </si>
  <si>
    <t>年</t>
  </si>
  <si>
    <t>育成手当</t>
  </si>
  <si>
    <t>障害手当</t>
  </si>
  <si>
    <t>育成かつ</t>
  </si>
  <si>
    <t>区分</t>
  </si>
  <si>
    <t>受給世帯数</t>
  </si>
  <si>
    <t>受給者数</t>
  </si>
  <si>
    <t>医　　　　　療　　　　　費</t>
  </si>
  <si>
    <t>年度</t>
  </si>
  <si>
    <t>支払件数</t>
  </si>
  <si>
    <t>支払金額　(円)</t>
  </si>
  <si>
    <t>資料：福祉部親子支援課</t>
  </si>
  <si>
    <t>乳幼児</t>
  </si>
  <si>
    <t>義務教育</t>
  </si>
  <si>
    <t>(注1)子ども医療費助成とは出生から中学校3年生の子どもに係る医療費のうち</t>
  </si>
  <si>
    <t>　 　保険診療の自己負担分（食事療養費を除く)を助成する制度である。　　</t>
  </si>
  <si>
    <t>(注2)乳幼児医療費は出生から就学前の子どもを対象。　　 　　　　　　　　</t>
  </si>
  <si>
    <t>(注3)義務教育医療費は小学校1年生から中学校3年生の子どもを対象。　　 　</t>
  </si>
  <si>
    <t xml:space="preserve">登録状況(内数) </t>
  </si>
  <si>
    <t>活  動  状  況 (活動内容別内訳件数)</t>
  </si>
  <si>
    <t xml:space="preserve">利用会員 </t>
  </si>
  <si>
    <t xml:space="preserve">提供会員 </t>
  </si>
  <si>
    <t xml:space="preserve">利用・提供会員 </t>
  </si>
  <si>
    <t xml:space="preserve">総数 </t>
  </si>
  <si>
    <t xml:space="preserve">保育園･幼稚園等の
  登園前の援助及び送り </t>
  </si>
  <si>
    <t xml:space="preserve">保育園･幼稚園等の迎え
  　　及び帰宅後の援助 </t>
  </si>
  <si>
    <t xml:space="preserve">保育園･幼稚園等
  　　　帰宅後の援助 </t>
  </si>
  <si>
    <t xml:space="preserve">放課後の援助 </t>
  </si>
  <si>
    <t xml:space="preserve">学童保育の迎え及び 
  　　　　帰宅後の援助 </t>
  </si>
  <si>
    <t xml:space="preserve">子供の病気後の援助 </t>
  </si>
  <si>
    <t>保育園等施設が
　　　　　休み時の援助</t>
  </si>
  <si>
    <t xml:space="preserve">保護者の短時間・臨時的
 　　　就労の場合の援助 </t>
  </si>
  <si>
    <t xml:space="preserve">保護者の病気や
 　　　　急用時等の援助 </t>
  </si>
  <si>
    <t xml:space="preserve">子供の習い事等の
　　　　　　場合の援助 </t>
  </si>
  <si>
    <t xml:space="preserve">その他 </t>
  </si>
  <si>
    <t>乳幼児親子利用総数</t>
  </si>
  <si>
    <t>子育てグループ　参加人数</t>
  </si>
  <si>
    <t>乳幼児向け事業　実施回数</t>
  </si>
  <si>
    <t>乳幼児向け事業　参加人数</t>
  </si>
  <si>
    <t>子育て
相談人数</t>
  </si>
  <si>
    <t>年度</t>
  </si>
  <si>
    <t>児童館サロン　　利用総数</t>
  </si>
  <si>
    <t>資料：地域のちから推進部住区推進課</t>
  </si>
  <si>
    <t>世　　　帯</t>
  </si>
  <si>
    <t>総世帯</t>
  </si>
  <si>
    <t>国保世帯</t>
  </si>
  <si>
    <t>総人口</t>
  </si>
  <si>
    <t>被保険者</t>
  </si>
  <si>
    <t>一　件　当　り</t>
  </si>
  <si>
    <t>一　世　帯　当　り</t>
  </si>
  <si>
    <t>一　人　当　り</t>
  </si>
  <si>
    <t>受診件数</t>
  </si>
  <si>
    <t>金額(円)</t>
  </si>
  <si>
    <t>(療養費を除く)</t>
  </si>
  <si>
    <t>資料：区民部国民健康保険課</t>
  </si>
  <si>
    <t>＜保険者負担額＞</t>
  </si>
  <si>
    <t>総　　　額</t>
  </si>
  <si>
    <t>療養給付費</t>
  </si>
  <si>
    <t>高額療養費</t>
  </si>
  <si>
    <t>高額介護合算</t>
  </si>
  <si>
    <t>出産育児</t>
  </si>
  <si>
    <t>葬　祭　費</t>
  </si>
  <si>
    <t>(含療養費等)</t>
  </si>
  <si>
    <t>療　 養　 費</t>
  </si>
  <si>
    <t>一時金等</t>
  </si>
  <si>
    <t>(単位：千円）</t>
  </si>
  <si>
    <t>＜給付件数＞</t>
  </si>
  <si>
    <t>総　　　数</t>
  </si>
  <si>
    <t>(単位：件）</t>
  </si>
  <si>
    <t>＜特定健診実施状況＞</t>
  </si>
  <si>
    <t xml:space="preserve">区分 </t>
  </si>
  <si>
    <t>対象者数
(人)</t>
  </si>
  <si>
    <t>受診者数
(人)</t>
  </si>
  <si>
    <t>受診率
(％)</t>
  </si>
  <si>
    <t>メタボリックシンドローム基準(人）</t>
  </si>
  <si>
    <t>再掲
医療受診の
勧奨(人)</t>
  </si>
  <si>
    <t xml:space="preserve"> 年度・
 年齢</t>
  </si>
  <si>
    <t>該当</t>
  </si>
  <si>
    <t>予備群</t>
  </si>
  <si>
    <t>非該当</t>
  </si>
  <si>
    <t>40-44歳</t>
  </si>
  <si>
    <t>45-49歳</t>
  </si>
  <si>
    <t>50-54歳</t>
  </si>
  <si>
    <t>55-59歳</t>
  </si>
  <si>
    <t>60-64歳</t>
  </si>
  <si>
    <t>65-69歳</t>
  </si>
  <si>
    <t>70-74歳</t>
  </si>
  <si>
    <t>(注1)受診者数には受診後75歳に達した方も含まれているので、年齢別の合計は一致しない。　　　　　</t>
  </si>
  <si>
    <t>(注2)メタボリックシンドローム基準は「判定不能」の場合があるので、合計は受診者数と一致しない。</t>
  </si>
  <si>
    <t>＜特定保健指導実施状況＞</t>
  </si>
  <si>
    <t>利用者数
(人)</t>
  </si>
  <si>
    <t>実施率
(％)</t>
  </si>
  <si>
    <t>利用者の内訳(人)</t>
  </si>
  <si>
    <t>積極的支援</t>
  </si>
  <si>
    <t>動機付け
支援</t>
  </si>
  <si>
    <t>40-49歳</t>
  </si>
  <si>
    <t>50-59歳</t>
  </si>
  <si>
    <t>65歳以上は
動機付け支援
のみ</t>
  </si>
  <si>
    <t>総  数</t>
  </si>
  <si>
    <t>障がい認定(65歳～74歳）</t>
  </si>
  <si>
    <t>一般(75歳以上）</t>
  </si>
  <si>
    <t>(単位：人）</t>
  </si>
  <si>
    <t>支 給 額 (千円)</t>
  </si>
  <si>
    <t>支 給 件 数</t>
  </si>
  <si>
    <t>医療給付(千円)</t>
  </si>
  <si>
    <t>一件当り</t>
  </si>
  <si>
    <t>一人当り</t>
  </si>
  <si>
    <t>金　額(円)</t>
  </si>
  <si>
    <t>資料：区民部高齢医療・年金課</t>
  </si>
  <si>
    <t>総　　　額</t>
  </si>
  <si>
    <t>現　　　年　　　分</t>
  </si>
  <si>
    <t>滞　納　繰　越　分</t>
  </si>
  <si>
    <t>(単位：千円)</t>
  </si>
  <si>
    <t>特別徴収</t>
  </si>
  <si>
    <t>普通徴収</t>
  </si>
  <si>
    <t>(年金払い)</t>
  </si>
  <si>
    <t>納付書</t>
  </si>
  <si>
    <t>口座振替</t>
  </si>
  <si>
    <t>人 数</t>
  </si>
  <si>
    <t>構成比(%)</t>
  </si>
  <si>
    <t>(注)数字は各年度末のものである。</t>
  </si>
  <si>
    <t>対象者数(人)</t>
  </si>
  <si>
    <t>受診者数(人)</t>
  </si>
  <si>
    <t>受診率(%)</t>
  </si>
  <si>
    <t>　　　</t>
  </si>
  <si>
    <t>総  数</t>
  </si>
  <si>
    <t>第1号被保険者</t>
  </si>
  <si>
    <t>付加保険料</t>
  </si>
  <si>
    <t>強制加入者</t>
  </si>
  <si>
    <t>任意加入者</t>
  </si>
  <si>
    <t>納付者(再掲)</t>
  </si>
  <si>
    <t>(注)不在者(転出未届出)を含む。</t>
  </si>
  <si>
    <t>老齢基礎
年金</t>
  </si>
  <si>
    <t>老齢年金</t>
  </si>
  <si>
    <t>通算老齢
年金</t>
  </si>
  <si>
    <t>障害基礎
年金</t>
  </si>
  <si>
    <t>障害年金</t>
  </si>
  <si>
    <t>遺族基礎年金母子年金</t>
  </si>
  <si>
    <t>死亡一時金
　　　　※</t>
  </si>
  <si>
    <t>寡婦年金</t>
  </si>
  <si>
    <t>資料：区民部高齢医療・年金課、足立年金事務所受給者統計</t>
  </si>
  <si>
    <t xml:space="preserve">(注1)※は単年度。                          </t>
  </si>
  <si>
    <t>(注2)老齢基礎年金は他制度の受給権者を含む。</t>
  </si>
  <si>
    <t>障 害 基 礎 年 金</t>
  </si>
  <si>
    <t>老齢福祉年金</t>
  </si>
  <si>
    <t>(旧障害福祉年金を含む)</t>
  </si>
  <si>
    <t xml:space="preserve">資料：足立年金事務所 </t>
  </si>
  <si>
    <t>　８　厚生・福祉</t>
  </si>
  <si>
    <t>50．国民健康保険加入状況</t>
  </si>
  <si>
    <t>区分</t>
  </si>
  <si>
    <t>人　　　数</t>
  </si>
  <si>
    <t>年度</t>
  </si>
  <si>
    <t>加入率(%)</t>
  </si>
  <si>
    <t>資料：区民部国民健康保険課</t>
  </si>
  <si>
    <t>(注)加入状況は当該年度末の数値である。</t>
  </si>
  <si>
    <t>51．国民健康保険料収納状況</t>
  </si>
  <si>
    <t>総　　　　　額</t>
  </si>
  <si>
    <t>現  　　年  　　分</t>
  </si>
  <si>
    <t>滞　納　繰　越　分</t>
  </si>
  <si>
    <t>調定額</t>
  </si>
  <si>
    <t>収入額</t>
  </si>
  <si>
    <r>
      <t>収納率</t>
    </r>
    <r>
      <rPr>
        <b/>
        <sz val="8"/>
        <rFont val="ＭＳ 明朝"/>
        <family val="1"/>
      </rPr>
      <t>(％)</t>
    </r>
  </si>
  <si>
    <t>調定額</t>
  </si>
  <si>
    <t>収入額</t>
  </si>
  <si>
    <t>(単位:千円)</t>
  </si>
  <si>
    <t>52．国民健康保険受診状況</t>
  </si>
  <si>
    <t>日　　数</t>
  </si>
  <si>
    <t>53．国民健康保険給付状況</t>
  </si>
  <si>
    <t>54．国民健康保険料の口座振替加入状況</t>
  </si>
  <si>
    <t>世帯数</t>
  </si>
  <si>
    <t>利用率(％）</t>
  </si>
  <si>
    <t>口座による収入額(千円）</t>
  </si>
  <si>
    <t>口座による収入率(％）</t>
  </si>
  <si>
    <t>年度</t>
  </si>
  <si>
    <t>55．国民健康保険の特定健診・特定保健指導実施状況</t>
  </si>
  <si>
    <t>資料：区民部国民健康保険課</t>
  </si>
  <si>
    <t>(注)平成29年度の実施状況は平成30年5月31日現在である。</t>
  </si>
  <si>
    <t>56．後期高齢者医療保険被保険者数</t>
  </si>
  <si>
    <t>資料：区民部高齢医療・年金課　</t>
  </si>
  <si>
    <t>(注)数字は各年度末のものである。</t>
  </si>
  <si>
    <t>57．後期高齢者医療保険葬祭費支給状況</t>
  </si>
  <si>
    <t>資料：区民部高齢医療・年金課</t>
  </si>
  <si>
    <t>58．後期高齢者医療保険受診状況</t>
  </si>
  <si>
    <t>(注)平成29年度は速報値。</t>
  </si>
  <si>
    <t>59．後期高齢者医療保険料収納状況</t>
  </si>
  <si>
    <t>区分</t>
  </si>
  <si>
    <t>収納率
(%)</t>
  </si>
  <si>
    <t>調定額</t>
  </si>
  <si>
    <t>資料：区民部高齢医療・年金課</t>
  </si>
  <si>
    <t>60．後期高齢者医療保険料の納付方法別人数</t>
  </si>
  <si>
    <t>構成比(%)</t>
  </si>
  <si>
    <t>61．後期高齢者医療保険健康診査実施状況</t>
  </si>
  <si>
    <t>資料：区民部高齢医療・年金課、東京都後期高齢者医療広域連合</t>
  </si>
  <si>
    <t>62．国民年金被保険者数</t>
  </si>
  <si>
    <t>(各年3.31現在)</t>
  </si>
  <si>
    <t xml:space="preserve">   第3号被保険者    </t>
  </si>
  <si>
    <t>年</t>
  </si>
  <si>
    <t>資料：区民部高齢医療・年金課</t>
  </si>
  <si>
    <t>63．国民年金(拠出)受給権者数</t>
  </si>
  <si>
    <t>64．国民年金(旧福祉年金)・老齢福祉年金受給権者数</t>
  </si>
  <si>
    <t>65．国民年金保険料免除状況</t>
  </si>
  <si>
    <t>免　除　者</t>
  </si>
  <si>
    <t>総 数</t>
  </si>
  <si>
    <t>法定免除</t>
  </si>
  <si>
    <t>申請免除</t>
  </si>
  <si>
    <t>49．子育てサロン実施状況</t>
  </si>
  <si>
    <t>(平成30年4月中)</t>
  </si>
  <si>
    <t>28．介護予防事業実施状況</t>
  </si>
  <si>
    <t>延人数</t>
  </si>
  <si>
    <t>参加人数</t>
  </si>
  <si>
    <t>資料：福祉部地域包括ケア推進課</t>
  </si>
  <si>
    <t>一般介護予防事業</t>
  </si>
  <si>
    <t>介護予防教室
（地域包括支援センター実施分）</t>
  </si>
  <si>
    <t>延人数</t>
  </si>
  <si>
    <t>　　　　　(注)法改正により介護予防事業が一般介護予防事業に一本化されたため、
　　　　　　　平成29年度より表が異なる。</t>
  </si>
  <si>
    <t>31．成年後見制度実施状況</t>
  </si>
  <si>
    <t>5．生活困窮者自立相談受付延件数（相談内容別）</t>
  </si>
  <si>
    <t>区分</t>
  </si>
  <si>
    <t>総　数</t>
  </si>
  <si>
    <t>仕事・雇用</t>
  </si>
  <si>
    <t>生活費全般</t>
  </si>
  <si>
    <t>健康・
こころの問題</t>
  </si>
  <si>
    <t>家族・
人間関係</t>
  </si>
  <si>
    <t>その他</t>
  </si>
  <si>
    <t>年度</t>
  </si>
  <si>
    <t>資料：くらしとしごとの相談センター</t>
  </si>
  <si>
    <t>（注）１人から複数の相談があった場合、各項目にカウント</t>
  </si>
  <si>
    <t>6．中国残留邦人等支援給付世帯数・人員</t>
  </si>
  <si>
    <t>(各年4月中)　</t>
  </si>
  <si>
    <t>18．敬老祝い事業実施状況</t>
  </si>
  <si>
    <t xml:space="preserve">区分 </t>
  </si>
  <si>
    <t>年度</t>
  </si>
  <si>
    <t xml:space="preserve">19．老人クラブ助成事業 </t>
  </si>
  <si>
    <t>157（12,834）</t>
  </si>
  <si>
    <t>26．介護保険外サービス実施状況</t>
  </si>
  <si>
    <t>年度</t>
  </si>
  <si>
    <t>区分</t>
  </si>
  <si>
    <t>福祉電話</t>
  </si>
  <si>
    <t>緊急通報システム</t>
  </si>
  <si>
    <t>火災安全システム</t>
  </si>
  <si>
    <t>紙おむつ支給</t>
  </si>
  <si>
    <t>寝具乾燥消毒</t>
  </si>
  <si>
    <t>訪問理美容サービス</t>
  </si>
  <si>
    <t>-</t>
  </si>
  <si>
    <t>自動消火装置</t>
  </si>
  <si>
    <t>住宅改修給付</t>
  </si>
  <si>
    <t>徘徊位置検索システム</t>
  </si>
  <si>
    <t>件</t>
  </si>
  <si>
    <t>見守りキーホルダー</t>
  </si>
  <si>
    <t>(注)紙おむつの支給は現物の受給者と費用助成の受給者の合計。</t>
  </si>
  <si>
    <t>30．福祉サービス苦情等受付件数</t>
  </si>
  <si>
    <t>-</t>
  </si>
  <si>
    <t>33．授産場入所状況</t>
  </si>
  <si>
    <t>34．ケアハウス六月入所者数</t>
  </si>
  <si>
    <t>7．女性相談件数</t>
  </si>
  <si>
    <t>-</t>
  </si>
  <si>
    <t xml:space="preserve">  25．介護予防・日常生活支援総合事業件数及び事業費</t>
  </si>
  <si>
    <t>資料：福祉部地域包括ケア推進課</t>
  </si>
  <si>
    <t>27．あったかサポート利用状況</t>
  </si>
  <si>
    <t>区分</t>
  </si>
  <si>
    <t>登録者</t>
  </si>
  <si>
    <t>家　　事　　・　介　　護　　援　　助</t>
  </si>
  <si>
    <t>総　数</t>
  </si>
  <si>
    <t>話し相手</t>
  </si>
  <si>
    <t>食事の介助</t>
  </si>
  <si>
    <t>排泄の介助</t>
  </si>
  <si>
    <t>散歩・通院等</t>
  </si>
  <si>
    <t>入院先での援助</t>
  </si>
  <si>
    <t xml:space="preserve"> - </t>
  </si>
  <si>
    <t>29．足立区地域包括支援センター事業実施状況</t>
  </si>
  <si>
    <t>認知症</t>
  </si>
  <si>
    <t>救急医療情報キット</t>
  </si>
  <si>
    <t>介護マーク</t>
  </si>
  <si>
    <t>介護予防ケアマネジメント</t>
  </si>
  <si>
    <t>資料：福祉部地域包括ケア推進課</t>
  </si>
  <si>
    <t>32．地域福祉権利擁護事業</t>
  </si>
  <si>
    <t>資料:(福)足立区社会福祉協議会権利擁護センターあだち</t>
  </si>
  <si>
    <t>　　　　(注1)新規契約件数には年度内解約者も含む。</t>
  </si>
  <si>
    <t>　　　　(注2)平成28年度より相談件数の積算方法を変更。　　</t>
  </si>
  <si>
    <t>一件当り保護費（円）</t>
  </si>
  <si>
    <t>28</t>
  </si>
  <si>
    <t>29</t>
  </si>
  <si>
    <t>生活扶助</t>
  </si>
  <si>
    <t>保護施設収容等   生活扶助</t>
  </si>
  <si>
    <t xml:space="preserve">                 事 務 費</t>
  </si>
  <si>
    <t>入院外</t>
  </si>
  <si>
    <t>9．知的障がい者名簿登録数(愛の手帳所持者)</t>
  </si>
  <si>
    <t>総　数</t>
  </si>
  <si>
    <t>１　　度</t>
  </si>
  <si>
    <t>２　　度</t>
  </si>
  <si>
    <t>３　　度</t>
  </si>
  <si>
    <t>４　　度</t>
  </si>
  <si>
    <t>総　数</t>
  </si>
  <si>
    <t>18歳</t>
  </si>
  <si>
    <t>年　</t>
  </si>
  <si>
    <t>未満</t>
  </si>
  <si>
    <t>以上</t>
  </si>
  <si>
    <t>(注)総数は判定不能数等を含む。</t>
  </si>
  <si>
    <t>10．障がい者福祉手当受給者数(区制度)</t>
  </si>
  <si>
    <t>1 度</t>
  </si>
  <si>
    <t>2 度</t>
  </si>
  <si>
    <t>3 度</t>
  </si>
  <si>
    <t>年</t>
  </si>
  <si>
    <t>11．在宅重度心身障がい者福祉手当受給者数(国制度)</t>
  </si>
  <si>
    <t>福祉手当(経過措置分)</t>
  </si>
  <si>
    <t>年</t>
  </si>
  <si>
    <t xml:space="preserve">12．重度心身障害者手当(都制度)          </t>
  </si>
  <si>
    <t>重度心身障害者手当</t>
  </si>
  <si>
    <t>受　給　者　数</t>
  </si>
  <si>
    <t>資料：福祉部障がい福祉課</t>
  </si>
  <si>
    <t>13．心身障害者医療費受給者証交付件数</t>
  </si>
  <si>
    <t>医療費受給者証交付件数</t>
  </si>
  <si>
    <t>総   　 数</t>
  </si>
  <si>
    <t>身体障害者手帳
1～3級</t>
  </si>
  <si>
    <t>愛の手帳
1～2度</t>
  </si>
  <si>
    <t>(注)身体障害者手帳3級は内部障がいのみである。</t>
  </si>
  <si>
    <t>14．難病患者福祉手当認定者数(区制度)</t>
  </si>
  <si>
    <t xml:space="preserve">総      数 </t>
  </si>
  <si>
    <t xml:space="preserve">皮膚筋炎／多発性筋炎 </t>
  </si>
  <si>
    <t xml:space="preserve">パーキンソン病 </t>
  </si>
  <si>
    <t xml:space="preserve">成人スチル病 </t>
  </si>
  <si>
    <t>ＣＦＣ症候群</t>
  </si>
  <si>
    <t>クリオピリン関連周期熱症候群</t>
  </si>
  <si>
    <t>ＴＮＦ受容体関連周期性症候群</t>
  </si>
  <si>
    <t>○</t>
  </si>
  <si>
    <t>先天性ミオパチー</t>
  </si>
  <si>
    <t>マリネスコ・シェーグレン症候群</t>
  </si>
  <si>
    <t>筋ジストロフィー</t>
  </si>
  <si>
    <t>非ジストロフィー性
ミオトニー症候群</t>
  </si>
  <si>
    <t>ＩｇＡ腎症</t>
  </si>
  <si>
    <t>遺伝性周期性四肢麻痺</t>
  </si>
  <si>
    <t>ライソゾーム病</t>
  </si>
  <si>
    <t>脊髄空洞症</t>
  </si>
  <si>
    <t>脊髄髄膜瘤</t>
  </si>
  <si>
    <t>アイザックス症候群</t>
  </si>
  <si>
    <t>遺伝性ジストニア</t>
  </si>
  <si>
    <t>神経フェリチン症</t>
  </si>
  <si>
    <t>脳表ヘモジデリン沈着症</t>
  </si>
  <si>
    <t>禿頭と変形性脊椎症を伴う常染色体劣性白質脳症</t>
  </si>
  <si>
    <t>ＨＴＬＶ－１関連脊髄症</t>
  </si>
  <si>
    <t>皮質下梗塞と白質脳症を伴う常染色体優性脳動脈症</t>
  </si>
  <si>
    <t xml:space="preserve">家族性高コレステロール血症(ホモ接合体) </t>
  </si>
  <si>
    <t>ペリー症候群</t>
  </si>
  <si>
    <t>前頭側頭葉変性症</t>
  </si>
  <si>
    <t>ビッカースタッフ脳幹脳炎</t>
  </si>
  <si>
    <t>痙攣重積型（二相性）急性脳症</t>
  </si>
  <si>
    <t xml:space="preserve">サルコイドーシス </t>
  </si>
  <si>
    <t>先天性無痛無汗症</t>
  </si>
  <si>
    <t>アレキサンダー病</t>
  </si>
  <si>
    <t>中隔視神経形成異常症/
ドモルシア症候群</t>
  </si>
  <si>
    <t>アイカルディ症候群</t>
  </si>
  <si>
    <t>片側巨脳症</t>
  </si>
  <si>
    <t>限局性皮質異形成</t>
  </si>
  <si>
    <t>神経細胞移動異常症</t>
  </si>
  <si>
    <t>先天性大脳白質形成不全症</t>
  </si>
  <si>
    <t>ドラベ症候群</t>
  </si>
  <si>
    <t xml:space="preserve">バージャー病 </t>
  </si>
  <si>
    <t>疾病名</t>
  </si>
  <si>
    <t>海馬硬化を伴う内側側頭葉てんかん</t>
  </si>
  <si>
    <t>ヤング・シンプソン症候群</t>
  </si>
  <si>
    <t>尿素サイクル異常症</t>
  </si>
  <si>
    <t>１p36欠失症候群</t>
  </si>
  <si>
    <t>リジン尿性蛋白不耐症</t>
  </si>
  <si>
    <t>ミオクロニー欠神てんかん</t>
  </si>
  <si>
    <t>４p欠失症候群</t>
  </si>
  <si>
    <t>先天性葉酸吸収不全</t>
  </si>
  <si>
    <t>ミオクロニー脱力発作を伴うてんかん</t>
  </si>
  <si>
    <t>５p欠失症候群</t>
  </si>
  <si>
    <t>第14番染色体父親性
ダイソミー症候群</t>
  </si>
  <si>
    <t>レノックス・ガストー症候群</t>
  </si>
  <si>
    <t>筋型糖原病</t>
  </si>
  <si>
    <t>ウエスト症候群</t>
  </si>
  <si>
    <t>○</t>
  </si>
  <si>
    <t>アンジェルマン症候群</t>
  </si>
  <si>
    <t>肝型糖原病</t>
  </si>
  <si>
    <t>大田原症候群</t>
  </si>
  <si>
    <t>スミス・マギニス症候群</t>
  </si>
  <si>
    <t>ガラクトース－１－リン酸ウリジルトランスフェラーゼ欠損症</t>
  </si>
  <si>
    <t>○</t>
  </si>
  <si>
    <t>早期ミオクロニー脳症</t>
  </si>
  <si>
    <t>遊走性焦点発作を伴う乳児てんかん</t>
  </si>
  <si>
    <t>エマヌエル症候群</t>
  </si>
  <si>
    <t>レシチンコレステロールアシルトランスフェラーゼ欠損症</t>
  </si>
  <si>
    <t>脆弱Ｘ症候群関連疾患</t>
  </si>
  <si>
    <t>片側痙攣・片麻痺・てんかん症候群</t>
  </si>
  <si>
    <t>脆弱Ｘ症候群</t>
  </si>
  <si>
    <t>シトステロール血症</t>
  </si>
  <si>
    <t>タンジール病</t>
  </si>
  <si>
    <t>環状20番染色体症候群</t>
  </si>
  <si>
    <t>修正大血管転位症</t>
  </si>
  <si>
    <t>原発性高カイロミクロン血症</t>
  </si>
  <si>
    <t>ラスムッセン脳炎</t>
  </si>
  <si>
    <t>完全大血管転位症</t>
  </si>
  <si>
    <t>脳腱黄色腫症</t>
  </si>
  <si>
    <t>ＰＣＤＨ19関連症候群</t>
  </si>
  <si>
    <t>単心室症</t>
  </si>
  <si>
    <t>無βリポタンパク血症</t>
  </si>
  <si>
    <t>難治頻回部分発作重積型急性脳炎</t>
  </si>
  <si>
    <t>左心低形成症候群</t>
  </si>
  <si>
    <t>脂肪萎縮症</t>
  </si>
  <si>
    <t>徐波睡眠期持続性棘徐波を示すてんかん性脳症</t>
  </si>
  <si>
    <t>三尖弁閉鎖症</t>
  </si>
  <si>
    <t>家族性地中海熱</t>
  </si>
  <si>
    <t>心室中隔欠損を伴わない肺動脈閉鎖症</t>
  </si>
  <si>
    <t>高ＩｇＤ症候群</t>
  </si>
  <si>
    <t>中條・西村症候群</t>
  </si>
  <si>
    <t>レット症候群</t>
  </si>
  <si>
    <t>心室中隔欠損を伴う肺動脈閉鎖症</t>
  </si>
  <si>
    <t>化膿性無菌性関節炎・壊疽性膿皮症・アクネ症候群</t>
  </si>
  <si>
    <t>スタージ・ウェーバー症候群</t>
  </si>
  <si>
    <t>結節性硬化症</t>
  </si>
  <si>
    <t>ファロー四徴症</t>
  </si>
  <si>
    <t>慢性再発性多発性骨髄炎</t>
  </si>
  <si>
    <t>色素性乾皮症</t>
  </si>
  <si>
    <t>両大血管右室起始症</t>
  </si>
  <si>
    <t>強直性脊椎炎</t>
  </si>
  <si>
    <t>先天性魚鱗癬</t>
  </si>
  <si>
    <t>エプスタイン病</t>
  </si>
  <si>
    <t>進行性骨化性線維異形成症</t>
  </si>
  <si>
    <t>家族性良性慢性天疱瘡</t>
  </si>
  <si>
    <t>アルポート症候群</t>
  </si>
  <si>
    <t>肋骨異常を伴う先天性側弯症</t>
  </si>
  <si>
    <t>類天疱瘡（後天性表皮水疱症を含む。）</t>
  </si>
  <si>
    <t>ギャロウェイ・モワト症候群</t>
  </si>
  <si>
    <t>骨形成不全症</t>
  </si>
  <si>
    <t>急速進行性糸球体腎炎</t>
  </si>
  <si>
    <t>特発性後天性全身性無汗症</t>
  </si>
  <si>
    <t>軟骨無形成症</t>
  </si>
  <si>
    <t>眼皮膚白皮症</t>
  </si>
  <si>
    <t>一次性ネフローゼ症候群</t>
  </si>
  <si>
    <t>肥厚性皮膚骨膜症</t>
  </si>
  <si>
    <t>巨大リンパ管奇形（頚部顔面病変）</t>
  </si>
  <si>
    <t>弾性線維性仮性黄色腫</t>
  </si>
  <si>
    <t>紫斑病性腎炎</t>
  </si>
  <si>
    <t>巨大静脈奇形（頚部口腔咽頭びまん性病変）</t>
  </si>
  <si>
    <t>マルファン症候群</t>
  </si>
  <si>
    <t>先天性腎性尿崩症</t>
  </si>
  <si>
    <t>エーラス・ダンロス症候群</t>
  </si>
  <si>
    <t>間質性膀胱炎（ハンナ型）</t>
  </si>
  <si>
    <t>巨大動静脈奇形（頚部顔面又は四肢病変）</t>
  </si>
  <si>
    <t>メンケス病</t>
  </si>
  <si>
    <t>オスラー病</t>
  </si>
  <si>
    <t>オクシピタル・ホーン症候群</t>
  </si>
  <si>
    <t>閉塞性細気管支炎</t>
  </si>
  <si>
    <t>クリッペル・トレノネー・ウェーバー症候群</t>
  </si>
  <si>
    <t>ウィルソン病</t>
  </si>
  <si>
    <t>肺胞蛋白症
（自己免疫性又は先天性）</t>
  </si>
  <si>
    <t>低ホスファターゼ症</t>
  </si>
  <si>
    <t>VATER症候群</t>
  </si>
  <si>
    <t>肺胞低換気症候群</t>
  </si>
  <si>
    <t>後天性赤芽球癆</t>
  </si>
  <si>
    <t>那須・ハコラ病</t>
  </si>
  <si>
    <t>α1－アンチトリプシン欠乏症</t>
  </si>
  <si>
    <t>ダイアモンド・ブラックファン貧血</t>
  </si>
  <si>
    <t>ウィーバー症候群</t>
  </si>
  <si>
    <t>カーニー複合</t>
  </si>
  <si>
    <t>ファンコニ貧血</t>
  </si>
  <si>
    <t>コフィン・ローリー症候群</t>
  </si>
  <si>
    <t>ウォルフラム症候群</t>
  </si>
  <si>
    <t>遺伝性鉄芽球性貧血</t>
  </si>
  <si>
    <t>有馬症候群</t>
  </si>
  <si>
    <t>ペルオキシソーム病（副腎白質ジストロフィーを除く。）</t>
  </si>
  <si>
    <t>エプスタイン症候群</t>
  </si>
  <si>
    <t>モワット・ウィルソン症候群</t>
  </si>
  <si>
    <t xml:space="preserve">自己免疫性出血病XIII </t>
  </si>
  <si>
    <t>ウィリアムズ症候群</t>
  </si>
  <si>
    <t>クロンカイト・カナダ症候群</t>
  </si>
  <si>
    <t>ＡＴＲ－Ｘ症候群</t>
  </si>
  <si>
    <t>偽性副甲状腺機能低下症</t>
  </si>
  <si>
    <t>非特異性多発性小腸潰瘍症</t>
  </si>
  <si>
    <t>クルーゾン症候群</t>
  </si>
  <si>
    <t>副腎皮質刺激ホルモン不応症</t>
  </si>
  <si>
    <t>ヒルシュスプルング病
（全結腸型又は小腸型）</t>
  </si>
  <si>
    <t>アペール症候群</t>
  </si>
  <si>
    <t>ビタミンＤ抵抗性くる病/骨軟化症</t>
  </si>
  <si>
    <t>ファイファー症候群</t>
  </si>
  <si>
    <t>ビタミンＤ依存性くる病/骨軟化症</t>
  </si>
  <si>
    <t>総排泄腔外反症</t>
  </si>
  <si>
    <t>アントレー・ビクスラー症候群</t>
  </si>
  <si>
    <t>フェニルケトン尿症</t>
  </si>
  <si>
    <t>総排泄腔遺残</t>
  </si>
  <si>
    <t>コフィン・シリス症候群</t>
  </si>
  <si>
    <t>高チロシン血症1型</t>
  </si>
  <si>
    <t>先天性横隔膜ヘルニア</t>
  </si>
  <si>
    <t>ロスムンド・トムソン症候群</t>
  </si>
  <si>
    <t>高チロシン血症2型</t>
  </si>
  <si>
    <t>乳幼児肝巨大血管腫</t>
  </si>
  <si>
    <t>歌舞伎症候群</t>
  </si>
  <si>
    <t>高チロシン血症3型</t>
  </si>
  <si>
    <t>胆道閉鎖症</t>
  </si>
  <si>
    <t>アラジール症候群</t>
  </si>
  <si>
    <t>無脾症候群</t>
  </si>
  <si>
    <t>プロピオン酸血症</t>
  </si>
  <si>
    <t>遺伝性膵炎</t>
  </si>
  <si>
    <t>鰓耳腎症候群</t>
  </si>
  <si>
    <t>メチルマロン酸血症</t>
  </si>
  <si>
    <t>嚢胞性線維症</t>
  </si>
  <si>
    <t>ウェルナー症候群</t>
  </si>
  <si>
    <t>イソ吉草酸血症</t>
  </si>
  <si>
    <t>ＩｇＧ４関連疾患</t>
  </si>
  <si>
    <t>コケイン症候群</t>
  </si>
  <si>
    <t>グルコーストランスポーター1欠損症</t>
  </si>
  <si>
    <t>黄斑ジストロフィー</t>
  </si>
  <si>
    <t>プラダー・ウィリ症候群</t>
  </si>
  <si>
    <t>ソトス症候群</t>
  </si>
  <si>
    <t>アッシャー症候群</t>
  </si>
  <si>
    <t>ヌーナン症候群</t>
  </si>
  <si>
    <t>若年発症型両側性感音難聴</t>
  </si>
  <si>
    <t>遅発性内リンパ水腫</t>
  </si>
  <si>
    <t>好酸球性副鼻腔炎</t>
  </si>
  <si>
    <t xml:space="preserve">プリオン病 </t>
  </si>
  <si>
    <t>ウィルソン病（都）</t>
  </si>
  <si>
    <t>●</t>
  </si>
  <si>
    <t>「難病の患者に対する医療等に関する法律」新制度（H27.7.1実施分）により、</t>
  </si>
  <si>
    <t>疾病名が新規に追加されたもの。</t>
  </si>
  <si>
    <t>「東京都難病患者等に係る医療費等の助成に関する規則実施細目」の一部改正</t>
  </si>
  <si>
    <t>資料：福祉部障がい福祉課</t>
  </si>
  <si>
    <t>（H28.1.1）により、疾病名が変更になったもの。</t>
  </si>
  <si>
    <t>原発性抗リン脂質抗体症候群</t>
  </si>
  <si>
    <t xml:space="preserve">皮膚筋炎／多発性筋炎 </t>
  </si>
  <si>
    <t xml:space="preserve">パーキンソン病 </t>
  </si>
  <si>
    <t xml:space="preserve">成人スチル病 </t>
  </si>
  <si>
    <t>ＣＦＣ症候群</t>
  </si>
  <si>
    <t>コステロ症候群</t>
  </si>
  <si>
    <t>ＴＮＦ受容体関連周期性症候群</t>
  </si>
  <si>
    <t>先天性ミオパチー</t>
  </si>
  <si>
    <t>マリネスコ・シェーグレン症候群</t>
  </si>
  <si>
    <t>筋ジストロフィー</t>
  </si>
  <si>
    <t>非ジストロフィー性
ミオトニー症候群</t>
  </si>
  <si>
    <t>ライソゾーム病</t>
  </si>
  <si>
    <t>脊髄空洞症</t>
  </si>
  <si>
    <t>脊髄髄膜瘤</t>
  </si>
  <si>
    <t>遺伝性ジストニア</t>
  </si>
  <si>
    <t>神経フェリチン症</t>
  </si>
  <si>
    <t>脳表ヘモジデリン沈着症</t>
  </si>
  <si>
    <t>禿頭と変形性脊椎症を伴う常染色体劣性白質脳症</t>
  </si>
  <si>
    <t>ＨＴＬＶ－１関連脊髄症</t>
  </si>
  <si>
    <t>皮質下梗塞と白質脳症を伴う常染色体優性脳動脈症</t>
  </si>
  <si>
    <t xml:space="preserve">家族性高コレステロール血症(ホモ接合体) </t>
  </si>
  <si>
    <t>ビッカースタッフ脳幹脳炎</t>
  </si>
  <si>
    <t xml:space="preserve">サルコイドーシス </t>
  </si>
  <si>
    <t>先天性無痛無汗症</t>
  </si>
  <si>
    <t>アレキサンダー病</t>
  </si>
  <si>
    <t>中隔視神経形成異常症/
ドモルシア症候群</t>
  </si>
  <si>
    <t>アイカルディ症候群</t>
  </si>
  <si>
    <t>片側巨脳症</t>
  </si>
  <si>
    <t>限局性皮質異形成</t>
  </si>
  <si>
    <t>神経細胞移動異常症</t>
  </si>
  <si>
    <t>先天性大脳白質形成不全症</t>
  </si>
  <si>
    <t>ドラベ症候群</t>
  </si>
  <si>
    <t xml:space="preserve">バージャー病 </t>
  </si>
  <si>
    <t>疾病名</t>
  </si>
  <si>
    <t>海馬硬化を伴う内側側頭葉てんかん</t>
  </si>
  <si>
    <t>ミオクロニー欠神てんかん</t>
  </si>
  <si>
    <t>ミオクロニー脱力発作を伴うてんかん</t>
  </si>
  <si>
    <t>大田原症候群</t>
  </si>
  <si>
    <t>ガラクトース－１－リン酸ウリジルトランスフェラーゼ欠損症</t>
  </si>
  <si>
    <t>早期ミオクロニー脳症</t>
  </si>
  <si>
    <t>片側痙攣・片麻痺・てんかん症候群</t>
  </si>
  <si>
    <t>脆弱Ｘ症候群</t>
  </si>
  <si>
    <t>総動脈幹遺残症</t>
  </si>
  <si>
    <t>環状20番染色体症候群</t>
  </si>
  <si>
    <t>ラスムッセン脳炎</t>
  </si>
  <si>
    <t>ＰＣＤＨ19関連症候群</t>
  </si>
  <si>
    <t>難治頻回部分発作重積型急性脳炎</t>
  </si>
  <si>
    <t>左心低形成症候群</t>
  </si>
  <si>
    <t>徐波睡眠期持続性棘徐波を示すてんかん性脳症</t>
  </si>
  <si>
    <t>レット症候群</t>
  </si>
  <si>
    <t>化膿性無菌性関節炎・壊疽性膿皮症・アクネ症候群</t>
  </si>
  <si>
    <t>スタージ・ウェーバー症候群</t>
  </si>
  <si>
    <t>クリッペル・トレノネー・ウェーバー症候群</t>
  </si>
  <si>
    <t>ウィルソン病</t>
  </si>
  <si>
    <t>ダイアモンド・ブラックファン貧血</t>
  </si>
  <si>
    <t>コフィン・ローリー症候群</t>
  </si>
  <si>
    <t>ペルオキシソーム病（副腎白質ジストロフィーを除く。）</t>
  </si>
  <si>
    <t>ビタミンＤ抵抗性くる病/骨軟化症</t>
  </si>
  <si>
    <t>高チロシン血症1型</t>
  </si>
  <si>
    <t>無脾症候群</t>
  </si>
  <si>
    <t>グルコーストランスポーター1欠損症</t>
  </si>
  <si>
    <t>＜29年度＞</t>
  </si>
  <si>
    <t>マリネスコ・シェーグレン症候群</t>
  </si>
  <si>
    <t>筋ジストロフィー</t>
  </si>
  <si>
    <t>非ジストロフィー性
ミオトニー症候群</t>
  </si>
  <si>
    <t>脊髄空洞症</t>
  </si>
  <si>
    <t>脊髄髄膜瘤</t>
  </si>
  <si>
    <t>遺伝性ジストニア</t>
  </si>
  <si>
    <t>神経フェリチン症</t>
  </si>
  <si>
    <t>脳表ヘモジデリン沈着症</t>
  </si>
  <si>
    <t>禿頭と変形性脊椎症を伴う常染色体劣性白質脳症</t>
  </si>
  <si>
    <t>皮質下梗塞と白質脳症を伴う常染色体優性脳動脈症</t>
  </si>
  <si>
    <t>ビッカースタッフ脳幹脳炎</t>
  </si>
  <si>
    <t>先天性無痛無汗症</t>
  </si>
  <si>
    <t>アレキサンダー病</t>
  </si>
  <si>
    <t>アイカルディ症候群</t>
  </si>
  <si>
    <t>片側巨脳症</t>
  </si>
  <si>
    <t>限局性皮質異形成</t>
  </si>
  <si>
    <t>神経細胞移動異常症</t>
  </si>
  <si>
    <t xml:space="preserve">原発性胆汁性胆管炎 </t>
  </si>
  <si>
    <t>先天性大脳白質形成不全症</t>
  </si>
  <si>
    <t>ドラベ症候群</t>
  </si>
  <si>
    <t>ウエスト症候群</t>
  </si>
  <si>
    <t>早期ミオクロニー脳症</t>
  </si>
  <si>
    <t>ガラクトース－１－リン酸ウリジルトランスフェラーゼ欠損症</t>
  </si>
  <si>
    <t>遊走性焦点発作を伴う乳児てんかん</t>
  </si>
  <si>
    <t>脆弱X症候群</t>
  </si>
  <si>
    <t>ＰＣＤＨ19関連症候群</t>
  </si>
  <si>
    <t>難治頻回部分発作重積型急性脳炎</t>
  </si>
  <si>
    <t>左心低形成症候群</t>
  </si>
  <si>
    <t>徐波睡眠期持続性棘徐波を示すてんかん性脳症</t>
  </si>
  <si>
    <t>レット症候群</t>
  </si>
  <si>
    <t>スタージ・ウェーバー症候群</t>
  </si>
  <si>
    <t>化膿性無菌性関節炎・壊疽性膿皮症・アクネ症候群</t>
  </si>
  <si>
    <t>肋骨異常を伴う先天性側弯症</t>
  </si>
  <si>
    <t xml:space="preserve">自己免疫性後天性凝固因子欠乏症 </t>
  </si>
  <si>
    <t>カナバン病</t>
  </si>
  <si>
    <t>メチルグルタコン酸尿症</t>
  </si>
  <si>
    <t>進行性白質脳症</t>
  </si>
  <si>
    <t>遺伝性自己炎症疾患</t>
  </si>
  <si>
    <t>進行性ミオクローヌスてんかん</t>
  </si>
  <si>
    <t>大理石骨病</t>
  </si>
  <si>
    <t>先天異常症候群</t>
  </si>
  <si>
    <t>特発性血栓症（遺伝性血栓性素因によるものに限る。）</t>
  </si>
  <si>
    <t>先天性三尖弁狭窄症</t>
  </si>
  <si>
    <t>先天性僧帽弁狭窄症</t>
  </si>
  <si>
    <t>前眼部形成異常</t>
  </si>
  <si>
    <t>先天性肺静脈狭窄症</t>
  </si>
  <si>
    <t>無虹彩症</t>
  </si>
  <si>
    <t>左肺動脈右肺動脈起始症</t>
  </si>
  <si>
    <t>先天性気管狭窄症</t>
  </si>
  <si>
    <t>ネイルパテラ症候群（爪膝蓋骨症候群）／LMX1B関連腎症</t>
  </si>
  <si>
    <t>カルニチン回路異常症</t>
  </si>
  <si>
    <t>三頭酸素欠損症</t>
  </si>
  <si>
    <t>シリトン欠損症</t>
  </si>
  <si>
    <t>セピアプテリン還元酵素（SR）欠損症</t>
  </si>
  <si>
    <t>先天性グリコシルホスファチジルイノシトール（GPI）欠損症</t>
  </si>
  <si>
    <t>非ケトーシス型高グリシン血症</t>
  </si>
  <si>
    <t>β―ケトチオラーゼ欠損症</t>
  </si>
  <si>
    <t>芳香族L－アミノ酸脱炭酸酵素欠損症</t>
  </si>
  <si>
    <t>「難病の患者に対する医療等に関する法律」新制度（H29.4.1実施分）により、</t>
  </si>
  <si>
    <t>疾病名が新規に追加されたもの</t>
  </si>
  <si>
    <t>（H29.4.1）により、疾病名が変更になったもの</t>
  </si>
  <si>
    <t>15．通所訓練事業利用者数及び通所介護事業利用者数</t>
  </si>
  <si>
    <t>就労促進訓練室</t>
  </si>
  <si>
    <t>社会リハビリテーション室</t>
  </si>
  <si>
    <t>生活体験室</t>
  </si>
  <si>
    <t>定　数</t>
  </si>
  <si>
    <t>在籍者</t>
  </si>
  <si>
    <t>定数(日々)</t>
  </si>
  <si>
    <t>定　数</t>
  </si>
  <si>
    <t>資料：福祉部障がい福祉センター</t>
  </si>
  <si>
    <t>16．幼児通所訓練事業利用者数</t>
  </si>
  <si>
    <t>17．各種相談事業</t>
  </si>
  <si>
    <t>自立生活支援</t>
  </si>
  <si>
    <t>雇用支援</t>
  </si>
  <si>
    <t>発達支援</t>
  </si>
  <si>
    <t>新規相談</t>
  </si>
  <si>
    <t>再来相談</t>
  </si>
  <si>
    <t>派遣相談</t>
  </si>
  <si>
    <t>資料：福祉部障がい福祉センター</t>
  </si>
  <si>
    <t>(注)発達支援については、こども支援センターげんき支援管理課提供。</t>
  </si>
  <si>
    <t>20．介護保険第１号被保険者数及び保険料調定額</t>
  </si>
  <si>
    <t>(注)被保険者数は3月末現在、調定額は5月末現在の数値である。</t>
  </si>
  <si>
    <t>21．介護保険料(第１号被保険者分)収納状況</t>
  </si>
  <si>
    <t>22．介護保険料(第１号被保険者分)の口座振替利用状況</t>
  </si>
  <si>
    <t>23．要介護(要支援)認定者数</t>
  </si>
  <si>
    <t>24．介護保険サービス種類別給付件数及び給付額</t>
  </si>
  <si>
    <t>35．応急小口資金貸付償還額</t>
  </si>
  <si>
    <t>36．行旅死亡人等取扱件数</t>
  </si>
  <si>
    <t>身元判明者</t>
  </si>
  <si>
    <t>43．児童手当支給対象児童数</t>
  </si>
  <si>
    <t>(各年2月末現在)</t>
  </si>
  <si>
    <t>3歳未満</t>
  </si>
  <si>
    <t>3歳以上
小学校終了前</t>
  </si>
  <si>
    <t>中学生</t>
  </si>
  <si>
    <t>44．児童扶養手当及び特別児童扶養手当受給者数</t>
  </si>
  <si>
    <t>45．児童育成手当支給対象児童数</t>
  </si>
  <si>
    <t>（各年3.31現在)</t>
  </si>
  <si>
    <t>区分</t>
  </si>
  <si>
    <t>年</t>
  </si>
  <si>
    <t>46．ひとり親家庭等医療費助成事業</t>
  </si>
  <si>
    <t>47．子ども医療費助成事業</t>
  </si>
  <si>
    <t>受給者数</t>
  </si>
  <si>
    <t>支払件数</t>
  </si>
  <si>
    <t>支払金額（千円)</t>
  </si>
  <si>
    <t>医療費</t>
  </si>
  <si>
    <t>37．区立保育園数及び園児・保育士数</t>
  </si>
  <si>
    <t xml:space="preserve">251(-) </t>
  </si>
  <si>
    <t xml:space="preserve">649(38) </t>
  </si>
  <si>
    <t xml:space="preserve">829(46) </t>
  </si>
  <si>
    <t>935(57)</t>
  </si>
  <si>
    <t>1,959(124)</t>
  </si>
  <si>
    <t xml:space="preserve">703(45) </t>
  </si>
  <si>
    <t>45(3）</t>
  </si>
  <si>
    <t>4,225(254)</t>
  </si>
  <si>
    <t xml:space="preserve">224(-) </t>
  </si>
  <si>
    <t>602(38)</t>
  </si>
  <si>
    <t>780(46)</t>
  </si>
  <si>
    <t>842(51)</t>
  </si>
  <si>
    <t>1,777(119)</t>
  </si>
  <si>
    <t>716(51）</t>
  </si>
  <si>
    <t>38．私立保育園数及び園児・保育士数</t>
  </si>
  <si>
    <t>42．養育等相談件数</t>
  </si>
  <si>
    <t>養護相談</t>
  </si>
  <si>
    <t xml:space="preserve"> 保　 健 　相 　談　</t>
  </si>
  <si>
    <t>障 が い 相 談</t>
  </si>
  <si>
    <t>　非　 行　 相 　談</t>
  </si>
  <si>
    <t>育 成 相 談</t>
  </si>
  <si>
    <t xml:space="preserve">
年度</t>
  </si>
  <si>
    <t>48．ファミリーサポートセンター活動状況</t>
  </si>
  <si>
    <t>39．東京都認証保育所の利用状況</t>
  </si>
  <si>
    <t>(注)利用児童数は区外からの受入児を含む。</t>
  </si>
  <si>
    <t>40．家庭的保育者の利用状況</t>
  </si>
  <si>
    <t>　　　　　　(注1)利用児童数は区外からの受入児を含む。</t>
  </si>
  <si>
    <t>　　　　　　(注2)平成28年度から足立区認定保育ママを含む。</t>
  </si>
  <si>
    <t>41．小規模保育施設の利用状況</t>
  </si>
  <si>
    <t>(注)利用児童数は区外からの受入児を含む。</t>
  </si>
  <si>
    <t>8．身体障がい者名簿登録数(身体障害者手帳所持者)</t>
  </si>
  <si>
    <t>聴覚・平衡
機能障がい</t>
  </si>
  <si>
    <t>視覚障がい</t>
  </si>
  <si>
    <t>音声・言語
障がい</t>
  </si>
  <si>
    <t>内部障がい</t>
  </si>
  <si>
    <t>18 歳</t>
  </si>
  <si>
    <t>年　</t>
  </si>
  <si>
    <t>未 満</t>
  </si>
  <si>
    <t>以 上</t>
  </si>
  <si>
    <t xml:space="preserve">                      (注1)平成28年度より権利擁護センターあだちの相談件数の積算方法変更。</t>
  </si>
  <si>
    <t xml:space="preserve">                      (注2)区長申立件数は平成29年度より年度内に申立てた件数に変更。　</t>
  </si>
  <si>
    <t xml:space="preserve">                           (平成28年度までは年度内に審判が下りた件数)
</t>
  </si>
  <si>
    <t xml:space="preserve">           新田三丁目なかよし保育園（平成25年7月1日開設）を含む。</t>
  </si>
  <si>
    <t xml:space="preserve">      (注3)平成28年の保育士の数は、公設民営の数を含まない。</t>
  </si>
  <si>
    <t>　　  (注1)園児数は区外からの受入児を含む。</t>
  </si>
  <si>
    <t xml:space="preserve">      (注4)( )内は区立認定こども園の認可保育所部分の数で、各項目の数には含まない。</t>
  </si>
  <si>
    <t>資料：区民部高齢医療・年金課、足立年金事務所受給者統計、老齢福祉年金は東京広域事務センター統計　　　　　(単位：人)</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</si>
</sst>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0.00_);[Red]\(#,##0.00\)"/>
    <numFmt numFmtId="179" formatCode="#,##0_);[Red]\(#,##0\)"/>
    <numFmt numFmtId="180" formatCode="0.00_);\(0.00\)"/>
    <numFmt numFmtId="181" formatCode="0.00_ "/>
    <numFmt numFmtId="182" formatCode="0.0000%"/>
    <numFmt numFmtId="183" formatCode="0.00_);[Red]\(0.00\)"/>
    <numFmt numFmtId="184" formatCode="_ * #,##0.0000_ ;_ * \-#,##0.0000_ ;_ * &quot;-&quot;?_ ;_ @_ "/>
    <numFmt numFmtId="185" formatCode="\(@\)"/>
    <numFmt numFmtId="186" formatCode="0_);\(0\)"/>
    <numFmt numFmtId="187" formatCode="#,##0.0_);\(#,##0.0\)"/>
    <numFmt numFmtId="188" formatCode="0.0_ "/>
    <numFmt numFmtId="189" formatCode="0.0%"/>
    <numFmt numFmtId="190" formatCode="0.0_);\(0.0\)"/>
    <numFmt numFmtId="191" formatCode="#,##0.00_ "/>
    <numFmt numFmtId="192" formatCode="_ * #,##0.0_ ;_ * \-#,##0.0_ ;_ * &quot;-&quot;?_ ;_ @_ "/>
    <numFmt numFmtId="193" formatCode="0.0_);[Red]\(0.0\)"/>
  </numFmts>
  <fonts count="124">
    <font>
      <sz val="11"/>
      <color theme="1"/>
      <name val="Calibri"/>
      <family val="3"/>
    </font>
    <font>
      <sz val="11"/>
      <color indexed="8"/>
      <name val="ＭＳ Ｐゴシック"/>
      <family val="3"/>
    </font>
    <font>
      <b/>
      <sz val="11"/>
      <color indexed="12"/>
      <name val="ＭＳ ゴシック"/>
      <family val="3"/>
    </font>
    <font>
      <sz val="6"/>
      <name val="ＭＳ Ｐゴシック"/>
      <family val="3"/>
    </font>
    <font>
      <b/>
      <sz val="11"/>
      <name val="ＭＳ 明朝"/>
      <family val="1"/>
    </font>
    <font>
      <b/>
      <sz val="11"/>
      <name val="ＭＳ ゴシック"/>
      <family val="3"/>
    </font>
    <font>
      <sz val="24"/>
      <name val="ＭＳ ゴシック"/>
      <family val="3"/>
    </font>
    <font>
      <sz val="6"/>
      <name val="ＭＳ 明朝"/>
      <family val="1"/>
    </font>
    <font>
      <sz val="11"/>
      <name val="ＭＳ Ｐゴシック"/>
      <family val="3"/>
    </font>
    <font>
      <sz val="11"/>
      <name val="ＭＳ 明朝"/>
      <family val="1"/>
    </font>
    <font>
      <sz val="9"/>
      <name val="ＭＳ 明朝"/>
      <family val="1"/>
    </font>
    <font>
      <sz val="11"/>
      <name val="ＭＳ ゴシック"/>
      <family val="3"/>
    </font>
    <font>
      <b/>
      <sz val="9"/>
      <name val="ＭＳ 明朝"/>
      <family val="1"/>
    </font>
    <font>
      <b/>
      <sz val="10"/>
      <name val="ＭＳ ゴシック"/>
      <family val="3"/>
    </font>
    <font>
      <b/>
      <sz val="8"/>
      <name val="ＭＳ 明朝"/>
      <family val="1"/>
    </font>
    <font>
      <b/>
      <sz val="10"/>
      <name val="ＭＳ 明朝"/>
      <family val="1"/>
    </font>
    <font>
      <b/>
      <sz val="10"/>
      <name val="ＭＳ Ｐゴシック"/>
      <family val="3"/>
    </font>
    <font>
      <b/>
      <sz val="9"/>
      <name val="ＭＳ ゴシック"/>
      <family val="3"/>
    </font>
    <font>
      <b/>
      <sz val="11"/>
      <name val="ＭＳ Ｐゴシック"/>
      <family val="3"/>
    </font>
    <font>
      <sz val="16"/>
      <name val="ＭＳ Ｐゴシック"/>
      <family val="3"/>
    </font>
    <font>
      <b/>
      <sz val="8"/>
      <name val="ＭＳ Ｐ明朝"/>
      <family val="1"/>
    </font>
    <font>
      <sz val="9"/>
      <name val="ＭＳ ゴシック"/>
      <family val="3"/>
    </font>
    <font>
      <b/>
      <sz val="11"/>
      <color indexed="10"/>
      <name val="ＭＳ 明朝"/>
      <family val="1"/>
    </font>
    <font>
      <b/>
      <sz val="6"/>
      <name val="ＭＳ 明朝"/>
      <family val="1"/>
    </font>
    <font>
      <sz val="8"/>
      <name val="ＭＳ 明朝"/>
      <family val="1"/>
    </font>
    <font>
      <b/>
      <sz val="8.5"/>
      <name val="ＭＳ 明朝"/>
      <family val="1"/>
    </font>
    <font>
      <sz val="8.5"/>
      <name val="ＭＳ 明朝"/>
      <family val="1"/>
    </font>
    <font>
      <sz val="6"/>
      <name val="Meiryo UI"/>
      <family val="3"/>
    </font>
    <font>
      <b/>
      <sz val="14"/>
      <color indexed="8"/>
      <name val="ＭＳ Ｐゴシック"/>
      <family val="3"/>
    </font>
    <font>
      <sz val="8"/>
      <name val="ＭＳ Ｐゴシック"/>
      <family val="3"/>
    </font>
    <font>
      <b/>
      <sz val="11"/>
      <name val="ＨＧ丸ゴシックM"/>
      <family val="3"/>
    </font>
    <font>
      <b/>
      <sz val="9"/>
      <name val="ＭＳ Ｐゴシック"/>
      <family val="3"/>
    </font>
    <font>
      <sz val="6"/>
      <name val="游ゴシック"/>
      <family val="3"/>
    </font>
    <font>
      <sz val="10"/>
      <name val="ＭＳ 明朝"/>
      <family val="1"/>
    </font>
    <font>
      <sz val="11"/>
      <name val="明朝"/>
      <family val="3"/>
    </font>
    <font>
      <b/>
      <sz val="11"/>
      <name val="明朝"/>
      <family val="3"/>
    </font>
    <font>
      <b/>
      <sz val="8"/>
      <name val="明朝"/>
      <family val="3"/>
    </font>
    <font>
      <sz val="9"/>
      <name val="ＭＳ Ｐゴシック"/>
      <family val="3"/>
    </font>
    <font>
      <b/>
      <sz val="8"/>
      <name val="ＭＳ ゴシック"/>
      <family val="3"/>
    </font>
    <font>
      <b/>
      <sz val="8"/>
      <name val="ＭＳ Ｐゴシック"/>
      <family val="3"/>
    </font>
    <font>
      <b/>
      <strike/>
      <sz val="8"/>
      <name val="ＭＳ 明朝"/>
      <family val="1"/>
    </font>
    <font>
      <b/>
      <sz val="9"/>
      <color indexed="10"/>
      <name val="ＭＳ 明朝"/>
      <family val="1"/>
    </font>
    <font>
      <b/>
      <sz val="9"/>
      <color indexed="10"/>
      <name val="ＭＳ ゴシック"/>
      <family val="3"/>
    </font>
    <font>
      <b/>
      <sz val="10"/>
      <color indexed="10"/>
      <name val="ＭＳ Ｐゴシック"/>
      <family val="3"/>
    </font>
    <font>
      <b/>
      <sz val="11"/>
      <color indexed="10"/>
      <name val="ＭＳ Ｐゴシック"/>
      <family val="3"/>
    </font>
    <font>
      <b/>
      <sz val="11.5"/>
      <name val="ＭＳ ゴシック"/>
      <family val="3"/>
    </font>
    <font>
      <b/>
      <sz val="8.3"/>
      <name val="ＭＳ 明朝"/>
      <family val="1"/>
    </font>
    <font>
      <b/>
      <sz val="8.3"/>
      <name val="ＭＳ Ｐゴシック"/>
      <family val="3"/>
    </font>
    <font>
      <b/>
      <sz val="11"/>
      <color indexed="12"/>
      <name val="ＭＳ 明朝"/>
      <family val="1"/>
    </font>
    <font>
      <b/>
      <sz val="10"/>
      <color indexed="10"/>
      <name val="ＭＳ ゴシック"/>
      <family val="3"/>
    </font>
    <font>
      <b/>
      <sz val="10"/>
      <name val="SimSun"/>
      <family val="0"/>
    </font>
    <font>
      <b/>
      <sz val="7.5"/>
      <name val="ＭＳ 明朝"/>
      <family val="1"/>
    </font>
    <font>
      <sz val="7.5"/>
      <name val="ＭＳ 明朝"/>
      <family val="1"/>
    </font>
    <font>
      <b/>
      <sz val="7.4"/>
      <name val="ＭＳ 明朝"/>
      <family val="1"/>
    </font>
    <font>
      <b/>
      <sz val="7.8"/>
      <name val="ＭＳ 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b/>
      <sz val="8"/>
      <color indexed="8"/>
      <name val="ＭＳ 明朝"/>
      <family val="1"/>
    </font>
    <font>
      <b/>
      <sz val="11"/>
      <color indexed="8"/>
      <name val="ＭＳ 明朝"/>
      <family val="1"/>
    </font>
    <font>
      <b/>
      <strike/>
      <sz val="8"/>
      <color indexed="10"/>
      <name val="ＭＳ 明朝"/>
      <family val="1"/>
    </font>
    <font>
      <b/>
      <sz val="9"/>
      <color indexed="8"/>
      <name val="ＭＳ ゴシック"/>
      <family val="3"/>
    </font>
    <font>
      <b/>
      <sz val="9"/>
      <color indexed="8"/>
      <name val="ＭＳ 明朝"/>
      <family val="1"/>
    </font>
    <font>
      <b/>
      <sz val="10"/>
      <color indexed="8"/>
      <name val="ＭＳ ゴシック"/>
      <family val="3"/>
    </font>
    <font>
      <b/>
      <sz val="10"/>
      <color indexed="8"/>
      <name val="ＭＳ 明朝"/>
      <family val="1"/>
    </font>
    <font>
      <b/>
      <sz val="11"/>
      <color indexed="8"/>
      <name val="ＭＳ ゴシック"/>
      <family val="3"/>
    </font>
    <font>
      <b/>
      <sz val="8"/>
      <color indexed="10"/>
      <name val="ＭＳ 明朝"/>
      <family val="1"/>
    </font>
    <font>
      <sz val="11"/>
      <color indexed="8"/>
      <name val="ＭＳ 明朝"/>
      <family val="1"/>
    </font>
    <font>
      <b/>
      <strike/>
      <sz val="8.3"/>
      <color indexed="10"/>
      <name val="ＭＳ 明朝"/>
      <family val="1"/>
    </font>
    <font>
      <b/>
      <sz val="9"/>
      <color indexed="9"/>
      <name val="ＭＳ 明朝"/>
      <family val="1"/>
    </font>
    <font>
      <sz val="8"/>
      <color indexed="8"/>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u val="single"/>
      <sz val="11"/>
      <color theme="11"/>
      <name val="Calibri"/>
      <family val="3"/>
    </font>
    <font>
      <sz val="11"/>
      <color rgb="FF006100"/>
      <name val="Calibri"/>
      <family val="3"/>
    </font>
    <font>
      <b/>
      <sz val="8"/>
      <color theme="1"/>
      <name val="ＭＳ 明朝"/>
      <family val="1"/>
    </font>
    <font>
      <b/>
      <sz val="11"/>
      <color theme="1"/>
      <name val="ＭＳ 明朝"/>
      <family val="1"/>
    </font>
    <font>
      <b/>
      <strike/>
      <sz val="8"/>
      <color rgb="FFFF0000"/>
      <name val="ＭＳ 明朝"/>
      <family val="1"/>
    </font>
    <font>
      <b/>
      <sz val="9"/>
      <color theme="1"/>
      <name val="ＭＳ ゴシック"/>
      <family val="3"/>
    </font>
    <font>
      <b/>
      <sz val="9"/>
      <color theme="1"/>
      <name val="ＭＳ 明朝"/>
      <family val="1"/>
    </font>
    <font>
      <b/>
      <sz val="10"/>
      <color theme="1"/>
      <name val="ＭＳ ゴシック"/>
      <family val="3"/>
    </font>
    <font>
      <b/>
      <sz val="10"/>
      <color theme="1"/>
      <name val="ＭＳ 明朝"/>
      <family val="1"/>
    </font>
    <font>
      <b/>
      <sz val="11"/>
      <color theme="1"/>
      <name val="ＭＳ ゴシック"/>
      <family val="3"/>
    </font>
    <font>
      <b/>
      <sz val="8"/>
      <color rgb="FFFF0000"/>
      <name val="ＭＳ 明朝"/>
      <family val="1"/>
    </font>
    <font>
      <b/>
      <sz val="11"/>
      <color rgb="FFFF0000"/>
      <name val="ＭＳ 明朝"/>
      <family val="1"/>
    </font>
    <font>
      <sz val="11"/>
      <color theme="1"/>
      <name val="ＭＳ 明朝"/>
      <family val="1"/>
    </font>
    <font>
      <b/>
      <sz val="11"/>
      <color theme="1"/>
      <name val="ＭＳ Ｐゴシック"/>
      <family val="3"/>
    </font>
    <font>
      <b/>
      <sz val="11"/>
      <color rgb="FFFF0000"/>
      <name val="ＭＳ Ｐゴシック"/>
      <family val="3"/>
    </font>
    <font>
      <b/>
      <sz val="9"/>
      <color rgb="FFFF0000"/>
      <name val="ＭＳ ゴシック"/>
      <family val="3"/>
    </font>
    <font>
      <b/>
      <strike/>
      <sz val="8.3"/>
      <color rgb="FFFF0000"/>
      <name val="ＭＳ 明朝"/>
      <family val="1"/>
    </font>
    <font>
      <b/>
      <sz val="9"/>
      <color rgb="FFFF0000"/>
      <name val="ＭＳ 明朝"/>
      <family val="1"/>
    </font>
    <font>
      <b/>
      <sz val="11"/>
      <name val="Calibri"/>
      <family val="3"/>
    </font>
    <font>
      <b/>
      <sz val="9"/>
      <color theme="0"/>
      <name val="ＭＳ 明朝"/>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theme="0"/>
        <bgColor indexed="64"/>
      </patternFill>
    </fill>
    <fill>
      <patternFill patternType="solid">
        <fgColor rgb="FFFFFF00"/>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style="thin"/>
      <right style="thin"/>
      <top/>
      <bottom/>
    </border>
    <border>
      <left/>
      <right style="thin"/>
      <top/>
      <bottom/>
    </border>
    <border>
      <left/>
      <right/>
      <top/>
      <bottom style="thin"/>
    </border>
    <border>
      <left style="thin"/>
      <right style="thin"/>
      <top/>
      <bottom style="thin"/>
    </border>
    <border>
      <left style="thin"/>
      <right/>
      <top/>
      <bottom style="thin"/>
    </border>
    <border>
      <left/>
      <right/>
      <top/>
      <bottom style="double"/>
    </border>
    <border>
      <left style="thin"/>
      <right/>
      <top style="double"/>
      <bottom/>
    </border>
    <border>
      <left/>
      <right style="thin"/>
      <top style="thin"/>
      <bottom/>
    </border>
    <border>
      <left style="thin"/>
      <right style="thin"/>
      <top style="thin"/>
      <bottom/>
    </border>
    <border>
      <left style="thin"/>
      <right/>
      <top style="thin"/>
      <bottom/>
    </border>
    <border>
      <left style="thin"/>
      <right/>
      <top/>
      <bottom/>
    </border>
    <border>
      <left/>
      <right style="thin"/>
      <top/>
      <bottom style="thin"/>
    </border>
    <border>
      <left/>
      <right/>
      <top style="thin"/>
      <bottom/>
    </border>
    <border>
      <left/>
      <right/>
      <top style="double"/>
      <bottom/>
    </border>
    <border>
      <left style="thin"/>
      <right/>
      <top style="double"/>
      <bottom style="thin"/>
    </border>
    <border>
      <left/>
      <right/>
      <top style="double"/>
      <bottom style="thin"/>
    </border>
    <border>
      <left style="thin"/>
      <right style="thin"/>
      <top style="thin"/>
      <bottom style="thin"/>
    </border>
    <border>
      <left/>
      <right style="thin"/>
      <top style="double"/>
      <bottom style="thin"/>
    </border>
    <border>
      <left/>
      <right style="thin"/>
      <top style="double"/>
      <bottom/>
    </border>
    <border>
      <left style="thin"/>
      <right/>
      <top style="thin"/>
      <bottom style="thin"/>
    </border>
    <border>
      <left style="thin"/>
      <right style="double"/>
      <top style="thin"/>
      <bottom/>
    </border>
    <border>
      <left style="thin"/>
      <right/>
      <top style="thin"/>
      <bottom style="hair"/>
    </border>
    <border>
      <left style="double"/>
      <right/>
      <top style="thin"/>
      <bottom style="hair"/>
    </border>
    <border>
      <left/>
      <right style="thin"/>
      <top style="thin"/>
      <bottom style="hair"/>
    </border>
    <border>
      <left style="thin"/>
      <right style="double"/>
      <top style="thin"/>
      <bottom style="hair"/>
    </border>
    <border>
      <left/>
      <right/>
      <top style="thin"/>
      <bottom style="hair"/>
    </border>
    <border>
      <left style="double"/>
      <right/>
      <top style="hair"/>
      <bottom style="hair"/>
    </border>
    <border>
      <left/>
      <right style="thin"/>
      <top/>
      <bottom style="hair"/>
    </border>
    <border>
      <left style="thin"/>
      <right style="double"/>
      <top/>
      <bottom style="hair"/>
    </border>
    <border>
      <left style="double"/>
      <right/>
      <top/>
      <bottom style="hair"/>
    </border>
    <border>
      <left/>
      <right/>
      <top/>
      <bottom style="hair"/>
    </border>
    <border>
      <left style="thin"/>
      <right/>
      <top/>
      <bottom style="hair"/>
    </border>
    <border>
      <left/>
      <right/>
      <top style="hair"/>
      <bottom style="hair"/>
    </border>
    <border>
      <left/>
      <right style="thin"/>
      <top style="hair"/>
      <bottom style="hair"/>
    </border>
    <border>
      <left style="thin"/>
      <right/>
      <top style="hair"/>
      <bottom style="hair"/>
    </border>
    <border>
      <left style="thin"/>
      <right style="double"/>
      <top style="hair"/>
      <bottom style="hair"/>
    </border>
    <border>
      <left/>
      <right/>
      <top style="hair"/>
      <bottom/>
    </border>
    <border>
      <left style="double"/>
      <right/>
      <top style="hair"/>
      <bottom/>
    </border>
    <border>
      <left/>
      <right style="thin"/>
      <top style="hair"/>
      <bottom/>
    </border>
    <border>
      <left style="double"/>
      <right/>
      <top style="hair"/>
      <bottom style="thin"/>
    </border>
    <border>
      <left/>
      <right/>
      <top style="hair"/>
      <bottom style="thin"/>
    </border>
    <border>
      <left style="thin"/>
      <right/>
      <top style="hair"/>
      <bottom style="thin"/>
    </border>
    <border>
      <left/>
      <right style="thin"/>
      <top style="hair"/>
      <bottom style="thin"/>
    </border>
    <border>
      <left style="thin"/>
      <right style="double"/>
      <top style="hair"/>
      <bottom style="thin"/>
    </border>
    <border>
      <left style="double"/>
      <right/>
      <top style="thin"/>
      <bottom/>
    </border>
    <border>
      <left/>
      <right style="double"/>
      <top style="thin"/>
      <bottom style="thin"/>
    </border>
    <border>
      <left style="double"/>
      <right/>
      <top/>
      <bottom/>
    </border>
    <border>
      <left/>
      <right style="double"/>
      <top style="hair"/>
      <bottom style="hair"/>
    </border>
    <border>
      <left/>
      <right style="double"/>
      <top style="hair"/>
      <bottom style="thin"/>
    </border>
    <border>
      <left style="thin"/>
      <right style="double"/>
      <top style="hair"/>
      <bottom/>
    </border>
    <border>
      <left style="thin"/>
      <right style="thin"/>
      <top style="double"/>
      <bottom/>
    </border>
    <border>
      <left style="thin"/>
      <right style="thin"/>
      <top style="double"/>
      <bottom style="thin"/>
    </border>
    <border>
      <left style="thin"/>
      <right/>
      <top style="hair"/>
      <bottom/>
    </border>
    <border>
      <left style="thin"/>
      <right style="double"/>
      <top/>
      <bottom/>
    </border>
    <border>
      <left style="thin"/>
      <right style="double"/>
      <top/>
      <bottom style="thin"/>
    </border>
    <border>
      <left style="double"/>
      <right/>
      <top style="thin"/>
      <bottom style="thin"/>
    </border>
    <border>
      <left style="double"/>
      <right style="thin"/>
      <top style="thin"/>
      <bottom/>
    </border>
    <border>
      <left style="double"/>
      <right style="thin"/>
      <top style="thin"/>
      <bottom style="thin"/>
    </border>
  </borders>
  <cellStyleXfs count="9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0" borderId="0" applyNumberFormat="0" applyFill="0" applyBorder="0" applyAlignment="0" applyProtection="0"/>
    <xf numFmtId="0" fontId="88" fillId="26" borderId="1" applyNumberFormat="0" applyAlignment="0" applyProtection="0"/>
    <xf numFmtId="0" fontId="89" fillId="27" borderId="0" applyNumberFormat="0" applyBorder="0" applyAlignment="0" applyProtection="0"/>
    <xf numFmtId="9" fontId="0" fillId="0" borderId="0" applyFont="0" applyFill="0" applyBorder="0" applyAlignment="0" applyProtection="0"/>
    <xf numFmtId="9" fontId="8" fillId="0" borderId="0" applyFont="0" applyFill="0" applyBorder="0" applyAlignment="0" applyProtection="0"/>
    <xf numFmtId="0" fontId="90" fillId="0" borderId="0" applyNumberFormat="0" applyFill="0" applyBorder="0" applyAlignment="0" applyProtection="0"/>
    <xf numFmtId="0" fontId="0" fillId="28" borderId="2" applyNumberFormat="0" applyFont="0" applyAlignment="0" applyProtection="0"/>
    <xf numFmtId="0" fontId="91" fillId="0" borderId="3" applyNumberFormat="0" applyFill="0" applyAlignment="0" applyProtection="0"/>
    <xf numFmtId="0" fontId="92" fillId="29" borderId="0" applyNumberFormat="0" applyBorder="0" applyAlignment="0" applyProtection="0"/>
    <xf numFmtId="0" fontId="93" fillId="30" borderId="4" applyNumberFormat="0" applyAlignment="0" applyProtection="0"/>
    <xf numFmtId="0" fontId="9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8" fillId="0" borderId="0" applyFont="0" applyFill="0" applyBorder="0" applyAlignment="0" applyProtection="0"/>
    <xf numFmtId="38" fontId="0" fillId="0" borderId="0" applyFont="0" applyFill="0" applyBorder="0" applyAlignment="0" applyProtection="0"/>
    <xf numFmtId="0" fontId="95" fillId="0" borderId="5" applyNumberFormat="0" applyFill="0" applyAlignment="0" applyProtection="0"/>
    <xf numFmtId="0" fontId="96" fillId="0" borderId="6" applyNumberFormat="0" applyFill="0" applyAlignment="0" applyProtection="0"/>
    <xf numFmtId="0" fontId="97" fillId="0" borderId="7" applyNumberFormat="0" applyFill="0" applyAlignment="0" applyProtection="0"/>
    <xf numFmtId="0" fontId="97" fillId="0" borderId="0" applyNumberFormat="0" applyFill="0" applyBorder="0" applyAlignment="0" applyProtection="0"/>
    <xf numFmtId="0" fontId="98" fillId="0" borderId="8" applyNumberFormat="0" applyFill="0" applyAlignment="0" applyProtection="0"/>
    <xf numFmtId="0" fontId="99" fillId="30" borderId="9" applyNumberFormat="0" applyAlignment="0" applyProtection="0"/>
    <xf numFmtId="0" fontId="10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1" fillId="31" borderId="4" applyNumberFormat="0" applyAlignment="0" applyProtection="0"/>
    <xf numFmtId="0" fontId="9" fillId="0" borderId="0">
      <alignment/>
      <protection/>
    </xf>
    <xf numFmtId="0" fontId="102"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8" fillId="0" borderId="0">
      <alignment/>
      <protection/>
    </xf>
    <xf numFmtId="0" fontId="8" fillId="0" borderId="0">
      <alignment/>
      <protection/>
    </xf>
    <xf numFmtId="0" fontId="8" fillId="0" borderId="0">
      <alignment/>
      <protection/>
    </xf>
    <xf numFmtId="0" fontId="9" fillId="0" borderId="0">
      <alignment/>
      <protection/>
    </xf>
    <xf numFmtId="0" fontId="9"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9" fillId="0" borderId="0">
      <alignment/>
      <protection/>
    </xf>
    <xf numFmtId="0" fontId="34" fillId="0" borderId="0">
      <alignment/>
      <protection/>
    </xf>
    <xf numFmtId="0" fontId="9" fillId="0" borderId="0">
      <alignment/>
      <protection/>
    </xf>
    <xf numFmtId="0" fontId="8" fillId="0" borderId="0">
      <alignment/>
      <protection/>
    </xf>
    <xf numFmtId="0" fontId="8" fillId="0" borderId="0">
      <alignment/>
      <protection/>
    </xf>
    <xf numFmtId="0" fontId="8" fillId="0" borderId="0">
      <alignment/>
      <protection/>
    </xf>
    <xf numFmtId="0" fontId="9" fillId="0" borderId="0">
      <alignment/>
      <protection/>
    </xf>
    <xf numFmtId="0" fontId="103" fillId="0" borderId="0" applyNumberFormat="0" applyFill="0" applyBorder="0" applyAlignment="0" applyProtection="0"/>
    <xf numFmtId="0" fontId="104" fillId="32" borderId="0" applyNumberFormat="0" applyBorder="0" applyAlignment="0" applyProtection="0"/>
  </cellStyleXfs>
  <cellXfs count="1727">
    <xf numFmtId="0" fontId="0" fillId="0" borderId="0" xfId="0" applyFont="1" applyAlignment="1">
      <alignment vertical="center"/>
    </xf>
    <xf numFmtId="0" fontId="4" fillId="0" borderId="0" xfId="0" applyFont="1" applyFill="1" applyAlignment="1">
      <alignment/>
    </xf>
    <xf numFmtId="0" fontId="4" fillId="0" borderId="0" xfId="0" applyFont="1" applyAlignment="1">
      <alignment shrinkToFit="1"/>
    </xf>
    <xf numFmtId="0" fontId="2" fillId="0" borderId="0" xfId="0" applyFont="1" applyFill="1" applyBorder="1" applyAlignment="1">
      <alignment vertical="center" wrapText="1" shrinkToFit="1"/>
    </xf>
    <xf numFmtId="0" fontId="5" fillId="0" borderId="0" xfId="0" applyFont="1" applyFill="1" applyBorder="1" applyAlignment="1">
      <alignment vertical="center" shrinkToFit="1"/>
    </xf>
    <xf numFmtId="0" fontId="4" fillId="0" borderId="0" xfId="0" applyFont="1" applyAlignment="1">
      <alignment/>
    </xf>
    <xf numFmtId="38" fontId="9" fillId="0" borderId="10" xfId="52" applyFont="1" applyBorder="1" applyAlignment="1">
      <alignment vertical="center"/>
    </xf>
    <xf numFmtId="38" fontId="10" fillId="0" borderId="10" xfId="52" applyFont="1" applyBorder="1" applyAlignment="1">
      <alignment vertical="center"/>
    </xf>
    <xf numFmtId="0" fontId="11" fillId="0" borderId="10" xfId="0" applyNumberFormat="1" applyFont="1" applyFill="1" applyBorder="1" applyAlignment="1">
      <alignment vertical="center"/>
    </xf>
    <xf numFmtId="0" fontId="11" fillId="0" borderId="11" xfId="0" applyNumberFormat="1" applyFont="1" applyFill="1" applyBorder="1" applyAlignment="1">
      <alignment vertical="center"/>
    </xf>
    <xf numFmtId="0" fontId="0" fillId="0" borderId="0" xfId="0" applyFont="1" applyAlignment="1">
      <alignment/>
    </xf>
    <xf numFmtId="0" fontId="12" fillId="0" borderId="0" xfId="0" applyFont="1" applyAlignment="1">
      <alignment vertical="center"/>
    </xf>
    <xf numFmtId="38" fontId="12" fillId="0" borderId="0" xfId="52" applyFont="1" applyAlignment="1">
      <alignment vertical="center"/>
    </xf>
    <xf numFmtId="38" fontId="12" fillId="0" borderId="0" xfId="52" applyFont="1" applyAlignment="1">
      <alignment horizontal="right" vertical="center"/>
    </xf>
    <xf numFmtId="0" fontId="5" fillId="0" borderId="0" xfId="0" applyFont="1" applyAlignment="1">
      <alignment vertical="center"/>
    </xf>
    <xf numFmtId="0" fontId="13" fillId="0" borderId="0" xfId="0" applyFont="1" applyAlignment="1">
      <alignment vertical="center"/>
    </xf>
    <xf numFmtId="38" fontId="14" fillId="0" borderId="0" xfId="52" applyFont="1" applyAlignment="1">
      <alignment horizontal="right" vertical="center"/>
    </xf>
    <xf numFmtId="0" fontId="15" fillId="0" borderId="0" xfId="0" applyFont="1" applyAlignment="1">
      <alignment/>
    </xf>
    <xf numFmtId="41" fontId="15" fillId="0" borderId="0" xfId="52" applyNumberFormat="1" applyFont="1" applyFill="1" applyAlignment="1">
      <alignment vertical="center"/>
    </xf>
    <xf numFmtId="41" fontId="15" fillId="0" borderId="12" xfId="52" applyNumberFormat="1" applyFont="1" applyFill="1" applyBorder="1" applyAlignment="1">
      <alignment vertical="center"/>
    </xf>
    <xf numFmtId="43" fontId="15" fillId="0" borderId="0" xfId="52" applyNumberFormat="1" applyFont="1" applyFill="1" applyAlignment="1">
      <alignment vertical="center"/>
    </xf>
    <xf numFmtId="41" fontId="15" fillId="0" borderId="13" xfId="52" applyNumberFormat="1" applyFont="1" applyFill="1" applyBorder="1" applyAlignment="1">
      <alignment vertical="center"/>
    </xf>
    <xf numFmtId="41" fontId="15" fillId="0" borderId="0" xfId="52" applyNumberFormat="1" applyFont="1" applyFill="1" applyBorder="1" applyAlignment="1">
      <alignment vertical="center"/>
    </xf>
    <xf numFmtId="0" fontId="13" fillId="0" borderId="0" xfId="0" applyFont="1" applyAlignment="1">
      <alignment horizontal="center" vertical="center"/>
    </xf>
    <xf numFmtId="41" fontId="13" fillId="0" borderId="12" xfId="52" applyNumberFormat="1" applyFont="1" applyFill="1" applyBorder="1" applyAlignment="1">
      <alignment vertical="center"/>
    </xf>
    <xf numFmtId="0" fontId="15" fillId="0" borderId="14" xfId="0" applyFont="1" applyBorder="1" applyAlignment="1">
      <alignment horizontal="center" vertical="center"/>
    </xf>
    <xf numFmtId="41" fontId="15" fillId="0" borderId="14" xfId="52" applyNumberFormat="1" applyFont="1" applyFill="1" applyBorder="1" applyAlignment="1">
      <alignment vertical="center"/>
    </xf>
    <xf numFmtId="41" fontId="15" fillId="0" borderId="15" xfId="52" applyNumberFormat="1" applyFont="1" applyFill="1" applyBorder="1" applyAlignment="1">
      <alignment vertical="center"/>
    </xf>
    <xf numFmtId="43" fontId="15" fillId="0" borderId="16" xfId="52" applyNumberFormat="1" applyFont="1" applyFill="1" applyBorder="1" applyAlignment="1">
      <alignment vertical="center"/>
    </xf>
    <xf numFmtId="0" fontId="14" fillId="0" borderId="0" xfId="0" applyFont="1" applyAlignment="1">
      <alignment vertical="center"/>
    </xf>
    <xf numFmtId="38" fontId="14" fillId="0" borderId="0" xfId="52" applyFont="1" applyAlignment="1">
      <alignment vertical="center"/>
    </xf>
    <xf numFmtId="38" fontId="12" fillId="0" borderId="0" xfId="52" applyFont="1" applyFill="1" applyAlignment="1">
      <alignment vertical="center"/>
    </xf>
    <xf numFmtId="38" fontId="14" fillId="0" borderId="0" xfId="52" applyFont="1" applyFill="1" applyAlignment="1">
      <alignment horizontal="right" vertical="center"/>
    </xf>
    <xf numFmtId="38" fontId="4" fillId="0" borderId="0" xfId="52" applyFont="1" applyAlignment="1">
      <alignment/>
    </xf>
    <xf numFmtId="38" fontId="12" fillId="0" borderId="0" xfId="52" applyFont="1" applyAlignment="1">
      <alignment/>
    </xf>
    <xf numFmtId="0" fontId="13" fillId="0" borderId="17" xfId="0" applyFont="1" applyBorder="1" applyAlignment="1">
      <alignment vertical="center"/>
    </xf>
    <xf numFmtId="0" fontId="4" fillId="0" borderId="17" xfId="0" applyFont="1" applyBorder="1" applyAlignment="1">
      <alignment vertical="center"/>
    </xf>
    <xf numFmtId="0" fontId="12" fillId="0" borderId="0" xfId="0" applyFont="1" applyBorder="1" applyAlignment="1">
      <alignment horizontal="right" vertical="center" wrapText="1"/>
    </xf>
    <xf numFmtId="0" fontId="15" fillId="0" borderId="18" xfId="0" applyFont="1" applyBorder="1" applyAlignment="1">
      <alignment horizontal="center" vertical="center"/>
    </xf>
    <xf numFmtId="0" fontId="12" fillId="0" borderId="14" xfId="0" applyFont="1" applyBorder="1" applyAlignment="1">
      <alignment horizontal="left" vertical="center" wrapText="1"/>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9" xfId="0" applyFont="1" applyBorder="1" applyAlignment="1">
      <alignment horizontal="center" vertical="center"/>
    </xf>
    <xf numFmtId="41" fontId="15" fillId="0" borderId="20" xfId="0" applyNumberFormat="1" applyFont="1" applyFill="1" applyBorder="1" applyAlignment="1">
      <alignment vertical="center"/>
    </xf>
    <xf numFmtId="43" fontId="15" fillId="0" borderId="20" xfId="52" applyNumberFormat="1" applyFont="1" applyBorder="1" applyAlignment="1">
      <alignment vertical="center"/>
    </xf>
    <xf numFmtId="41" fontId="15" fillId="0" borderId="21" xfId="0" applyNumberFormat="1" applyFont="1" applyBorder="1" applyAlignment="1">
      <alignment vertical="center"/>
    </xf>
    <xf numFmtId="0" fontId="15" fillId="0" borderId="13" xfId="0" applyFont="1" applyBorder="1" applyAlignment="1">
      <alignment horizontal="center" vertical="center"/>
    </xf>
    <xf numFmtId="41" fontId="15" fillId="0" borderId="12" xfId="0" applyNumberFormat="1" applyFont="1" applyFill="1" applyBorder="1" applyAlignment="1">
      <alignment vertical="center"/>
    </xf>
    <xf numFmtId="43" fontId="15" fillId="0" borderId="12" xfId="52" applyNumberFormat="1" applyFont="1" applyBorder="1" applyAlignment="1">
      <alignment vertical="center"/>
    </xf>
    <xf numFmtId="41" fontId="15" fillId="0" borderId="22" xfId="0" applyNumberFormat="1" applyFont="1" applyBorder="1" applyAlignment="1">
      <alignment vertical="center"/>
    </xf>
    <xf numFmtId="0" fontId="13" fillId="0" borderId="23" xfId="0" applyFont="1" applyBorder="1" applyAlignment="1">
      <alignment horizontal="center" vertical="center"/>
    </xf>
    <xf numFmtId="41" fontId="13" fillId="0" borderId="16" xfId="52" applyNumberFormat="1" applyFont="1" applyFill="1" applyBorder="1" applyAlignment="1">
      <alignment vertical="center"/>
    </xf>
    <xf numFmtId="41" fontId="13" fillId="0" borderId="15" xfId="52" applyNumberFormat="1" applyFont="1" applyFill="1" applyBorder="1" applyAlignment="1">
      <alignment vertical="center"/>
    </xf>
    <xf numFmtId="0" fontId="14" fillId="0" borderId="0" xfId="0" applyFont="1" applyFill="1" applyAlignment="1">
      <alignment vertical="center"/>
    </xf>
    <xf numFmtId="0" fontId="14" fillId="0" borderId="0" xfId="0" applyFont="1" applyFill="1" applyAlignment="1">
      <alignment horizontal="right" vertical="center"/>
    </xf>
    <xf numFmtId="0" fontId="12" fillId="0" borderId="0" xfId="0" applyFont="1" applyFill="1" applyAlignment="1">
      <alignment vertical="center"/>
    </xf>
    <xf numFmtId="0" fontId="12" fillId="0" borderId="0" xfId="0" applyFont="1" applyBorder="1" applyAlignment="1">
      <alignment vertical="center"/>
    </xf>
    <xf numFmtId="0" fontId="12" fillId="0" borderId="0" xfId="0" applyFont="1" applyBorder="1" applyAlignment="1">
      <alignment horizontal="center" vertical="center"/>
    </xf>
    <xf numFmtId="0" fontId="5"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5" fillId="0" borderId="17" xfId="0" applyFont="1" applyBorder="1" applyAlignment="1">
      <alignment vertical="center"/>
    </xf>
    <xf numFmtId="49" fontId="15" fillId="0" borderId="0" xfId="0" applyNumberFormat="1" applyFont="1" applyAlignment="1">
      <alignment horizontal="right"/>
    </xf>
    <xf numFmtId="0" fontId="15" fillId="0" borderId="0" xfId="0" applyFont="1" applyAlignment="1">
      <alignment vertical="center"/>
    </xf>
    <xf numFmtId="49" fontId="15" fillId="0" borderId="14" xfId="0" applyNumberFormat="1" applyFont="1" applyBorder="1" applyAlignment="1">
      <alignment vertical="center"/>
    </xf>
    <xf numFmtId="49" fontId="15" fillId="0" borderId="0" xfId="0" applyNumberFormat="1" applyFont="1" applyAlignment="1">
      <alignment horizontal="distributed" vertical="center"/>
    </xf>
    <xf numFmtId="41" fontId="15" fillId="0" borderId="12" xfId="52" applyNumberFormat="1" applyFont="1" applyBorder="1" applyAlignment="1">
      <alignment horizontal="right" vertical="center"/>
    </xf>
    <xf numFmtId="41" fontId="15" fillId="0" borderId="0" xfId="0" applyNumberFormat="1" applyFont="1" applyAlignment="1">
      <alignment horizontal="right" vertical="center"/>
    </xf>
    <xf numFmtId="49" fontId="13" fillId="0" borderId="0" xfId="0" applyNumberFormat="1" applyFont="1" applyAlignment="1">
      <alignment horizontal="distributed" vertical="center"/>
    </xf>
    <xf numFmtId="41" fontId="13" fillId="0" borderId="12" xfId="52" applyNumberFormat="1" applyFont="1" applyFill="1" applyBorder="1" applyAlignment="1">
      <alignment horizontal="right" vertical="center"/>
    </xf>
    <xf numFmtId="41" fontId="13" fillId="0" borderId="0" xfId="0" applyNumberFormat="1" applyFont="1" applyFill="1" applyAlignment="1">
      <alignment horizontal="right" vertical="center"/>
    </xf>
    <xf numFmtId="49" fontId="15" fillId="0" borderId="0" xfId="0" applyNumberFormat="1" applyFont="1" applyAlignment="1">
      <alignment horizontal="distributed" vertical="center"/>
    </xf>
    <xf numFmtId="41" fontId="15" fillId="0" borderId="12" xfId="0" applyNumberFormat="1" applyFont="1" applyFill="1" applyBorder="1" applyAlignment="1">
      <alignment horizontal="right" vertical="center"/>
    </xf>
    <xf numFmtId="41" fontId="15" fillId="0" borderId="0" xfId="0" applyNumberFormat="1" applyFont="1" applyFill="1" applyAlignment="1">
      <alignment horizontal="right" vertical="center"/>
    </xf>
    <xf numFmtId="49" fontId="15" fillId="0" borderId="0" xfId="0" applyNumberFormat="1" applyFont="1" applyAlignment="1">
      <alignment horizontal="center" vertical="center"/>
    </xf>
    <xf numFmtId="49" fontId="15" fillId="0" borderId="0" xfId="0" applyNumberFormat="1" applyFont="1" applyBorder="1" applyAlignment="1">
      <alignment horizontal="center" vertical="center"/>
    </xf>
    <xf numFmtId="49" fontId="14" fillId="0" borderId="24" xfId="0" applyNumberFormat="1" applyFont="1" applyBorder="1" applyAlignment="1">
      <alignment vertical="center"/>
    </xf>
    <xf numFmtId="41" fontId="12" fillId="0" borderId="24" xfId="0" applyNumberFormat="1" applyFont="1" applyBorder="1" applyAlignment="1">
      <alignment horizontal="right" vertical="center"/>
    </xf>
    <xf numFmtId="49" fontId="14" fillId="0" borderId="0" xfId="0" applyNumberFormat="1" applyFont="1" applyAlignment="1">
      <alignment vertical="center"/>
    </xf>
    <xf numFmtId="3" fontId="12" fillId="0" borderId="0" xfId="0" applyNumberFormat="1" applyFont="1" applyAlignment="1">
      <alignment vertical="center"/>
    </xf>
    <xf numFmtId="41" fontId="12" fillId="0" borderId="0" xfId="0" applyNumberFormat="1" applyFont="1" applyAlignment="1">
      <alignment vertical="center"/>
    </xf>
    <xf numFmtId="0" fontId="17" fillId="0" borderId="0" xfId="0" applyFont="1" applyAlignment="1">
      <alignment vertical="center"/>
    </xf>
    <xf numFmtId="0" fontId="14" fillId="0" borderId="0" xfId="0" applyFont="1" applyBorder="1" applyAlignment="1">
      <alignment horizontal="right" vertical="center"/>
    </xf>
    <xf numFmtId="0" fontId="15" fillId="0" borderId="25" xfId="0" applyFont="1" applyBorder="1" applyAlignment="1">
      <alignment horizontal="right" vertical="center"/>
    </xf>
    <xf numFmtId="0" fontId="15" fillId="0" borderId="26" xfId="0" applyFont="1" applyFill="1" applyBorder="1" applyAlignment="1">
      <alignment horizontal="centerContinuous" vertical="center"/>
    </xf>
    <xf numFmtId="0" fontId="15" fillId="0" borderId="27" xfId="0" applyFont="1" applyFill="1" applyBorder="1" applyAlignment="1">
      <alignment horizontal="centerContinuous" vertical="center"/>
    </xf>
    <xf numFmtId="0" fontId="15" fillId="0" borderId="14" xfId="0" applyFont="1" applyBorder="1" applyAlignment="1">
      <alignment vertical="center"/>
    </xf>
    <xf numFmtId="0" fontId="15" fillId="0" borderId="14" xfId="0" applyFont="1" applyFill="1" applyBorder="1" applyAlignment="1">
      <alignment horizontal="center" vertical="center"/>
    </xf>
    <xf numFmtId="0" fontId="15" fillId="0" borderId="28" xfId="0" applyFont="1" applyFill="1" applyBorder="1" applyAlignment="1">
      <alignment horizontal="center" vertical="center"/>
    </xf>
    <xf numFmtId="0" fontId="15" fillId="0" borderId="0" xfId="0" applyFont="1" applyBorder="1" applyAlignment="1">
      <alignment horizontal="center" vertical="center"/>
    </xf>
    <xf numFmtId="41" fontId="15" fillId="0" borderId="12" xfId="0" applyNumberFormat="1" applyFont="1" applyBorder="1" applyAlignment="1">
      <alignment vertical="center"/>
    </xf>
    <xf numFmtId="176" fontId="15" fillId="0" borderId="12" xfId="0" applyNumberFormat="1" applyFont="1" applyBorder="1" applyAlignment="1">
      <alignment vertical="center"/>
    </xf>
    <xf numFmtId="176" fontId="15" fillId="0" borderId="12" xfId="0" applyNumberFormat="1" applyFont="1" applyFill="1" applyBorder="1" applyAlignment="1">
      <alignment vertical="center"/>
    </xf>
    <xf numFmtId="176" fontId="15" fillId="0" borderId="22" xfId="0" applyNumberFormat="1" applyFont="1" applyFill="1" applyBorder="1" applyAlignment="1">
      <alignment vertical="center"/>
    </xf>
    <xf numFmtId="0" fontId="13" fillId="0" borderId="14" xfId="0" applyFont="1" applyBorder="1" applyAlignment="1">
      <alignment horizontal="center" vertical="center"/>
    </xf>
    <xf numFmtId="0" fontId="105" fillId="0" borderId="0" xfId="0" applyFont="1" applyAlignment="1">
      <alignment vertical="center"/>
    </xf>
    <xf numFmtId="0" fontId="106" fillId="0" borderId="0" xfId="0" applyFont="1" applyAlignment="1">
      <alignment/>
    </xf>
    <xf numFmtId="0" fontId="4" fillId="0" borderId="0" xfId="0" applyFont="1" applyBorder="1" applyAlignment="1">
      <alignment/>
    </xf>
    <xf numFmtId="0" fontId="15" fillId="0" borderId="29" xfId="0" applyFont="1" applyFill="1" applyBorder="1" applyAlignment="1">
      <alignment horizontal="centerContinuous" vertical="center"/>
    </xf>
    <xf numFmtId="0" fontId="15" fillId="0" borderId="16" xfId="0" applyFont="1" applyFill="1" applyBorder="1" applyAlignment="1">
      <alignment horizontal="center" vertical="center"/>
    </xf>
    <xf numFmtId="0" fontId="15" fillId="0" borderId="23" xfId="0" applyFont="1" applyFill="1" applyBorder="1" applyAlignment="1">
      <alignment horizontal="center" vertical="center"/>
    </xf>
    <xf numFmtId="0" fontId="15" fillId="0" borderId="0" xfId="0" applyFont="1" applyBorder="1" applyAlignment="1">
      <alignment vertical="center"/>
    </xf>
    <xf numFmtId="176" fontId="15" fillId="0" borderId="20" xfId="52" applyNumberFormat="1" applyFont="1" applyBorder="1" applyAlignment="1">
      <alignment vertical="center"/>
    </xf>
    <xf numFmtId="176" fontId="15" fillId="0" borderId="21" xfId="52" applyNumberFormat="1" applyFont="1" applyBorder="1" applyAlignment="1">
      <alignment vertical="center"/>
    </xf>
    <xf numFmtId="0" fontId="13" fillId="0" borderId="0" xfId="0" applyFont="1" applyBorder="1" applyAlignment="1">
      <alignment vertical="center"/>
    </xf>
    <xf numFmtId="176" fontId="15" fillId="0" borderId="12" xfId="52" applyNumberFormat="1" applyFont="1" applyBorder="1" applyAlignment="1">
      <alignment vertical="center"/>
    </xf>
    <xf numFmtId="176" fontId="15" fillId="0" borderId="22" xfId="52" applyNumberFormat="1" applyFont="1" applyBorder="1" applyAlignment="1">
      <alignment vertical="center"/>
    </xf>
    <xf numFmtId="0" fontId="107" fillId="0" borderId="0" xfId="0" applyFont="1" applyAlignment="1">
      <alignment horizontal="right" vertical="center"/>
    </xf>
    <xf numFmtId="176" fontId="14" fillId="0" borderId="0" xfId="0" applyNumberFormat="1" applyFont="1" applyFill="1" applyBorder="1" applyAlignment="1">
      <alignment horizontal="right" vertical="center"/>
    </xf>
    <xf numFmtId="0" fontId="14" fillId="0" borderId="0" xfId="0" applyFont="1" applyAlignment="1">
      <alignment/>
    </xf>
    <xf numFmtId="176" fontId="4" fillId="0" borderId="0" xfId="0" applyNumberFormat="1" applyFont="1" applyAlignment="1">
      <alignment/>
    </xf>
    <xf numFmtId="0" fontId="4" fillId="0" borderId="0" xfId="71" applyFont="1" applyBorder="1" applyAlignment="1">
      <alignment/>
      <protection/>
    </xf>
    <xf numFmtId="0" fontId="18" fillId="0" borderId="0" xfId="71" applyFont="1" applyAlignment="1">
      <alignment/>
      <protection/>
    </xf>
    <xf numFmtId="0" fontId="18" fillId="0" borderId="0" xfId="70" applyFont="1" applyAlignment="1">
      <alignment/>
      <protection/>
    </xf>
    <xf numFmtId="0" fontId="4" fillId="0" borderId="17" xfId="71" applyFont="1" applyBorder="1" applyAlignment="1">
      <alignment vertical="center"/>
      <protection/>
    </xf>
    <xf numFmtId="0" fontId="14" fillId="0" borderId="17" xfId="71" applyFont="1" applyBorder="1" applyAlignment="1">
      <alignment horizontal="right" vertical="center"/>
      <protection/>
    </xf>
    <xf numFmtId="0" fontId="14" fillId="0" borderId="0" xfId="70" applyFont="1" applyAlignment="1">
      <alignment horizontal="right" vertical="center"/>
      <protection/>
    </xf>
    <xf numFmtId="0" fontId="18" fillId="0" borderId="0" xfId="70" applyFont="1" applyAlignment="1">
      <alignment vertical="center"/>
      <protection/>
    </xf>
    <xf numFmtId="0" fontId="15" fillId="0" borderId="0" xfId="71" applyFont="1" applyBorder="1" applyAlignment="1">
      <alignment horizontal="right" vertical="center" wrapText="1"/>
      <protection/>
    </xf>
    <xf numFmtId="0" fontId="16" fillId="0" borderId="0" xfId="70" applyFont="1">
      <alignment/>
      <protection/>
    </xf>
    <xf numFmtId="0" fontId="15" fillId="0" borderId="14" xfId="71" applyFont="1" applyBorder="1" applyAlignment="1">
      <alignment horizontal="left" vertical="center" wrapText="1"/>
      <protection/>
    </xf>
    <xf numFmtId="0" fontId="15" fillId="0" borderId="19" xfId="71" applyFont="1" applyBorder="1" applyAlignment="1">
      <alignment horizontal="center" vertical="center"/>
      <protection/>
    </xf>
    <xf numFmtId="176" fontId="15" fillId="0" borderId="20" xfId="71" applyNumberFormat="1" applyFont="1" applyFill="1" applyBorder="1" applyAlignment="1">
      <alignment vertical="center"/>
      <protection/>
    </xf>
    <xf numFmtId="176" fontId="15" fillId="0" borderId="21" xfId="71" applyNumberFormat="1" applyFont="1" applyFill="1" applyBorder="1" applyAlignment="1">
      <alignment vertical="center"/>
      <protection/>
    </xf>
    <xf numFmtId="0" fontId="15" fillId="0" borderId="13" xfId="71" applyFont="1" applyBorder="1" applyAlignment="1">
      <alignment horizontal="center" vertical="center"/>
      <protection/>
    </xf>
    <xf numFmtId="176" fontId="15" fillId="0" borderId="12" xfId="71" applyNumberFormat="1" applyFont="1" applyFill="1" applyBorder="1" applyAlignment="1">
      <alignment vertical="center"/>
      <protection/>
    </xf>
    <xf numFmtId="176" fontId="15" fillId="0" borderId="22" xfId="71" applyNumberFormat="1" applyFont="1" applyFill="1" applyBorder="1" applyAlignment="1">
      <alignment vertical="center"/>
      <protection/>
    </xf>
    <xf numFmtId="0" fontId="13" fillId="0" borderId="23" xfId="71" applyFont="1" applyFill="1" applyBorder="1" applyAlignment="1">
      <alignment horizontal="center" vertical="center"/>
      <protection/>
    </xf>
    <xf numFmtId="176" fontId="13" fillId="0" borderId="15" xfId="70" applyNumberFormat="1" applyFont="1" applyFill="1" applyBorder="1" applyAlignment="1">
      <alignment vertical="center"/>
      <protection/>
    </xf>
    <xf numFmtId="176" fontId="13" fillId="0" borderId="16" xfId="70" applyNumberFormat="1" applyFont="1" applyFill="1" applyBorder="1" applyAlignment="1">
      <alignment vertical="center"/>
      <protection/>
    </xf>
    <xf numFmtId="0" fontId="14" fillId="0" borderId="0" xfId="71" applyFont="1" applyAlignment="1">
      <alignment vertical="center"/>
      <protection/>
    </xf>
    <xf numFmtId="0" fontId="14" fillId="0" borderId="0" xfId="71" applyFont="1" applyAlignment="1">
      <alignment horizontal="right" vertical="center"/>
      <protection/>
    </xf>
    <xf numFmtId="0" fontId="18" fillId="0" borderId="0" xfId="70" applyFont="1">
      <alignment/>
      <protection/>
    </xf>
    <xf numFmtId="0" fontId="12" fillId="0" borderId="0" xfId="70" applyFont="1" applyAlignment="1">
      <alignment vertical="center"/>
      <protection/>
    </xf>
    <xf numFmtId="0" fontId="12" fillId="0" borderId="0" xfId="70" applyFont="1" applyBorder="1" applyAlignment="1">
      <alignment vertical="center"/>
      <protection/>
    </xf>
    <xf numFmtId="0" fontId="12" fillId="0" borderId="0" xfId="70" applyFont="1" applyBorder="1" applyAlignment="1">
      <alignment horizontal="center" vertical="center"/>
      <protection/>
    </xf>
    <xf numFmtId="0" fontId="5" fillId="0" borderId="0" xfId="0" applyFont="1" applyBorder="1" applyAlignment="1">
      <alignment vertical="top"/>
    </xf>
    <xf numFmtId="0" fontId="12" fillId="0" borderId="30" xfId="0" applyFont="1" applyBorder="1" applyAlignment="1">
      <alignment horizontal="right" vertical="center" wrapText="1"/>
    </xf>
    <xf numFmtId="0" fontId="12" fillId="0" borderId="0" xfId="0" applyFont="1" applyAlignment="1">
      <alignment/>
    </xf>
    <xf numFmtId="0" fontId="12" fillId="0" borderId="23" xfId="0" applyFont="1" applyBorder="1" applyAlignment="1">
      <alignment vertical="top"/>
    </xf>
    <xf numFmtId="0" fontId="12" fillId="0" borderId="19" xfId="0" applyFont="1" applyBorder="1" applyAlignment="1">
      <alignment horizontal="center" vertical="center"/>
    </xf>
    <xf numFmtId="41" fontId="12" fillId="0" borderId="20" xfId="0" applyNumberFormat="1" applyFont="1" applyBorder="1" applyAlignment="1">
      <alignment vertical="center"/>
    </xf>
    <xf numFmtId="41" fontId="12" fillId="0" borderId="21" xfId="0" applyNumberFormat="1" applyFont="1" applyBorder="1" applyAlignment="1">
      <alignment vertical="center"/>
    </xf>
    <xf numFmtId="0" fontId="12" fillId="0" borderId="13" xfId="0" applyFont="1" applyBorder="1" applyAlignment="1">
      <alignment horizontal="center" vertical="center"/>
    </xf>
    <xf numFmtId="41" fontId="12" fillId="0" borderId="12" xfId="0" applyNumberFormat="1" applyFont="1" applyBorder="1" applyAlignment="1">
      <alignment vertical="center"/>
    </xf>
    <xf numFmtId="41" fontId="12" fillId="0" borderId="22" xfId="0" applyNumberFormat="1" applyFont="1" applyBorder="1" applyAlignment="1">
      <alignment vertical="center"/>
    </xf>
    <xf numFmtId="0" fontId="17" fillId="0" borderId="23" xfId="0" applyFont="1" applyBorder="1" applyAlignment="1">
      <alignment horizontal="center" vertical="center"/>
    </xf>
    <xf numFmtId="41" fontId="108" fillId="0" borderId="15" xfId="0" applyNumberFormat="1" applyFont="1" applyBorder="1" applyAlignment="1">
      <alignment vertical="center"/>
    </xf>
    <xf numFmtId="0" fontId="12" fillId="0" borderId="0" xfId="0" applyFont="1" applyBorder="1" applyAlignment="1">
      <alignment/>
    </xf>
    <xf numFmtId="0" fontId="14" fillId="0" borderId="17" xfId="0" applyFont="1" applyBorder="1" applyAlignment="1">
      <alignment horizontal="right" vertical="center"/>
    </xf>
    <xf numFmtId="0" fontId="12" fillId="0" borderId="0" xfId="0" applyFont="1" applyAlignment="1">
      <alignment horizontal="right" vertical="center"/>
    </xf>
    <xf numFmtId="0" fontId="12" fillId="0" borderId="13" xfId="0" applyFont="1" applyBorder="1" applyAlignment="1">
      <alignment horizontal="left" vertical="center"/>
    </xf>
    <xf numFmtId="0" fontId="12" fillId="0" borderId="23" xfId="0" applyFont="1" applyBorder="1" applyAlignment="1">
      <alignment vertical="center"/>
    </xf>
    <xf numFmtId="0" fontId="12" fillId="0" borderId="19" xfId="0" applyFont="1" applyBorder="1" applyAlignment="1">
      <alignment horizontal="distributed" vertical="center"/>
    </xf>
    <xf numFmtId="41" fontId="109" fillId="0" borderId="20" xfId="0" applyNumberFormat="1" applyFont="1" applyBorder="1" applyAlignment="1">
      <alignment vertical="center"/>
    </xf>
    <xf numFmtId="41" fontId="109" fillId="0" borderId="21" xfId="0" applyNumberFormat="1" applyFont="1" applyBorder="1" applyAlignment="1">
      <alignment vertical="center"/>
    </xf>
    <xf numFmtId="0" fontId="12" fillId="0" borderId="13" xfId="0" applyFont="1" applyBorder="1" applyAlignment="1">
      <alignment horizontal="distributed" vertical="center"/>
    </xf>
    <xf numFmtId="41" fontId="109" fillId="0" borderId="12" xfId="0" applyNumberFormat="1" applyFont="1" applyBorder="1" applyAlignment="1">
      <alignment vertical="center"/>
    </xf>
    <xf numFmtId="41" fontId="109" fillId="0" borderId="22" xfId="0" applyNumberFormat="1" applyFont="1" applyBorder="1" applyAlignment="1">
      <alignment vertical="center"/>
    </xf>
    <xf numFmtId="0" fontId="17" fillId="0" borderId="23" xfId="0" applyFont="1" applyBorder="1" applyAlignment="1">
      <alignment horizontal="distributed" vertical="center"/>
    </xf>
    <xf numFmtId="41" fontId="108" fillId="0" borderId="16" xfId="0" applyNumberFormat="1" applyFont="1" applyBorder="1" applyAlignment="1">
      <alignment vertical="center"/>
    </xf>
    <xf numFmtId="0" fontId="105" fillId="0" borderId="0" xfId="0" applyFont="1" applyBorder="1" applyAlignment="1">
      <alignment vertical="center"/>
    </xf>
    <xf numFmtId="0" fontId="106" fillId="0" borderId="0" xfId="0" applyFont="1" applyBorder="1" applyAlignment="1">
      <alignment/>
    </xf>
    <xf numFmtId="41" fontId="106" fillId="0" borderId="0" xfId="0" applyNumberFormat="1" applyFont="1" applyAlignment="1">
      <alignment/>
    </xf>
    <xf numFmtId="0" fontId="15" fillId="0" borderId="0" xfId="0" applyFont="1" applyAlignment="1">
      <alignment horizontal="right"/>
    </xf>
    <xf numFmtId="0" fontId="15" fillId="0" borderId="13" xfId="0" applyFont="1" applyBorder="1" applyAlignment="1">
      <alignment vertical="center"/>
    </xf>
    <xf numFmtId="0" fontId="15" fillId="0" borderId="22" xfId="0" applyFont="1" applyBorder="1" applyAlignment="1">
      <alignment horizontal="centerContinuous"/>
    </xf>
    <xf numFmtId="0" fontId="15" fillId="0" borderId="13" xfId="0" applyFont="1" applyBorder="1" applyAlignment="1">
      <alignment horizontal="centerContinuous"/>
    </xf>
    <xf numFmtId="0" fontId="15" fillId="0" borderId="0" xfId="0" applyFont="1" applyBorder="1" applyAlignment="1">
      <alignment horizontal="centerContinuous"/>
    </xf>
    <xf numFmtId="0" fontId="15" fillId="0" borderId="0" xfId="0" applyFont="1" applyBorder="1" applyAlignment="1">
      <alignment/>
    </xf>
    <xf numFmtId="0" fontId="15" fillId="0" borderId="13" xfId="0" applyFont="1" applyBorder="1" applyAlignment="1">
      <alignment horizontal="left" vertical="center"/>
    </xf>
    <xf numFmtId="0" fontId="15" fillId="0" borderId="16" xfId="0" applyFont="1" applyBorder="1" applyAlignment="1">
      <alignment horizontal="centerContinuous" vertical="top"/>
    </xf>
    <xf numFmtId="0" fontId="15" fillId="0" borderId="23" xfId="0" applyFont="1" applyBorder="1" applyAlignment="1">
      <alignment horizontal="centerContinuous" vertical="top"/>
    </xf>
    <xf numFmtId="0" fontId="15" fillId="0" borderId="14" xfId="0" applyFont="1" applyBorder="1" applyAlignment="1">
      <alignment horizontal="centerContinuous" vertical="top"/>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15" fillId="0" borderId="23" xfId="0" applyFont="1" applyBorder="1" applyAlignment="1">
      <alignment vertical="top"/>
    </xf>
    <xf numFmtId="0" fontId="15" fillId="0" borderId="19" xfId="0" applyFont="1" applyBorder="1" applyAlignment="1">
      <alignment horizontal="distributed" vertical="center"/>
    </xf>
    <xf numFmtId="41" fontId="15" fillId="0" borderId="20" xfId="0" applyNumberFormat="1" applyFont="1" applyBorder="1" applyAlignment="1">
      <alignment horizontal="right" vertical="center"/>
    </xf>
    <xf numFmtId="41" fontId="15" fillId="0" borderId="21" xfId="0" applyNumberFormat="1" applyFont="1" applyBorder="1" applyAlignment="1">
      <alignment horizontal="right" vertical="center"/>
    </xf>
    <xf numFmtId="0" fontId="15" fillId="0" borderId="13" xfId="0" applyFont="1" applyBorder="1" applyAlignment="1">
      <alignment horizontal="distributed" vertical="center"/>
    </xf>
    <xf numFmtId="0" fontId="13" fillId="0" borderId="23" xfId="0" applyFont="1" applyBorder="1" applyAlignment="1">
      <alignment horizontal="distributed" vertical="center"/>
    </xf>
    <xf numFmtId="41" fontId="110" fillId="0" borderId="15" xfId="0" applyNumberFormat="1" applyFont="1" applyBorder="1" applyAlignment="1">
      <alignment horizontal="right" vertical="center"/>
    </xf>
    <xf numFmtId="41" fontId="110" fillId="0" borderId="16" xfId="0" applyNumberFormat="1" applyFont="1" applyBorder="1" applyAlignment="1">
      <alignment horizontal="right" vertical="center"/>
    </xf>
    <xf numFmtId="176" fontId="14" fillId="0" borderId="0" xfId="0" applyNumberFormat="1" applyFont="1" applyAlignment="1">
      <alignment vertical="center"/>
    </xf>
    <xf numFmtId="176" fontId="14" fillId="0" borderId="0" xfId="0" applyNumberFormat="1" applyFont="1" applyAlignment="1">
      <alignment horizontal="right" vertical="center"/>
    </xf>
    <xf numFmtId="0" fontId="12" fillId="0" borderId="0" xfId="0" applyFont="1" applyAlignment="1">
      <alignment horizontal="right"/>
    </xf>
    <xf numFmtId="0" fontId="15" fillId="0" borderId="14" xfId="0" applyFont="1" applyBorder="1" applyAlignment="1">
      <alignment horizontal="centerContinuous"/>
    </xf>
    <xf numFmtId="0" fontId="15" fillId="0" borderId="23" xfId="0" applyFont="1" applyBorder="1" applyAlignment="1">
      <alignment horizontal="left" vertical="center"/>
    </xf>
    <xf numFmtId="41" fontId="15" fillId="0" borderId="20" xfId="0" applyNumberFormat="1" applyFont="1" applyBorder="1" applyAlignment="1">
      <alignment vertical="center"/>
    </xf>
    <xf numFmtId="41" fontId="111" fillId="0" borderId="20" xfId="0" applyNumberFormat="1" applyFont="1" applyBorder="1" applyAlignment="1">
      <alignment horizontal="right" vertical="center"/>
    </xf>
    <xf numFmtId="41" fontId="111" fillId="0" borderId="13" xfId="0" applyNumberFormat="1" applyFont="1" applyBorder="1" applyAlignment="1">
      <alignment vertical="center"/>
    </xf>
    <xf numFmtId="0" fontId="110" fillId="0" borderId="23" xfId="0" applyFont="1" applyBorder="1" applyAlignment="1">
      <alignment horizontal="center" vertical="center"/>
    </xf>
    <xf numFmtId="41" fontId="110" fillId="0" borderId="15" xfId="0" applyNumberFormat="1" applyFont="1" applyBorder="1" applyAlignment="1">
      <alignment vertical="center"/>
    </xf>
    <xf numFmtId="41" fontId="110" fillId="0" borderId="16" xfId="0" applyNumberFormat="1" applyFont="1" applyBorder="1" applyAlignment="1">
      <alignment vertical="center"/>
    </xf>
    <xf numFmtId="0" fontId="111" fillId="0" borderId="0" xfId="0" applyFont="1" applyAlignment="1">
      <alignment/>
    </xf>
    <xf numFmtId="0" fontId="22" fillId="0" borderId="0" xfId="0" applyFont="1" applyAlignment="1">
      <alignment/>
    </xf>
    <xf numFmtId="0" fontId="15" fillId="0" borderId="25" xfId="0" applyFont="1" applyBorder="1" applyAlignment="1">
      <alignment horizontal="right"/>
    </xf>
    <xf numFmtId="177" fontId="15" fillId="0" borderId="20" xfId="0" applyNumberFormat="1" applyFont="1" applyBorder="1" applyAlignment="1">
      <alignment vertical="center"/>
    </xf>
    <xf numFmtId="177" fontId="15" fillId="0" borderId="21" xfId="0" applyNumberFormat="1" applyFont="1" applyBorder="1" applyAlignment="1">
      <alignment vertical="center"/>
    </xf>
    <xf numFmtId="177" fontId="15" fillId="0" borderId="12" xfId="0" applyNumberFormat="1" applyFont="1" applyBorder="1" applyAlignment="1">
      <alignment vertical="center"/>
    </xf>
    <xf numFmtId="177" fontId="15" fillId="0" borderId="22" xfId="0" applyNumberFormat="1" applyFont="1" applyBorder="1" applyAlignment="1">
      <alignment vertical="center"/>
    </xf>
    <xf numFmtId="177" fontId="110" fillId="0" borderId="15" xfId="0" applyNumberFormat="1" applyFont="1" applyBorder="1" applyAlignment="1">
      <alignment vertical="center"/>
    </xf>
    <xf numFmtId="177" fontId="110" fillId="0" borderId="16" xfId="0" applyNumberFormat="1" applyFont="1" applyBorder="1" applyAlignment="1">
      <alignment vertical="center"/>
    </xf>
    <xf numFmtId="0" fontId="15" fillId="0" borderId="30" xfId="0" applyFont="1" applyBorder="1" applyAlignment="1">
      <alignment horizontal="right" vertical="center"/>
    </xf>
    <xf numFmtId="0" fontId="15" fillId="0" borderId="23" xfId="0" applyFont="1" applyBorder="1" applyAlignment="1">
      <alignment vertical="center"/>
    </xf>
    <xf numFmtId="176" fontId="15" fillId="0" borderId="22" xfId="0" applyNumberFormat="1" applyFont="1" applyBorder="1" applyAlignment="1">
      <alignment vertical="center"/>
    </xf>
    <xf numFmtId="176" fontId="110" fillId="0" borderId="16" xfId="0" applyNumberFormat="1" applyFont="1" applyBorder="1" applyAlignment="1">
      <alignment vertical="center"/>
    </xf>
    <xf numFmtId="0" fontId="15" fillId="0" borderId="25" xfId="0" applyFont="1" applyBorder="1" applyAlignment="1">
      <alignment vertical="center"/>
    </xf>
    <xf numFmtId="0" fontId="15" fillId="0" borderId="25" xfId="0" applyFont="1" applyBorder="1" applyAlignment="1">
      <alignment horizontal="center" vertical="center"/>
    </xf>
    <xf numFmtId="0" fontId="15" fillId="0" borderId="0" xfId="0" applyFont="1" applyBorder="1" applyAlignment="1">
      <alignment horizontal="left" vertical="center"/>
    </xf>
    <xf numFmtId="0" fontId="15" fillId="0" borderId="23" xfId="0" applyFont="1" applyBorder="1" applyAlignment="1">
      <alignment horizontal="left"/>
    </xf>
    <xf numFmtId="0" fontId="15" fillId="0" borderId="28" xfId="0" applyFont="1" applyBorder="1" applyAlignment="1">
      <alignment horizontal="centerContinuous" vertical="center"/>
    </xf>
    <xf numFmtId="0" fontId="15" fillId="0" borderId="28"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0" xfId="0" applyFont="1" applyBorder="1" applyAlignment="1">
      <alignment horizontal="distributed" vertical="center"/>
    </xf>
    <xf numFmtId="176" fontId="15" fillId="0" borderId="20" xfId="0" applyNumberFormat="1" applyFont="1" applyBorder="1" applyAlignment="1">
      <alignment vertical="center"/>
    </xf>
    <xf numFmtId="176" fontId="15" fillId="0" borderId="20" xfId="0" applyNumberFormat="1" applyFont="1" applyBorder="1" applyAlignment="1">
      <alignment horizontal="right" vertical="center"/>
    </xf>
    <xf numFmtId="176" fontId="15" fillId="0" borderId="21" xfId="0" applyNumberFormat="1" applyFont="1" applyBorder="1" applyAlignment="1">
      <alignment horizontal="right" vertical="center"/>
    </xf>
    <xf numFmtId="0" fontId="13" fillId="0" borderId="0" xfId="0" applyFont="1" applyBorder="1" applyAlignment="1">
      <alignment/>
    </xf>
    <xf numFmtId="176" fontId="15" fillId="0" borderId="12" xfId="0" applyNumberFormat="1" applyFont="1" applyBorder="1" applyAlignment="1">
      <alignment horizontal="right" vertical="center"/>
    </xf>
    <xf numFmtId="176" fontId="15" fillId="0" borderId="22" xfId="0" applyNumberFormat="1" applyFont="1" applyBorder="1" applyAlignment="1">
      <alignment horizontal="right" vertical="center"/>
    </xf>
    <xf numFmtId="176" fontId="110" fillId="0" borderId="15" xfId="0" applyNumberFormat="1" applyFont="1" applyBorder="1" applyAlignment="1">
      <alignment vertical="center"/>
    </xf>
    <xf numFmtId="176" fontId="110" fillId="0" borderId="15" xfId="0" applyNumberFormat="1" applyFont="1" applyBorder="1" applyAlignment="1">
      <alignment horizontal="right" vertical="center"/>
    </xf>
    <xf numFmtId="176" fontId="110" fillId="0" borderId="16" xfId="0" applyNumberFormat="1" applyFont="1" applyBorder="1" applyAlignment="1">
      <alignment horizontal="right" vertical="center"/>
    </xf>
    <xf numFmtId="0" fontId="105" fillId="0" borderId="0" xfId="0" applyFont="1" applyAlignment="1">
      <alignment horizontal="right" vertical="center"/>
    </xf>
    <xf numFmtId="0" fontId="14" fillId="0" borderId="0" xfId="0" applyFont="1" applyAlignment="1">
      <alignment horizontal="right" vertical="center"/>
    </xf>
    <xf numFmtId="0" fontId="5" fillId="0" borderId="0" xfId="0" applyFont="1" applyBorder="1" applyAlignment="1">
      <alignment/>
    </xf>
    <xf numFmtId="0" fontId="17" fillId="0" borderId="0" xfId="0" applyFont="1" applyBorder="1" applyAlignment="1">
      <alignment/>
    </xf>
    <xf numFmtId="0" fontId="12" fillId="0" borderId="0" xfId="64" applyFont="1" applyAlignment="1">
      <alignment vertical="center"/>
      <protection/>
    </xf>
    <xf numFmtId="0" fontId="23" fillId="0" borderId="0" xfId="64" applyFont="1" applyAlignment="1">
      <alignment vertical="center"/>
      <protection/>
    </xf>
    <xf numFmtId="0" fontId="14" fillId="0" borderId="0" xfId="64" applyFont="1" applyAlignment="1">
      <alignment vertical="center"/>
      <protection/>
    </xf>
    <xf numFmtId="0" fontId="23" fillId="0" borderId="0" xfId="0" applyFont="1" applyBorder="1" applyAlignment="1">
      <alignment vertical="center"/>
    </xf>
    <xf numFmtId="0" fontId="23" fillId="0" borderId="0" xfId="0" applyFont="1" applyAlignment="1">
      <alignment vertical="center"/>
    </xf>
    <xf numFmtId="3" fontId="12" fillId="0" borderId="21" xfId="0" applyNumberFormat="1" applyFont="1" applyBorder="1" applyAlignment="1">
      <alignment vertical="center"/>
    </xf>
    <xf numFmtId="0" fontId="12" fillId="0" borderId="32" xfId="0" applyFont="1" applyBorder="1" applyAlignment="1">
      <alignment vertical="center"/>
    </xf>
    <xf numFmtId="0" fontId="12" fillId="0" borderId="21" xfId="0" applyFont="1" applyBorder="1" applyAlignment="1">
      <alignment vertical="center"/>
    </xf>
    <xf numFmtId="41" fontId="17" fillId="0" borderId="33" xfId="0" applyNumberFormat="1" applyFont="1" applyBorder="1" applyAlignment="1">
      <alignment vertical="center"/>
    </xf>
    <xf numFmtId="0" fontId="23" fillId="0" borderId="34" xfId="0" applyFont="1" applyBorder="1" applyAlignment="1">
      <alignment horizontal="right" vertical="center"/>
    </xf>
    <xf numFmtId="0" fontId="12" fillId="0" borderId="35" xfId="0" applyFont="1" applyFill="1" applyBorder="1" applyAlignment="1">
      <alignment vertical="center" shrinkToFit="1"/>
    </xf>
    <xf numFmtId="41" fontId="12" fillId="0" borderId="36" xfId="0" applyNumberFormat="1" applyFont="1" applyBorder="1" applyAlignment="1">
      <alignment vertical="center"/>
    </xf>
    <xf numFmtId="0" fontId="23" fillId="0" borderId="34" xfId="0" applyFont="1" applyBorder="1" applyAlignment="1">
      <alignment vertical="center"/>
    </xf>
    <xf numFmtId="0" fontId="12" fillId="0" borderId="35" xfId="0" applyFont="1" applyBorder="1" applyAlignment="1">
      <alignment vertical="center" shrinkToFit="1"/>
    </xf>
    <xf numFmtId="41" fontId="12" fillId="33" borderId="33" xfId="0" applyNumberFormat="1" applyFont="1" applyFill="1" applyBorder="1" applyAlignment="1">
      <alignment vertical="center"/>
    </xf>
    <xf numFmtId="41" fontId="14" fillId="0" borderId="0" xfId="0" applyNumberFormat="1" applyFont="1" applyAlignment="1">
      <alignment vertical="center"/>
    </xf>
    <xf numFmtId="0" fontId="23" fillId="0" borderId="37" xfId="0" applyFont="1" applyBorder="1" applyAlignment="1">
      <alignment vertical="center"/>
    </xf>
    <xf numFmtId="41" fontId="12" fillId="0" borderId="33" xfId="0" applyNumberFormat="1" applyFont="1" applyBorder="1" applyAlignment="1">
      <alignment vertical="center"/>
    </xf>
    <xf numFmtId="0" fontId="23" fillId="0" borderId="38" xfId="0" applyFont="1" applyBorder="1" applyAlignment="1">
      <alignment vertical="center"/>
    </xf>
    <xf numFmtId="0" fontId="12" fillId="0" borderId="39" xfId="0" applyFont="1" applyBorder="1" applyAlignment="1">
      <alignment vertical="center" shrinkToFit="1"/>
    </xf>
    <xf numFmtId="41" fontId="12" fillId="0" borderId="40" xfId="0" applyNumberFormat="1" applyFont="1" applyBorder="1" applyAlignment="1">
      <alignment vertical="center"/>
    </xf>
    <xf numFmtId="0" fontId="23" fillId="0" borderId="41" xfId="0" applyFont="1" applyBorder="1" applyAlignment="1">
      <alignment horizontal="right" vertical="center"/>
    </xf>
    <xf numFmtId="0" fontId="12" fillId="0" borderId="42" xfId="0" applyFont="1" applyFill="1" applyBorder="1" applyAlignment="1">
      <alignment vertical="center" shrinkToFit="1"/>
    </xf>
    <xf numFmtId="41" fontId="14" fillId="0" borderId="43" xfId="0" applyNumberFormat="1" applyFont="1" applyBorder="1" applyAlignment="1">
      <alignment vertical="center"/>
    </xf>
    <xf numFmtId="0" fontId="23" fillId="0" borderId="44" xfId="0" applyFont="1" applyBorder="1" applyAlignment="1">
      <alignment vertical="center"/>
    </xf>
    <xf numFmtId="0" fontId="12" fillId="0" borderId="45" xfId="0" applyFont="1" applyBorder="1" applyAlignment="1">
      <alignment vertical="center" shrinkToFit="1"/>
    </xf>
    <xf numFmtId="41" fontId="12" fillId="0" borderId="46" xfId="0" applyNumberFormat="1" applyFont="1" applyBorder="1" applyAlignment="1">
      <alignment vertical="center"/>
    </xf>
    <xf numFmtId="0" fontId="23" fillId="0" borderId="38" xfId="0" applyFont="1" applyBorder="1" applyAlignment="1">
      <alignment horizontal="right" vertical="center"/>
    </xf>
    <xf numFmtId="0" fontId="12" fillId="33" borderId="45" xfId="0" applyFont="1" applyFill="1" applyBorder="1" applyAlignment="1">
      <alignment vertical="center" shrinkToFit="1"/>
    </xf>
    <xf numFmtId="41" fontId="12" fillId="0" borderId="47" xfId="0" applyNumberFormat="1" applyFont="1" applyBorder="1" applyAlignment="1">
      <alignment vertical="center"/>
    </xf>
    <xf numFmtId="0" fontId="12" fillId="0" borderId="44" xfId="0" applyFont="1" applyFill="1" applyBorder="1" applyAlignment="1">
      <alignment vertical="center" shrinkToFit="1"/>
    </xf>
    <xf numFmtId="0" fontId="23" fillId="0" borderId="44" xfId="0" applyFont="1" applyBorder="1" applyAlignment="1">
      <alignment horizontal="right" vertical="center"/>
    </xf>
    <xf numFmtId="0" fontId="12" fillId="0" borderId="45" xfId="0" applyFont="1" applyFill="1" applyBorder="1" applyAlignment="1">
      <alignment horizontal="left" vertical="center" shrinkToFit="1"/>
    </xf>
    <xf numFmtId="0" fontId="12" fillId="0" borderId="45" xfId="0" applyFont="1" applyFill="1" applyBorder="1" applyAlignment="1">
      <alignment vertical="center" shrinkToFit="1"/>
    </xf>
    <xf numFmtId="41" fontId="12" fillId="33" borderId="47" xfId="0" applyNumberFormat="1" applyFont="1" applyFill="1" applyBorder="1" applyAlignment="1">
      <alignment vertical="center"/>
    </xf>
    <xf numFmtId="0" fontId="23" fillId="0" borderId="48" xfId="0" applyFont="1" applyBorder="1" applyAlignment="1">
      <alignment horizontal="right" vertical="center"/>
    </xf>
    <xf numFmtId="0" fontId="23" fillId="0" borderId="42" xfId="0" applyFont="1" applyBorder="1" applyAlignment="1">
      <alignment horizontal="right" vertical="center"/>
    </xf>
    <xf numFmtId="41" fontId="12" fillId="0" borderId="46" xfId="0" applyNumberFormat="1" applyFont="1" applyBorder="1" applyAlignment="1">
      <alignment horizontal="right" vertical="center"/>
    </xf>
    <xf numFmtId="0" fontId="23" fillId="0" borderId="49" xfId="0" applyFont="1" applyBorder="1" applyAlignment="1">
      <alignment vertical="center"/>
    </xf>
    <xf numFmtId="0" fontId="23" fillId="0" borderId="41" xfId="0" applyFont="1" applyBorder="1" applyAlignment="1">
      <alignment vertical="center"/>
    </xf>
    <xf numFmtId="0" fontId="12" fillId="0" borderId="50" xfId="0" applyFont="1" applyFill="1" applyBorder="1" applyAlignment="1">
      <alignment vertical="center" shrinkToFit="1"/>
    </xf>
    <xf numFmtId="41" fontId="12" fillId="33" borderId="47" xfId="0" applyNumberFormat="1" applyFont="1" applyFill="1" applyBorder="1" applyAlignment="1">
      <alignment horizontal="right" vertical="center"/>
    </xf>
    <xf numFmtId="0" fontId="23" fillId="0" borderId="51" xfId="0" applyFont="1" applyBorder="1" applyAlignment="1">
      <alignment horizontal="right" vertical="center"/>
    </xf>
    <xf numFmtId="0" fontId="12" fillId="0" borderId="52" xfId="0" applyFont="1" applyFill="1" applyBorder="1" applyAlignment="1">
      <alignment vertical="center" shrinkToFit="1"/>
    </xf>
    <xf numFmtId="41" fontId="12" fillId="0" borderId="53" xfId="0" applyNumberFormat="1" applyFont="1" applyBorder="1" applyAlignment="1">
      <alignment vertical="center"/>
    </xf>
    <xf numFmtId="0" fontId="23" fillId="0" borderId="52" xfId="0" applyFont="1" applyBorder="1" applyAlignment="1">
      <alignment horizontal="right" vertical="center"/>
    </xf>
    <xf numFmtId="0" fontId="12" fillId="33" borderId="54" xfId="0" applyFont="1" applyFill="1" applyBorder="1" applyAlignment="1">
      <alignment vertical="center" shrinkToFit="1"/>
    </xf>
    <xf numFmtId="41" fontId="12" fillId="0" borderId="53" xfId="0" applyNumberFormat="1" applyFont="1" applyBorder="1" applyAlignment="1">
      <alignment horizontal="right" vertical="center"/>
    </xf>
    <xf numFmtId="0" fontId="23" fillId="0" borderId="51" xfId="0" applyFont="1" applyBorder="1" applyAlignment="1">
      <alignment vertical="center"/>
    </xf>
    <xf numFmtId="0" fontId="12" fillId="0" borderId="54" xfId="0" applyFont="1" applyBorder="1" applyAlignment="1">
      <alignment vertical="center" shrinkToFit="1"/>
    </xf>
    <xf numFmtId="41" fontId="12" fillId="33" borderId="55" xfId="0" applyNumberFormat="1" applyFont="1" applyFill="1" applyBorder="1" applyAlignment="1">
      <alignment vertical="center"/>
    </xf>
    <xf numFmtId="0" fontId="23" fillId="0" borderId="56" xfId="0" applyFont="1" applyBorder="1" applyAlignment="1">
      <alignment vertical="center"/>
    </xf>
    <xf numFmtId="0" fontId="4" fillId="0" borderId="24" xfId="0" applyFont="1" applyBorder="1" applyAlignment="1">
      <alignment vertical="center"/>
    </xf>
    <xf numFmtId="0" fontId="12" fillId="0" borderId="31" xfId="0" applyFont="1" applyBorder="1" applyAlignment="1">
      <alignment vertical="center"/>
    </xf>
    <xf numFmtId="0" fontId="4" fillId="0" borderId="57" xfId="0" applyFont="1" applyBorder="1" applyAlignment="1">
      <alignment vertical="center"/>
    </xf>
    <xf numFmtId="41" fontId="12" fillId="0" borderId="10" xfId="0" applyNumberFormat="1" applyFont="1" applyBorder="1" applyAlignment="1">
      <alignment vertical="center"/>
    </xf>
    <xf numFmtId="41" fontId="12" fillId="0" borderId="44" xfId="0" applyNumberFormat="1" applyFont="1" applyBorder="1" applyAlignment="1">
      <alignment vertical="center"/>
    </xf>
    <xf numFmtId="0" fontId="12" fillId="0" borderId="48" xfId="0" applyFont="1" applyFill="1" applyBorder="1" applyAlignment="1">
      <alignment vertical="center" shrinkToFit="1"/>
    </xf>
    <xf numFmtId="0" fontId="23" fillId="0" borderId="58" xfId="0" applyFont="1" applyBorder="1" applyAlignment="1">
      <alignment horizontal="right" vertical="center"/>
    </xf>
    <xf numFmtId="0" fontId="12" fillId="0" borderId="13" xfId="0" applyFont="1" applyFill="1" applyBorder="1" applyAlignment="1">
      <alignment vertical="center" shrinkToFit="1"/>
    </xf>
    <xf numFmtId="41" fontId="12" fillId="0" borderId="43" xfId="0" applyNumberFormat="1" applyFont="1" applyBorder="1" applyAlignment="1">
      <alignment vertical="center"/>
    </xf>
    <xf numFmtId="41" fontId="12" fillId="0" borderId="59" xfId="0" applyNumberFormat="1" applyFont="1" applyBorder="1" applyAlignment="1">
      <alignment vertical="center"/>
    </xf>
    <xf numFmtId="0" fontId="12" fillId="0" borderId="45" xfId="65" applyFont="1" applyFill="1" applyBorder="1" applyAlignment="1">
      <alignment horizontal="left" vertical="center" shrinkToFit="1"/>
      <protection/>
    </xf>
    <xf numFmtId="41" fontId="12" fillId="0" borderId="48" xfId="0" applyNumberFormat="1" applyFont="1" applyBorder="1" applyAlignment="1">
      <alignment vertical="center"/>
    </xf>
    <xf numFmtId="41" fontId="12" fillId="0" borderId="47" xfId="0" applyNumberFormat="1" applyFont="1" applyBorder="1" applyAlignment="1">
      <alignment horizontal="center" vertical="center"/>
    </xf>
    <xf numFmtId="41" fontId="12" fillId="0" borderId="46" xfId="0" applyNumberFormat="1" applyFont="1" applyBorder="1" applyAlignment="1">
      <alignment horizontal="center" vertical="center"/>
    </xf>
    <xf numFmtId="0" fontId="12" fillId="0" borderId="45" xfId="64" applyFont="1" applyFill="1" applyBorder="1" applyAlignment="1">
      <alignment horizontal="left" vertical="center" shrinkToFit="1"/>
      <protection/>
    </xf>
    <xf numFmtId="0" fontId="12" fillId="0" borderId="54" xfId="0" applyFont="1" applyFill="1" applyBorder="1" applyAlignment="1">
      <alignment vertical="center" shrinkToFit="1"/>
    </xf>
    <xf numFmtId="41" fontId="12" fillId="0" borderId="52" xfId="0" applyNumberFormat="1" applyFont="1" applyBorder="1" applyAlignment="1">
      <alignment vertical="center"/>
    </xf>
    <xf numFmtId="41" fontId="12" fillId="0" borderId="60" xfId="0" applyNumberFormat="1" applyFont="1" applyBorder="1" applyAlignment="1">
      <alignment vertical="center"/>
    </xf>
    <xf numFmtId="0" fontId="23" fillId="0" borderId="37" xfId="0" applyFont="1" applyBorder="1" applyAlignment="1">
      <alignment horizontal="right" vertical="center"/>
    </xf>
    <xf numFmtId="0" fontId="23" fillId="0" borderId="49" xfId="0" applyFont="1" applyBorder="1" applyAlignment="1">
      <alignment horizontal="right" vertical="center"/>
    </xf>
    <xf numFmtId="0" fontId="12" fillId="0" borderId="50" xfId="0" applyFont="1" applyBorder="1" applyAlignment="1">
      <alignment vertical="center" shrinkToFit="1"/>
    </xf>
    <xf numFmtId="41" fontId="12" fillId="0" borderId="61" xfId="0" applyNumberFormat="1" applyFont="1" applyBorder="1" applyAlignment="1">
      <alignment vertical="center"/>
    </xf>
    <xf numFmtId="0" fontId="23" fillId="0" borderId="0" xfId="0" applyFont="1" applyAlignment="1">
      <alignment horizontal="right" vertical="center"/>
    </xf>
    <xf numFmtId="0" fontId="24" fillId="0" borderId="0" xfId="0" applyFont="1" applyAlignment="1">
      <alignment vertical="center"/>
    </xf>
    <xf numFmtId="41" fontId="4" fillId="0" borderId="0" xfId="0" applyNumberFormat="1" applyFont="1" applyBorder="1" applyAlignment="1">
      <alignment vertical="center"/>
    </xf>
    <xf numFmtId="41" fontId="12" fillId="0" borderId="31" xfId="0" applyNumberFormat="1" applyFont="1" applyBorder="1" applyAlignment="1">
      <alignment vertical="center"/>
    </xf>
    <xf numFmtId="41" fontId="23" fillId="0" borderId="57" xfId="0" applyNumberFormat="1" applyFont="1" applyBorder="1" applyAlignment="1">
      <alignment vertical="center"/>
    </xf>
    <xf numFmtId="41" fontId="4" fillId="0" borderId="57" xfId="0" applyNumberFormat="1" applyFont="1" applyBorder="1" applyAlignment="1">
      <alignment vertical="center"/>
    </xf>
    <xf numFmtId="41" fontId="4" fillId="0" borderId="0" xfId="0" applyNumberFormat="1" applyFont="1" applyAlignment="1">
      <alignment vertical="center"/>
    </xf>
    <xf numFmtId="0" fontId="18" fillId="0" borderId="17" xfId="0" applyFont="1" applyBorder="1" applyAlignment="1">
      <alignment/>
    </xf>
    <xf numFmtId="0" fontId="4" fillId="0" borderId="17" xfId="0" applyFont="1" applyBorder="1" applyAlignment="1">
      <alignment/>
    </xf>
    <xf numFmtId="0" fontId="15" fillId="0" borderId="30" xfId="0" applyFont="1" applyBorder="1" applyAlignment="1">
      <alignment horizontal="right"/>
    </xf>
    <xf numFmtId="176" fontId="15" fillId="0" borderId="20" xfId="0" applyNumberFormat="1" applyFont="1" applyFill="1" applyBorder="1" applyAlignment="1">
      <alignment vertical="center"/>
    </xf>
    <xf numFmtId="176" fontId="15" fillId="0" borderId="21" xfId="0" applyNumberFormat="1" applyFont="1" applyBorder="1" applyAlignment="1">
      <alignment vertical="center"/>
    </xf>
    <xf numFmtId="176" fontId="110" fillId="0" borderId="15" xfId="0" applyNumberFormat="1" applyFont="1" applyFill="1" applyBorder="1" applyAlignment="1">
      <alignment vertical="center"/>
    </xf>
    <xf numFmtId="0" fontId="30" fillId="0" borderId="0" xfId="0" applyFont="1" applyAlignment="1">
      <alignment vertical="center"/>
    </xf>
    <xf numFmtId="0" fontId="18" fillId="0" borderId="0" xfId="0" applyFont="1" applyBorder="1" applyAlignment="1">
      <alignment vertical="center"/>
    </xf>
    <xf numFmtId="0" fontId="12" fillId="0" borderId="0" xfId="0" applyFont="1" applyBorder="1" applyAlignment="1">
      <alignment horizontal="right" vertical="center"/>
    </xf>
    <xf numFmtId="0" fontId="12" fillId="0" borderId="0" xfId="0" applyFont="1" applyBorder="1" applyAlignment="1">
      <alignment horizontal="centerContinuous" vertical="center"/>
    </xf>
    <xf numFmtId="0" fontId="14" fillId="0" borderId="0" xfId="0" applyFont="1" applyBorder="1" applyAlignment="1">
      <alignment horizontal="center" vertical="center"/>
    </xf>
    <xf numFmtId="176" fontId="12" fillId="0" borderId="0" xfId="0" applyNumberFormat="1" applyFont="1" applyBorder="1" applyAlignment="1">
      <alignment vertical="center"/>
    </xf>
    <xf numFmtId="0" fontId="17" fillId="0" borderId="0" xfId="0" applyFont="1" applyBorder="1" applyAlignment="1">
      <alignment horizontal="center" vertical="center"/>
    </xf>
    <xf numFmtId="176" fontId="17" fillId="0" borderId="0" xfId="0" applyNumberFormat="1" applyFont="1" applyBorder="1" applyAlignment="1">
      <alignment vertical="center"/>
    </xf>
    <xf numFmtId="0" fontId="14" fillId="0" borderId="0" xfId="0" applyFont="1" applyBorder="1" applyAlignment="1">
      <alignment vertical="center"/>
    </xf>
    <xf numFmtId="0" fontId="18" fillId="0" borderId="0" xfId="0" applyFont="1" applyAlignment="1">
      <alignment/>
    </xf>
    <xf numFmtId="0" fontId="31" fillId="0" borderId="0" xfId="0" applyFont="1" applyBorder="1" applyAlignment="1">
      <alignment horizontal="right"/>
    </xf>
    <xf numFmtId="176" fontId="12" fillId="0" borderId="0" xfId="0" applyNumberFormat="1" applyFont="1" applyBorder="1" applyAlignment="1">
      <alignment horizontal="right" vertical="center"/>
    </xf>
    <xf numFmtId="176" fontId="12" fillId="0" borderId="0" xfId="0" applyNumberFormat="1" applyFont="1" applyFill="1" applyBorder="1" applyAlignment="1">
      <alignment horizontal="right" vertical="center"/>
    </xf>
    <xf numFmtId="176" fontId="17" fillId="0" borderId="0" xfId="0" applyNumberFormat="1" applyFont="1" applyFill="1" applyBorder="1" applyAlignment="1">
      <alignment horizontal="right" vertical="center"/>
    </xf>
    <xf numFmtId="176" fontId="17" fillId="0" borderId="0" xfId="0" applyNumberFormat="1" applyFont="1" applyBorder="1" applyAlignment="1">
      <alignment horizontal="right" vertical="center"/>
    </xf>
    <xf numFmtId="0" fontId="14" fillId="0" borderId="0" xfId="0" applyFont="1" applyBorder="1" applyAlignment="1">
      <alignment horizontal="right"/>
    </xf>
    <xf numFmtId="0" fontId="15" fillId="0" borderId="18" xfId="0" applyFont="1" applyBorder="1" applyAlignment="1">
      <alignment horizontal="center"/>
    </xf>
    <xf numFmtId="0" fontId="15" fillId="0" borderId="14" xfId="0" applyFont="1" applyBorder="1" applyAlignment="1">
      <alignment horizontal="center" vertical="top"/>
    </xf>
    <xf numFmtId="0" fontId="18" fillId="0" borderId="0" xfId="0" applyFont="1" applyAlignment="1">
      <alignment vertical="center"/>
    </xf>
    <xf numFmtId="0" fontId="15" fillId="0" borderId="26" xfId="0" applyFont="1" applyBorder="1" applyAlignment="1">
      <alignment horizontal="centerContinuous" vertical="center"/>
    </xf>
    <xf numFmtId="0" fontId="15" fillId="0" borderId="27" xfId="0" applyFont="1" applyBorder="1" applyAlignment="1">
      <alignment horizontal="centerContinuous" vertical="center"/>
    </xf>
    <xf numFmtId="176" fontId="15" fillId="0" borderId="20" xfId="0" applyNumberFormat="1" applyFont="1" applyFill="1" applyBorder="1" applyAlignment="1">
      <alignment horizontal="right" vertical="center"/>
    </xf>
    <xf numFmtId="176" fontId="15" fillId="0" borderId="12" xfId="0" applyNumberFormat="1" applyFont="1" applyFill="1" applyBorder="1" applyAlignment="1">
      <alignment horizontal="right" vertical="center"/>
    </xf>
    <xf numFmtId="0" fontId="5" fillId="0" borderId="0" xfId="84" applyFont="1" applyBorder="1" applyAlignment="1">
      <alignment vertical="center"/>
      <protection/>
    </xf>
    <xf numFmtId="0" fontId="5" fillId="0" borderId="17" xfId="84" applyFont="1" applyBorder="1" applyAlignment="1">
      <alignment vertical="center"/>
      <protection/>
    </xf>
    <xf numFmtId="0" fontId="15" fillId="0" borderId="0" xfId="0" applyFont="1" applyAlignment="1">
      <alignment horizontal="right" vertical="center"/>
    </xf>
    <xf numFmtId="0" fontId="15" fillId="0" borderId="16" xfId="0" applyFont="1" applyBorder="1" applyAlignment="1">
      <alignment horizontal="centerContinuous" vertical="center"/>
    </xf>
    <xf numFmtId="0" fontId="15" fillId="0" borderId="14" xfId="0" applyFont="1" applyBorder="1" applyAlignment="1">
      <alignment horizontal="centerContinuous" vertical="center"/>
    </xf>
    <xf numFmtId="0" fontId="16" fillId="0" borderId="0" xfId="0" applyFont="1" applyAlignment="1">
      <alignment/>
    </xf>
    <xf numFmtId="176" fontId="13" fillId="0" borderId="15" xfId="0" applyNumberFormat="1" applyFont="1" applyBorder="1" applyAlignment="1">
      <alignment vertical="center"/>
    </xf>
    <xf numFmtId="176" fontId="13" fillId="0" borderId="16" xfId="0" applyNumberFormat="1" applyFont="1" applyBorder="1" applyAlignment="1">
      <alignment vertical="center"/>
    </xf>
    <xf numFmtId="0" fontId="15" fillId="0" borderId="12" xfId="0" applyFont="1" applyBorder="1" applyAlignment="1">
      <alignment horizontal="center"/>
    </xf>
    <xf numFmtId="0" fontId="15" fillId="0" borderId="15" xfId="0" applyFont="1" applyBorder="1" applyAlignment="1">
      <alignment horizontal="center" vertical="top"/>
    </xf>
    <xf numFmtId="178" fontId="15" fillId="0" borderId="20" xfId="0" applyNumberFormat="1" applyFont="1" applyBorder="1" applyAlignment="1">
      <alignment horizontal="right" vertical="center"/>
    </xf>
    <xf numFmtId="179" fontId="15" fillId="0" borderId="20" xfId="0" applyNumberFormat="1" applyFont="1" applyBorder="1" applyAlignment="1">
      <alignment vertical="center"/>
    </xf>
    <xf numFmtId="178" fontId="15" fillId="0" borderId="21" xfId="0" applyNumberFormat="1" applyFont="1" applyFill="1" applyBorder="1" applyAlignment="1">
      <alignment vertical="center"/>
    </xf>
    <xf numFmtId="178" fontId="15" fillId="0" borderId="12" xfId="0" applyNumberFormat="1" applyFont="1" applyBorder="1" applyAlignment="1">
      <alignment horizontal="right" vertical="center"/>
    </xf>
    <xf numFmtId="179" fontId="15" fillId="0" borderId="12" xfId="0" applyNumberFormat="1" applyFont="1" applyBorder="1" applyAlignment="1">
      <alignment vertical="center"/>
    </xf>
    <xf numFmtId="178" fontId="15" fillId="0" borderId="22" xfId="0" applyNumberFormat="1" applyFont="1" applyFill="1" applyBorder="1" applyAlignment="1">
      <alignment vertical="center"/>
    </xf>
    <xf numFmtId="176" fontId="13" fillId="0" borderId="15" xfId="0" applyNumberFormat="1" applyFont="1" applyBorder="1" applyAlignment="1">
      <alignment horizontal="right" vertical="center"/>
    </xf>
    <xf numFmtId="180" fontId="13" fillId="0" borderId="16" xfId="0" applyNumberFormat="1" applyFont="1" applyFill="1" applyBorder="1" applyAlignment="1">
      <alignment vertical="center"/>
    </xf>
    <xf numFmtId="0" fontId="5" fillId="0" borderId="0" xfId="69" applyFont="1" applyBorder="1" applyAlignment="1">
      <alignment vertical="center"/>
      <protection/>
    </xf>
    <xf numFmtId="0" fontId="4" fillId="0" borderId="0" xfId="69" applyFont="1" applyBorder="1" applyAlignment="1">
      <alignment/>
      <protection/>
    </xf>
    <xf numFmtId="0" fontId="4" fillId="0" borderId="0" xfId="69" applyFont="1" applyAlignment="1">
      <alignment/>
      <protection/>
    </xf>
    <xf numFmtId="0" fontId="5" fillId="0" borderId="17" xfId="69" applyFont="1" applyBorder="1" applyAlignment="1">
      <alignment vertical="center"/>
      <protection/>
    </xf>
    <xf numFmtId="0" fontId="4" fillId="0" borderId="17" xfId="69" applyFont="1" applyBorder="1" applyAlignment="1">
      <alignment vertical="center"/>
      <protection/>
    </xf>
    <xf numFmtId="0" fontId="4" fillId="0" borderId="0" xfId="69" applyFont="1" applyBorder="1" applyAlignment="1">
      <alignment vertical="center"/>
      <protection/>
    </xf>
    <xf numFmtId="0" fontId="4" fillId="0" borderId="0" xfId="69" applyFont="1" applyAlignment="1">
      <alignment vertical="center"/>
      <protection/>
    </xf>
    <xf numFmtId="0" fontId="15" fillId="0" borderId="0" xfId="69" applyFont="1" applyBorder="1" applyAlignment="1">
      <alignment horizontal="right" vertical="center"/>
      <protection/>
    </xf>
    <xf numFmtId="0" fontId="15" fillId="0" borderId="16" xfId="69" applyFont="1" applyBorder="1" applyAlignment="1">
      <alignment horizontal="centerContinuous" vertical="center"/>
      <protection/>
    </xf>
    <xf numFmtId="0" fontId="15" fillId="0" borderId="23" xfId="69" applyFont="1" applyBorder="1" applyAlignment="1">
      <alignment horizontal="centerContinuous" vertical="center"/>
      <protection/>
    </xf>
    <xf numFmtId="0" fontId="15" fillId="0" borderId="14" xfId="69" applyFont="1" applyBorder="1" applyAlignment="1">
      <alignment horizontal="centerContinuous" vertical="center"/>
      <protection/>
    </xf>
    <xf numFmtId="0" fontId="15" fillId="0" borderId="0" xfId="69" applyFont="1" applyAlignment="1">
      <alignment vertical="center"/>
      <protection/>
    </xf>
    <xf numFmtId="0" fontId="15" fillId="0" borderId="14" xfId="69" applyFont="1" applyBorder="1" applyAlignment="1">
      <alignment vertical="center"/>
      <protection/>
    </xf>
    <xf numFmtId="0" fontId="15" fillId="0" borderId="15" xfId="69" applyFont="1" applyBorder="1" applyAlignment="1">
      <alignment horizontal="center" vertical="center"/>
      <protection/>
    </xf>
    <xf numFmtId="0" fontId="15" fillId="0" borderId="14" xfId="69" applyFont="1" applyBorder="1" applyAlignment="1">
      <alignment horizontal="center" vertical="center"/>
      <protection/>
    </xf>
    <xf numFmtId="0" fontId="15" fillId="0" borderId="19" xfId="69" applyFont="1" applyBorder="1" applyAlignment="1">
      <alignment horizontal="center" vertical="center"/>
      <protection/>
    </xf>
    <xf numFmtId="177" fontId="15" fillId="0" borderId="20" xfId="69" applyNumberFormat="1" applyFont="1" applyBorder="1" applyAlignment="1">
      <alignment vertical="center"/>
      <protection/>
    </xf>
    <xf numFmtId="177" fontId="15" fillId="0" borderId="20" xfId="69" applyNumberFormat="1" applyFont="1" applyFill="1" applyBorder="1" applyAlignment="1">
      <alignment vertical="center"/>
      <protection/>
    </xf>
    <xf numFmtId="177" fontId="15" fillId="0" borderId="21" xfId="69" applyNumberFormat="1" applyFont="1" applyBorder="1" applyAlignment="1">
      <alignment vertical="center"/>
      <protection/>
    </xf>
    <xf numFmtId="0" fontId="13" fillId="0" borderId="0" xfId="69" applyFont="1" applyAlignment="1">
      <alignment vertical="center"/>
      <protection/>
    </xf>
    <xf numFmtId="0" fontId="15" fillId="0" borderId="13" xfId="69" applyFont="1" applyBorder="1" applyAlignment="1">
      <alignment horizontal="center" vertical="center"/>
      <protection/>
    </xf>
    <xf numFmtId="177" fontId="15" fillId="0" borderId="12" xfId="69" applyNumberFormat="1" applyFont="1" applyBorder="1" applyAlignment="1">
      <alignment vertical="center"/>
      <protection/>
    </xf>
    <xf numFmtId="177" fontId="15" fillId="0" borderId="12" xfId="69" applyNumberFormat="1" applyFont="1" applyFill="1" applyBorder="1" applyAlignment="1">
      <alignment vertical="center"/>
      <protection/>
    </xf>
    <xf numFmtId="177" fontId="15" fillId="0" borderId="22" xfId="69" applyNumberFormat="1" applyFont="1" applyFill="1" applyBorder="1" applyAlignment="1">
      <alignment vertical="center"/>
      <protection/>
    </xf>
    <xf numFmtId="0" fontId="13" fillId="0" borderId="23" xfId="69" applyFont="1" applyBorder="1" applyAlignment="1">
      <alignment horizontal="center" vertical="center"/>
      <protection/>
    </xf>
    <xf numFmtId="177" fontId="13" fillId="0" borderId="15" xfId="69" applyNumberFormat="1" applyFont="1" applyFill="1" applyBorder="1" applyAlignment="1">
      <alignment vertical="center"/>
      <protection/>
    </xf>
    <xf numFmtId="177" fontId="13" fillId="0" borderId="16" xfId="69" applyNumberFormat="1" applyFont="1" applyFill="1" applyBorder="1" applyAlignment="1">
      <alignment vertical="center"/>
      <protection/>
    </xf>
    <xf numFmtId="0" fontId="14" fillId="0" borderId="0" xfId="69" applyFont="1" applyBorder="1" applyAlignment="1">
      <alignment vertical="center"/>
      <protection/>
    </xf>
    <xf numFmtId="0" fontId="14" fillId="0" borderId="0" xfId="69" applyFont="1" applyAlignment="1">
      <alignment vertical="center"/>
      <protection/>
    </xf>
    <xf numFmtId="0" fontId="14" fillId="0" borderId="0" xfId="69" applyFont="1">
      <alignment/>
      <protection/>
    </xf>
    <xf numFmtId="0" fontId="14" fillId="0" borderId="0" xfId="69" applyFont="1" applyAlignment="1">
      <alignment horizontal="right" vertical="center"/>
      <protection/>
    </xf>
    <xf numFmtId="177" fontId="33" fillId="0" borderId="0" xfId="69" applyNumberFormat="1" applyFont="1" applyAlignment="1">
      <alignment vertical="center"/>
      <protection/>
    </xf>
    <xf numFmtId="177" fontId="4" fillId="0" borderId="0" xfId="69" applyNumberFormat="1" applyFont="1" applyAlignment="1">
      <alignment vertical="center"/>
      <protection/>
    </xf>
    <xf numFmtId="0" fontId="4" fillId="0" borderId="0" xfId="69" applyFont="1" applyAlignment="1">
      <alignment horizontal="right"/>
      <protection/>
    </xf>
    <xf numFmtId="0" fontId="4" fillId="0" borderId="0" xfId="69" applyFont="1">
      <alignment/>
      <protection/>
    </xf>
    <xf numFmtId="0" fontId="15" fillId="0" borderId="28" xfId="69" applyFont="1" applyBorder="1" applyAlignment="1">
      <alignment horizontal="center" vertical="center"/>
      <protection/>
    </xf>
    <xf numFmtId="0" fontId="15" fillId="0" borderId="31" xfId="69" applyFont="1" applyBorder="1" applyAlignment="1">
      <alignment horizontal="center" vertical="center"/>
      <protection/>
    </xf>
    <xf numFmtId="0" fontId="15" fillId="0" borderId="0" xfId="69" applyFont="1" applyBorder="1" applyAlignment="1">
      <alignment vertical="center"/>
      <protection/>
    </xf>
    <xf numFmtId="38" fontId="15" fillId="0" borderId="20" xfId="50" applyFont="1" applyBorder="1" applyAlignment="1">
      <alignment horizontal="right" vertical="center"/>
    </xf>
    <xf numFmtId="43" fontId="15" fillId="0" borderId="20" xfId="69" applyNumberFormat="1" applyFont="1" applyBorder="1" applyAlignment="1">
      <alignment horizontal="right" vertical="center"/>
      <protection/>
    </xf>
    <xf numFmtId="43" fontId="15" fillId="0" borderId="21" xfId="69" applyNumberFormat="1" applyFont="1" applyBorder="1" applyAlignment="1">
      <alignment horizontal="right" vertical="center"/>
      <protection/>
    </xf>
    <xf numFmtId="0" fontId="13" fillId="0" borderId="0" xfId="69" applyFont="1" applyBorder="1" applyAlignment="1">
      <alignment vertical="center"/>
      <protection/>
    </xf>
    <xf numFmtId="38" fontId="15" fillId="0" borderId="12" xfId="50" applyFont="1" applyFill="1" applyBorder="1" applyAlignment="1">
      <alignment horizontal="right" vertical="center"/>
    </xf>
    <xf numFmtId="181" fontId="15" fillId="0" borderId="12" xfId="69" applyNumberFormat="1" applyFont="1" applyFill="1" applyBorder="1" applyAlignment="1">
      <alignment horizontal="right" vertical="center"/>
      <protection/>
    </xf>
    <xf numFmtId="43" fontId="15" fillId="0" borderId="22" xfId="69" applyNumberFormat="1" applyFont="1" applyFill="1" applyBorder="1" applyAlignment="1">
      <alignment horizontal="right" vertical="center"/>
      <protection/>
    </xf>
    <xf numFmtId="38" fontId="110" fillId="0" borderId="15" xfId="50" applyFont="1" applyFill="1" applyBorder="1" applyAlignment="1">
      <alignment horizontal="right" vertical="center"/>
    </xf>
    <xf numFmtId="182" fontId="4" fillId="0" borderId="0" xfId="69" applyNumberFormat="1" applyFont="1" applyAlignment="1">
      <alignment vertical="center"/>
      <protection/>
    </xf>
    <xf numFmtId="0" fontId="4" fillId="0" borderId="17" xfId="69" applyFont="1" applyBorder="1">
      <alignment/>
      <protection/>
    </xf>
    <xf numFmtId="0" fontId="15" fillId="0" borderId="30" xfId="69" applyFont="1" applyBorder="1" applyAlignment="1">
      <alignment horizontal="right" vertical="center"/>
      <protection/>
    </xf>
    <xf numFmtId="0" fontId="15" fillId="0" borderId="0" xfId="69" applyFont="1">
      <alignment/>
      <protection/>
    </xf>
    <xf numFmtId="0" fontId="15" fillId="0" borderId="23" xfId="69" applyFont="1" applyBorder="1" applyAlignment="1">
      <alignment vertical="center"/>
      <protection/>
    </xf>
    <xf numFmtId="179" fontId="15" fillId="0" borderId="20" xfId="69" applyNumberFormat="1" applyFont="1" applyBorder="1" applyAlignment="1">
      <alignment vertical="center"/>
      <protection/>
    </xf>
    <xf numFmtId="183" fontId="15" fillId="0" borderId="20" xfId="69" applyNumberFormat="1" applyFont="1" applyBorder="1" applyAlignment="1">
      <alignment vertical="center"/>
      <protection/>
    </xf>
    <xf numFmtId="183" fontId="15" fillId="0" borderId="21" xfId="69" applyNumberFormat="1" applyFont="1" applyBorder="1" applyAlignment="1">
      <alignment vertical="center"/>
      <protection/>
    </xf>
    <xf numFmtId="179" fontId="15" fillId="0" borderId="12" xfId="69" applyNumberFormat="1" applyFont="1" applyFill="1" applyBorder="1" applyAlignment="1">
      <alignment vertical="center"/>
      <protection/>
    </xf>
    <xf numFmtId="183" fontId="15" fillId="0" borderId="12" xfId="69" applyNumberFormat="1" applyFont="1" applyFill="1" applyBorder="1" applyAlignment="1">
      <alignment vertical="center"/>
      <protection/>
    </xf>
    <xf numFmtId="183" fontId="15" fillId="0" borderId="22" xfId="69" applyNumberFormat="1" applyFont="1" applyFill="1" applyBorder="1" applyAlignment="1">
      <alignment vertical="center"/>
      <protection/>
    </xf>
    <xf numFmtId="0" fontId="14" fillId="0" borderId="0" xfId="69" applyFont="1" applyBorder="1" applyAlignment="1">
      <alignment horizontal="right" vertical="center"/>
      <protection/>
    </xf>
    <xf numFmtId="0" fontId="5" fillId="0" borderId="0" xfId="82" applyFont="1" applyBorder="1" applyAlignment="1">
      <alignment vertical="center"/>
      <protection/>
    </xf>
    <xf numFmtId="0" fontId="4" fillId="0" borderId="0" xfId="82" applyFont="1" applyBorder="1" applyAlignment="1">
      <alignment/>
      <protection/>
    </xf>
    <xf numFmtId="0" fontId="35" fillId="0" borderId="0" xfId="82" applyFont="1" applyAlignment="1">
      <alignment/>
      <protection/>
    </xf>
    <xf numFmtId="0" fontId="36" fillId="0" borderId="0" xfId="82" applyFont="1" applyAlignment="1">
      <alignment horizontal="right"/>
      <protection/>
    </xf>
    <xf numFmtId="0" fontId="5" fillId="0" borderId="17" xfId="82" applyFont="1" applyBorder="1" applyAlignment="1">
      <alignment vertical="center"/>
      <protection/>
    </xf>
    <xf numFmtId="0" fontId="4" fillId="0" borderId="17" xfId="82" applyFont="1" applyBorder="1" applyAlignment="1">
      <alignment vertical="center"/>
      <protection/>
    </xf>
    <xf numFmtId="0" fontId="35" fillId="0" borderId="17" xfId="82" applyFont="1" applyBorder="1">
      <alignment/>
      <protection/>
    </xf>
    <xf numFmtId="0" fontId="14" fillId="0" borderId="17" xfId="82" applyFont="1" applyBorder="1" applyAlignment="1">
      <alignment horizontal="right" vertical="center"/>
      <protection/>
    </xf>
    <xf numFmtId="0" fontId="15" fillId="0" borderId="0" xfId="82" applyFont="1" applyBorder="1" applyAlignment="1">
      <alignment horizontal="right" vertical="center"/>
      <protection/>
    </xf>
    <xf numFmtId="0" fontId="15" fillId="0" borderId="14" xfId="82" applyFont="1" applyBorder="1" applyAlignment="1">
      <alignment horizontal="left" vertical="center"/>
      <protection/>
    </xf>
    <xf numFmtId="0" fontId="15" fillId="0" borderId="19" xfId="82" applyFont="1" applyBorder="1" applyAlignment="1">
      <alignment horizontal="distributed" vertical="center"/>
      <protection/>
    </xf>
    <xf numFmtId="176" fontId="15" fillId="0" borderId="20" xfId="82" applyNumberFormat="1" applyFont="1" applyBorder="1" applyAlignment="1">
      <alignment vertical="center"/>
      <protection/>
    </xf>
    <xf numFmtId="176" fontId="15" fillId="0" borderId="21" xfId="82" applyNumberFormat="1" applyFont="1" applyBorder="1" applyAlignment="1">
      <alignment vertical="center"/>
      <protection/>
    </xf>
    <xf numFmtId="176" fontId="15" fillId="0" borderId="0" xfId="69" applyNumberFormat="1" applyFont="1">
      <alignment/>
      <protection/>
    </xf>
    <xf numFmtId="0" fontId="15" fillId="0" borderId="13" xfId="82" applyFont="1" applyBorder="1" applyAlignment="1">
      <alignment horizontal="distributed" vertical="center"/>
      <protection/>
    </xf>
    <xf numFmtId="176" fontId="15" fillId="0" borderId="12" xfId="82" applyNumberFormat="1" applyFont="1" applyBorder="1" applyAlignment="1">
      <alignment vertical="center"/>
      <protection/>
    </xf>
    <xf numFmtId="176" fontId="15" fillId="0" borderId="22" xfId="82" applyNumberFormat="1" applyFont="1" applyBorder="1" applyAlignment="1">
      <alignment vertical="center"/>
      <protection/>
    </xf>
    <xf numFmtId="0" fontId="13" fillId="0" borderId="23" xfId="82" applyFont="1" applyBorder="1" applyAlignment="1">
      <alignment horizontal="distributed" vertical="center"/>
      <protection/>
    </xf>
    <xf numFmtId="0" fontId="14" fillId="0" borderId="0" xfId="82" applyFont="1" applyBorder="1" applyAlignment="1">
      <alignment vertical="center"/>
      <protection/>
    </xf>
    <xf numFmtId="0" fontId="14" fillId="0" borderId="0" xfId="82" applyFont="1" applyAlignment="1">
      <alignment vertical="center"/>
      <protection/>
    </xf>
    <xf numFmtId="0" fontId="14" fillId="0" borderId="0" xfId="82" applyFont="1" applyAlignment="1">
      <alignment horizontal="right" vertical="center"/>
      <protection/>
    </xf>
    <xf numFmtId="0" fontId="14" fillId="0" borderId="0" xfId="82" applyFont="1" applyBorder="1" applyAlignment="1">
      <alignment horizontal="right" vertical="center"/>
      <protection/>
    </xf>
    <xf numFmtId="0" fontId="35" fillId="0" borderId="0" xfId="82" applyFont="1">
      <alignment/>
      <protection/>
    </xf>
    <xf numFmtId="0" fontId="14" fillId="0" borderId="0" xfId="69" applyFont="1" applyAlignment="1">
      <alignment horizontal="right"/>
      <protection/>
    </xf>
    <xf numFmtId="176" fontId="4" fillId="0" borderId="0" xfId="69" applyNumberFormat="1" applyFont="1">
      <alignment/>
      <protection/>
    </xf>
    <xf numFmtId="0" fontId="106" fillId="0" borderId="0" xfId="69" applyFont="1" applyBorder="1">
      <alignment/>
      <protection/>
    </xf>
    <xf numFmtId="0" fontId="106" fillId="0" borderId="0" xfId="69" applyFont="1">
      <alignment/>
      <protection/>
    </xf>
    <xf numFmtId="20" fontId="5" fillId="0" borderId="17" xfId="69" applyNumberFormat="1" applyFont="1" applyBorder="1" applyAlignment="1">
      <alignment vertical="center"/>
      <protection/>
    </xf>
    <xf numFmtId="0" fontId="15" fillId="0" borderId="25" xfId="69" applyFont="1" applyBorder="1">
      <alignment/>
      <protection/>
    </xf>
    <xf numFmtId="0" fontId="15" fillId="0" borderId="25" xfId="69" applyFont="1" applyBorder="1" applyAlignment="1">
      <alignment horizontal="right" vertical="center"/>
      <protection/>
    </xf>
    <xf numFmtId="0" fontId="15" fillId="0" borderId="14" xfId="69" applyFont="1" applyBorder="1" applyAlignment="1">
      <alignment/>
      <protection/>
    </xf>
    <xf numFmtId="41" fontId="15" fillId="0" borderId="20" xfId="52" applyNumberFormat="1" applyFont="1" applyBorder="1" applyAlignment="1">
      <alignment horizontal="right" vertical="center"/>
    </xf>
    <xf numFmtId="41" fontId="15" fillId="0" borderId="0" xfId="52" applyNumberFormat="1" applyFont="1" applyBorder="1" applyAlignment="1">
      <alignment horizontal="right" vertical="center"/>
    </xf>
    <xf numFmtId="41" fontId="13" fillId="0" borderId="20" xfId="52" applyNumberFormat="1" applyFont="1" applyBorder="1" applyAlignment="1">
      <alignment vertical="center"/>
    </xf>
    <xf numFmtId="41" fontId="13" fillId="0" borderId="21" xfId="52" applyNumberFormat="1" applyFont="1" applyBorder="1" applyAlignment="1">
      <alignment vertical="center"/>
    </xf>
    <xf numFmtId="0" fontId="17" fillId="0" borderId="0" xfId="69" applyFont="1" applyBorder="1" applyAlignment="1">
      <alignment vertical="center"/>
      <protection/>
    </xf>
    <xf numFmtId="0" fontId="12" fillId="0" borderId="0" xfId="69" applyFont="1" applyBorder="1" applyAlignment="1">
      <alignment horizontal="distributed" vertical="center"/>
      <protection/>
    </xf>
    <xf numFmtId="41" fontId="13" fillId="0" borderId="12" xfId="52" applyNumberFormat="1" applyFont="1" applyBorder="1" applyAlignment="1">
      <alignment vertical="center"/>
    </xf>
    <xf numFmtId="41" fontId="13" fillId="0" borderId="0" xfId="52" applyNumberFormat="1" applyFont="1" applyBorder="1" applyAlignment="1">
      <alignment vertical="center"/>
    </xf>
    <xf numFmtId="0" fontId="12" fillId="0" borderId="0" xfId="69" applyFont="1" applyBorder="1" applyAlignment="1">
      <alignment vertical="center"/>
      <protection/>
    </xf>
    <xf numFmtId="41" fontId="13" fillId="0" borderId="12" xfId="52" applyNumberFormat="1" applyFont="1" applyBorder="1" applyAlignment="1">
      <alignment horizontal="right" vertical="center"/>
    </xf>
    <xf numFmtId="41" fontId="15" fillId="0" borderId="15" xfId="52" applyNumberFormat="1" applyFont="1" applyBorder="1" applyAlignment="1">
      <alignment horizontal="right" vertical="center"/>
    </xf>
    <xf numFmtId="41" fontId="15" fillId="0" borderId="14" xfId="52" applyNumberFormat="1" applyFont="1" applyBorder="1" applyAlignment="1">
      <alignment horizontal="right" vertical="center"/>
    </xf>
    <xf numFmtId="41" fontId="13" fillId="0" borderId="15" xfId="52" applyNumberFormat="1" applyFont="1" applyBorder="1" applyAlignment="1">
      <alignment horizontal="right" vertical="center"/>
    </xf>
    <xf numFmtId="41" fontId="13" fillId="0" borderId="14" xfId="52" applyNumberFormat="1" applyFont="1" applyBorder="1" applyAlignment="1">
      <alignment horizontal="right" vertical="center"/>
    </xf>
    <xf numFmtId="0" fontId="14" fillId="0" borderId="0" xfId="69" applyFont="1" applyBorder="1">
      <alignment/>
      <protection/>
    </xf>
    <xf numFmtId="0" fontId="4" fillId="0" borderId="0" xfId="69" applyFont="1" applyBorder="1">
      <alignment/>
      <protection/>
    </xf>
    <xf numFmtId="41" fontId="14" fillId="0" borderId="0" xfId="69" applyNumberFormat="1" applyFont="1">
      <alignment/>
      <protection/>
    </xf>
    <xf numFmtId="38" fontId="14" fillId="0" borderId="0" xfId="69" applyNumberFormat="1" applyFont="1">
      <alignment/>
      <protection/>
    </xf>
    <xf numFmtId="0" fontId="38" fillId="0" borderId="0" xfId="0" applyFont="1" applyBorder="1" applyAlignment="1">
      <alignment horizontal="center" vertical="center"/>
    </xf>
    <xf numFmtId="38" fontId="17" fillId="0" borderId="0" xfId="52" applyFont="1" applyBorder="1" applyAlignment="1">
      <alignment horizontal="right" vertical="center"/>
    </xf>
    <xf numFmtId="0" fontId="38" fillId="0" borderId="17" xfId="0" applyFont="1" applyBorder="1" applyAlignment="1">
      <alignment horizontal="center" vertical="center"/>
    </xf>
    <xf numFmtId="38" fontId="17" fillId="0" borderId="17" xfId="52" applyFont="1" applyBorder="1" applyAlignment="1">
      <alignment horizontal="right" vertical="center"/>
    </xf>
    <xf numFmtId="0" fontId="15" fillId="0" borderId="25" xfId="0" applyFont="1" applyBorder="1" applyAlignment="1">
      <alignment horizontal="left" vertical="center"/>
    </xf>
    <xf numFmtId="0" fontId="15" fillId="0" borderId="14" xfId="0" applyFont="1" applyBorder="1" applyAlignment="1">
      <alignment horizontal="left" vertical="center"/>
    </xf>
    <xf numFmtId="185" fontId="15" fillId="0" borderId="19" xfId="0" applyNumberFormat="1" applyFont="1" applyBorder="1" applyAlignment="1">
      <alignment horizontal="center" vertical="center"/>
    </xf>
    <xf numFmtId="41" fontId="15" fillId="0" borderId="22" xfId="52" applyNumberFormat="1" applyFont="1" applyBorder="1" applyAlignment="1">
      <alignment horizontal="right" vertical="center"/>
    </xf>
    <xf numFmtId="41" fontId="13" fillId="0" borderId="22" xfId="52" applyNumberFormat="1" applyFont="1" applyBorder="1" applyAlignment="1">
      <alignment horizontal="right" vertical="center"/>
    </xf>
    <xf numFmtId="185" fontId="15" fillId="0" borderId="13" xfId="0" applyNumberFormat="1" applyFont="1" applyBorder="1" applyAlignment="1">
      <alignment horizontal="center" vertical="center"/>
    </xf>
    <xf numFmtId="41" fontId="13" fillId="0" borderId="0" xfId="52" applyNumberFormat="1" applyFont="1" applyBorder="1" applyAlignment="1">
      <alignment horizontal="right" vertical="center"/>
    </xf>
    <xf numFmtId="0" fontId="15" fillId="0" borderId="14" xfId="0" applyFont="1" applyFill="1" applyBorder="1" applyAlignment="1">
      <alignment horizontal="distributed" vertical="center"/>
    </xf>
    <xf numFmtId="185" fontId="15" fillId="0" borderId="23" xfId="0" applyNumberFormat="1" applyFont="1" applyBorder="1" applyAlignment="1">
      <alignment horizontal="center" vertical="center"/>
    </xf>
    <xf numFmtId="41" fontId="15" fillId="0" borderId="16" xfId="52" applyNumberFormat="1" applyFont="1" applyBorder="1" applyAlignment="1">
      <alignment horizontal="right" vertical="center"/>
    </xf>
    <xf numFmtId="41" fontId="13" fillId="0" borderId="16" xfId="52" applyNumberFormat="1" applyFont="1" applyBorder="1" applyAlignment="1">
      <alignment horizontal="right" vertical="center"/>
    </xf>
    <xf numFmtId="0" fontId="14" fillId="0" borderId="24" xfId="0" applyFont="1" applyBorder="1" applyAlignment="1">
      <alignment horizontal="right" vertical="center"/>
    </xf>
    <xf numFmtId="0" fontId="4" fillId="0" borderId="24" xfId="0" applyFont="1" applyBorder="1" applyAlignment="1">
      <alignment horizontal="right" vertical="center"/>
    </xf>
    <xf numFmtId="0" fontId="4" fillId="0" borderId="0" xfId="0" applyFont="1" applyAlignment="1">
      <alignment horizontal="right" vertical="center"/>
    </xf>
    <xf numFmtId="0" fontId="4" fillId="0" borderId="0" xfId="0" applyFont="1" applyBorder="1" applyAlignment="1">
      <alignment horizontal="right" vertical="center"/>
    </xf>
    <xf numFmtId="0" fontId="5" fillId="0" borderId="0" xfId="72" applyFont="1" applyBorder="1" applyAlignment="1">
      <alignment vertical="center"/>
      <protection/>
    </xf>
    <xf numFmtId="0" fontId="4" fillId="0" borderId="0" xfId="72" applyFont="1" applyBorder="1" applyAlignment="1">
      <alignment horizontal="center" vertical="center" wrapText="1"/>
      <protection/>
    </xf>
    <xf numFmtId="0" fontId="5" fillId="0" borderId="17" xfId="72" applyFont="1" applyBorder="1" applyAlignment="1">
      <alignment vertical="center"/>
      <protection/>
    </xf>
    <xf numFmtId="0" fontId="4" fillId="0" borderId="17" xfId="72" applyFont="1" applyBorder="1" applyAlignment="1">
      <alignment horizontal="center" vertical="center" wrapText="1"/>
      <protection/>
    </xf>
    <xf numFmtId="0" fontId="12" fillId="0" borderId="0" xfId="72" applyFont="1" applyAlignment="1">
      <alignment horizontal="right" vertical="center"/>
      <protection/>
    </xf>
    <xf numFmtId="0" fontId="12" fillId="0" borderId="16" xfId="72" applyFont="1" applyBorder="1" applyAlignment="1">
      <alignment horizontal="centerContinuous" vertical="center" wrapText="1"/>
      <protection/>
    </xf>
    <xf numFmtId="0" fontId="12" fillId="0" borderId="23" xfId="72" applyFont="1" applyBorder="1" applyAlignment="1">
      <alignment horizontal="centerContinuous" vertical="center" wrapText="1"/>
      <protection/>
    </xf>
    <xf numFmtId="0" fontId="12" fillId="0" borderId="14" xfId="72" applyFont="1" applyBorder="1" applyAlignment="1">
      <alignment horizontal="centerContinuous" vertical="center" wrapText="1"/>
      <protection/>
    </xf>
    <xf numFmtId="0" fontId="12" fillId="0" borderId="20" xfId="72" applyFont="1" applyBorder="1" applyAlignment="1">
      <alignment horizontal="centerContinuous" vertical="center" wrapText="1"/>
      <protection/>
    </xf>
    <xf numFmtId="0" fontId="12" fillId="0" borderId="21" xfId="72" applyFont="1" applyBorder="1" applyAlignment="1">
      <alignment horizontal="centerContinuous" vertical="center" wrapText="1"/>
      <protection/>
    </xf>
    <xf numFmtId="0" fontId="12" fillId="0" borderId="13" xfId="72" applyFont="1" applyBorder="1" applyAlignment="1">
      <alignment vertical="center"/>
      <protection/>
    </xf>
    <xf numFmtId="0" fontId="12" fillId="0" borderId="12" xfId="0" applyFont="1" applyBorder="1" applyAlignment="1">
      <alignment horizontal="distributed" vertical="distributed" textRotation="255"/>
    </xf>
    <xf numFmtId="0" fontId="12" fillId="0" borderId="22" xfId="0" applyFont="1" applyBorder="1" applyAlignment="1">
      <alignment horizontal="distributed" vertical="distributed" textRotation="255"/>
    </xf>
    <xf numFmtId="0" fontId="12" fillId="0" borderId="19" xfId="72" applyFont="1" applyFill="1" applyBorder="1" applyAlignment="1">
      <alignment horizontal="center" vertical="center"/>
      <protection/>
    </xf>
    <xf numFmtId="41" fontId="12" fillId="0" borderId="20" xfId="72" applyNumberFormat="1" applyFont="1" applyFill="1" applyBorder="1" applyAlignment="1">
      <alignment vertical="center"/>
      <protection/>
    </xf>
    <xf numFmtId="41" fontId="12" fillId="0" borderId="21" xfId="72" applyNumberFormat="1" applyFont="1" applyFill="1" applyBorder="1" applyAlignment="1">
      <alignment vertical="center"/>
      <protection/>
    </xf>
    <xf numFmtId="0" fontId="12" fillId="0" borderId="13" xfId="72" applyFont="1" applyFill="1" applyBorder="1" applyAlignment="1">
      <alignment horizontal="center" vertical="center"/>
      <protection/>
    </xf>
    <xf numFmtId="41" fontId="12" fillId="0" borderId="12" xfId="72" applyNumberFormat="1" applyFont="1" applyFill="1" applyBorder="1" applyAlignment="1">
      <alignment vertical="center"/>
      <protection/>
    </xf>
    <xf numFmtId="0" fontId="12" fillId="0" borderId="12" xfId="72" applyNumberFormat="1" applyFont="1" applyFill="1" applyBorder="1" applyAlignment="1">
      <alignment horizontal="right" vertical="center"/>
      <protection/>
    </xf>
    <xf numFmtId="41" fontId="12" fillId="0" borderId="22" xfId="72" applyNumberFormat="1" applyFont="1" applyFill="1" applyBorder="1" applyAlignment="1">
      <alignment vertical="center"/>
      <protection/>
    </xf>
    <xf numFmtId="41" fontId="12" fillId="0" borderId="0" xfId="0" applyNumberFormat="1" applyFont="1" applyBorder="1" applyAlignment="1">
      <alignment/>
    </xf>
    <xf numFmtId="0" fontId="17" fillId="0" borderId="23" xfId="72" applyFont="1" applyFill="1" applyBorder="1" applyAlignment="1">
      <alignment horizontal="center" vertical="center"/>
      <protection/>
    </xf>
    <xf numFmtId="41" fontId="17" fillId="0" borderId="15" xfId="72" applyNumberFormat="1" applyFont="1" applyFill="1" applyBorder="1" applyAlignment="1">
      <alignment vertical="center"/>
      <protection/>
    </xf>
    <xf numFmtId="0" fontId="17" fillId="0" borderId="15" xfId="72" applyNumberFormat="1" applyFont="1" applyFill="1" applyBorder="1" applyAlignment="1">
      <alignment horizontal="right" vertical="center"/>
      <protection/>
    </xf>
    <xf numFmtId="41" fontId="17" fillId="0" borderId="16" xfId="72" applyNumberFormat="1" applyFont="1" applyFill="1" applyBorder="1" applyAlignment="1">
      <alignment vertical="center"/>
      <protection/>
    </xf>
    <xf numFmtId="41" fontId="12" fillId="0" borderId="0" xfId="0" applyNumberFormat="1" applyFont="1" applyAlignment="1">
      <alignment/>
    </xf>
    <xf numFmtId="0" fontId="14" fillId="0" borderId="0" xfId="72" applyFont="1" applyAlignment="1">
      <alignment vertical="center"/>
      <protection/>
    </xf>
    <xf numFmtId="0" fontId="14" fillId="0" borderId="0" xfId="72" applyFont="1" applyAlignment="1">
      <alignment horizontal="center" vertical="center" wrapText="1"/>
      <protection/>
    </xf>
    <xf numFmtId="0" fontId="14" fillId="0" borderId="0" xfId="0" applyFont="1" applyFill="1" applyAlignment="1">
      <alignment/>
    </xf>
    <xf numFmtId="0" fontId="14" fillId="0" borderId="0" xfId="72" applyFont="1" applyFill="1" applyAlignment="1">
      <alignment horizontal="center" vertical="center" wrapText="1"/>
      <protection/>
    </xf>
    <xf numFmtId="0" fontId="14" fillId="0" borderId="0" xfId="73" applyFont="1" applyAlignment="1">
      <alignment horizontal="right" vertical="center"/>
      <protection/>
    </xf>
    <xf numFmtId="0" fontId="39" fillId="0" borderId="0" xfId="0" applyFont="1" applyFill="1" applyAlignment="1">
      <alignment/>
    </xf>
    <xf numFmtId="41" fontId="14" fillId="0" borderId="0" xfId="72" applyNumberFormat="1" applyFont="1" applyAlignment="1">
      <alignment horizontal="center" vertical="center" wrapText="1"/>
      <protection/>
    </xf>
    <xf numFmtId="0" fontId="5" fillId="0" borderId="0" xfId="0" applyFont="1" applyAlignment="1">
      <alignment/>
    </xf>
    <xf numFmtId="0" fontId="15" fillId="0" borderId="30" xfId="84" applyFont="1" applyBorder="1" applyAlignment="1">
      <alignment horizontal="right"/>
      <protection/>
    </xf>
    <xf numFmtId="0" fontId="15" fillId="0" borderId="23" xfId="84" applyFont="1" applyBorder="1" applyAlignment="1">
      <alignment vertical="center"/>
      <protection/>
    </xf>
    <xf numFmtId="0" fontId="15" fillId="0" borderId="28" xfId="0" applyFont="1" applyBorder="1" applyAlignment="1">
      <alignment horizontal="center" vertical="center"/>
    </xf>
    <xf numFmtId="0" fontId="15" fillId="0" borderId="31" xfId="0" applyFont="1" applyBorder="1" applyAlignment="1">
      <alignment horizontal="center" vertical="center"/>
    </xf>
    <xf numFmtId="0" fontId="15" fillId="0" borderId="19" xfId="84" applyFont="1" applyBorder="1" applyAlignment="1">
      <alignment horizontal="center" vertical="center"/>
      <protection/>
    </xf>
    <xf numFmtId="0" fontId="15" fillId="0" borderId="13" xfId="84" applyFont="1" applyBorder="1" applyAlignment="1">
      <alignment horizontal="center" vertical="center"/>
      <protection/>
    </xf>
    <xf numFmtId="0" fontId="13" fillId="0" borderId="23" xfId="84" applyFont="1" applyBorder="1" applyAlignment="1">
      <alignment horizontal="center" vertical="center"/>
      <protection/>
    </xf>
    <xf numFmtId="0" fontId="112" fillId="0" borderId="0" xfId="0" applyFont="1" applyBorder="1" applyAlignment="1">
      <alignment vertical="center"/>
    </xf>
    <xf numFmtId="0" fontId="112" fillId="0" borderId="17" xfId="0" applyFont="1" applyBorder="1" applyAlignment="1">
      <alignment vertical="center"/>
    </xf>
    <xf numFmtId="0" fontId="111" fillId="0" borderId="23" xfId="0" applyFont="1" applyBorder="1" applyAlignment="1">
      <alignment horizontal="left" vertical="center"/>
    </xf>
    <xf numFmtId="0" fontId="111" fillId="0" borderId="0" xfId="0" applyFont="1" applyAlignment="1">
      <alignment vertical="center"/>
    </xf>
    <xf numFmtId="176" fontId="111" fillId="0" borderId="22" xfId="0" applyNumberFormat="1" applyFont="1" applyBorder="1" applyAlignment="1">
      <alignment vertical="center"/>
    </xf>
    <xf numFmtId="0" fontId="111" fillId="0" borderId="13" xfId="0" applyFont="1" applyBorder="1" applyAlignment="1">
      <alignment horizontal="distributed" vertical="center"/>
    </xf>
    <xf numFmtId="176" fontId="111" fillId="0" borderId="22" xfId="0" applyNumberFormat="1" applyFont="1" applyBorder="1" applyAlignment="1">
      <alignment horizontal="right" vertical="center"/>
    </xf>
    <xf numFmtId="0" fontId="109" fillId="0" borderId="0" xfId="0" applyFont="1" applyAlignment="1">
      <alignment horizontal="distributed" vertical="center"/>
    </xf>
    <xf numFmtId="38" fontId="109" fillId="0" borderId="0" xfId="52" applyFont="1" applyAlignment="1">
      <alignment vertical="center"/>
    </xf>
    <xf numFmtId="0" fontId="109" fillId="0" borderId="0" xfId="0" applyFont="1" applyAlignment="1">
      <alignment vertical="center"/>
    </xf>
    <xf numFmtId="0" fontId="109" fillId="0" borderId="0" xfId="0" applyFont="1" applyAlignment="1">
      <alignment/>
    </xf>
    <xf numFmtId="0" fontId="109" fillId="0" borderId="0" xfId="0" applyFont="1" applyAlignment="1">
      <alignment horizontal="center" vertical="center"/>
    </xf>
    <xf numFmtId="38" fontId="108" fillId="0" borderId="0" xfId="52" applyFont="1" applyAlignment="1">
      <alignment vertical="center"/>
    </xf>
    <xf numFmtId="0" fontId="15" fillId="0" borderId="29" xfId="0" applyFont="1" applyBorder="1" applyAlignment="1">
      <alignment horizontal="centerContinuous" vertical="center"/>
    </xf>
    <xf numFmtId="0" fontId="15" fillId="0" borderId="25" xfId="0" applyFont="1" applyBorder="1" applyAlignment="1">
      <alignment horizontal="centerContinuous" vertical="center"/>
    </xf>
    <xf numFmtId="0" fontId="15" fillId="0" borderId="25" xfId="0" applyFont="1" applyFill="1" applyBorder="1" applyAlignment="1">
      <alignment horizontal="centerContinuous" vertical="center"/>
    </xf>
    <xf numFmtId="0" fontId="15" fillId="0" borderId="31" xfId="0" applyFont="1" applyFill="1" applyBorder="1" applyAlignment="1">
      <alignment horizontal="center" vertical="center"/>
    </xf>
    <xf numFmtId="0" fontId="15" fillId="0" borderId="19" xfId="0" applyFont="1" applyFill="1" applyBorder="1" applyAlignment="1">
      <alignment horizontal="center" vertical="center"/>
    </xf>
    <xf numFmtId="41" fontId="15" fillId="0" borderId="20" xfId="0" applyNumberFormat="1" applyFont="1" applyFill="1" applyBorder="1" applyAlignment="1">
      <alignment horizontal="right" vertical="center"/>
    </xf>
    <xf numFmtId="41" fontId="15" fillId="0" borderId="21" xfId="0" applyNumberFormat="1" applyFont="1" applyFill="1" applyBorder="1" applyAlignment="1">
      <alignment horizontal="right" vertical="center"/>
    </xf>
    <xf numFmtId="0" fontId="15" fillId="0" borderId="13" xfId="0" applyFont="1" applyFill="1" applyBorder="1" applyAlignment="1">
      <alignment horizontal="center" vertical="center"/>
    </xf>
    <xf numFmtId="41" fontId="15" fillId="0" borderId="22" xfId="0" applyNumberFormat="1" applyFont="1" applyFill="1" applyBorder="1" applyAlignment="1">
      <alignment horizontal="right" vertical="center"/>
    </xf>
    <xf numFmtId="0" fontId="13" fillId="0" borderId="23" xfId="0" applyFont="1" applyFill="1" applyBorder="1" applyAlignment="1">
      <alignment horizontal="center" vertical="center"/>
    </xf>
    <xf numFmtId="41" fontId="13" fillId="0" borderId="15" xfId="0" applyNumberFormat="1" applyFont="1" applyFill="1" applyBorder="1" applyAlignment="1">
      <alignment vertical="center"/>
    </xf>
    <xf numFmtId="41" fontId="13" fillId="0" borderId="15" xfId="0" applyNumberFormat="1" applyFont="1" applyFill="1" applyBorder="1" applyAlignment="1">
      <alignment horizontal="right" vertical="center"/>
    </xf>
    <xf numFmtId="0" fontId="113" fillId="0" borderId="0" xfId="0" applyFont="1" applyAlignment="1">
      <alignment vertical="center"/>
    </xf>
    <xf numFmtId="0" fontId="114" fillId="0" borderId="0" xfId="0" applyFont="1" applyAlignment="1">
      <alignment vertical="center"/>
    </xf>
    <xf numFmtId="0" fontId="5" fillId="0" borderId="0" xfId="73" applyFont="1" applyAlignment="1">
      <alignment vertical="center"/>
      <protection/>
    </xf>
    <xf numFmtId="0" fontId="18" fillId="0" borderId="0" xfId="73" applyFont="1" applyAlignment="1">
      <alignment/>
      <protection/>
    </xf>
    <xf numFmtId="0" fontId="4" fillId="0" borderId="0" xfId="73" applyFont="1">
      <alignment/>
      <protection/>
    </xf>
    <xf numFmtId="0" fontId="18" fillId="0" borderId="0" xfId="73" applyFont="1" applyAlignment="1">
      <alignment vertical="center"/>
      <protection/>
    </xf>
    <xf numFmtId="0" fontId="15" fillId="0" borderId="30" xfId="73" applyFont="1" applyBorder="1" applyAlignment="1">
      <alignment horizontal="right" wrapText="1"/>
      <protection/>
    </xf>
    <xf numFmtId="0" fontId="15" fillId="0" borderId="0" xfId="73" applyFont="1" applyAlignment="1">
      <alignment/>
      <protection/>
    </xf>
    <xf numFmtId="0" fontId="15" fillId="0" borderId="23" xfId="73" applyFont="1" applyBorder="1" applyAlignment="1">
      <alignment horizontal="left" vertical="center" wrapText="1"/>
      <protection/>
    </xf>
    <xf numFmtId="0" fontId="15" fillId="0" borderId="28" xfId="73" applyFont="1" applyBorder="1" applyAlignment="1">
      <alignment horizontal="center" vertical="center"/>
      <protection/>
    </xf>
    <xf numFmtId="0" fontId="15" fillId="0" borderId="31" xfId="73" applyFont="1" applyBorder="1" applyAlignment="1">
      <alignment horizontal="center" vertical="center" wrapText="1"/>
      <protection/>
    </xf>
    <xf numFmtId="0" fontId="15" fillId="0" borderId="0" xfId="73" applyFont="1">
      <alignment/>
      <protection/>
    </xf>
    <xf numFmtId="0" fontId="15" fillId="0" borderId="19" xfId="73" applyFont="1" applyFill="1" applyBorder="1" applyAlignment="1">
      <alignment horizontal="center" vertical="center"/>
      <protection/>
    </xf>
    <xf numFmtId="176" fontId="15" fillId="0" borderId="20" xfId="73" applyNumberFormat="1" applyFont="1" applyFill="1" applyBorder="1" applyAlignment="1">
      <alignment horizontal="right" vertical="center"/>
      <protection/>
    </xf>
    <xf numFmtId="176" fontId="15" fillId="0" borderId="21" xfId="73" applyNumberFormat="1" applyFont="1" applyFill="1" applyBorder="1" applyAlignment="1">
      <alignment horizontal="right" vertical="center"/>
      <protection/>
    </xf>
    <xf numFmtId="0" fontId="15" fillId="0" borderId="13" xfId="73" applyFont="1" applyFill="1" applyBorder="1" applyAlignment="1">
      <alignment horizontal="center" vertical="center"/>
      <protection/>
    </xf>
    <xf numFmtId="176" fontId="15" fillId="0" borderId="12" xfId="73" applyNumberFormat="1" applyFont="1" applyFill="1" applyBorder="1" applyAlignment="1">
      <alignment horizontal="right" vertical="center"/>
      <protection/>
    </xf>
    <xf numFmtId="176" fontId="15" fillId="0" borderId="22" xfId="73" applyNumberFormat="1" applyFont="1" applyFill="1" applyBorder="1" applyAlignment="1">
      <alignment horizontal="right" vertical="center"/>
      <protection/>
    </xf>
    <xf numFmtId="0" fontId="13" fillId="0" borderId="23" xfId="73" applyFont="1" applyFill="1" applyBorder="1" applyAlignment="1">
      <alignment horizontal="center" vertical="center"/>
      <protection/>
    </xf>
    <xf numFmtId="176" fontId="13" fillId="0" borderId="15" xfId="73" applyNumberFormat="1" applyFont="1" applyFill="1" applyBorder="1" applyAlignment="1">
      <alignment horizontal="right" vertical="center"/>
      <protection/>
    </xf>
    <xf numFmtId="176" fontId="13" fillId="0" borderId="16" xfId="73" applyNumberFormat="1" applyFont="1" applyFill="1" applyBorder="1" applyAlignment="1">
      <alignment horizontal="right" vertical="center"/>
      <protection/>
    </xf>
    <xf numFmtId="0" fontId="14" fillId="0" borderId="0" xfId="73" applyFont="1" applyAlignment="1">
      <alignment vertical="center"/>
      <protection/>
    </xf>
    <xf numFmtId="0" fontId="4" fillId="0" borderId="0" xfId="73" applyFont="1" applyAlignment="1">
      <alignment vertical="center"/>
      <protection/>
    </xf>
    <xf numFmtId="49" fontId="14" fillId="0" borderId="24" xfId="73" applyNumberFormat="1" applyFont="1" applyBorder="1" applyAlignment="1">
      <alignment horizontal="left" vertical="center"/>
      <protection/>
    </xf>
    <xf numFmtId="0" fontId="15" fillId="0" borderId="30" xfId="0" applyFont="1" applyBorder="1" applyAlignment="1">
      <alignment horizontal="right" vertical="center" wrapText="1"/>
    </xf>
    <xf numFmtId="0" fontId="15" fillId="0" borderId="23" xfId="0" applyFont="1" applyBorder="1" applyAlignment="1">
      <alignment horizontal="left" vertical="center" wrapText="1"/>
    </xf>
    <xf numFmtId="176" fontId="15" fillId="0" borderId="21" xfId="0" applyNumberFormat="1" applyFont="1" applyFill="1" applyBorder="1" applyAlignment="1">
      <alignment vertical="center"/>
    </xf>
    <xf numFmtId="176" fontId="13" fillId="0" borderId="15" xfId="0" applyNumberFormat="1" applyFont="1" applyFill="1" applyBorder="1" applyAlignment="1">
      <alignment vertical="center"/>
    </xf>
    <xf numFmtId="176" fontId="13" fillId="0" borderId="16" xfId="0" applyNumberFormat="1" applyFont="1" applyFill="1" applyBorder="1" applyAlignment="1">
      <alignment vertical="center"/>
    </xf>
    <xf numFmtId="0" fontId="4" fillId="0" borderId="0" xfId="0" applyFont="1" applyAlignment="1">
      <alignment horizontal="right"/>
    </xf>
    <xf numFmtId="0" fontId="15" fillId="0" borderId="23" xfId="0" applyFont="1" applyBorder="1" applyAlignment="1">
      <alignment horizontal="centerContinuous" vertical="center"/>
    </xf>
    <xf numFmtId="0" fontId="15" fillId="0" borderId="23" xfId="0" applyFont="1" applyBorder="1" applyAlignment="1">
      <alignment horizontal="center" vertical="center"/>
    </xf>
    <xf numFmtId="41" fontId="15" fillId="0" borderId="21" xfId="0" applyNumberFormat="1" applyFont="1" applyFill="1" applyBorder="1" applyAlignment="1">
      <alignment vertical="center"/>
    </xf>
    <xf numFmtId="41" fontId="15" fillId="0" borderId="22" xfId="0" applyNumberFormat="1" applyFont="1" applyFill="1" applyBorder="1" applyAlignment="1">
      <alignment vertical="center"/>
    </xf>
    <xf numFmtId="41" fontId="13" fillId="0" borderId="15" xfId="0" applyNumberFormat="1" applyFont="1" applyBorder="1" applyAlignment="1">
      <alignment vertical="center"/>
    </xf>
    <xf numFmtId="41" fontId="13" fillId="0" borderId="16" xfId="0" applyNumberFormat="1" applyFont="1" applyFill="1" applyBorder="1" applyAlignment="1">
      <alignment vertical="center"/>
    </xf>
    <xf numFmtId="0" fontId="14" fillId="0" borderId="17" xfId="0" applyFont="1" applyBorder="1" applyAlignment="1">
      <alignment horizontal="right"/>
    </xf>
    <xf numFmtId="176" fontId="13" fillId="0" borderId="15" xfId="0" applyNumberFormat="1" applyFont="1" applyFill="1" applyBorder="1" applyAlignment="1">
      <alignment horizontal="right" vertical="center"/>
    </xf>
    <xf numFmtId="187" fontId="15" fillId="0" borderId="21" xfId="0" applyNumberFormat="1" applyFont="1" applyFill="1" applyBorder="1" applyAlignment="1">
      <alignment vertical="center"/>
    </xf>
    <xf numFmtId="187" fontId="15" fillId="0" borderId="22" xfId="0" applyNumberFormat="1" applyFont="1" applyFill="1" applyBorder="1" applyAlignment="1">
      <alignment vertical="center"/>
    </xf>
    <xf numFmtId="0" fontId="40" fillId="0" borderId="0" xfId="0" applyFont="1" applyAlignment="1">
      <alignment horizontal="right" vertical="center"/>
    </xf>
    <xf numFmtId="189" fontId="4" fillId="0" borderId="0" xfId="0" applyNumberFormat="1" applyFont="1" applyAlignment="1">
      <alignment/>
    </xf>
    <xf numFmtId="0" fontId="15" fillId="0" borderId="24" xfId="0" applyFont="1" applyFill="1" applyBorder="1" applyAlignment="1">
      <alignment horizontal="center" vertical="center"/>
    </xf>
    <xf numFmtId="176" fontId="15" fillId="0" borderId="24" xfId="0" applyNumberFormat="1" applyFont="1" applyFill="1" applyBorder="1" applyAlignment="1">
      <alignment vertical="center"/>
    </xf>
    <xf numFmtId="0" fontId="106" fillId="0" borderId="0" xfId="0" applyFont="1" applyAlignment="1">
      <alignment vertical="center"/>
    </xf>
    <xf numFmtId="0" fontId="105" fillId="0" borderId="0" xfId="0" applyFont="1" applyAlignment="1">
      <alignment/>
    </xf>
    <xf numFmtId="0" fontId="115" fillId="0" borderId="0" xfId="0" applyFont="1" applyAlignment="1">
      <alignment/>
    </xf>
    <xf numFmtId="0" fontId="5" fillId="0" borderId="0" xfId="76" applyFont="1" applyBorder="1" applyAlignment="1">
      <alignment vertical="center"/>
      <protection/>
    </xf>
    <xf numFmtId="0" fontId="4" fillId="0" borderId="0" xfId="76" applyFont="1" applyBorder="1" applyAlignment="1">
      <alignment vertical="center"/>
      <protection/>
    </xf>
    <xf numFmtId="0" fontId="5" fillId="0" borderId="17" xfId="76" applyFont="1" applyBorder="1" applyAlignment="1">
      <alignment vertical="center"/>
      <protection/>
    </xf>
    <xf numFmtId="0" fontId="4" fillId="0" borderId="17" xfId="76" applyFont="1" applyFill="1" applyBorder="1" applyAlignment="1">
      <alignment vertical="center"/>
      <protection/>
    </xf>
    <xf numFmtId="0" fontId="4" fillId="0" borderId="17" xfId="76" applyFont="1" applyBorder="1" applyAlignment="1">
      <alignment vertical="center"/>
      <protection/>
    </xf>
    <xf numFmtId="0" fontId="14" fillId="0" borderId="17" xfId="78" applyFont="1" applyBorder="1" applyAlignment="1">
      <alignment horizontal="right" vertical="center"/>
      <protection/>
    </xf>
    <xf numFmtId="0" fontId="15" fillId="0" borderId="30" xfId="76" applyFont="1" applyFill="1" applyBorder="1" applyAlignment="1">
      <alignment horizontal="right" vertical="center"/>
      <protection/>
    </xf>
    <xf numFmtId="0" fontId="15" fillId="0" borderId="23" xfId="76" applyFont="1" applyFill="1" applyBorder="1" applyAlignment="1">
      <alignment horizontal="left" vertical="center"/>
      <protection/>
    </xf>
    <xf numFmtId="0" fontId="15" fillId="0" borderId="15" xfId="76" applyFont="1" applyFill="1" applyBorder="1" applyAlignment="1">
      <alignment horizontal="center" vertical="center"/>
      <protection/>
    </xf>
    <xf numFmtId="0" fontId="15" fillId="0" borderId="14" xfId="76" applyFont="1" applyFill="1" applyBorder="1" applyAlignment="1">
      <alignment horizontal="center" vertical="center"/>
      <protection/>
    </xf>
    <xf numFmtId="0" fontId="15" fillId="0" borderId="19" xfId="76" applyFont="1" applyFill="1" applyBorder="1" applyAlignment="1">
      <alignment horizontal="center" vertical="center"/>
      <protection/>
    </xf>
    <xf numFmtId="176" fontId="15" fillId="0" borderId="20" xfId="76" applyNumberFormat="1" applyFont="1" applyFill="1" applyBorder="1" applyAlignment="1">
      <alignment horizontal="right" vertical="center"/>
      <protection/>
    </xf>
    <xf numFmtId="176" fontId="15" fillId="0" borderId="24" xfId="76" applyNumberFormat="1" applyFont="1" applyFill="1" applyBorder="1" applyAlignment="1">
      <alignment horizontal="right" vertical="center"/>
      <protection/>
    </xf>
    <xf numFmtId="176" fontId="15" fillId="0" borderId="21" xfId="76" applyNumberFormat="1" applyFont="1" applyFill="1" applyBorder="1" applyAlignment="1">
      <alignment horizontal="right" vertical="center"/>
      <protection/>
    </xf>
    <xf numFmtId="0" fontId="15" fillId="0" borderId="13" xfId="76" applyFont="1" applyFill="1" applyBorder="1" applyAlignment="1">
      <alignment horizontal="center" vertical="center"/>
      <protection/>
    </xf>
    <xf numFmtId="176" fontId="15" fillId="0" borderId="12" xfId="76" applyNumberFormat="1" applyFont="1" applyFill="1" applyBorder="1" applyAlignment="1">
      <alignment horizontal="right" vertical="center"/>
      <protection/>
    </xf>
    <xf numFmtId="176" fontId="15" fillId="0" borderId="0" xfId="76" applyNumberFormat="1" applyFont="1" applyFill="1" applyBorder="1" applyAlignment="1">
      <alignment horizontal="right" vertical="center"/>
      <protection/>
    </xf>
    <xf numFmtId="176" fontId="15" fillId="0" borderId="22" xfId="76" applyNumberFormat="1" applyFont="1" applyFill="1" applyBorder="1" applyAlignment="1">
      <alignment horizontal="right" vertical="center"/>
      <protection/>
    </xf>
    <xf numFmtId="0" fontId="13" fillId="0" borderId="23" xfId="76" applyFont="1" applyFill="1" applyBorder="1" applyAlignment="1">
      <alignment horizontal="center" vertical="center"/>
      <protection/>
    </xf>
    <xf numFmtId="176" fontId="13" fillId="0" borderId="15" xfId="76" applyNumberFormat="1" applyFont="1" applyFill="1" applyBorder="1" applyAlignment="1">
      <alignment horizontal="right" vertical="center"/>
      <protection/>
    </xf>
    <xf numFmtId="176" fontId="13" fillId="0" borderId="14" xfId="76" applyNumberFormat="1" applyFont="1" applyFill="1" applyBorder="1" applyAlignment="1">
      <alignment horizontal="right" vertical="center"/>
      <protection/>
    </xf>
    <xf numFmtId="176" fontId="13" fillId="0" borderId="16" xfId="76" applyNumberFormat="1" applyFont="1" applyFill="1" applyBorder="1" applyAlignment="1">
      <alignment horizontal="right" vertical="center"/>
      <protection/>
    </xf>
    <xf numFmtId="0" fontId="14" fillId="0" borderId="0" xfId="75" applyFont="1" applyFill="1" applyAlignment="1">
      <alignment vertical="center"/>
      <protection/>
    </xf>
    <xf numFmtId="0" fontId="14" fillId="0" borderId="0" xfId="76" applyFont="1" applyFill="1" applyAlignment="1">
      <alignment vertical="center"/>
      <protection/>
    </xf>
    <xf numFmtId="0" fontId="39" fillId="0" borderId="0" xfId="76" applyFont="1" applyFill="1">
      <alignment/>
      <protection/>
    </xf>
    <xf numFmtId="0" fontId="14" fillId="0" borderId="0" xfId="78" applyFont="1" applyFill="1" applyAlignment="1">
      <alignment horizontal="right" vertical="center"/>
      <protection/>
    </xf>
    <xf numFmtId="0" fontId="0" fillId="0" borderId="0" xfId="0" applyAlignment="1">
      <alignment/>
    </xf>
    <xf numFmtId="0" fontId="5" fillId="0" borderId="0" xfId="80" applyFont="1" applyAlignment="1">
      <alignment vertical="center"/>
      <protection/>
    </xf>
    <xf numFmtId="0" fontId="5" fillId="0" borderId="0" xfId="80" applyFont="1" applyAlignment="1">
      <alignment/>
      <protection/>
    </xf>
    <xf numFmtId="0" fontId="5" fillId="0" borderId="0" xfId="80" applyFont="1">
      <alignment/>
      <protection/>
    </xf>
    <xf numFmtId="0" fontId="14" fillId="0" borderId="0" xfId="80" applyFont="1" applyAlignment="1">
      <alignment horizontal="right" vertical="center"/>
      <protection/>
    </xf>
    <xf numFmtId="0" fontId="15" fillId="0" borderId="30" xfId="80" applyFont="1" applyFill="1" applyBorder="1" applyAlignment="1">
      <alignment horizontal="right" vertical="center"/>
      <protection/>
    </xf>
    <xf numFmtId="0" fontId="15" fillId="0" borderId="23" xfId="80" applyFont="1" applyFill="1" applyBorder="1" applyAlignment="1">
      <alignment horizontal="left" vertical="center"/>
      <protection/>
    </xf>
    <xf numFmtId="0" fontId="15" fillId="0" borderId="23" xfId="80" applyFont="1" applyFill="1" applyBorder="1" applyAlignment="1">
      <alignment horizontal="center" vertical="center"/>
      <protection/>
    </xf>
    <xf numFmtId="0" fontId="15" fillId="0" borderId="14" xfId="80" applyFont="1" applyFill="1" applyBorder="1" applyAlignment="1">
      <alignment horizontal="center" vertical="center"/>
      <protection/>
    </xf>
    <xf numFmtId="0" fontId="15" fillId="0" borderId="16" xfId="80" applyFont="1" applyFill="1" applyBorder="1" applyAlignment="1">
      <alignment horizontal="center" vertical="center"/>
      <protection/>
    </xf>
    <xf numFmtId="0" fontId="15" fillId="0" borderId="19" xfId="80" applyFont="1" applyFill="1" applyBorder="1" applyAlignment="1">
      <alignment horizontal="center" vertical="center"/>
      <protection/>
    </xf>
    <xf numFmtId="176" fontId="15" fillId="0" borderId="20" xfId="80" applyNumberFormat="1" applyFont="1" applyFill="1" applyBorder="1" applyAlignment="1">
      <alignment vertical="center"/>
      <protection/>
    </xf>
    <xf numFmtId="176" fontId="15" fillId="0" borderId="20" xfId="75" applyNumberFormat="1" applyFont="1" applyFill="1" applyBorder="1" applyAlignment="1">
      <alignment horizontal="right" vertical="center"/>
      <protection/>
    </xf>
    <xf numFmtId="176" fontId="15" fillId="0" borderId="21" xfId="80" applyNumberFormat="1" applyFont="1" applyFill="1" applyBorder="1" applyAlignment="1">
      <alignment vertical="center"/>
      <protection/>
    </xf>
    <xf numFmtId="0" fontId="15" fillId="0" borderId="13" xfId="80" applyFont="1" applyFill="1" applyBorder="1" applyAlignment="1">
      <alignment horizontal="center" vertical="center"/>
      <protection/>
    </xf>
    <xf numFmtId="176" fontId="15" fillId="0" borderId="12" xfId="80" applyNumberFormat="1" applyFont="1" applyFill="1" applyBorder="1" applyAlignment="1">
      <alignment vertical="center"/>
      <protection/>
    </xf>
    <xf numFmtId="176" fontId="15" fillId="0" borderId="12" xfId="75" applyNumberFormat="1" applyFont="1" applyFill="1" applyBorder="1" applyAlignment="1">
      <alignment horizontal="right" vertical="center"/>
      <protection/>
    </xf>
    <xf numFmtId="176" fontId="15" fillId="0" borderId="22" xfId="80" applyNumberFormat="1" applyFont="1" applyFill="1" applyBorder="1" applyAlignment="1">
      <alignment vertical="center"/>
      <protection/>
    </xf>
    <xf numFmtId="0" fontId="13" fillId="0" borderId="23" xfId="80" applyFont="1" applyFill="1" applyBorder="1" applyAlignment="1">
      <alignment horizontal="center" vertical="center"/>
      <protection/>
    </xf>
    <xf numFmtId="0" fontId="14" fillId="0" borderId="0" xfId="75" applyFont="1" applyAlignment="1">
      <alignment vertical="center"/>
      <protection/>
    </xf>
    <xf numFmtId="176" fontId="105" fillId="0" borderId="0" xfId="0" applyNumberFormat="1" applyFont="1" applyAlignment="1">
      <alignment/>
    </xf>
    <xf numFmtId="0" fontId="105" fillId="0" borderId="0" xfId="0" applyFont="1" applyAlignment="1">
      <alignment horizontal="right"/>
    </xf>
    <xf numFmtId="0" fontId="5" fillId="0" borderId="0" xfId="79" applyFont="1" applyAlignment="1">
      <alignment vertical="center"/>
      <protection/>
    </xf>
    <xf numFmtId="0" fontId="5" fillId="0" borderId="0" xfId="79" applyFont="1" applyAlignment="1">
      <alignment/>
      <protection/>
    </xf>
    <xf numFmtId="0" fontId="5" fillId="0" borderId="0" xfId="79" applyFont="1">
      <alignment/>
      <protection/>
    </xf>
    <xf numFmtId="0" fontId="14" fillId="0" borderId="0" xfId="79" applyFont="1" applyAlignment="1">
      <alignment horizontal="right" vertical="center"/>
      <protection/>
    </xf>
    <xf numFmtId="0" fontId="15" fillId="0" borderId="30" xfId="79" applyFont="1" applyFill="1" applyBorder="1" applyAlignment="1">
      <alignment horizontal="right" vertical="center"/>
      <protection/>
    </xf>
    <xf numFmtId="0" fontId="15" fillId="0" borderId="23" xfId="79" applyFont="1" applyFill="1" applyBorder="1" applyAlignment="1">
      <alignment horizontal="left" vertical="center"/>
      <protection/>
    </xf>
    <xf numFmtId="0" fontId="15" fillId="0" borderId="23" xfId="79" applyFont="1" applyFill="1" applyBorder="1" applyAlignment="1">
      <alignment horizontal="center" vertical="center"/>
      <protection/>
    </xf>
    <xf numFmtId="0" fontId="15" fillId="0" borderId="14" xfId="79" applyFont="1" applyFill="1" applyBorder="1" applyAlignment="1">
      <alignment horizontal="center" vertical="center"/>
      <protection/>
    </xf>
    <xf numFmtId="0" fontId="15" fillId="0" borderId="16" xfId="79" applyFont="1" applyFill="1" applyBorder="1" applyAlignment="1">
      <alignment horizontal="center" vertical="center"/>
      <protection/>
    </xf>
    <xf numFmtId="0" fontId="15" fillId="0" borderId="19" xfId="79" applyFont="1" applyFill="1" applyBorder="1" applyAlignment="1">
      <alignment horizontal="center" vertical="center"/>
      <protection/>
    </xf>
    <xf numFmtId="176" fontId="15" fillId="0" borderId="19" xfId="79" applyNumberFormat="1" applyFont="1" applyFill="1" applyBorder="1" applyAlignment="1">
      <alignment vertical="center"/>
      <protection/>
    </xf>
    <xf numFmtId="176" fontId="15" fillId="0" borderId="24" xfId="79" applyNumberFormat="1" applyFont="1" applyFill="1" applyBorder="1" applyAlignment="1">
      <alignment vertical="center"/>
      <protection/>
    </xf>
    <xf numFmtId="176" fontId="15" fillId="0" borderId="21" xfId="79" applyNumberFormat="1" applyFont="1" applyFill="1" applyBorder="1" applyAlignment="1">
      <alignment vertical="center"/>
      <protection/>
    </xf>
    <xf numFmtId="0" fontId="15" fillId="0" borderId="13" xfId="79" applyFont="1" applyFill="1" applyBorder="1" applyAlignment="1">
      <alignment horizontal="center" vertical="center"/>
      <protection/>
    </xf>
    <xf numFmtId="176" fontId="15" fillId="0" borderId="13" xfId="79" applyNumberFormat="1" applyFont="1" applyFill="1" applyBorder="1" applyAlignment="1">
      <alignment vertical="center"/>
      <protection/>
    </xf>
    <xf numFmtId="176" fontId="15" fillId="0" borderId="0" xfId="79" applyNumberFormat="1" applyFont="1" applyFill="1" applyBorder="1" applyAlignment="1">
      <alignment vertical="center"/>
      <protection/>
    </xf>
    <xf numFmtId="176" fontId="15" fillId="0" borderId="22" xfId="79" applyNumberFormat="1" applyFont="1" applyFill="1" applyBorder="1" applyAlignment="1">
      <alignment vertical="center"/>
      <protection/>
    </xf>
    <xf numFmtId="0" fontId="13" fillId="0" borderId="23" xfId="79" applyFont="1" applyFill="1" applyBorder="1" applyAlignment="1">
      <alignment horizontal="center" vertical="center"/>
      <protection/>
    </xf>
    <xf numFmtId="176" fontId="13" fillId="0" borderId="23" xfId="79" applyNumberFormat="1" applyFont="1" applyFill="1" applyBorder="1" applyAlignment="1">
      <alignment vertical="center"/>
      <protection/>
    </xf>
    <xf numFmtId="176" fontId="13" fillId="0" borderId="15" xfId="75" applyNumberFormat="1" applyFont="1" applyFill="1" applyBorder="1" applyAlignment="1">
      <alignment horizontal="right" vertical="center"/>
      <protection/>
    </xf>
    <xf numFmtId="176" fontId="13" fillId="0" borderId="14" xfId="79" applyNumberFormat="1" applyFont="1" applyFill="1" applyBorder="1" applyAlignment="1">
      <alignment vertical="center"/>
      <protection/>
    </xf>
    <xf numFmtId="176" fontId="13" fillId="0" borderId="16" xfId="79" applyNumberFormat="1" applyFont="1" applyFill="1" applyBorder="1" applyAlignment="1">
      <alignment vertical="center"/>
      <protection/>
    </xf>
    <xf numFmtId="176" fontId="14" fillId="0" borderId="0" xfId="0" applyNumberFormat="1" applyFont="1" applyAlignment="1">
      <alignment/>
    </xf>
    <xf numFmtId="0" fontId="14" fillId="0" borderId="0" xfId="0" applyFont="1" applyAlignment="1">
      <alignment horizontal="right"/>
    </xf>
    <xf numFmtId="0" fontId="5" fillId="0" borderId="0" xfId="83" applyFont="1" applyBorder="1" applyAlignment="1">
      <alignment vertical="center"/>
      <protection/>
    </xf>
    <xf numFmtId="0" fontId="4" fillId="0" borderId="0" xfId="87" applyFont="1" applyAlignment="1">
      <alignment/>
      <protection/>
    </xf>
    <xf numFmtId="0" fontId="4" fillId="0" borderId="0" xfId="83" applyFont="1" applyBorder="1" applyAlignment="1">
      <alignment/>
      <protection/>
    </xf>
    <xf numFmtId="0" fontId="14" fillId="0" borderId="0" xfId="83" applyFont="1" applyBorder="1" applyAlignment="1">
      <alignment horizontal="right"/>
      <protection/>
    </xf>
    <xf numFmtId="0" fontId="4" fillId="0" borderId="0" xfId="87" applyFont="1">
      <alignment/>
      <protection/>
    </xf>
    <xf numFmtId="0" fontId="4" fillId="0" borderId="0" xfId="83" applyFont="1" applyBorder="1" applyAlignment="1">
      <alignment vertical="center"/>
      <protection/>
    </xf>
    <xf numFmtId="0" fontId="14" fillId="0" borderId="0" xfId="83" applyFont="1" applyBorder="1" applyAlignment="1">
      <alignment horizontal="right" vertical="center"/>
      <protection/>
    </xf>
    <xf numFmtId="0" fontId="12" fillId="0" borderId="26" xfId="83" applyFont="1" applyFill="1" applyBorder="1" applyAlignment="1" applyProtection="1">
      <alignment horizontal="centerContinuous" vertical="center"/>
      <protection/>
    </xf>
    <xf numFmtId="0" fontId="12" fillId="0" borderId="27" xfId="83" applyFont="1" applyFill="1" applyBorder="1" applyAlignment="1" applyProtection="1">
      <alignment horizontal="centerContinuous" vertical="center"/>
      <protection/>
    </xf>
    <xf numFmtId="0" fontId="12" fillId="0" borderId="18" xfId="83" applyFont="1" applyBorder="1" applyAlignment="1">
      <alignment horizontal="center" vertical="distributed" textRotation="255"/>
      <protection/>
    </xf>
    <xf numFmtId="0" fontId="12" fillId="0" borderId="20" xfId="83" applyFont="1" applyFill="1" applyBorder="1" applyAlignment="1" applyProtection="1">
      <alignment horizontal="center" vertical="distributed" textRotation="255"/>
      <protection/>
    </xf>
    <xf numFmtId="0" fontId="12" fillId="0" borderId="20" xfId="83" applyFont="1" applyBorder="1" applyAlignment="1" applyProtection="1">
      <alignment horizontal="center" vertical="distributed" textRotation="255"/>
      <protection/>
    </xf>
    <xf numFmtId="0" fontId="12" fillId="0" borderId="20" xfId="83" applyFont="1" applyBorder="1" applyAlignment="1" applyProtection="1">
      <alignment horizontal="center" vertical="distributed" textRotation="255" wrapText="1"/>
      <protection/>
    </xf>
    <xf numFmtId="0" fontId="14" fillId="0" borderId="13" xfId="83" applyFont="1" applyBorder="1" applyAlignment="1">
      <alignment horizontal="left" vertical="justify" wrapText="1"/>
      <protection/>
    </xf>
    <xf numFmtId="0" fontId="12" fillId="0" borderId="12" xfId="83" applyFont="1" applyFill="1" applyBorder="1" applyAlignment="1" applyProtection="1">
      <alignment horizontal="center" vertical="distributed" textRotation="255"/>
      <protection/>
    </xf>
    <xf numFmtId="0" fontId="12" fillId="0" borderId="12" xfId="83" applyFont="1" applyBorder="1" applyAlignment="1" applyProtection="1">
      <alignment horizontal="center" vertical="distributed" textRotation="255"/>
      <protection/>
    </xf>
    <xf numFmtId="0" fontId="12" fillId="0" borderId="12" xfId="83" applyFont="1" applyBorder="1" applyAlignment="1" applyProtection="1">
      <alignment horizontal="center" vertical="distributed" textRotation="255" wrapText="1"/>
      <protection/>
    </xf>
    <xf numFmtId="0" fontId="12" fillId="0" borderId="23" xfId="83" applyFont="1" applyBorder="1" applyAlignment="1">
      <alignment horizontal="left" vertical="justify" wrapText="1"/>
      <protection/>
    </xf>
    <xf numFmtId="0" fontId="12" fillId="0" borderId="15" xfId="83" applyFont="1" applyBorder="1" applyAlignment="1">
      <alignment horizontal="center" vertical="distributed" textRotation="255"/>
      <protection/>
    </xf>
    <xf numFmtId="0" fontId="12" fillId="0" borderId="15" xfId="83" applyFont="1" applyFill="1" applyBorder="1" applyAlignment="1" applyProtection="1">
      <alignment horizontal="center" vertical="distributed" textRotation="255"/>
      <protection/>
    </xf>
    <xf numFmtId="0" fontId="12" fillId="0" borderId="15" xfId="83" applyFont="1" applyBorder="1" applyAlignment="1" applyProtection="1">
      <alignment horizontal="center" vertical="distributed" textRotation="255"/>
      <protection/>
    </xf>
    <xf numFmtId="0" fontId="12" fillId="0" borderId="15" xfId="83" applyFont="1" applyBorder="1" applyAlignment="1" applyProtection="1">
      <alignment horizontal="center" vertical="distributed" textRotation="255" wrapText="1"/>
      <protection/>
    </xf>
    <xf numFmtId="0" fontId="12" fillId="0" borderId="16" xfId="83" applyFont="1" applyBorder="1" applyAlignment="1">
      <alignment horizontal="center" vertical="distributed" textRotation="255"/>
      <protection/>
    </xf>
    <xf numFmtId="38" fontId="13" fillId="0" borderId="15" xfId="50" applyFont="1" applyFill="1" applyBorder="1" applyAlignment="1">
      <alignment horizontal="right" vertical="center"/>
    </xf>
    <xf numFmtId="0" fontId="4" fillId="0" borderId="0" xfId="0" applyFont="1" applyFill="1" applyBorder="1" applyAlignment="1">
      <alignment/>
    </xf>
    <xf numFmtId="0" fontId="4" fillId="0" borderId="0" xfId="87" applyFont="1" applyFill="1" applyAlignment="1">
      <alignment vertical="center"/>
      <protection/>
    </xf>
    <xf numFmtId="0" fontId="14" fillId="0" borderId="0" xfId="83" applyFont="1" applyFill="1" applyAlignment="1">
      <alignment vertical="center"/>
      <protection/>
    </xf>
    <xf numFmtId="0" fontId="14" fillId="0" borderId="0" xfId="83" applyFont="1" applyFill="1" applyAlignment="1">
      <alignment horizontal="right" vertical="center"/>
      <protection/>
    </xf>
    <xf numFmtId="0" fontId="14" fillId="0" borderId="24" xfId="87" applyFont="1" applyFill="1" applyBorder="1" applyAlignment="1">
      <alignment horizontal="right" vertical="center"/>
      <protection/>
    </xf>
    <xf numFmtId="0" fontId="14" fillId="0" borderId="0" xfId="87" applyFont="1" applyFill="1" applyBorder="1" applyAlignment="1">
      <alignment horizontal="right" vertical="center"/>
      <protection/>
    </xf>
    <xf numFmtId="0" fontId="4" fillId="0" borderId="0" xfId="0" applyFont="1" applyFill="1" applyAlignment="1">
      <alignment horizontal="right" vertical="center"/>
    </xf>
    <xf numFmtId="0" fontId="14" fillId="0" borderId="0" xfId="87" applyFont="1" applyFill="1" applyAlignment="1">
      <alignment horizontal="right" vertical="center"/>
      <protection/>
    </xf>
    <xf numFmtId="0" fontId="105" fillId="0" borderId="0" xfId="86" applyFont="1" applyAlignment="1">
      <alignment vertical="center"/>
      <protection/>
    </xf>
    <xf numFmtId="0" fontId="105" fillId="0" borderId="0" xfId="86" applyFont="1" applyAlignment="1">
      <alignment horizontal="left" vertical="center"/>
      <protection/>
    </xf>
    <xf numFmtId="0" fontId="116" fillId="0" borderId="0" xfId="86" applyFont="1">
      <alignment/>
      <protection/>
    </xf>
    <xf numFmtId="0" fontId="105" fillId="0" borderId="0" xfId="86" applyFont="1" applyAlignment="1">
      <alignment horizontal="right" vertical="center"/>
      <protection/>
    </xf>
    <xf numFmtId="0" fontId="116" fillId="0" borderId="0" xfId="86" applyFont="1" applyAlignment="1">
      <alignment horizontal="right" vertical="center"/>
      <protection/>
    </xf>
    <xf numFmtId="0" fontId="106" fillId="0" borderId="0" xfId="86" applyFont="1" applyAlignment="1">
      <alignment vertical="center"/>
      <protection/>
    </xf>
    <xf numFmtId="0" fontId="109" fillId="0" borderId="0" xfId="0" applyFont="1" applyAlignment="1">
      <alignment horizontal="right"/>
    </xf>
    <xf numFmtId="177" fontId="111" fillId="0" borderId="13" xfId="0" applyNumberFormat="1" applyFont="1" applyBorder="1" applyAlignment="1">
      <alignment horizontal="center" vertical="center"/>
    </xf>
    <xf numFmtId="177" fontId="111" fillId="0" borderId="12" xfId="0" applyNumberFormat="1" applyFont="1" applyBorder="1" applyAlignment="1">
      <alignment vertical="center"/>
    </xf>
    <xf numFmtId="177" fontId="111" fillId="0" borderId="22" xfId="0" applyNumberFormat="1" applyFont="1" applyFill="1" applyBorder="1" applyAlignment="1">
      <alignment vertical="center"/>
    </xf>
    <xf numFmtId="177" fontId="110" fillId="0" borderId="23" xfId="0" applyNumberFormat="1" applyFont="1" applyBorder="1" applyAlignment="1">
      <alignment horizontal="center" vertical="center"/>
    </xf>
    <xf numFmtId="177" fontId="110" fillId="0" borderId="16" xfId="0" applyNumberFormat="1" applyFont="1" applyFill="1" applyBorder="1" applyAlignment="1">
      <alignment vertical="center"/>
    </xf>
    <xf numFmtId="0" fontId="106" fillId="0" borderId="0" xfId="0" applyFont="1" applyAlignment="1">
      <alignment horizontal="center"/>
    </xf>
    <xf numFmtId="0" fontId="105" fillId="0" borderId="17" xfId="0" applyFont="1" applyBorder="1" applyAlignment="1">
      <alignment horizontal="right" vertical="center"/>
    </xf>
    <xf numFmtId="176" fontId="106" fillId="0" borderId="0" xfId="0" applyNumberFormat="1" applyFont="1" applyAlignment="1">
      <alignment horizontal="center"/>
    </xf>
    <xf numFmtId="0" fontId="14" fillId="0" borderId="0" xfId="0" applyFont="1" applyAlignment="1">
      <alignment vertical="top"/>
    </xf>
    <xf numFmtId="0" fontId="117" fillId="0" borderId="0" xfId="86" applyFont="1">
      <alignment/>
      <protection/>
    </xf>
    <xf numFmtId="0" fontId="109" fillId="0" borderId="0" xfId="86" applyFont="1">
      <alignment/>
      <protection/>
    </xf>
    <xf numFmtId="176" fontId="109" fillId="0" borderId="0" xfId="86" applyNumberFormat="1" applyFont="1">
      <alignment/>
      <protection/>
    </xf>
    <xf numFmtId="0" fontId="105" fillId="0" borderId="0" xfId="86" applyFont="1" applyAlignment="1">
      <alignment horizontal="left"/>
      <protection/>
    </xf>
    <xf numFmtId="0" fontId="116" fillId="0" borderId="0" xfId="86" applyFont="1" applyAlignment="1">
      <alignment horizontal="left" shrinkToFit="1"/>
      <protection/>
    </xf>
    <xf numFmtId="0" fontId="109" fillId="0" borderId="13" xfId="0" applyFont="1" applyBorder="1" applyAlignment="1">
      <alignment horizontal="center" vertical="center"/>
    </xf>
    <xf numFmtId="0" fontId="108" fillId="0" borderId="23" xfId="0" applyFont="1" applyBorder="1" applyAlignment="1">
      <alignment horizontal="center" vertical="center"/>
    </xf>
    <xf numFmtId="177" fontId="111" fillId="0" borderId="12" xfId="0" applyNumberFormat="1" applyFont="1" applyFill="1" applyBorder="1" applyAlignment="1">
      <alignment vertical="center"/>
    </xf>
    <xf numFmtId="177" fontId="110" fillId="0" borderId="15" xfId="0" applyNumberFormat="1" applyFont="1" applyFill="1" applyBorder="1" applyAlignment="1">
      <alignment vertical="center"/>
    </xf>
    <xf numFmtId="177" fontId="106" fillId="0" borderId="0" xfId="0" applyNumberFormat="1" applyFont="1" applyAlignment="1">
      <alignment/>
    </xf>
    <xf numFmtId="0" fontId="109" fillId="0" borderId="0" xfId="66" applyFont="1" applyAlignment="1">
      <alignment vertical="center"/>
      <protection/>
    </xf>
    <xf numFmtId="0" fontId="109" fillId="0" borderId="0" xfId="66" applyFont="1" applyBorder="1" applyAlignment="1">
      <alignment vertical="center"/>
      <protection/>
    </xf>
    <xf numFmtId="0" fontId="106" fillId="0" borderId="0" xfId="66" applyFont="1" applyBorder="1" applyAlignment="1">
      <alignment vertical="center"/>
      <protection/>
    </xf>
    <xf numFmtId="0" fontId="106" fillId="0" borderId="0" xfId="66" applyFont="1" applyAlignment="1">
      <alignment vertical="center"/>
      <protection/>
    </xf>
    <xf numFmtId="0" fontId="5" fillId="0" borderId="0" xfId="66" applyFont="1" applyBorder="1" applyAlignment="1">
      <alignment vertical="center"/>
      <protection/>
    </xf>
    <xf numFmtId="0" fontId="17" fillId="0" borderId="0" xfId="66" applyFont="1" applyBorder="1" applyAlignment="1">
      <alignment/>
      <protection/>
    </xf>
    <xf numFmtId="0" fontId="12" fillId="0" borderId="0" xfId="66" applyFont="1" applyBorder="1" applyAlignment="1">
      <alignment/>
      <protection/>
    </xf>
    <xf numFmtId="0" fontId="5" fillId="0" borderId="17" xfId="66" applyFont="1" applyBorder="1" applyAlignment="1">
      <alignment vertical="center"/>
      <protection/>
    </xf>
    <xf numFmtId="0" fontId="17" fillId="0" borderId="17" xfId="66" applyFont="1" applyBorder="1" applyAlignment="1">
      <alignment vertical="center"/>
      <protection/>
    </xf>
    <xf numFmtId="0" fontId="12" fillId="0" borderId="17" xfId="66" applyFont="1" applyBorder="1" applyAlignment="1">
      <alignment vertical="center"/>
      <protection/>
    </xf>
    <xf numFmtId="0" fontId="14" fillId="0" borderId="0" xfId="66" applyFont="1" applyAlignment="1">
      <alignment horizontal="right" vertical="center"/>
      <protection/>
    </xf>
    <xf numFmtId="0" fontId="12" fillId="0" borderId="16" xfId="66" applyFont="1" applyBorder="1" applyAlignment="1">
      <alignment horizontal="centerContinuous" vertical="center"/>
      <protection/>
    </xf>
    <xf numFmtId="0" fontId="12" fillId="0" borderId="14" xfId="66" applyFont="1" applyBorder="1" applyAlignment="1">
      <alignment horizontal="centerContinuous" vertical="center"/>
      <protection/>
    </xf>
    <xf numFmtId="0" fontId="12" fillId="0" borderId="23" xfId="66" applyFont="1" applyBorder="1" applyAlignment="1">
      <alignment horizontal="centerContinuous" vertical="center"/>
      <protection/>
    </xf>
    <xf numFmtId="0" fontId="12" fillId="0" borderId="27" xfId="66" applyFont="1" applyBorder="1" applyAlignment="1">
      <alignment horizontal="centerContinuous" vertical="center"/>
      <protection/>
    </xf>
    <xf numFmtId="0" fontId="14" fillId="0" borderId="14" xfId="66" applyFont="1" applyBorder="1" applyAlignment="1">
      <alignment horizontal="left" vertical="center"/>
      <protection/>
    </xf>
    <xf numFmtId="0" fontId="12" fillId="0" borderId="15" xfId="66" applyFont="1" applyBorder="1" applyAlignment="1">
      <alignment horizontal="center" vertical="center"/>
      <protection/>
    </xf>
    <xf numFmtId="0" fontId="12" fillId="0" borderId="16" xfId="66" applyFont="1" applyBorder="1" applyAlignment="1">
      <alignment horizontal="center" vertical="center"/>
      <protection/>
    </xf>
    <xf numFmtId="0" fontId="12" fillId="0" borderId="28" xfId="66" applyFont="1" applyBorder="1" applyAlignment="1">
      <alignment horizontal="center" vertical="center"/>
      <protection/>
    </xf>
    <xf numFmtId="0" fontId="12" fillId="0" borderId="31" xfId="66" applyFont="1" applyBorder="1" applyAlignment="1">
      <alignment horizontal="center" vertical="center"/>
      <protection/>
    </xf>
    <xf numFmtId="0" fontId="12" fillId="0" borderId="19" xfId="66" applyFont="1" applyBorder="1" applyAlignment="1">
      <alignment horizontal="center" vertical="center"/>
      <protection/>
    </xf>
    <xf numFmtId="38" fontId="12" fillId="0" borderId="20" xfId="52" applyFont="1" applyBorder="1" applyAlignment="1">
      <alignment horizontal="right" vertical="center"/>
    </xf>
    <xf numFmtId="181" fontId="12" fillId="0" borderId="20" xfId="52" applyNumberFormat="1" applyFont="1" applyBorder="1" applyAlignment="1">
      <alignment horizontal="right" vertical="center"/>
    </xf>
    <xf numFmtId="3" fontId="12" fillId="0" borderId="20" xfId="52" applyNumberFormat="1" applyFont="1" applyBorder="1" applyAlignment="1">
      <alignment horizontal="right" vertical="center"/>
    </xf>
    <xf numFmtId="191" fontId="12" fillId="0" borderId="21" xfId="52" applyNumberFormat="1" applyFont="1" applyBorder="1" applyAlignment="1">
      <alignment horizontal="right" vertical="center"/>
    </xf>
    <xf numFmtId="0" fontId="12" fillId="0" borderId="13" xfId="66" applyFont="1" applyBorder="1" applyAlignment="1">
      <alignment horizontal="center" vertical="center"/>
      <protection/>
    </xf>
    <xf numFmtId="38" fontId="12" fillId="0" borderId="12" xfId="52" applyFont="1" applyBorder="1" applyAlignment="1">
      <alignment horizontal="right" vertical="center"/>
    </xf>
    <xf numFmtId="181" fontId="12" fillId="0" borderId="12" xfId="52" applyNumberFormat="1" applyFont="1" applyBorder="1" applyAlignment="1">
      <alignment horizontal="right" vertical="center"/>
    </xf>
    <xf numFmtId="3" fontId="12" fillId="0" borderId="12" xfId="52" applyNumberFormat="1" applyFont="1" applyBorder="1" applyAlignment="1">
      <alignment horizontal="right" vertical="center"/>
    </xf>
    <xf numFmtId="191" fontId="12" fillId="0" borderId="22" xfId="52" applyNumberFormat="1" applyFont="1" applyBorder="1" applyAlignment="1">
      <alignment horizontal="right" vertical="center"/>
    </xf>
    <xf numFmtId="0" fontId="17" fillId="0" borderId="23" xfId="66" applyFont="1" applyBorder="1" applyAlignment="1">
      <alignment horizontal="center" vertical="center"/>
      <protection/>
    </xf>
    <xf numFmtId="38" fontId="17" fillId="0" borderId="15" xfId="52" applyFont="1" applyBorder="1" applyAlignment="1">
      <alignment vertical="center"/>
    </xf>
    <xf numFmtId="181" fontId="17" fillId="0" borderId="15" xfId="52" applyNumberFormat="1" applyFont="1" applyBorder="1" applyAlignment="1">
      <alignment horizontal="right" vertical="center"/>
    </xf>
    <xf numFmtId="191" fontId="17" fillId="0" borderId="16" xfId="52" applyNumberFormat="1" applyFont="1" applyBorder="1" applyAlignment="1">
      <alignment horizontal="right" vertical="center"/>
    </xf>
    <xf numFmtId="0" fontId="14" fillId="0" borderId="0" xfId="66" applyFont="1" applyAlignment="1">
      <alignment vertical="center"/>
      <protection/>
    </xf>
    <xf numFmtId="0" fontId="14" fillId="0" borderId="0" xfId="66" applyFont="1" applyAlignment="1">
      <alignment horizontal="center" vertical="center"/>
      <protection/>
    </xf>
    <xf numFmtId="192" fontId="17" fillId="0" borderId="0" xfId="52" applyNumberFormat="1" applyFont="1" applyFill="1" applyBorder="1" applyAlignment="1">
      <alignment vertical="center"/>
    </xf>
    <xf numFmtId="0" fontId="4" fillId="0" borderId="0" xfId="66" applyFont="1" applyBorder="1" applyAlignment="1">
      <alignment/>
      <protection/>
    </xf>
    <xf numFmtId="0" fontId="41" fillId="0" borderId="0" xfId="66" applyFont="1" applyAlignment="1">
      <alignment vertical="center"/>
      <protection/>
    </xf>
    <xf numFmtId="0" fontId="4" fillId="0" borderId="0" xfId="66" applyFont="1" applyAlignment="1">
      <alignment/>
      <protection/>
    </xf>
    <xf numFmtId="0" fontId="4" fillId="0" borderId="17" xfId="66" applyFont="1" applyBorder="1" applyAlignment="1">
      <alignment vertical="center"/>
      <protection/>
    </xf>
    <xf numFmtId="0" fontId="4" fillId="0" borderId="0" xfId="66" applyFont="1" applyAlignment="1">
      <alignment vertical="center"/>
      <protection/>
    </xf>
    <xf numFmtId="0" fontId="15" fillId="0" borderId="0" xfId="66" applyFont="1" applyAlignment="1">
      <alignment horizontal="right" vertical="center"/>
      <protection/>
    </xf>
    <xf numFmtId="0" fontId="15" fillId="0" borderId="12" xfId="66" applyFont="1" applyBorder="1" applyAlignment="1">
      <alignment horizontal="distributed" vertical="center"/>
      <protection/>
    </xf>
    <xf numFmtId="0" fontId="15" fillId="0" borderId="16" xfId="66" applyFont="1" applyBorder="1" applyAlignment="1">
      <alignment horizontal="centerContinuous" vertical="center"/>
      <protection/>
    </xf>
    <xf numFmtId="0" fontId="15" fillId="0" borderId="14" xfId="66" applyFont="1" applyBorder="1" applyAlignment="1">
      <alignment horizontal="centerContinuous" vertical="center"/>
      <protection/>
    </xf>
    <xf numFmtId="0" fontId="15" fillId="0" borderId="23" xfId="66" applyFont="1" applyBorder="1" applyAlignment="1">
      <alignment horizontal="centerContinuous" vertical="center"/>
      <protection/>
    </xf>
    <xf numFmtId="0" fontId="15" fillId="0" borderId="0" xfId="66" applyFont="1" applyAlignment="1">
      <alignment vertical="center"/>
      <protection/>
    </xf>
    <xf numFmtId="0" fontId="15" fillId="0" borderId="13" xfId="66" applyFont="1" applyBorder="1" applyAlignment="1">
      <alignment horizontal="center" vertical="center"/>
      <protection/>
    </xf>
    <xf numFmtId="0" fontId="15" fillId="0" borderId="20" xfId="66" applyFont="1" applyBorder="1" applyAlignment="1">
      <alignment horizontal="center"/>
      <protection/>
    </xf>
    <xf numFmtId="0" fontId="15" fillId="0" borderId="23" xfId="66" applyFont="1" applyBorder="1" applyAlignment="1">
      <alignment horizontal="left" vertical="center"/>
      <protection/>
    </xf>
    <xf numFmtId="0" fontId="15" fillId="0" borderId="15" xfId="66" applyFont="1" applyBorder="1" applyAlignment="1">
      <alignment vertical="center"/>
      <protection/>
    </xf>
    <xf numFmtId="0" fontId="12" fillId="0" borderId="15" xfId="66" applyFont="1" applyBorder="1" applyAlignment="1">
      <alignment horizontal="center" vertical="top"/>
      <protection/>
    </xf>
    <xf numFmtId="0" fontId="15" fillId="0" borderId="19" xfId="66" applyFont="1" applyBorder="1" applyAlignment="1">
      <alignment horizontal="center" vertical="center"/>
      <protection/>
    </xf>
    <xf numFmtId="41" fontId="15" fillId="0" borderId="20" xfId="52" applyNumberFormat="1" applyFont="1" applyFill="1" applyBorder="1" applyAlignment="1">
      <alignment vertical="center"/>
    </xf>
    <xf numFmtId="43" fontId="15" fillId="0" borderId="20" xfId="52" applyNumberFormat="1" applyFont="1" applyFill="1" applyBorder="1" applyAlignment="1">
      <alignment vertical="center"/>
    </xf>
    <xf numFmtId="41" fontId="15" fillId="0" borderId="21" xfId="52" applyNumberFormat="1" applyFont="1" applyFill="1" applyBorder="1" applyAlignment="1">
      <alignment vertical="center"/>
    </xf>
    <xf numFmtId="0" fontId="13" fillId="0" borderId="0" xfId="66" applyFont="1" applyAlignment="1">
      <alignment vertical="center"/>
      <protection/>
    </xf>
    <xf numFmtId="43" fontId="15" fillId="0" borderId="12" xfId="52" applyNumberFormat="1" applyFont="1" applyFill="1" applyBorder="1" applyAlignment="1">
      <alignment vertical="center"/>
    </xf>
    <xf numFmtId="41" fontId="15" fillId="0" borderId="22" xfId="52" applyNumberFormat="1" applyFont="1" applyFill="1" applyBorder="1" applyAlignment="1">
      <alignment vertical="center"/>
    </xf>
    <xf numFmtId="0" fontId="13" fillId="0" borderId="23" xfId="66" applyFont="1" applyBorder="1" applyAlignment="1">
      <alignment horizontal="center" vertical="center"/>
      <protection/>
    </xf>
    <xf numFmtId="43" fontId="13" fillId="0" borderId="15" xfId="52" applyNumberFormat="1" applyFont="1" applyFill="1" applyBorder="1" applyAlignment="1">
      <alignment vertical="center"/>
    </xf>
    <xf numFmtId="0" fontId="12" fillId="0" borderId="0" xfId="66" applyFont="1" applyAlignment="1">
      <alignment vertical="center"/>
      <protection/>
    </xf>
    <xf numFmtId="0" fontId="5" fillId="0" borderId="0" xfId="67" applyFont="1" applyBorder="1" applyAlignment="1">
      <alignment vertical="center"/>
      <protection/>
    </xf>
    <xf numFmtId="0" fontId="4" fillId="0" borderId="0" xfId="67" applyFont="1" applyAlignment="1">
      <alignment/>
      <protection/>
    </xf>
    <xf numFmtId="0" fontId="13" fillId="0" borderId="17" xfId="67" applyFont="1" applyBorder="1" applyAlignment="1">
      <alignment vertical="center"/>
      <protection/>
    </xf>
    <xf numFmtId="0" fontId="4" fillId="0" borderId="17" xfId="67" applyFont="1" applyBorder="1" applyAlignment="1">
      <alignment vertical="center"/>
      <protection/>
    </xf>
    <xf numFmtId="0" fontId="15" fillId="0" borderId="0" xfId="67" applyFont="1" applyBorder="1" applyAlignment="1">
      <alignment horizontal="right" vertical="center"/>
      <protection/>
    </xf>
    <xf numFmtId="0" fontId="15" fillId="0" borderId="0" xfId="67" applyFont="1" applyAlignment="1">
      <alignment horizontal="center"/>
      <protection/>
    </xf>
    <xf numFmtId="0" fontId="15" fillId="0" borderId="62" xfId="67" applyFont="1" applyBorder="1" applyAlignment="1">
      <alignment horizontal="center"/>
      <protection/>
    </xf>
    <xf numFmtId="0" fontId="15" fillId="0" borderId="14" xfId="67" applyFont="1" applyBorder="1" applyAlignment="1">
      <alignment horizontal="left" vertical="center"/>
      <protection/>
    </xf>
    <xf numFmtId="0" fontId="15" fillId="0" borderId="14" xfId="67" applyFont="1" applyBorder="1" applyAlignment="1">
      <alignment horizontal="center" vertical="top"/>
      <protection/>
    </xf>
    <xf numFmtId="0" fontId="15" fillId="0" borderId="15" xfId="67" applyFont="1" applyBorder="1" applyAlignment="1">
      <alignment horizontal="center" vertical="top"/>
      <protection/>
    </xf>
    <xf numFmtId="0" fontId="15" fillId="0" borderId="19" xfId="67" applyFont="1" applyBorder="1" applyAlignment="1">
      <alignment horizontal="center" vertical="center"/>
      <protection/>
    </xf>
    <xf numFmtId="41" fontId="15" fillId="0" borderId="20" xfId="67" applyNumberFormat="1" applyFont="1" applyBorder="1" applyAlignment="1">
      <alignment vertical="center"/>
      <protection/>
    </xf>
    <xf numFmtId="41" fontId="15" fillId="0" borderId="20" xfId="67" applyNumberFormat="1" applyFont="1" applyFill="1" applyBorder="1" applyAlignment="1">
      <alignment vertical="center"/>
      <protection/>
    </xf>
    <xf numFmtId="41" fontId="15" fillId="0" borderId="21" xfId="67" applyNumberFormat="1" applyFont="1" applyBorder="1" applyAlignment="1">
      <alignment vertical="center"/>
      <protection/>
    </xf>
    <xf numFmtId="0" fontId="15" fillId="0" borderId="13" xfId="67" applyFont="1" applyBorder="1" applyAlignment="1">
      <alignment horizontal="center" vertical="center"/>
      <protection/>
    </xf>
    <xf numFmtId="41" fontId="15" fillId="0" borderId="12" xfId="67" applyNumberFormat="1" applyFont="1" applyBorder="1" applyAlignment="1">
      <alignment vertical="center"/>
      <protection/>
    </xf>
    <xf numFmtId="41" fontId="15" fillId="0" borderId="12" xfId="67" applyNumberFormat="1" applyFont="1" applyFill="1" applyBorder="1" applyAlignment="1">
      <alignment vertical="center"/>
      <protection/>
    </xf>
    <xf numFmtId="41" fontId="15" fillId="0" borderId="22" xfId="67" applyNumberFormat="1" applyFont="1" applyBorder="1" applyAlignment="1">
      <alignment vertical="center"/>
      <protection/>
    </xf>
    <xf numFmtId="0" fontId="13" fillId="0" borderId="23" xfId="67" applyFont="1" applyBorder="1" applyAlignment="1">
      <alignment horizontal="center" vertical="center"/>
      <protection/>
    </xf>
    <xf numFmtId="41" fontId="13" fillId="0" borderId="15" xfId="67" applyNumberFormat="1" applyFont="1" applyBorder="1" applyAlignment="1">
      <alignment vertical="center"/>
      <protection/>
    </xf>
    <xf numFmtId="41" fontId="13" fillId="0" borderId="15" xfId="67" applyNumberFormat="1" applyFont="1" applyFill="1" applyBorder="1" applyAlignment="1">
      <alignment vertical="center"/>
      <protection/>
    </xf>
    <xf numFmtId="41" fontId="13" fillId="0" borderId="16" xfId="67" applyNumberFormat="1" applyFont="1" applyBorder="1" applyAlignment="1">
      <alignment vertical="center"/>
      <protection/>
    </xf>
    <xf numFmtId="0" fontId="14" fillId="0" borderId="0" xfId="67" applyFont="1" applyBorder="1" applyAlignment="1">
      <alignment vertical="center"/>
      <protection/>
    </xf>
    <xf numFmtId="0" fontId="14" fillId="0" borderId="0" xfId="67" applyFont="1" applyAlignment="1">
      <alignment vertical="center"/>
      <protection/>
    </xf>
    <xf numFmtId="0" fontId="14" fillId="0" borderId="0" xfId="67" applyFont="1" applyAlignment="1">
      <alignment horizontal="right" vertical="center"/>
      <protection/>
    </xf>
    <xf numFmtId="0" fontId="4" fillId="0" borderId="0" xfId="67" applyFont="1" applyBorder="1" applyAlignment="1">
      <alignment vertical="center"/>
      <protection/>
    </xf>
    <xf numFmtId="0" fontId="4" fillId="0" borderId="0" xfId="67" applyFont="1" applyAlignment="1">
      <alignment vertical="center"/>
      <protection/>
    </xf>
    <xf numFmtId="41" fontId="4" fillId="0" borderId="0" xfId="0" applyNumberFormat="1" applyFont="1" applyAlignment="1">
      <alignment/>
    </xf>
    <xf numFmtId="0" fontId="5" fillId="0" borderId="0" xfId="81" applyFont="1" applyAlignment="1">
      <alignment vertical="center"/>
      <protection/>
    </xf>
    <xf numFmtId="0" fontId="14" fillId="0" borderId="0" xfId="81" applyFont="1" applyAlignment="1">
      <alignment/>
      <protection/>
    </xf>
    <xf numFmtId="0" fontId="14" fillId="0" borderId="0" xfId="81" applyFont="1" applyBorder="1" applyAlignment="1">
      <alignment/>
      <protection/>
    </xf>
    <xf numFmtId="0" fontId="14" fillId="0" borderId="0" xfId="81" applyFont="1" applyAlignment="1">
      <alignment vertical="center"/>
      <protection/>
    </xf>
    <xf numFmtId="0" fontId="14" fillId="0" borderId="0" xfId="81" applyFont="1" applyBorder="1" applyAlignment="1">
      <alignment vertical="center"/>
      <protection/>
    </xf>
    <xf numFmtId="0" fontId="15" fillId="0" borderId="30" xfId="81" applyFont="1" applyBorder="1" applyAlignment="1">
      <alignment horizontal="right" vertical="center"/>
      <protection/>
    </xf>
    <xf numFmtId="0" fontId="15" fillId="0" borderId="23" xfId="81" applyFont="1" applyBorder="1" applyAlignment="1">
      <alignment vertical="center"/>
      <protection/>
    </xf>
    <xf numFmtId="38" fontId="15" fillId="0" borderId="19" xfId="52" applyFont="1" applyBorder="1" applyAlignment="1">
      <alignment horizontal="center" vertical="center"/>
    </xf>
    <xf numFmtId="41" fontId="15" fillId="0" borderId="20" xfId="52" applyNumberFormat="1" applyFont="1" applyBorder="1" applyAlignment="1">
      <alignment vertical="center"/>
    </xf>
    <xf numFmtId="192" fontId="15" fillId="0" borderId="20" xfId="52" applyNumberFormat="1" applyFont="1" applyBorder="1" applyAlignment="1">
      <alignment vertical="center"/>
    </xf>
    <xf numFmtId="192" fontId="15" fillId="0" borderId="21" xfId="52" applyNumberFormat="1" applyFont="1" applyFill="1" applyBorder="1" applyAlignment="1">
      <alignment vertical="center"/>
    </xf>
    <xf numFmtId="38" fontId="15" fillId="0" borderId="13" xfId="52" applyFont="1" applyBorder="1" applyAlignment="1">
      <alignment horizontal="center" vertical="center"/>
    </xf>
    <xf numFmtId="41" fontId="15" fillId="0" borderId="12" xfId="52" applyNumberFormat="1" applyFont="1" applyBorder="1" applyAlignment="1">
      <alignment vertical="center"/>
    </xf>
    <xf numFmtId="192" fontId="15" fillId="0" borderId="12" xfId="52" applyNumberFormat="1" applyFont="1" applyBorder="1" applyAlignment="1">
      <alignment vertical="center"/>
    </xf>
    <xf numFmtId="192" fontId="15" fillId="0" borderId="22" xfId="52" applyNumberFormat="1" applyFont="1" applyFill="1" applyBorder="1" applyAlignment="1">
      <alignment vertical="center"/>
    </xf>
    <xf numFmtId="38" fontId="13" fillId="0" borderId="23" xfId="52" applyFont="1" applyBorder="1" applyAlignment="1">
      <alignment horizontal="center" vertical="center"/>
    </xf>
    <xf numFmtId="41" fontId="13" fillId="0" borderId="15" xfId="52" applyNumberFormat="1" applyFont="1" applyBorder="1" applyAlignment="1">
      <alignment vertical="center"/>
    </xf>
    <xf numFmtId="192" fontId="13" fillId="0" borderId="15" xfId="52" applyNumberFormat="1" applyFont="1" applyBorder="1" applyAlignment="1">
      <alignment vertical="center"/>
    </xf>
    <xf numFmtId="192" fontId="13" fillId="0" borderId="16" xfId="52" applyNumberFormat="1" applyFont="1" applyBorder="1" applyAlignment="1">
      <alignment vertical="center"/>
    </xf>
    <xf numFmtId="0" fontId="4" fillId="0" borderId="0" xfId="81" applyFont="1">
      <alignment/>
      <protection/>
    </xf>
    <xf numFmtId="192" fontId="118" fillId="0" borderId="0" xfId="52" applyNumberFormat="1" applyFont="1" applyFill="1" applyBorder="1" applyAlignment="1">
      <alignment vertical="center"/>
    </xf>
    <xf numFmtId="192" fontId="42" fillId="0" borderId="0" xfId="52" applyNumberFormat="1" applyFont="1" applyFill="1" applyBorder="1" applyAlignment="1">
      <alignment vertical="center"/>
    </xf>
    <xf numFmtId="0" fontId="5" fillId="0" borderId="0" xfId="0" applyFont="1" applyFill="1" applyAlignment="1">
      <alignment vertical="center"/>
    </xf>
    <xf numFmtId="0" fontId="13" fillId="0" borderId="0" xfId="0" applyFont="1" applyFill="1" applyAlignment="1">
      <alignment vertical="center"/>
    </xf>
    <xf numFmtId="0" fontId="4" fillId="0" borderId="0" xfId="0" applyFont="1" applyFill="1" applyAlignment="1">
      <alignment vertical="center"/>
    </xf>
    <xf numFmtId="0" fontId="12" fillId="0" borderId="0" xfId="0" applyFont="1" applyFill="1" applyBorder="1" applyAlignment="1">
      <alignment horizontal="right" vertical="center"/>
    </xf>
    <xf numFmtId="0" fontId="12" fillId="0" borderId="30" xfId="0" applyFont="1" applyFill="1" applyBorder="1" applyAlignment="1">
      <alignment horizontal="right" vertical="center" wrapText="1"/>
    </xf>
    <xf numFmtId="0" fontId="15" fillId="0" borderId="0" xfId="0" applyFont="1" applyFill="1" applyBorder="1" applyAlignment="1">
      <alignment/>
    </xf>
    <xf numFmtId="0" fontId="15" fillId="0" borderId="0" xfId="0" applyFont="1" applyFill="1" applyAlignment="1">
      <alignment/>
    </xf>
    <xf numFmtId="0" fontId="12" fillId="0" borderId="23" xfId="0" applyFont="1" applyFill="1" applyBorder="1" applyAlignment="1">
      <alignment horizontal="left" wrapText="1"/>
    </xf>
    <xf numFmtId="0" fontId="15" fillId="0" borderId="11" xfId="0" applyFont="1" applyFill="1" applyBorder="1" applyAlignment="1">
      <alignment horizontal="center" vertical="center"/>
    </xf>
    <xf numFmtId="0" fontId="15" fillId="0" borderId="13" xfId="74" applyFont="1" applyFill="1" applyBorder="1" applyAlignment="1">
      <alignment horizontal="center" vertical="center"/>
      <protection/>
    </xf>
    <xf numFmtId="179" fontId="15" fillId="0" borderId="12" xfId="52" applyNumberFormat="1" applyFont="1" applyFill="1" applyBorder="1" applyAlignment="1">
      <alignment vertical="center"/>
    </xf>
    <xf numFmtId="192" fontId="15" fillId="0" borderId="12" xfId="43" applyNumberFormat="1" applyFont="1" applyFill="1" applyBorder="1" applyAlignment="1">
      <alignment vertical="center"/>
    </xf>
    <xf numFmtId="179" fontId="15" fillId="0" borderId="22" xfId="52" applyNumberFormat="1" applyFont="1" applyFill="1" applyBorder="1" applyAlignment="1">
      <alignment vertical="center"/>
    </xf>
    <xf numFmtId="0" fontId="13" fillId="0" borderId="0" xfId="0" applyFont="1" applyFill="1" applyBorder="1" applyAlignment="1">
      <alignment vertical="center"/>
    </xf>
    <xf numFmtId="179" fontId="13" fillId="0" borderId="0" xfId="0" applyNumberFormat="1" applyFont="1" applyFill="1" applyAlignment="1">
      <alignment vertical="center"/>
    </xf>
    <xf numFmtId="0" fontId="13" fillId="0" borderId="13" xfId="74" applyFont="1" applyFill="1" applyBorder="1" applyAlignment="1">
      <alignment horizontal="center" vertical="center"/>
      <protection/>
    </xf>
    <xf numFmtId="179" fontId="13" fillId="0" borderId="12" xfId="52" applyNumberFormat="1" applyFont="1" applyFill="1" applyBorder="1" applyAlignment="1">
      <alignment vertical="center"/>
    </xf>
    <xf numFmtId="192" fontId="13" fillId="0" borderId="12" xfId="43" applyNumberFormat="1" applyFont="1" applyFill="1" applyBorder="1" applyAlignment="1">
      <alignment vertical="center"/>
    </xf>
    <xf numFmtId="179" fontId="13" fillId="0" borderId="22" xfId="52" applyNumberFormat="1" applyFont="1" applyFill="1" applyBorder="1" applyAlignment="1">
      <alignment vertical="center"/>
    </xf>
    <xf numFmtId="0" fontId="15" fillId="0" borderId="0" xfId="0" applyFont="1" applyFill="1" applyBorder="1" applyAlignment="1">
      <alignment vertical="center"/>
    </xf>
    <xf numFmtId="0" fontId="15" fillId="0" borderId="0" xfId="0" applyFont="1" applyFill="1" applyAlignment="1">
      <alignment vertical="center"/>
    </xf>
    <xf numFmtId="179" fontId="15" fillId="0" borderId="12" xfId="52" applyNumberFormat="1" applyFont="1" applyFill="1" applyBorder="1" applyAlignment="1">
      <alignment horizontal="right" vertical="center"/>
    </xf>
    <xf numFmtId="0" fontId="15" fillId="0" borderId="23" xfId="74" applyFont="1" applyFill="1" applyBorder="1" applyAlignment="1">
      <alignment horizontal="center" vertical="center"/>
      <protection/>
    </xf>
    <xf numFmtId="179" fontId="15" fillId="0" borderId="15" xfId="52" applyNumberFormat="1" applyFont="1" applyFill="1" applyBorder="1" applyAlignment="1">
      <alignment vertical="center"/>
    </xf>
    <xf numFmtId="192" fontId="15" fillId="0" borderId="15" xfId="43" applyNumberFormat="1" applyFont="1" applyFill="1" applyBorder="1" applyAlignment="1">
      <alignment vertical="center"/>
    </xf>
    <xf numFmtId="179" fontId="15" fillId="0" borderId="15" xfId="52" applyNumberFormat="1" applyFont="1" applyFill="1" applyBorder="1" applyAlignment="1">
      <alignment horizontal="right" vertical="center"/>
    </xf>
    <xf numFmtId="179" fontId="15" fillId="0" borderId="16" xfId="52" applyNumberFormat="1" applyFont="1" applyFill="1" applyBorder="1" applyAlignment="1">
      <alignment vertical="center"/>
    </xf>
    <xf numFmtId="179" fontId="14" fillId="0" borderId="0" xfId="0" applyNumberFormat="1" applyFont="1" applyFill="1" applyAlignment="1">
      <alignment vertical="top"/>
    </xf>
    <xf numFmtId="179" fontId="4" fillId="0" borderId="0" xfId="0" applyNumberFormat="1" applyFont="1" applyFill="1" applyAlignment="1">
      <alignment/>
    </xf>
    <xf numFmtId="0" fontId="12" fillId="0" borderId="30" xfId="0" applyFont="1" applyFill="1" applyBorder="1" applyAlignment="1">
      <alignment horizontal="right" vertical="center"/>
    </xf>
    <xf numFmtId="0" fontId="15" fillId="0" borderId="15" xfId="0" applyFont="1" applyFill="1" applyBorder="1" applyAlignment="1">
      <alignment horizontal="center" vertical="center"/>
    </xf>
    <xf numFmtId="0" fontId="15" fillId="0" borderId="16" xfId="0" applyFont="1" applyFill="1" applyBorder="1" applyAlignment="1">
      <alignment horizontal="center" vertical="center" wrapText="1"/>
    </xf>
    <xf numFmtId="0" fontId="13" fillId="0" borderId="0" xfId="0" applyFont="1" applyFill="1" applyBorder="1" applyAlignment="1">
      <alignment/>
    </xf>
    <xf numFmtId="0" fontId="13" fillId="0" borderId="0" xfId="0" applyFont="1" applyFill="1" applyAlignment="1">
      <alignment/>
    </xf>
    <xf numFmtId="0" fontId="14" fillId="0" borderId="0" xfId="74" applyFont="1" applyFill="1" applyAlignment="1">
      <alignment vertical="center"/>
      <protection/>
    </xf>
    <xf numFmtId="0" fontId="4" fillId="0" borderId="0" xfId="74" applyFont="1" applyFill="1">
      <alignment/>
      <protection/>
    </xf>
    <xf numFmtId="0" fontId="14" fillId="0" borderId="0" xfId="74" applyFont="1" applyFill="1" applyBorder="1" applyAlignment="1">
      <alignment horizontal="right" vertical="center"/>
      <protection/>
    </xf>
    <xf numFmtId="0" fontId="12" fillId="0" borderId="0" xfId="0" applyFont="1" applyBorder="1" applyAlignment="1">
      <alignment horizontal="right"/>
    </xf>
    <xf numFmtId="176" fontId="15" fillId="0" borderId="20" xfId="67" applyNumberFormat="1" applyFont="1" applyBorder="1" applyAlignment="1">
      <alignment vertical="center"/>
      <protection/>
    </xf>
    <xf numFmtId="176" fontId="15" fillId="0" borderId="12" xfId="67" applyNumberFormat="1" applyFont="1" applyBorder="1" applyAlignment="1">
      <alignment vertical="center"/>
      <protection/>
    </xf>
    <xf numFmtId="176" fontId="13" fillId="0" borderId="15" xfId="67" applyNumberFormat="1" applyFont="1" applyBorder="1" applyAlignment="1">
      <alignment vertical="center"/>
      <protection/>
    </xf>
    <xf numFmtId="176" fontId="13" fillId="0" borderId="15" xfId="52" applyNumberFormat="1" applyFont="1" applyBorder="1" applyAlignment="1">
      <alignment vertical="center"/>
    </xf>
    <xf numFmtId="176" fontId="13" fillId="0" borderId="16" xfId="52" applyNumberFormat="1" applyFont="1" applyBorder="1" applyAlignment="1">
      <alignment vertical="center"/>
    </xf>
    <xf numFmtId="0" fontId="18" fillId="0" borderId="0" xfId="0" applyFont="1" applyBorder="1" applyAlignment="1">
      <alignment/>
    </xf>
    <xf numFmtId="0" fontId="16" fillId="0" borderId="0" xfId="0" applyFont="1" applyBorder="1" applyAlignment="1">
      <alignment/>
    </xf>
    <xf numFmtId="0" fontId="15" fillId="0" borderId="26" xfId="0" applyFont="1" applyBorder="1" applyAlignment="1">
      <alignment horizontal="center" vertical="center"/>
    </xf>
    <xf numFmtId="41" fontId="15" fillId="0" borderId="20" xfId="52" applyNumberFormat="1" applyFont="1" applyBorder="1" applyAlignment="1">
      <alignment horizontal="left" vertical="center"/>
    </xf>
    <xf numFmtId="43" fontId="15" fillId="0" borderId="20" xfId="52" applyNumberFormat="1" applyFont="1" applyBorder="1" applyAlignment="1">
      <alignment horizontal="right" vertical="center"/>
    </xf>
    <xf numFmtId="41" fontId="15" fillId="0" borderId="21" xfId="52" applyNumberFormat="1" applyFont="1" applyBorder="1" applyAlignment="1">
      <alignment horizontal="right" vertical="center"/>
    </xf>
    <xf numFmtId="41" fontId="15" fillId="0" borderId="12" xfId="52" applyNumberFormat="1" applyFont="1" applyBorder="1" applyAlignment="1">
      <alignment horizontal="left" vertical="center"/>
    </xf>
    <xf numFmtId="43" fontId="15" fillId="0" borderId="12" xfId="52" applyNumberFormat="1" applyFont="1" applyBorder="1" applyAlignment="1">
      <alignment horizontal="right" vertical="center"/>
    </xf>
    <xf numFmtId="41" fontId="13" fillId="0" borderId="15" xfId="52" applyNumberFormat="1" applyFont="1" applyFill="1" applyBorder="1" applyAlignment="1">
      <alignment horizontal="left" vertical="center"/>
    </xf>
    <xf numFmtId="41" fontId="13" fillId="0" borderId="15" xfId="52" applyNumberFormat="1" applyFont="1" applyFill="1" applyBorder="1" applyAlignment="1">
      <alignment horizontal="right" vertical="center"/>
    </xf>
    <xf numFmtId="43" fontId="13" fillId="0" borderId="15" xfId="52" applyNumberFormat="1" applyFont="1" applyFill="1" applyBorder="1" applyAlignment="1">
      <alignment horizontal="right" vertical="center"/>
    </xf>
    <xf numFmtId="41" fontId="13" fillId="0" borderId="16" xfId="52" applyNumberFormat="1" applyFont="1" applyFill="1" applyBorder="1" applyAlignment="1">
      <alignment horizontal="right" vertical="center"/>
    </xf>
    <xf numFmtId="0" fontId="43" fillId="0" borderId="0" xfId="0" applyFont="1" applyAlignment="1">
      <alignment/>
    </xf>
    <xf numFmtId="0" fontId="44" fillId="0" borderId="0" xfId="0" applyFont="1" applyAlignment="1">
      <alignment/>
    </xf>
    <xf numFmtId="3" fontId="18" fillId="0" borderId="0" xfId="0" applyNumberFormat="1" applyFont="1" applyAlignment="1">
      <alignment/>
    </xf>
    <xf numFmtId="0" fontId="45" fillId="0" borderId="0" xfId="66" applyFont="1" applyBorder="1" applyAlignment="1">
      <alignment vertical="center"/>
      <protection/>
    </xf>
    <xf numFmtId="0" fontId="12" fillId="0" borderId="28" xfId="66" applyFont="1" applyBorder="1" applyAlignment="1">
      <alignment horizontal="center" vertical="center" wrapText="1"/>
      <protection/>
    </xf>
    <xf numFmtId="0" fontId="12" fillId="0" borderId="31" xfId="66" applyFont="1" applyBorder="1" applyAlignment="1">
      <alignment horizontal="center" vertical="center" wrapText="1"/>
      <protection/>
    </xf>
    <xf numFmtId="38" fontId="15" fillId="0" borderId="20" xfId="50" applyFont="1" applyBorder="1" applyAlignment="1">
      <alignment vertical="center"/>
    </xf>
    <xf numFmtId="0" fontId="15" fillId="0" borderId="20" xfId="43" applyNumberFormat="1" applyFont="1" applyBorder="1" applyAlignment="1">
      <alignment vertical="center"/>
    </xf>
    <xf numFmtId="0" fontId="15" fillId="0" borderId="20" xfId="52" applyNumberFormat="1" applyFont="1" applyBorder="1" applyAlignment="1">
      <alignment vertical="center"/>
    </xf>
    <xf numFmtId="38" fontId="15" fillId="0" borderId="12" xfId="50" applyFont="1" applyBorder="1" applyAlignment="1">
      <alignment vertical="center"/>
    </xf>
    <xf numFmtId="0" fontId="15" fillId="0" borderId="12" xfId="52" applyNumberFormat="1" applyFont="1" applyBorder="1" applyAlignment="1">
      <alignment vertical="center"/>
    </xf>
    <xf numFmtId="2" fontId="15" fillId="0" borderId="22" xfId="43" applyNumberFormat="1" applyFont="1" applyBorder="1" applyAlignment="1">
      <alignment vertical="center"/>
    </xf>
    <xf numFmtId="0" fontId="17" fillId="0" borderId="23" xfId="66" applyFont="1" applyFill="1" applyBorder="1" applyAlignment="1">
      <alignment horizontal="center" vertical="center"/>
      <protection/>
    </xf>
    <xf numFmtId="38" fontId="13" fillId="0" borderId="15" xfId="50" applyFont="1" applyFill="1" applyBorder="1" applyAlignment="1">
      <alignment vertical="center"/>
    </xf>
    <xf numFmtId="2" fontId="13" fillId="0" borderId="16" xfId="43" applyNumberFormat="1" applyFont="1" applyFill="1" applyBorder="1" applyAlignment="1">
      <alignment vertical="center"/>
    </xf>
    <xf numFmtId="0" fontId="46" fillId="0" borderId="0" xfId="0" applyFont="1" applyAlignment="1">
      <alignment vertical="center"/>
    </xf>
    <xf numFmtId="0" fontId="46" fillId="0" borderId="0" xfId="66" applyFont="1" applyAlignment="1">
      <alignment vertical="center"/>
      <protection/>
    </xf>
    <xf numFmtId="0" fontId="46" fillId="0" borderId="0" xfId="0" applyFont="1" applyAlignment="1">
      <alignment horizontal="right" vertical="center"/>
    </xf>
    <xf numFmtId="0" fontId="46" fillId="0" borderId="0" xfId="0" applyFont="1" applyAlignment="1">
      <alignment/>
    </xf>
    <xf numFmtId="10" fontId="47" fillId="0" borderId="0" xfId="43" applyNumberFormat="1" applyFont="1" applyAlignment="1">
      <alignment/>
    </xf>
    <xf numFmtId="9" fontId="46" fillId="0" borderId="0" xfId="43" applyFont="1" applyAlignment="1">
      <alignment horizontal="left"/>
    </xf>
    <xf numFmtId="0" fontId="119" fillId="0" borderId="0" xfId="0" applyFont="1" applyAlignment="1">
      <alignment horizontal="right" vertical="center"/>
    </xf>
    <xf numFmtId="0" fontId="120" fillId="0" borderId="0" xfId="0" applyFont="1" applyAlignment="1">
      <alignment/>
    </xf>
    <xf numFmtId="0" fontId="48" fillId="0" borderId="0" xfId="0" applyFont="1" applyAlignment="1">
      <alignment/>
    </xf>
    <xf numFmtId="0" fontId="14" fillId="0" borderId="0" xfId="0" applyFont="1" applyAlignment="1">
      <alignment horizontal="left"/>
    </xf>
    <xf numFmtId="179" fontId="12" fillId="0" borderId="0" xfId="52" applyNumberFormat="1" applyFont="1" applyBorder="1" applyAlignment="1">
      <alignment horizontal="right" vertical="center"/>
    </xf>
    <xf numFmtId="192" fontId="15" fillId="0" borderId="20" xfId="43" applyNumberFormat="1" applyFont="1" applyBorder="1" applyAlignment="1">
      <alignment vertical="center"/>
    </xf>
    <xf numFmtId="192" fontId="15" fillId="0" borderId="21" xfId="43" applyNumberFormat="1" applyFont="1" applyBorder="1" applyAlignment="1">
      <alignment vertical="center"/>
    </xf>
    <xf numFmtId="188" fontId="15" fillId="0" borderId="12" xfId="43" applyNumberFormat="1" applyFont="1" applyBorder="1" applyAlignment="1">
      <alignment vertical="center"/>
    </xf>
    <xf numFmtId="188" fontId="15" fillId="0" borderId="22" xfId="43" applyNumberFormat="1" applyFont="1" applyBorder="1" applyAlignment="1">
      <alignment vertical="center"/>
    </xf>
    <xf numFmtId="188" fontId="13" fillId="0" borderId="15" xfId="43" applyNumberFormat="1" applyFont="1" applyBorder="1" applyAlignment="1">
      <alignment vertical="center"/>
    </xf>
    <xf numFmtId="188" fontId="13" fillId="0" borderId="16" xfId="43" applyNumberFormat="1" applyFont="1" applyBorder="1" applyAlignment="1">
      <alignment vertical="center"/>
    </xf>
    <xf numFmtId="9" fontId="18" fillId="0" borderId="0" xfId="43" applyFont="1" applyBorder="1" applyAlignment="1">
      <alignment/>
    </xf>
    <xf numFmtId="0" fontId="39" fillId="0" borderId="0" xfId="0" applyFont="1" applyBorder="1" applyAlignment="1">
      <alignment vertical="center"/>
    </xf>
    <xf numFmtId="41" fontId="18" fillId="0" borderId="0" xfId="0" applyNumberFormat="1" applyFont="1" applyAlignment="1">
      <alignment/>
    </xf>
    <xf numFmtId="179" fontId="15" fillId="0" borderId="20" xfId="52" applyNumberFormat="1" applyFont="1" applyBorder="1" applyAlignment="1">
      <alignment vertical="center"/>
    </xf>
    <xf numFmtId="178" fontId="15" fillId="0" borderId="21" xfId="43" applyNumberFormat="1" applyFont="1" applyBorder="1" applyAlignment="1">
      <alignment vertical="center"/>
    </xf>
    <xf numFmtId="38" fontId="13" fillId="0" borderId="0" xfId="52" applyFont="1" applyBorder="1" applyAlignment="1">
      <alignment vertical="center"/>
    </xf>
    <xf numFmtId="40" fontId="13" fillId="0" borderId="0" xfId="52" applyNumberFormat="1" applyFont="1" applyBorder="1" applyAlignment="1">
      <alignment vertical="center"/>
    </xf>
    <xf numFmtId="179" fontId="15" fillId="0" borderId="12" xfId="52" applyNumberFormat="1" applyFont="1" applyBorder="1" applyAlignment="1">
      <alignment vertical="center"/>
    </xf>
    <xf numFmtId="178" fontId="15" fillId="0" borderId="22" xfId="43" applyNumberFormat="1" applyFont="1" applyBorder="1" applyAlignment="1">
      <alignment vertical="center"/>
    </xf>
    <xf numFmtId="179" fontId="13" fillId="0" borderId="15" xfId="52" applyNumberFormat="1" applyFont="1" applyBorder="1" applyAlignment="1">
      <alignment vertical="center"/>
    </xf>
    <xf numFmtId="178" fontId="13" fillId="0" borderId="16" xfId="43" applyNumberFormat="1" applyFont="1" applyBorder="1" applyAlignment="1">
      <alignment vertical="center"/>
    </xf>
    <xf numFmtId="0" fontId="5" fillId="0" borderId="0" xfId="68" applyFont="1" applyBorder="1" applyAlignment="1">
      <alignment vertical="center"/>
      <protection/>
    </xf>
    <xf numFmtId="0" fontId="4" fillId="0" borderId="0" xfId="68" applyFont="1" applyBorder="1" applyAlignment="1">
      <alignment vertical="center"/>
      <protection/>
    </xf>
    <xf numFmtId="0" fontId="4" fillId="0" borderId="0" xfId="68" applyFont="1" applyAlignment="1">
      <alignment vertical="center"/>
      <protection/>
    </xf>
    <xf numFmtId="0" fontId="5" fillId="0" borderId="17" xfId="68" applyFont="1" applyBorder="1" applyAlignment="1">
      <alignment vertical="center"/>
      <protection/>
    </xf>
    <xf numFmtId="0" fontId="4" fillId="0" borderId="17" xfId="68" applyFont="1" applyBorder="1" applyAlignment="1">
      <alignment vertical="center"/>
      <protection/>
    </xf>
    <xf numFmtId="0" fontId="14" fillId="0" borderId="0" xfId="68" applyFont="1" applyBorder="1" applyAlignment="1">
      <alignment horizontal="right" vertical="center"/>
      <protection/>
    </xf>
    <xf numFmtId="0" fontId="15" fillId="0" borderId="0" xfId="68" applyFont="1" applyBorder="1" applyAlignment="1">
      <alignment horizontal="right"/>
      <protection/>
    </xf>
    <xf numFmtId="0" fontId="15" fillId="0" borderId="16" xfId="68" applyFont="1" applyBorder="1" applyAlignment="1">
      <alignment horizontal="centerContinuous" vertical="center"/>
      <protection/>
    </xf>
    <xf numFmtId="0" fontId="15" fillId="0" borderId="23" xfId="68" applyFont="1" applyBorder="1" applyAlignment="1">
      <alignment horizontal="centerContinuous" vertical="center"/>
      <protection/>
    </xf>
    <xf numFmtId="0" fontId="15" fillId="0" borderId="18" xfId="68" applyFont="1" applyBorder="1" applyAlignment="1">
      <alignment horizontal="center"/>
      <protection/>
    </xf>
    <xf numFmtId="0" fontId="15" fillId="0" borderId="0" xfId="68" applyFont="1" applyAlignment="1">
      <alignment vertical="center"/>
      <protection/>
    </xf>
    <xf numFmtId="0" fontId="15" fillId="0" borderId="23" xfId="68" applyFont="1" applyBorder="1" applyAlignment="1">
      <alignment vertical="center"/>
      <protection/>
    </xf>
    <xf numFmtId="0" fontId="15" fillId="0" borderId="15" xfId="68" applyFont="1" applyBorder="1" applyAlignment="1">
      <alignment horizontal="center" vertical="center"/>
      <protection/>
    </xf>
    <xf numFmtId="0" fontId="15" fillId="0" borderId="14" xfId="68" applyFont="1" applyBorder="1" applyAlignment="1">
      <alignment horizontal="center" vertical="center"/>
      <protection/>
    </xf>
    <xf numFmtId="0" fontId="15" fillId="0" borderId="16" xfId="68" applyFont="1" applyBorder="1" applyAlignment="1">
      <alignment horizontal="center" vertical="top"/>
      <protection/>
    </xf>
    <xf numFmtId="0" fontId="15" fillId="0" borderId="19" xfId="68" applyFont="1" applyBorder="1" applyAlignment="1">
      <alignment horizontal="center" vertical="center"/>
      <protection/>
    </xf>
    <xf numFmtId="41" fontId="15" fillId="0" borderId="20" xfId="68" applyNumberFormat="1" applyFont="1" applyBorder="1" applyAlignment="1">
      <alignment horizontal="right" vertical="center"/>
      <protection/>
    </xf>
    <xf numFmtId="41" fontId="15" fillId="0" borderId="21" xfId="68" applyNumberFormat="1" applyFont="1" applyBorder="1" applyAlignment="1">
      <alignment horizontal="right" vertical="center"/>
      <protection/>
    </xf>
    <xf numFmtId="0" fontId="13" fillId="0" borderId="0" xfId="68" applyFont="1" applyAlignment="1">
      <alignment vertical="center"/>
      <protection/>
    </xf>
    <xf numFmtId="0" fontId="15" fillId="0" borderId="13" xfId="68" applyFont="1" applyBorder="1" applyAlignment="1">
      <alignment horizontal="center" vertical="center"/>
      <protection/>
    </xf>
    <xf numFmtId="41" fontId="15" fillId="0" borderId="12" xfId="68" applyNumberFormat="1" applyFont="1" applyBorder="1" applyAlignment="1">
      <alignment horizontal="right" vertical="center"/>
      <protection/>
    </xf>
    <xf numFmtId="41" fontId="15" fillId="0" borderId="22" xfId="68" applyNumberFormat="1" applyFont="1" applyBorder="1" applyAlignment="1">
      <alignment horizontal="right" vertical="center"/>
      <protection/>
    </xf>
    <xf numFmtId="0" fontId="13" fillId="0" borderId="23" xfId="68" applyFont="1" applyBorder="1" applyAlignment="1">
      <alignment horizontal="center" vertical="center"/>
      <protection/>
    </xf>
    <xf numFmtId="41" fontId="13" fillId="0" borderId="15" xfId="68" applyNumberFormat="1" applyFont="1" applyBorder="1" applyAlignment="1">
      <alignment horizontal="right" vertical="center"/>
      <protection/>
    </xf>
    <xf numFmtId="41" fontId="13" fillId="0" borderId="16" xfId="68" applyNumberFormat="1" applyFont="1" applyBorder="1" applyAlignment="1">
      <alignment horizontal="right" vertical="center"/>
      <protection/>
    </xf>
    <xf numFmtId="0" fontId="14" fillId="0" borderId="0" xfId="68" applyFont="1" applyAlignment="1">
      <alignment vertical="center"/>
      <protection/>
    </xf>
    <xf numFmtId="0" fontId="14" fillId="0" borderId="0" xfId="68" applyFont="1" applyAlignment="1">
      <alignment horizontal="left" vertical="center"/>
      <protection/>
    </xf>
    <xf numFmtId="0" fontId="14" fillId="0" borderId="0" xfId="68" applyFont="1" applyAlignment="1">
      <alignment horizontal="right" vertical="center"/>
      <protection/>
    </xf>
    <xf numFmtId="0" fontId="14" fillId="0" borderId="0" xfId="68" applyFont="1" applyBorder="1" applyAlignment="1">
      <alignment vertical="center"/>
      <protection/>
    </xf>
    <xf numFmtId="0" fontId="12" fillId="0" borderId="0" xfId="68" applyFont="1" applyAlignment="1">
      <alignment vertical="center"/>
      <protection/>
    </xf>
    <xf numFmtId="0" fontId="12" fillId="0" borderId="0" xfId="68" applyFont="1" applyBorder="1" applyAlignment="1">
      <alignment vertical="center"/>
      <protection/>
    </xf>
    <xf numFmtId="0" fontId="4" fillId="0" borderId="0" xfId="68" applyFont="1" applyBorder="1" applyAlignment="1">
      <alignment/>
      <protection/>
    </xf>
    <xf numFmtId="0" fontId="14" fillId="0" borderId="25" xfId="68" applyFont="1" applyBorder="1" applyAlignment="1">
      <alignment horizontal="right"/>
      <protection/>
    </xf>
    <xf numFmtId="0" fontId="12" fillId="0" borderId="62" xfId="68" applyFont="1" applyBorder="1" applyAlignment="1">
      <alignment horizontal="center" vertical="center"/>
      <protection/>
    </xf>
    <xf numFmtId="0" fontId="14" fillId="0" borderId="13" xfId="68" applyFont="1" applyBorder="1" applyAlignment="1">
      <alignment horizontal="left" vertical="center"/>
      <protection/>
    </xf>
    <xf numFmtId="0" fontId="12" fillId="0" borderId="12" xfId="68" applyFont="1" applyBorder="1" applyAlignment="1">
      <alignment horizontal="center" vertical="center"/>
      <protection/>
    </xf>
    <xf numFmtId="0" fontId="14" fillId="0" borderId="23" xfId="68" applyFont="1" applyBorder="1" applyAlignment="1">
      <alignment vertical="top"/>
      <protection/>
    </xf>
    <xf numFmtId="0" fontId="12" fillId="0" borderId="15" xfId="68" applyFont="1" applyBorder="1" applyAlignment="1">
      <alignment horizontal="center" vertical="center"/>
      <protection/>
    </xf>
    <xf numFmtId="0" fontId="12" fillId="0" borderId="19" xfId="68" applyFont="1" applyBorder="1" applyAlignment="1">
      <alignment horizontal="center" vertical="center"/>
      <protection/>
    </xf>
    <xf numFmtId="41" fontId="15" fillId="0" borderId="20" xfId="68" applyNumberFormat="1" applyFont="1" applyFill="1" applyBorder="1" applyAlignment="1">
      <alignment horizontal="right" vertical="center"/>
      <protection/>
    </xf>
    <xf numFmtId="41" fontId="15" fillId="0" borderId="24" xfId="68" applyNumberFormat="1" applyFont="1" applyFill="1" applyBorder="1" applyAlignment="1">
      <alignment horizontal="right" vertical="center"/>
      <protection/>
    </xf>
    <xf numFmtId="0" fontId="17" fillId="0" borderId="0" xfId="68" applyFont="1" applyBorder="1" applyAlignment="1">
      <alignment vertical="center"/>
      <protection/>
    </xf>
    <xf numFmtId="0" fontId="17" fillId="0" borderId="0" xfId="68" applyFont="1" applyAlignment="1">
      <alignment vertical="center"/>
      <protection/>
    </xf>
    <xf numFmtId="0" fontId="12" fillId="0" borderId="13" xfId="68" applyFont="1" applyBorder="1" applyAlignment="1">
      <alignment horizontal="center" vertical="center"/>
      <protection/>
    </xf>
    <xf numFmtId="41" fontId="15" fillId="0" borderId="12" xfId="68" applyNumberFormat="1" applyFont="1" applyFill="1" applyBorder="1" applyAlignment="1">
      <alignment horizontal="right" vertical="center"/>
      <protection/>
    </xf>
    <xf numFmtId="41" fontId="15" fillId="0" borderId="0" xfId="68" applyNumberFormat="1" applyFont="1" applyFill="1" applyBorder="1" applyAlignment="1">
      <alignment horizontal="right" vertical="center"/>
      <protection/>
    </xf>
    <xf numFmtId="0" fontId="17" fillId="0" borderId="23" xfId="68" applyFont="1" applyBorder="1" applyAlignment="1">
      <alignment horizontal="center" vertical="center"/>
      <protection/>
    </xf>
    <xf numFmtId="41" fontId="13" fillId="34" borderId="15" xfId="52" applyNumberFormat="1" applyFont="1" applyFill="1" applyBorder="1" applyAlignment="1">
      <alignment horizontal="center" vertical="center"/>
    </xf>
    <xf numFmtId="41" fontId="13" fillId="34" borderId="14" xfId="52" applyNumberFormat="1" applyFont="1" applyFill="1" applyBorder="1" applyAlignment="1">
      <alignment horizontal="center" vertical="center"/>
    </xf>
    <xf numFmtId="20" fontId="17" fillId="0" borderId="0" xfId="68" applyNumberFormat="1" applyFont="1" applyAlignment="1">
      <alignment vertical="center"/>
      <protection/>
    </xf>
    <xf numFmtId="0" fontId="49" fillId="0" borderId="0" xfId="68" applyFont="1" applyBorder="1" applyAlignment="1">
      <alignment vertical="center"/>
      <protection/>
    </xf>
    <xf numFmtId="0" fontId="41" fillId="0" borderId="0" xfId="68" applyFont="1" applyAlignment="1">
      <alignment vertical="center"/>
      <protection/>
    </xf>
    <xf numFmtId="20" fontId="12" fillId="0" borderId="0" xfId="68" applyNumberFormat="1" applyFont="1" applyAlignment="1">
      <alignment vertical="center"/>
      <protection/>
    </xf>
    <xf numFmtId="0" fontId="15" fillId="0" borderId="25" xfId="68" applyFont="1" applyBorder="1" applyAlignment="1">
      <alignment horizontal="right" vertical="center"/>
      <protection/>
    </xf>
    <xf numFmtId="0" fontId="15" fillId="0" borderId="62" xfId="68" applyFont="1" applyBorder="1" applyAlignment="1">
      <alignment horizontal="center"/>
      <protection/>
    </xf>
    <xf numFmtId="0" fontId="15" fillId="0" borderId="15" xfId="68" applyFont="1" applyBorder="1" applyAlignment="1">
      <alignment horizontal="center" vertical="top"/>
      <protection/>
    </xf>
    <xf numFmtId="176" fontId="15" fillId="0" borderId="20" xfId="68" applyNumberFormat="1" applyFont="1" applyFill="1" applyBorder="1" applyAlignment="1">
      <alignment vertical="center"/>
      <protection/>
    </xf>
    <xf numFmtId="176" fontId="15" fillId="0" borderId="21" xfId="68" applyNumberFormat="1" applyFont="1" applyFill="1" applyBorder="1" applyAlignment="1">
      <alignment vertical="center"/>
      <protection/>
    </xf>
    <xf numFmtId="176" fontId="15" fillId="0" borderId="12" xfId="68" applyNumberFormat="1" applyFont="1" applyFill="1" applyBorder="1" applyAlignment="1">
      <alignment vertical="center"/>
      <protection/>
    </xf>
    <xf numFmtId="176" fontId="15" fillId="0" borderId="22" xfId="68" applyNumberFormat="1" applyFont="1" applyFill="1" applyBorder="1" applyAlignment="1">
      <alignment vertical="center"/>
      <protection/>
    </xf>
    <xf numFmtId="0" fontId="15" fillId="0" borderId="26" xfId="68" applyFont="1" applyBorder="1" applyAlignment="1">
      <alignment horizontal="center" vertical="center"/>
      <protection/>
    </xf>
    <xf numFmtId="0" fontId="15" fillId="0" borderId="27" xfId="68" applyFont="1" applyBorder="1" applyAlignment="1">
      <alignment horizontal="center" vertical="center"/>
      <protection/>
    </xf>
    <xf numFmtId="0" fontId="15" fillId="0" borderId="27" xfId="68" applyFont="1" applyBorder="1" applyAlignment="1">
      <alignment horizontal="centerContinuous" vertical="center"/>
      <protection/>
    </xf>
    <xf numFmtId="0" fontId="15" fillId="0" borderId="14" xfId="68" applyFont="1" applyBorder="1" applyAlignment="1">
      <alignment horizontal="left" vertical="center"/>
      <protection/>
    </xf>
    <xf numFmtId="0" fontId="15" fillId="0" borderId="16" xfId="68" applyFont="1" applyBorder="1" applyAlignment="1">
      <alignment horizontal="center" vertical="center"/>
      <protection/>
    </xf>
    <xf numFmtId="41" fontId="13" fillId="0" borderId="15" xfId="68" applyNumberFormat="1" applyFont="1" applyFill="1" applyBorder="1" applyAlignment="1">
      <alignment horizontal="right" vertical="center"/>
      <protection/>
    </xf>
    <xf numFmtId="0" fontId="6" fillId="0" borderId="31" xfId="0" applyFont="1" applyBorder="1" applyAlignment="1">
      <alignment vertical="center"/>
    </xf>
    <xf numFmtId="41" fontId="10" fillId="0" borderId="40" xfId="0" applyNumberFormat="1" applyFont="1" applyBorder="1" applyAlignment="1">
      <alignment vertical="center"/>
    </xf>
    <xf numFmtId="41" fontId="10" fillId="0" borderId="43" xfId="0" applyNumberFormat="1" applyFont="1" applyBorder="1" applyAlignment="1">
      <alignment vertical="center"/>
    </xf>
    <xf numFmtId="0" fontId="7" fillId="0" borderId="41" xfId="0" applyFont="1" applyBorder="1" applyAlignment="1">
      <alignment horizontal="right" vertical="center"/>
    </xf>
    <xf numFmtId="0" fontId="15" fillId="0" borderId="16" xfId="0" applyFont="1" applyBorder="1" applyAlignment="1">
      <alignment horizontal="center" vertical="center" wrapText="1"/>
    </xf>
    <xf numFmtId="0" fontId="12" fillId="0" borderId="0" xfId="66" applyFont="1" applyAlignment="1">
      <alignment/>
      <protection/>
    </xf>
    <xf numFmtId="0" fontId="15" fillId="0" borderId="13" xfId="0" applyFont="1" applyBorder="1" applyAlignment="1">
      <alignment horizontal="right" vertical="center"/>
    </xf>
    <xf numFmtId="0" fontId="15" fillId="0" borderId="16" xfId="66" applyFont="1" applyBorder="1" applyAlignment="1">
      <alignment horizontal="center" vertical="center"/>
      <protection/>
    </xf>
    <xf numFmtId="0" fontId="15" fillId="0" borderId="28" xfId="66" applyFont="1" applyBorder="1" applyAlignment="1">
      <alignment horizontal="center" vertical="center"/>
      <protection/>
    </xf>
    <xf numFmtId="0" fontId="15" fillId="0" borderId="23" xfId="66" applyFont="1" applyBorder="1" applyAlignment="1">
      <alignment horizontal="center" vertical="center"/>
      <protection/>
    </xf>
    <xf numFmtId="0" fontId="15" fillId="0" borderId="14" xfId="66" applyFont="1" applyBorder="1" applyAlignment="1">
      <alignment horizontal="center" vertical="center"/>
      <protection/>
    </xf>
    <xf numFmtId="190" fontId="15" fillId="0" borderId="20" xfId="52" applyNumberFormat="1" applyFont="1" applyBorder="1" applyAlignment="1">
      <alignment vertical="center"/>
    </xf>
    <xf numFmtId="190" fontId="15" fillId="0" borderId="21" xfId="52" applyNumberFormat="1" applyFont="1" applyBorder="1" applyAlignment="1">
      <alignment vertical="center"/>
    </xf>
    <xf numFmtId="190" fontId="15" fillId="0" borderId="12" xfId="52" applyNumberFormat="1" applyFont="1" applyBorder="1" applyAlignment="1">
      <alignment vertical="center"/>
    </xf>
    <xf numFmtId="190" fontId="15" fillId="0" borderId="22" xfId="52" applyNumberFormat="1" applyFont="1" applyBorder="1" applyAlignment="1">
      <alignment vertical="center"/>
    </xf>
    <xf numFmtId="190" fontId="13" fillId="0" borderId="15" xfId="52" applyNumberFormat="1" applyFont="1" applyBorder="1" applyAlignment="1">
      <alignment vertical="center"/>
    </xf>
    <xf numFmtId="190" fontId="13" fillId="0" borderId="16" xfId="52" applyNumberFormat="1" applyFont="1" applyBorder="1" applyAlignment="1">
      <alignment vertical="center"/>
    </xf>
    <xf numFmtId="0" fontId="4" fillId="0" borderId="0" xfId="81" applyFont="1" applyBorder="1">
      <alignment/>
      <protection/>
    </xf>
    <xf numFmtId="193" fontId="15" fillId="0" borderId="12" xfId="43" applyNumberFormat="1" applyFont="1" applyFill="1" applyBorder="1" applyAlignment="1">
      <alignment vertical="center"/>
    </xf>
    <xf numFmtId="193" fontId="15" fillId="0" borderId="15" xfId="43" applyNumberFormat="1" applyFont="1" applyFill="1" applyBorder="1" applyAlignment="1">
      <alignment vertical="center"/>
    </xf>
    <xf numFmtId="179" fontId="14" fillId="0" borderId="24" xfId="0" applyNumberFormat="1" applyFont="1" applyFill="1" applyBorder="1" applyAlignment="1">
      <alignment vertical="center"/>
    </xf>
    <xf numFmtId="179" fontId="14" fillId="0" borderId="0" xfId="64" applyNumberFormat="1" applyFont="1" applyFill="1" applyAlignment="1">
      <alignment horizontal="right" vertical="center"/>
      <protection/>
    </xf>
    <xf numFmtId="2" fontId="15" fillId="0" borderId="21" xfId="52" applyNumberFormat="1" applyFont="1" applyBorder="1" applyAlignment="1">
      <alignment vertical="center"/>
    </xf>
    <xf numFmtId="2" fontId="15" fillId="0" borderId="12" xfId="43" applyNumberFormat="1" applyFont="1" applyBorder="1" applyAlignment="1">
      <alignment vertical="center"/>
    </xf>
    <xf numFmtId="2" fontId="13" fillId="0" borderId="15" xfId="52" applyNumberFormat="1" applyFont="1" applyFill="1" applyBorder="1" applyAlignment="1">
      <alignment vertical="center"/>
    </xf>
    <xf numFmtId="41" fontId="13" fillId="0" borderId="15" xfId="52" applyNumberFormat="1" applyFont="1" applyFill="1" applyBorder="1" applyAlignment="1">
      <alignment horizontal="center" vertical="center"/>
    </xf>
    <xf numFmtId="177" fontId="15" fillId="0" borderId="30" xfId="0" applyNumberFormat="1" applyFont="1" applyBorder="1" applyAlignment="1">
      <alignment horizontal="right" vertical="center"/>
    </xf>
    <xf numFmtId="177" fontId="15" fillId="0" borderId="23" xfId="0" applyNumberFormat="1" applyFont="1" applyBorder="1" applyAlignment="1">
      <alignment/>
    </xf>
    <xf numFmtId="177" fontId="15" fillId="0" borderId="15" xfId="0" applyNumberFormat="1" applyFont="1" applyBorder="1" applyAlignment="1">
      <alignment horizontal="center" vertical="center" wrapText="1"/>
    </xf>
    <xf numFmtId="177" fontId="15" fillId="0" borderId="28" xfId="0" applyNumberFormat="1" applyFont="1" applyBorder="1" applyAlignment="1">
      <alignment horizontal="center" vertical="center" wrapText="1"/>
    </xf>
    <xf numFmtId="177" fontId="15" fillId="0" borderId="13" xfId="0" applyNumberFormat="1" applyFont="1" applyBorder="1" applyAlignment="1">
      <alignment horizontal="center" vertical="center"/>
    </xf>
    <xf numFmtId="177" fontId="15" fillId="0" borderId="22" xfId="0" applyNumberFormat="1" applyFont="1" applyFill="1" applyBorder="1" applyAlignment="1">
      <alignment vertical="center"/>
    </xf>
    <xf numFmtId="177" fontId="15" fillId="0" borderId="12" xfId="0" applyNumberFormat="1" applyFont="1" applyFill="1" applyBorder="1" applyAlignment="1">
      <alignment vertical="center"/>
    </xf>
    <xf numFmtId="0" fontId="14" fillId="0" borderId="0" xfId="0" applyFont="1" applyAlignment="1">
      <alignment vertical="top" wrapText="1"/>
    </xf>
    <xf numFmtId="0" fontId="14" fillId="0" borderId="24" xfId="0" applyFont="1" applyBorder="1" applyAlignment="1">
      <alignment vertical="center" wrapText="1"/>
    </xf>
    <xf numFmtId="0" fontId="15" fillId="0" borderId="27" xfId="0" applyFont="1" applyFill="1" applyBorder="1" applyAlignment="1">
      <alignment horizontal="distributed" vertical="center"/>
    </xf>
    <xf numFmtId="38" fontId="15" fillId="0" borderId="63" xfId="52" applyFont="1" applyFill="1" applyBorder="1" applyAlignment="1">
      <alignment horizontal="center" vertical="center"/>
    </xf>
    <xf numFmtId="38" fontId="15" fillId="0" borderId="27" xfId="52" applyFont="1" applyFill="1" applyBorder="1" applyAlignment="1">
      <alignment horizontal="center" vertical="center"/>
    </xf>
    <xf numFmtId="0" fontId="15" fillId="0" borderId="0" xfId="0" applyFont="1" applyFill="1" applyAlignment="1">
      <alignment horizontal="center" vertical="center"/>
    </xf>
    <xf numFmtId="41" fontId="15" fillId="0" borderId="20" xfId="52" applyNumberFormat="1" applyFont="1" applyFill="1" applyBorder="1" applyAlignment="1" applyProtection="1">
      <alignment vertical="center"/>
      <protection/>
    </xf>
    <xf numFmtId="41" fontId="15" fillId="0" borderId="12" xfId="52" applyNumberFormat="1" applyFont="1" applyFill="1" applyBorder="1" applyAlignment="1" applyProtection="1">
      <alignment vertical="center"/>
      <protection/>
    </xf>
    <xf numFmtId="10" fontId="16" fillId="0" borderId="0" xfId="43" applyNumberFormat="1" applyFont="1" applyAlignment="1">
      <alignment/>
    </xf>
    <xf numFmtId="0" fontId="13" fillId="0" borderId="0" xfId="0" applyFont="1" applyFill="1" applyAlignment="1">
      <alignment horizontal="center" vertical="center"/>
    </xf>
    <xf numFmtId="41" fontId="13" fillId="0" borderId="12" xfId="52" applyNumberFormat="1" applyFont="1" applyFill="1" applyBorder="1" applyAlignment="1" applyProtection="1">
      <alignment vertical="center"/>
      <protection/>
    </xf>
    <xf numFmtId="41" fontId="13" fillId="0" borderId="22" xfId="52" applyNumberFormat="1" applyFont="1" applyFill="1" applyBorder="1" applyAlignment="1">
      <alignment vertical="center"/>
    </xf>
    <xf numFmtId="43" fontId="13" fillId="0" borderId="0" xfId="52" applyNumberFormat="1" applyFont="1" applyFill="1" applyBorder="1" applyAlignment="1">
      <alignment vertical="center"/>
    </xf>
    <xf numFmtId="0" fontId="50" fillId="0" borderId="0" xfId="0" applyFont="1" applyFill="1" applyAlignment="1">
      <alignment horizontal="center" vertical="center"/>
    </xf>
    <xf numFmtId="41" fontId="15" fillId="0" borderId="15" xfId="52" applyNumberFormat="1" applyFont="1" applyFill="1" applyBorder="1" applyAlignment="1" applyProtection="1">
      <alignment vertical="center"/>
      <protection/>
    </xf>
    <xf numFmtId="43" fontId="13" fillId="0" borderId="23" xfId="52" applyNumberFormat="1" applyFont="1" applyFill="1" applyBorder="1" applyAlignment="1">
      <alignment vertical="center"/>
    </xf>
    <xf numFmtId="41" fontId="13" fillId="0" borderId="16" xfId="52" applyNumberFormat="1" applyFont="1" applyFill="1" applyBorder="1" applyAlignment="1">
      <alignment horizontal="center" vertical="center"/>
    </xf>
    <xf numFmtId="177" fontId="13" fillId="0" borderId="15" xfId="0" applyNumberFormat="1" applyFont="1" applyBorder="1" applyAlignment="1">
      <alignment vertical="center"/>
    </xf>
    <xf numFmtId="177" fontId="13" fillId="0" borderId="16" xfId="0" applyNumberFormat="1" applyFont="1" applyBorder="1" applyAlignment="1">
      <alignment vertical="center"/>
    </xf>
    <xf numFmtId="0" fontId="121" fillId="0" borderId="0" xfId="0" applyFont="1" applyAlignment="1">
      <alignment vertical="center"/>
    </xf>
    <xf numFmtId="0" fontId="121" fillId="0" borderId="0" xfId="0" applyFont="1" applyAlignment="1">
      <alignment vertical="center"/>
    </xf>
    <xf numFmtId="0" fontId="4" fillId="0" borderId="25" xfId="0" applyFont="1" applyBorder="1" applyAlignment="1">
      <alignment horizontal="right" vertical="center"/>
    </xf>
    <xf numFmtId="0" fontId="4" fillId="0" borderId="62" xfId="0" applyFont="1" applyBorder="1" applyAlignment="1">
      <alignment horizontal="center"/>
    </xf>
    <xf numFmtId="0" fontId="4" fillId="0" borderId="62" xfId="0" applyFont="1" applyBorder="1" applyAlignment="1">
      <alignment horizontal="center" wrapText="1"/>
    </xf>
    <xf numFmtId="0" fontId="4" fillId="0" borderId="25" xfId="0" applyFont="1" applyBorder="1" applyAlignment="1">
      <alignment horizontal="center"/>
    </xf>
    <xf numFmtId="0" fontId="4" fillId="0" borderId="14" xfId="0" applyFont="1" applyBorder="1" applyAlignment="1">
      <alignment horizontal="left" vertical="center"/>
    </xf>
    <xf numFmtId="0" fontId="4" fillId="0" borderId="15" xfId="0" applyFont="1" applyBorder="1" applyAlignment="1">
      <alignment vertical="center"/>
    </xf>
    <xf numFmtId="0" fontId="4" fillId="0" borderId="14" xfId="0" applyFont="1" applyBorder="1" applyAlignment="1">
      <alignment vertical="center"/>
    </xf>
    <xf numFmtId="177" fontId="15" fillId="0" borderId="0" xfId="0" applyNumberFormat="1" applyFont="1" applyBorder="1" applyAlignment="1">
      <alignment vertical="center"/>
    </xf>
    <xf numFmtId="177" fontId="121" fillId="0" borderId="0" xfId="0" applyNumberFormat="1" applyFont="1" applyAlignment="1">
      <alignment vertical="center"/>
    </xf>
    <xf numFmtId="177" fontId="13" fillId="0" borderId="14" xfId="0" applyNumberFormat="1" applyFont="1" applyBorder="1" applyAlignment="1">
      <alignment vertical="center"/>
    </xf>
    <xf numFmtId="0" fontId="121" fillId="0" borderId="0" xfId="0" applyFont="1" applyBorder="1" applyAlignment="1">
      <alignment vertical="center"/>
    </xf>
    <xf numFmtId="0" fontId="121" fillId="0" borderId="0" xfId="0" applyFont="1" applyBorder="1" applyAlignment="1">
      <alignment vertical="center"/>
    </xf>
    <xf numFmtId="0" fontId="4" fillId="0" borderId="0" xfId="84" applyFont="1" applyBorder="1" applyAlignment="1">
      <alignment vertical="center"/>
      <protection/>
    </xf>
    <xf numFmtId="176" fontId="13" fillId="0" borderId="0" xfId="84" applyNumberFormat="1" applyFont="1" applyFill="1" applyBorder="1" applyAlignment="1">
      <alignment vertical="center"/>
      <protection/>
    </xf>
    <xf numFmtId="41" fontId="15" fillId="0" borderId="15" xfId="0" applyNumberFormat="1" applyFont="1" applyFill="1" applyBorder="1" applyAlignment="1">
      <alignment horizontal="right" vertical="center"/>
    </xf>
    <xf numFmtId="41" fontId="15" fillId="0" borderId="16" xfId="0" applyNumberFormat="1" applyFont="1" applyFill="1" applyBorder="1" applyAlignment="1">
      <alignment horizontal="right" vertical="center"/>
    </xf>
    <xf numFmtId="41" fontId="17" fillId="0" borderId="15" xfId="0" applyNumberFormat="1" applyFont="1" applyFill="1" applyBorder="1" applyAlignment="1">
      <alignment vertical="center"/>
    </xf>
    <xf numFmtId="41" fontId="12" fillId="0" borderId="15" xfId="0" applyNumberFormat="1" applyFont="1" applyFill="1" applyBorder="1" applyAlignment="1">
      <alignment vertical="center"/>
    </xf>
    <xf numFmtId="41" fontId="17" fillId="0" borderId="15" xfId="0" applyNumberFormat="1" applyFont="1" applyFill="1" applyBorder="1" applyAlignment="1">
      <alignment horizontal="right" vertical="center"/>
    </xf>
    <xf numFmtId="41" fontId="17" fillId="0" borderId="16" xfId="0" applyNumberFormat="1" applyFont="1" applyFill="1" applyBorder="1" applyAlignment="1">
      <alignment vertical="center"/>
    </xf>
    <xf numFmtId="41" fontId="15" fillId="0" borderId="21" xfId="52" applyNumberFormat="1" applyFont="1" applyBorder="1" applyAlignment="1">
      <alignment vertical="center"/>
    </xf>
    <xf numFmtId="41" fontId="15" fillId="0" borderId="0" xfId="52" applyNumberFormat="1" applyFont="1" applyBorder="1" applyAlignment="1">
      <alignment vertical="center"/>
    </xf>
    <xf numFmtId="0" fontId="12" fillId="0" borderId="20" xfId="72" applyNumberFormat="1" applyFont="1" applyFill="1" applyBorder="1" applyAlignment="1">
      <alignment horizontal="right" vertical="center"/>
      <protection/>
    </xf>
    <xf numFmtId="38" fontId="5" fillId="0" borderId="0" xfId="52" applyFont="1" applyBorder="1" applyAlignment="1">
      <alignment vertical="center"/>
    </xf>
    <xf numFmtId="38" fontId="4" fillId="0" borderId="0" xfId="52" applyFont="1" applyBorder="1" applyAlignment="1">
      <alignment vertical="center"/>
    </xf>
    <xf numFmtId="38" fontId="5" fillId="0" borderId="17" xfId="52" applyFont="1" applyBorder="1" applyAlignment="1">
      <alignment vertical="center"/>
    </xf>
    <xf numFmtId="38" fontId="4" fillId="0" borderId="17" xfId="52" applyFont="1" applyBorder="1" applyAlignment="1">
      <alignment vertical="center"/>
    </xf>
    <xf numFmtId="38" fontId="15" fillId="0" borderId="0" xfId="52" applyFont="1" applyBorder="1" applyAlignment="1">
      <alignment horizontal="right" vertical="center"/>
    </xf>
    <xf numFmtId="0" fontId="13" fillId="0" borderId="0" xfId="0" applyFont="1" applyAlignment="1">
      <alignment/>
    </xf>
    <xf numFmtId="0" fontId="15" fillId="0" borderId="21" xfId="0" applyFont="1" applyBorder="1" applyAlignment="1">
      <alignment horizontal="center" vertical="center" wrapText="1"/>
    </xf>
    <xf numFmtId="38" fontId="15" fillId="0" borderId="0" xfId="52" applyFont="1" applyBorder="1" applyAlignment="1">
      <alignment horizontal="center" vertical="center"/>
    </xf>
    <xf numFmtId="176" fontId="13" fillId="0" borderId="22" xfId="0" applyNumberFormat="1" applyFont="1" applyBorder="1" applyAlignment="1">
      <alignment vertical="center"/>
    </xf>
    <xf numFmtId="0" fontId="15" fillId="0" borderId="22" xfId="0" applyFont="1" applyBorder="1" applyAlignment="1">
      <alignment horizontal="center" vertical="center" wrapText="1"/>
    </xf>
    <xf numFmtId="38" fontId="15" fillId="0" borderId="14" xfId="52" applyFont="1" applyBorder="1" applyAlignment="1">
      <alignment horizontal="center" vertical="center"/>
    </xf>
    <xf numFmtId="38" fontId="15" fillId="0" borderId="23" xfId="52" applyFont="1" applyBorder="1" applyAlignment="1">
      <alignment horizontal="center" vertical="center"/>
    </xf>
    <xf numFmtId="176" fontId="15" fillId="0" borderId="16" xfId="0" applyNumberFormat="1" applyFont="1" applyBorder="1" applyAlignment="1">
      <alignment vertical="center"/>
    </xf>
    <xf numFmtId="0" fontId="15" fillId="0" borderId="22" xfId="0" applyFont="1" applyFill="1" applyBorder="1" applyAlignment="1">
      <alignment horizontal="center" vertical="distributed" textRotation="255"/>
    </xf>
    <xf numFmtId="38" fontId="15" fillId="0" borderId="0" xfId="52" applyFont="1" applyBorder="1" applyAlignment="1">
      <alignment horizontal="distributed" vertical="center"/>
    </xf>
    <xf numFmtId="38" fontId="15" fillId="0" borderId="13" xfId="52" applyFont="1" applyBorder="1" applyAlignment="1">
      <alignment horizontal="distributed" vertical="center"/>
    </xf>
    <xf numFmtId="0" fontId="15" fillId="0" borderId="16" xfId="0" applyFont="1" applyFill="1" applyBorder="1" applyAlignment="1">
      <alignment horizontal="center" vertical="distributed" textRotation="255"/>
    </xf>
    <xf numFmtId="38" fontId="15" fillId="0" borderId="14" xfId="52" applyFont="1" applyBorder="1" applyAlignment="1">
      <alignment horizontal="distributed" vertical="center"/>
    </xf>
    <xf numFmtId="38" fontId="15" fillId="0" borderId="23" xfId="52" applyFont="1" applyBorder="1" applyAlignment="1">
      <alignment horizontal="distributed" vertical="center"/>
    </xf>
    <xf numFmtId="0" fontId="15" fillId="0" borderId="22" xfId="0" applyFont="1" applyBorder="1" applyAlignment="1">
      <alignment horizontal="center" vertical="distributed" textRotation="255"/>
    </xf>
    <xf numFmtId="176" fontId="13" fillId="0" borderId="22" xfId="0" applyNumberFormat="1" applyFont="1" applyBorder="1" applyAlignment="1">
      <alignment horizontal="right" vertical="center"/>
    </xf>
    <xf numFmtId="0" fontId="15" fillId="0" borderId="16" xfId="0" applyFont="1" applyBorder="1" applyAlignment="1">
      <alignment horizontal="center" vertical="distributed" textRotation="255"/>
    </xf>
    <xf numFmtId="0" fontId="15" fillId="0" borderId="14" xfId="0" applyFont="1" applyBorder="1" applyAlignment="1">
      <alignment horizontal="distributed" vertical="center"/>
    </xf>
    <xf numFmtId="0" fontId="15" fillId="0" borderId="23" xfId="0" applyFont="1" applyBorder="1" applyAlignment="1">
      <alignment horizontal="distributed" vertical="center"/>
    </xf>
    <xf numFmtId="0" fontId="15" fillId="0" borderId="0" xfId="0" applyFont="1" applyBorder="1" applyAlignment="1">
      <alignment horizontal="center" vertical="center" wrapText="1"/>
    </xf>
    <xf numFmtId="0" fontId="15" fillId="0" borderId="14" xfId="0" applyFont="1" applyBorder="1" applyAlignment="1">
      <alignment horizontal="center" vertical="center" wrapText="1"/>
    </xf>
    <xf numFmtId="38" fontId="12" fillId="0" borderId="14" xfId="52" applyFont="1" applyBorder="1" applyAlignment="1">
      <alignment horizontal="distributed" vertical="center"/>
    </xf>
    <xf numFmtId="176" fontId="15" fillId="0" borderId="15" xfId="0" applyNumberFormat="1" applyFont="1" applyBorder="1" applyAlignment="1">
      <alignment vertical="center"/>
    </xf>
    <xf numFmtId="0" fontId="12" fillId="0" borderId="0" xfId="0" applyFont="1" applyAlignment="1">
      <alignment horizontal="distributed" vertical="center"/>
    </xf>
    <xf numFmtId="176" fontId="13" fillId="0" borderId="15" xfId="52" applyNumberFormat="1" applyFont="1" applyFill="1" applyBorder="1" applyAlignment="1">
      <alignment vertical="center"/>
    </xf>
    <xf numFmtId="176" fontId="13" fillId="0" borderId="16" xfId="52" applyNumberFormat="1" applyFont="1" applyFill="1" applyBorder="1" applyAlignment="1">
      <alignment vertical="center"/>
    </xf>
    <xf numFmtId="41" fontId="111" fillId="0" borderId="12" xfId="0" applyNumberFormat="1" applyFont="1" applyBorder="1" applyAlignment="1">
      <alignment horizontal="right" vertical="center"/>
    </xf>
    <xf numFmtId="41" fontId="111" fillId="0" borderId="22" xfId="0" applyNumberFormat="1" applyFont="1" applyBorder="1" applyAlignment="1">
      <alignment horizontal="right" vertical="center"/>
    </xf>
    <xf numFmtId="0" fontId="110" fillId="0" borderId="23" xfId="0" applyFont="1" applyBorder="1" applyAlignment="1">
      <alignment horizontal="distributed" vertical="center"/>
    </xf>
    <xf numFmtId="0" fontId="15" fillId="0" borderId="14" xfId="0" applyFont="1" applyBorder="1" applyAlignment="1">
      <alignment horizontal="center"/>
    </xf>
    <xf numFmtId="0" fontId="106" fillId="0" borderId="0" xfId="0" applyFont="1" applyBorder="1" applyAlignment="1">
      <alignment vertical="center"/>
    </xf>
    <xf numFmtId="0" fontId="106" fillId="0" borderId="17" xfId="0" applyFont="1" applyBorder="1" applyAlignment="1">
      <alignment vertical="center"/>
    </xf>
    <xf numFmtId="0" fontId="111" fillId="0" borderId="16" xfId="0" applyFont="1" applyBorder="1" applyAlignment="1">
      <alignment horizontal="centerContinuous"/>
    </xf>
    <xf numFmtId="0" fontId="111" fillId="0" borderId="14" xfId="0" applyFont="1" applyBorder="1" applyAlignment="1">
      <alignment horizontal="centerContinuous"/>
    </xf>
    <xf numFmtId="0" fontId="111" fillId="0" borderId="23" xfId="0" applyFont="1" applyBorder="1" applyAlignment="1">
      <alignment horizontal="centerContinuous"/>
    </xf>
    <xf numFmtId="0" fontId="109" fillId="0" borderId="18" xfId="0" applyFont="1" applyBorder="1" applyAlignment="1">
      <alignment horizontal="center"/>
    </xf>
    <xf numFmtId="0" fontId="109" fillId="0" borderId="14" xfId="0" applyFont="1" applyBorder="1" applyAlignment="1">
      <alignment horizontal="center" vertical="top"/>
    </xf>
    <xf numFmtId="0" fontId="111" fillId="0" borderId="19" xfId="0" applyFont="1" applyBorder="1" applyAlignment="1">
      <alignment horizontal="center" vertical="center"/>
    </xf>
    <xf numFmtId="41" fontId="111" fillId="0" borderId="20" xfId="0" applyNumberFormat="1" applyFont="1" applyBorder="1" applyAlignment="1">
      <alignment vertical="center"/>
    </xf>
    <xf numFmtId="41" fontId="111" fillId="0" borderId="21" xfId="0" applyNumberFormat="1" applyFont="1" applyBorder="1" applyAlignment="1">
      <alignment vertical="center"/>
    </xf>
    <xf numFmtId="0" fontId="111" fillId="0" borderId="13" xfId="0" applyFont="1" applyBorder="1" applyAlignment="1">
      <alignment horizontal="center" vertical="center"/>
    </xf>
    <xf numFmtId="41" fontId="111" fillId="0" borderId="12" xfId="0" applyNumberFormat="1" applyFont="1" applyBorder="1" applyAlignment="1">
      <alignment vertical="center"/>
    </xf>
    <xf numFmtId="41" fontId="111" fillId="0" borderId="22" xfId="0" applyNumberFormat="1" applyFont="1" applyBorder="1" applyAlignment="1">
      <alignment vertical="center"/>
    </xf>
    <xf numFmtId="177" fontId="111" fillId="0" borderId="22" xfId="0" applyNumberFormat="1" applyFont="1" applyBorder="1" applyAlignment="1">
      <alignment vertical="center"/>
    </xf>
    <xf numFmtId="176" fontId="111" fillId="0" borderId="12" xfId="0" applyNumberFormat="1" applyFont="1" applyBorder="1" applyAlignment="1">
      <alignment vertical="center"/>
    </xf>
    <xf numFmtId="176" fontId="111" fillId="0" borderId="12" xfId="0" applyNumberFormat="1" applyFont="1" applyBorder="1" applyAlignment="1">
      <alignment horizontal="right" vertical="center"/>
    </xf>
    <xf numFmtId="0" fontId="12" fillId="0" borderId="39" xfId="0" applyFont="1" applyFill="1" applyBorder="1" applyAlignment="1">
      <alignment vertical="center" shrinkToFit="1"/>
    </xf>
    <xf numFmtId="3" fontId="122" fillId="0" borderId="21" xfId="0" applyNumberFormat="1" applyFont="1" applyBorder="1" applyAlignment="1">
      <alignment vertical="center"/>
    </xf>
    <xf numFmtId="41" fontId="122" fillId="0" borderId="32" xfId="0" applyNumberFormat="1" applyFont="1" applyBorder="1" applyAlignment="1">
      <alignment vertical="center"/>
    </xf>
    <xf numFmtId="41" fontId="122" fillId="0" borderId="21" xfId="0" applyNumberFormat="1" applyFont="1" applyBorder="1" applyAlignment="1">
      <alignment vertical="center"/>
    </xf>
    <xf numFmtId="0" fontId="51" fillId="0" borderId="45" xfId="0" applyFont="1" applyFill="1" applyBorder="1" applyAlignment="1">
      <alignment vertical="center"/>
    </xf>
    <xf numFmtId="0" fontId="7" fillId="0" borderId="38" xfId="0" applyFont="1" applyBorder="1" applyAlignment="1">
      <alignment horizontal="right" vertical="center"/>
    </xf>
    <xf numFmtId="41" fontId="10" fillId="0" borderId="46" xfId="0" applyNumberFormat="1" applyFont="1" applyBorder="1" applyAlignment="1">
      <alignment vertical="center"/>
    </xf>
    <xf numFmtId="0" fontId="23" fillId="33" borderId="45" xfId="0" applyFont="1" applyFill="1" applyBorder="1" applyAlignment="1">
      <alignment vertical="center"/>
    </xf>
    <xf numFmtId="0" fontId="23" fillId="0" borderId="38" xfId="0" applyFont="1" applyBorder="1" applyAlignment="1">
      <alignment horizontal="center" vertical="center"/>
    </xf>
    <xf numFmtId="41" fontId="12" fillId="0" borderId="47" xfId="0" applyNumberFormat="1" applyFont="1" applyBorder="1" applyAlignment="1">
      <alignment horizontal="right" vertical="center"/>
    </xf>
    <xf numFmtId="0" fontId="23" fillId="0" borderId="58" xfId="0" applyFont="1" applyBorder="1" applyAlignment="1">
      <alignment vertical="center"/>
    </xf>
    <xf numFmtId="41" fontId="12" fillId="0" borderId="55" xfId="0" applyNumberFormat="1" applyFont="1" applyBorder="1" applyAlignment="1">
      <alignment vertical="center"/>
    </xf>
    <xf numFmtId="41" fontId="12" fillId="33" borderId="60" xfId="0" applyNumberFormat="1" applyFont="1" applyFill="1" applyBorder="1" applyAlignment="1">
      <alignment vertical="center"/>
    </xf>
    <xf numFmtId="41" fontId="10" fillId="0" borderId="47" xfId="0" applyNumberFormat="1" applyFont="1" applyBorder="1" applyAlignment="1">
      <alignment vertical="center"/>
    </xf>
    <xf numFmtId="0" fontId="53" fillId="0" borderId="45" xfId="0" applyFont="1" applyFill="1" applyBorder="1" applyAlignment="1">
      <alignment horizontal="left" vertical="center"/>
    </xf>
    <xf numFmtId="41" fontId="12" fillId="0" borderId="59" xfId="0" applyNumberFormat="1" applyFont="1" applyBorder="1" applyAlignment="1">
      <alignment vertical="center" wrapText="1"/>
    </xf>
    <xf numFmtId="41" fontId="12" fillId="0" borderId="42" xfId="0" applyNumberFormat="1" applyFont="1" applyBorder="1" applyAlignment="1">
      <alignment vertical="center"/>
    </xf>
    <xf numFmtId="0" fontId="12" fillId="0" borderId="45" xfId="0" applyFont="1" applyFill="1" applyBorder="1" applyAlignment="1">
      <alignment vertical="center"/>
    </xf>
    <xf numFmtId="0" fontId="14" fillId="0" borderId="45" xfId="0" applyFont="1" applyBorder="1" applyAlignment="1">
      <alignment vertical="center"/>
    </xf>
    <xf numFmtId="0" fontId="23" fillId="0" borderId="44" xfId="0" applyFont="1" applyBorder="1" applyAlignment="1">
      <alignment horizontal="center" vertical="center"/>
    </xf>
    <xf numFmtId="0" fontId="25" fillId="0" borderId="44" xfId="0" applyFont="1" applyBorder="1" applyAlignment="1">
      <alignment vertical="center"/>
    </xf>
    <xf numFmtId="0" fontId="25" fillId="0" borderId="45" xfId="0" applyFont="1" applyBorder="1" applyAlignment="1">
      <alignment vertical="center"/>
    </xf>
    <xf numFmtId="0" fontId="0" fillId="0" borderId="38" xfId="0" applyBorder="1" applyAlignment="1">
      <alignment vertical="center"/>
    </xf>
    <xf numFmtId="0" fontId="23" fillId="0" borderId="38" xfId="0" applyFont="1" applyBorder="1" applyAlignment="1" applyProtection="1">
      <alignment horizontal="right" vertical="center"/>
      <protection locked="0"/>
    </xf>
    <xf numFmtId="0" fontId="12" fillId="0" borderId="0" xfId="0" applyFont="1" applyBorder="1" applyAlignment="1">
      <alignment vertical="center" shrinkToFit="1"/>
    </xf>
    <xf numFmtId="41" fontId="12" fillId="0" borderId="0" xfId="0" applyNumberFormat="1" applyFont="1" applyBorder="1" applyAlignment="1">
      <alignment vertical="center"/>
    </xf>
    <xf numFmtId="176" fontId="111" fillId="0" borderId="12" xfId="0" applyNumberFormat="1" applyFont="1" applyFill="1" applyBorder="1" applyAlignment="1">
      <alignment vertical="center"/>
    </xf>
    <xf numFmtId="176" fontId="13" fillId="0" borderId="16" xfId="0" applyNumberFormat="1" applyFont="1" applyBorder="1" applyAlignment="1">
      <alignment horizontal="right" vertical="center"/>
    </xf>
    <xf numFmtId="181" fontId="13" fillId="0" borderId="15" xfId="69" applyNumberFormat="1" applyFont="1" applyFill="1" applyBorder="1" applyAlignment="1">
      <alignment horizontal="right" vertical="center"/>
      <protection/>
    </xf>
    <xf numFmtId="43" fontId="13" fillId="0" borderId="16" xfId="69" applyNumberFormat="1" applyFont="1" applyFill="1" applyBorder="1" applyAlignment="1">
      <alignment horizontal="right" vertical="center"/>
      <protection/>
    </xf>
    <xf numFmtId="179" fontId="13" fillId="0" borderId="15" xfId="69" applyNumberFormat="1" applyFont="1" applyFill="1" applyBorder="1" applyAlignment="1">
      <alignment vertical="center"/>
      <protection/>
    </xf>
    <xf numFmtId="183" fontId="13" fillId="0" borderId="15" xfId="69" applyNumberFormat="1" applyFont="1" applyFill="1" applyBorder="1" applyAlignment="1">
      <alignment vertical="center"/>
      <protection/>
    </xf>
    <xf numFmtId="183" fontId="13" fillId="0" borderId="16" xfId="69" applyNumberFormat="1" applyFont="1" applyFill="1" applyBorder="1" applyAlignment="1">
      <alignment vertical="center"/>
      <protection/>
    </xf>
    <xf numFmtId="176" fontId="13" fillId="0" borderId="15" xfId="82" applyNumberFormat="1" applyFont="1" applyBorder="1" applyAlignment="1">
      <alignment vertical="center"/>
      <protection/>
    </xf>
    <xf numFmtId="176" fontId="13" fillId="0" borderId="16" xfId="82" applyNumberFormat="1" applyFont="1" applyBorder="1" applyAlignment="1">
      <alignment vertical="center"/>
      <protection/>
    </xf>
    <xf numFmtId="0" fontId="10" fillId="0" borderId="28" xfId="69" applyFont="1" applyBorder="1" applyAlignment="1">
      <alignment horizontal="center" vertical="center"/>
      <protection/>
    </xf>
    <xf numFmtId="0" fontId="10" fillId="0" borderId="31" xfId="69" applyFont="1" applyBorder="1" applyAlignment="1">
      <alignment horizontal="center" vertical="center"/>
      <protection/>
    </xf>
    <xf numFmtId="0" fontId="0" fillId="0" borderId="0" xfId="69" applyFont="1" applyAlignment="1">
      <alignment vertical="center"/>
      <protection/>
    </xf>
    <xf numFmtId="0" fontId="12" fillId="0" borderId="24" xfId="69" applyFont="1" applyBorder="1" applyAlignment="1">
      <alignment vertical="center"/>
      <protection/>
    </xf>
    <xf numFmtId="41" fontId="13" fillId="0" borderId="20" xfId="52" applyNumberFormat="1" applyFont="1" applyBorder="1" applyAlignment="1">
      <alignment vertical="center" shrinkToFit="1"/>
    </xf>
    <xf numFmtId="41" fontId="13" fillId="0" borderId="21" xfId="52" applyNumberFormat="1" applyFont="1" applyBorder="1" applyAlignment="1">
      <alignment vertical="center" shrinkToFit="1"/>
    </xf>
    <xf numFmtId="41" fontId="17" fillId="0" borderId="24" xfId="52" applyNumberFormat="1" applyFont="1" applyBorder="1" applyAlignment="1">
      <alignment vertical="center"/>
    </xf>
    <xf numFmtId="184" fontId="17" fillId="0" borderId="24" xfId="52" applyNumberFormat="1" applyFont="1" applyBorder="1" applyAlignment="1">
      <alignment vertical="center"/>
    </xf>
    <xf numFmtId="41" fontId="5" fillId="0" borderId="0" xfId="69" applyNumberFormat="1" applyFont="1" applyBorder="1" applyAlignment="1">
      <alignment vertical="center"/>
      <protection/>
    </xf>
    <xf numFmtId="41" fontId="13" fillId="0" borderId="12" xfId="52" applyNumberFormat="1" applyFont="1" applyBorder="1" applyAlignment="1">
      <alignment vertical="center" shrinkToFit="1"/>
    </xf>
    <xf numFmtId="41" fontId="13" fillId="0" borderId="22" xfId="52" applyNumberFormat="1" applyFont="1" applyBorder="1" applyAlignment="1">
      <alignment vertical="center" shrinkToFit="1"/>
    </xf>
    <xf numFmtId="41" fontId="17" fillId="0" borderId="0" xfId="52" applyNumberFormat="1" applyFont="1" applyBorder="1" applyAlignment="1">
      <alignment vertical="center"/>
    </xf>
    <xf numFmtId="184" fontId="17" fillId="0" borderId="0" xfId="52" applyNumberFormat="1" applyFont="1" applyBorder="1" applyAlignment="1">
      <alignment vertical="center"/>
    </xf>
    <xf numFmtId="0" fontId="0" fillId="0" borderId="0" xfId="69" applyFont="1" applyBorder="1" applyAlignment="1">
      <alignment vertical="center"/>
      <protection/>
    </xf>
    <xf numFmtId="41" fontId="0" fillId="0" borderId="0" xfId="69" applyNumberFormat="1" applyFont="1" applyBorder="1" applyAlignment="1">
      <alignment vertical="center"/>
      <protection/>
    </xf>
    <xf numFmtId="38" fontId="0" fillId="0" borderId="0" xfId="53" applyFont="1" applyFill="1" applyBorder="1" applyAlignment="1">
      <alignment vertical="center"/>
    </xf>
    <xf numFmtId="38" fontId="0" fillId="0" borderId="0" xfId="53" applyFont="1" applyBorder="1" applyAlignment="1">
      <alignment vertical="center"/>
    </xf>
    <xf numFmtId="41" fontId="13" fillId="0" borderId="22" xfId="52" applyNumberFormat="1" applyFont="1" applyFill="1" applyBorder="1" applyAlignment="1">
      <alignment vertical="center" shrinkToFit="1"/>
    </xf>
    <xf numFmtId="0" fontId="12" fillId="0" borderId="0" xfId="69" applyFont="1" applyBorder="1" applyAlignment="1">
      <alignment/>
      <protection/>
    </xf>
    <xf numFmtId="0" fontId="12" fillId="0" borderId="0" xfId="69" applyFont="1" applyBorder="1" applyAlignment="1">
      <alignment horizontal="distributed"/>
      <protection/>
    </xf>
    <xf numFmtId="38" fontId="0" fillId="0" borderId="0" xfId="53" applyFont="1" applyBorder="1" applyAlignment="1">
      <alignment/>
    </xf>
    <xf numFmtId="0" fontId="15" fillId="0" borderId="0" xfId="69" applyFont="1" applyBorder="1" applyAlignment="1">
      <alignment/>
      <protection/>
    </xf>
    <xf numFmtId="0" fontId="15" fillId="0" borderId="0" xfId="69" applyFont="1" applyAlignment="1">
      <alignment/>
      <protection/>
    </xf>
    <xf numFmtId="0" fontId="12" fillId="0" borderId="0" xfId="69" applyFont="1" applyBorder="1" applyAlignment="1">
      <alignment horizontal="distributed" vertical="top"/>
      <protection/>
    </xf>
    <xf numFmtId="41" fontId="17" fillId="0" borderId="0" xfId="52" applyNumberFormat="1" applyFont="1" applyFill="1" applyBorder="1" applyAlignment="1">
      <alignment vertical="center"/>
    </xf>
    <xf numFmtId="0" fontId="0" fillId="0" borderId="0" xfId="69" applyFont="1" applyBorder="1" applyAlignment="1">
      <alignment/>
      <protection/>
    </xf>
    <xf numFmtId="0" fontId="0" fillId="0" borderId="0" xfId="69" applyFont="1" applyBorder="1">
      <alignment/>
      <protection/>
    </xf>
    <xf numFmtId="0" fontId="15" fillId="0" borderId="0" xfId="69" applyFont="1" applyBorder="1">
      <alignment/>
      <protection/>
    </xf>
    <xf numFmtId="41" fontId="15" fillId="0" borderId="12" xfId="52" applyNumberFormat="1" applyFont="1" applyBorder="1" applyAlignment="1">
      <alignment horizontal="right" vertical="center" shrinkToFit="1"/>
    </xf>
    <xf numFmtId="41" fontId="15" fillId="0" borderId="22" xfId="52" applyNumberFormat="1" applyFont="1" applyBorder="1" applyAlignment="1">
      <alignment horizontal="right" vertical="center" shrinkToFit="1"/>
    </xf>
    <xf numFmtId="0" fontId="54" fillId="0" borderId="0" xfId="69" applyFont="1" applyBorder="1" applyAlignment="1">
      <alignment horizontal="distributed" vertical="center"/>
      <protection/>
    </xf>
    <xf numFmtId="0" fontId="12" fillId="0" borderId="0" xfId="69" applyFont="1" applyFill="1" applyBorder="1" applyAlignment="1">
      <alignment horizontal="distributed" vertical="center"/>
      <protection/>
    </xf>
    <xf numFmtId="41" fontId="13" fillId="0" borderId="12" xfId="52" applyNumberFormat="1" applyFont="1" applyFill="1" applyBorder="1" applyAlignment="1">
      <alignment vertical="center" shrinkToFit="1"/>
    </xf>
    <xf numFmtId="0" fontId="12" fillId="0" borderId="0" xfId="69" applyFont="1" applyBorder="1" applyAlignment="1">
      <alignment horizontal="centerContinuous" vertical="center"/>
      <protection/>
    </xf>
    <xf numFmtId="41" fontId="17" fillId="35" borderId="0" xfId="52" applyNumberFormat="1" applyFont="1" applyFill="1" applyBorder="1" applyAlignment="1">
      <alignment vertical="center"/>
    </xf>
    <xf numFmtId="41" fontId="17" fillId="0" borderId="14" xfId="52" applyNumberFormat="1" applyFont="1" applyBorder="1" applyAlignment="1">
      <alignment vertical="center"/>
    </xf>
    <xf numFmtId="184" fontId="17" fillId="0" borderId="14" xfId="52" applyNumberFormat="1" applyFont="1" applyBorder="1" applyAlignment="1">
      <alignment vertical="center"/>
    </xf>
    <xf numFmtId="0" fontId="0" fillId="0" borderId="14" xfId="69" applyFont="1" applyBorder="1">
      <alignment/>
      <protection/>
    </xf>
    <xf numFmtId="0" fontId="24" fillId="0" borderId="0" xfId="69" applyFont="1">
      <alignment/>
      <protection/>
    </xf>
    <xf numFmtId="0" fontId="24" fillId="0" borderId="0" xfId="69" applyFont="1" applyAlignment="1">
      <alignment horizontal="right" vertical="center"/>
      <protection/>
    </xf>
    <xf numFmtId="187" fontId="13" fillId="0" borderId="16" xfId="0" applyNumberFormat="1" applyFont="1" applyFill="1" applyBorder="1" applyAlignment="1">
      <alignment vertical="center"/>
    </xf>
    <xf numFmtId="0" fontId="5" fillId="0" borderId="0" xfId="86" applyFont="1" applyBorder="1" applyAlignment="1">
      <alignment vertical="center"/>
      <protection/>
    </xf>
    <xf numFmtId="0" fontId="5" fillId="0" borderId="0" xfId="86" applyFont="1" applyBorder="1" applyAlignment="1">
      <alignment/>
      <protection/>
    </xf>
    <xf numFmtId="0" fontId="4" fillId="0" borderId="0" xfId="86" applyFont="1" applyBorder="1" applyAlignment="1">
      <alignment/>
      <protection/>
    </xf>
    <xf numFmtId="0" fontId="18" fillId="0" borderId="0" xfId="86" applyFont="1" applyAlignment="1">
      <alignment/>
      <protection/>
    </xf>
    <xf numFmtId="0" fontId="12" fillId="0" borderId="0" xfId="86" applyFont="1" applyAlignment="1">
      <alignment/>
      <protection/>
    </xf>
    <xf numFmtId="0" fontId="4" fillId="0" borderId="0" xfId="86" applyFont="1" applyBorder="1" applyAlignment="1">
      <alignment vertical="center"/>
      <protection/>
    </xf>
    <xf numFmtId="0" fontId="14" fillId="0" borderId="0" xfId="86" applyFont="1" applyBorder="1" applyAlignment="1">
      <alignment horizontal="right" vertical="center"/>
      <protection/>
    </xf>
    <xf numFmtId="0" fontId="18" fillId="0" borderId="0" xfId="86" applyFont="1" applyAlignment="1">
      <alignment vertical="center"/>
      <protection/>
    </xf>
    <xf numFmtId="0" fontId="12" fillId="0" borderId="0" xfId="86" applyFont="1" applyAlignment="1">
      <alignment vertical="center"/>
      <protection/>
    </xf>
    <xf numFmtId="0" fontId="15" fillId="0" borderId="25" xfId="86" applyFont="1" applyBorder="1" applyAlignment="1">
      <alignment horizontal="right" vertical="center"/>
      <protection/>
    </xf>
    <xf numFmtId="0" fontId="15" fillId="0" borderId="0" xfId="86" applyFont="1" applyBorder="1" applyAlignment="1">
      <alignment vertical="center" wrapText="1"/>
      <protection/>
    </xf>
    <xf numFmtId="0" fontId="15" fillId="0" borderId="0" xfId="86" applyFont="1" applyAlignment="1">
      <alignment vertical="center"/>
      <protection/>
    </xf>
    <xf numFmtId="0" fontId="16" fillId="0" borderId="0" xfId="86" applyFont="1">
      <alignment/>
      <protection/>
    </xf>
    <xf numFmtId="0" fontId="15" fillId="0" borderId="23" xfId="86" applyFont="1" applyBorder="1" applyAlignment="1">
      <alignment vertical="center"/>
      <protection/>
    </xf>
    <xf numFmtId="0" fontId="16" fillId="0" borderId="0" xfId="86" applyFont="1" applyBorder="1" applyAlignment="1">
      <alignment vertical="center"/>
      <protection/>
    </xf>
    <xf numFmtId="0" fontId="15" fillId="0" borderId="24" xfId="86" applyFont="1" applyBorder="1" applyAlignment="1">
      <alignment horizontal="center" vertical="center"/>
      <protection/>
    </xf>
    <xf numFmtId="41" fontId="15" fillId="0" borderId="20" xfId="86" applyNumberFormat="1" applyFont="1" applyBorder="1" applyAlignment="1">
      <alignment horizontal="right" vertical="center"/>
      <protection/>
    </xf>
    <xf numFmtId="41" fontId="15" fillId="0" borderId="21" xfId="86" applyNumberFormat="1" applyFont="1" applyBorder="1" applyAlignment="1">
      <alignment horizontal="right" vertical="center"/>
      <protection/>
    </xf>
    <xf numFmtId="41" fontId="15" fillId="0" borderId="0" xfId="86" applyNumberFormat="1" applyFont="1" applyBorder="1" applyAlignment="1">
      <alignment horizontal="right" vertical="center"/>
      <protection/>
    </xf>
    <xf numFmtId="0" fontId="15" fillId="0" borderId="0" xfId="86" applyFont="1" applyBorder="1" applyAlignment="1">
      <alignment horizontal="center" vertical="center"/>
      <protection/>
    </xf>
    <xf numFmtId="41" fontId="15" fillId="0" borderId="12" xfId="86" applyNumberFormat="1" applyFont="1" applyBorder="1" applyAlignment="1">
      <alignment horizontal="right" vertical="center"/>
      <protection/>
    </xf>
    <xf numFmtId="41" fontId="15" fillId="0" borderId="22" xfId="86" applyNumberFormat="1" applyFont="1" applyBorder="1" applyAlignment="1">
      <alignment horizontal="right" vertical="center"/>
      <protection/>
    </xf>
    <xf numFmtId="0" fontId="13" fillId="0" borderId="14" xfId="86" applyFont="1" applyBorder="1" applyAlignment="1">
      <alignment horizontal="center" vertical="center"/>
      <protection/>
    </xf>
    <xf numFmtId="41" fontId="13" fillId="0" borderId="15" xfId="86" applyNumberFormat="1" applyFont="1" applyFill="1" applyBorder="1" applyAlignment="1">
      <alignment horizontal="right" vertical="center"/>
      <protection/>
    </xf>
    <xf numFmtId="41" fontId="13" fillId="0" borderId="16" xfId="86" applyNumberFormat="1" applyFont="1" applyFill="1" applyBorder="1" applyAlignment="1">
      <alignment horizontal="right" vertical="center"/>
      <protection/>
    </xf>
    <xf numFmtId="41" fontId="13" fillId="0" borderId="0" xfId="86" applyNumberFormat="1" applyFont="1" applyBorder="1" applyAlignment="1">
      <alignment horizontal="right" vertical="center"/>
      <protection/>
    </xf>
    <xf numFmtId="0" fontId="14" fillId="0" borderId="0" xfId="86" applyFont="1" applyAlignment="1">
      <alignment vertical="center"/>
      <protection/>
    </xf>
    <xf numFmtId="0" fontId="14" fillId="0" borderId="0" xfId="86" applyFont="1" applyAlignment="1">
      <alignment horizontal="left" vertical="center"/>
      <protection/>
    </xf>
    <xf numFmtId="0" fontId="18" fillId="0" borderId="0" xfId="86" applyFont="1">
      <alignment/>
      <protection/>
    </xf>
    <xf numFmtId="0" fontId="14" fillId="0" borderId="0" xfId="86" applyFont="1" applyAlignment="1">
      <alignment horizontal="right" vertical="center"/>
      <protection/>
    </xf>
    <xf numFmtId="0" fontId="18" fillId="0" borderId="0" xfId="86" applyFont="1" applyAlignment="1">
      <alignment horizontal="right" vertical="center"/>
      <protection/>
    </xf>
    <xf numFmtId="177" fontId="15" fillId="0" borderId="30" xfId="0" applyNumberFormat="1" applyFont="1" applyBorder="1" applyAlignment="1">
      <alignment horizontal="right"/>
    </xf>
    <xf numFmtId="177" fontId="15" fillId="0" borderId="23" xfId="0" applyNumberFormat="1" applyFont="1" applyBorder="1" applyAlignment="1">
      <alignment vertical="top"/>
    </xf>
    <xf numFmtId="177" fontId="15" fillId="0" borderId="19" xfId="0" applyNumberFormat="1" applyFont="1" applyBorder="1" applyAlignment="1">
      <alignment horizontal="center" vertical="center"/>
    </xf>
    <xf numFmtId="177" fontId="13" fillId="0" borderId="23" xfId="0" applyNumberFormat="1" applyFont="1" applyBorder="1" applyAlignment="1">
      <alignment horizontal="center" vertical="center"/>
    </xf>
    <xf numFmtId="177" fontId="13" fillId="0" borderId="16" xfId="0" applyNumberFormat="1" applyFont="1" applyFill="1" applyBorder="1" applyAlignment="1">
      <alignment vertical="center"/>
    </xf>
    <xf numFmtId="0" fontId="40" fillId="0" borderId="0" xfId="0" applyFont="1" applyBorder="1" applyAlignment="1">
      <alignment horizontal="right" vertical="center"/>
    </xf>
    <xf numFmtId="0" fontId="4" fillId="0" borderId="0" xfId="0" applyFont="1" applyAlignment="1">
      <alignment horizontal="center"/>
    </xf>
    <xf numFmtId="0" fontId="15" fillId="0" borderId="0" xfId="0" applyFont="1" applyAlignment="1">
      <alignment horizontal="center"/>
    </xf>
    <xf numFmtId="176" fontId="15" fillId="0" borderId="19" xfId="0" applyNumberFormat="1" applyFont="1" applyBorder="1" applyAlignment="1">
      <alignment horizontal="center" vertical="center"/>
    </xf>
    <xf numFmtId="176" fontId="15" fillId="0" borderId="13" xfId="0" applyNumberFormat="1" applyFont="1" applyBorder="1" applyAlignment="1">
      <alignment horizontal="center" vertical="center"/>
    </xf>
    <xf numFmtId="176" fontId="13" fillId="0" borderId="23" xfId="0" applyNumberFormat="1" applyFont="1" applyBorder="1" applyAlignment="1">
      <alignment horizontal="center" vertical="center"/>
    </xf>
    <xf numFmtId="0" fontId="18" fillId="0" borderId="0" xfId="0" applyFont="1" applyAlignment="1">
      <alignment horizontal="center"/>
    </xf>
    <xf numFmtId="176" fontId="4" fillId="0" borderId="0" xfId="0" applyNumberFormat="1" applyFont="1" applyAlignment="1">
      <alignment horizontal="center"/>
    </xf>
    <xf numFmtId="0" fontId="5" fillId="0" borderId="0" xfId="85" applyFont="1" applyBorder="1" applyAlignment="1">
      <alignment vertical="center"/>
      <protection/>
    </xf>
    <xf numFmtId="0" fontId="4" fillId="0" borderId="0" xfId="85" applyFont="1" applyBorder="1" applyAlignment="1">
      <alignment/>
      <protection/>
    </xf>
    <xf numFmtId="0" fontId="18" fillId="0" borderId="0" xfId="85" applyFont="1" applyAlignment="1">
      <alignment/>
      <protection/>
    </xf>
    <xf numFmtId="0" fontId="4" fillId="0" borderId="0" xfId="85" applyFont="1" applyBorder="1" applyAlignment="1">
      <alignment vertical="center"/>
      <protection/>
    </xf>
    <xf numFmtId="0" fontId="18" fillId="0" borderId="0" xfId="85" applyFont="1">
      <alignment/>
      <protection/>
    </xf>
    <xf numFmtId="0" fontId="12" fillId="0" borderId="30" xfId="85" applyFont="1" applyBorder="1" applyAlignment="1">
      <alignment horizontal="right" vertical="top"/>
      <protection/>
    </xf>
    <xf numFmtId="0" fontId="31" fillId="0" borderId="0" xfId="86" applyFont="1" applyAlignment="1">
      <alignment vertical="center"/>
      <protection/>
    </xf>
    <xf numFmtId="0" fontId="12" fillId="0" borderId="20" xfId="85" applyFont="1" applyBorder="1" applyAlignment="1">
      <alignment horizontal="center" vertical="center"/>
      <protection/>
    </xf>
    <xf numFmtId="0" fontId="12" fillId="0" borderId="21" xfId="85" applyFont="1" applyBorder="1" applyAlignment="1">
      <alignment horizontal="center" vertical="center"/>
      <protection/>
    </xf>
    <xf numFmtId="0" fontId="12" fillId="0" borderId="15" xfId="85" applyFont="1" applyBorder="1" applyAlignment="1">
      <alignment horizontal="center" vertical="center" wrapText="1"/>
      <protection/>
    </xf>
    <xf numFmtId="0" fontId="12" fillId="0" borderId="16" xfId="85" applyFont="1" applyBorder="1" applyAlignment="1">
      <alignment horizontal="center" vertical="center" wrapText="1"/>
      <protection/>
    </xf>
    <xf numFmtId="0" fontId="12" fillId="0" borderId="0" xfId="86" applyFont="1" applyAlignment="1">
      <alignment vertical="center" shrinkToFit="1"/>
      <protection/>
    </xf>
    <xf numFmtId="0" fontId="31" fillId="0" borderId="0" xfId="86" applyFont="1" applyAlignment="1">
      <alignment vertical="center" shrinkToFit="1"/>
      <protection/>
    </xf>
    <xf numFmtId="176" fontId="15" fillId="0" borderId="19" xfId="85" applyNumberFormat="1" applyFont="1" applyBorder="1" applyAlignment="1">
      <alignment horizontal="center" vertical="center"/>
      <protection/>
    </xf>
    <xf numFmtId="3" fontId="15" fillId="0" borderId="20" xfId="85" applyNumberFormat="1" applyFont="1" applyBorder="1" applyAlignment="1">
      <alignment vertical="center"/>
      <protection/>
    </xf>
    <xf numFmtId="3" fontId="15" fillId="0" borderId="20" xfId="85" applyNumberFormat="1" applyFont="1" applyFill="1" applyBorder="1" applyAlignment="1">
      <alignment vertical="center"/>
      <protection/>
    </xf>
    <xf numFmtId="3" fontId="15" fillId="0" borderId="21" xfId="85" applyNumberFormat="1" applyFont="1" applyFill="1" applyBorder="1" applyAlignment="1">
      <alignment vertical="center"/>
      <protection/>
    </xf>
    <xf numFmtId="0" fontId="15" fillId="0" borderId="0" xfId="86" applyFont="1">
      <alignment/>
      <protection/>
    </xf>
    <xf numFmtId="176" fontId="15" fillId="0" borderId="13" xfId="85" applyNumberFormat="1" applyFont="1" applyBorder="1" applyAlignment="1">
      <alignment horizontal="center" vertical="center"/>
      <protection/>
    </xf>
    <xf numFmtId="3" fontId="15" fillId="0" borderId="12" xfId="85" applyNumberFormat="1" applyFont="1" applyBorder="1" applyAlignment="1">
      <alignment vertical="center"/>
      <protection/>
    </xf>
    <xf numFmtId="3" fontId="15" fillId="0" borderId="12" xfId="85" applyNumberFormat="1" applyFont="1" applyFill="1" applyBorder="1" applyAlignment="1">
      <alignment vertical="center"/>
      <protection/>
    </xf>
    <xf numFmtId="3" fontId="15" fillId="0" borderId="12" xfId="85" applyNumberFormat="1" applyFont="1" applyFill="1" applyBorder="1" applyAlignment="1">
      <alignment vertical="center" shrinkToFit="1"/>
      <protection/>
    </xf>
    <xf numFmtId="3" fontId="15" fillId="0" borderId="22" xfId="85" applyNumberFormat="1" applyFont="1" applyFill="1" applyBorder="1" applyAlignment="1">
      <alignment vertical="center"/>
      <protection/>
    </xf>
    <xf numFmtId="176" fontId="13" fillId="0" borderId="23" xfId="85" applyNumberFormat="1" applyFont="1" applyBorder="1" applyAlignment="1">
      <alignment horizontal="center" vertical="center"/>
      <protection/>
    </xf>
    <xf numFmtId="3" fontId="13" fillId="0" borderId="15" xfId="85" applyNumberFormat="1" applyFont="1" applyFill="1" applyBorder="1" applyAlignment="1">
      <alignment vertical="center"/>
      <protection/>
    </xf>
    <xf numFmtId="3" fontId="13" fillId="0" borderId="15" xfId="85" applyNumberFormat="1" applyFont="1" applyFill="1" applyBorder="1" applyAlignment="1">
      <alignment vertical="center" shrinkToFit="1"/>
      <protection/>
    </xf>
    <xf numFmtId="3" fontId="13" fillId="0" borderId="16" xfId="85" applyNumberFormat="1" applyFont="1" applyFill="1" applyBorder="1" applyAlignment="1">
      <alignment vertical="center"/>
      <protection/>
    </xf>
    <xf numFmtId="0" fontId="14" fillId="0" borderId="0" xfId="85" applyFont="1" applyAlignment="1">
      <alignment vertical="center"/>
      <protection/>
    </xf>
    <xf numFmtId="0" fontId="12" fillId="0" borderId="0" xfId="85" applyFont="1">
      <alignment/>
      <protection/>
    </xf>
    <xf numFmtId="0" fontId="14" fillId="0" borderId="0" xfId="85" applyFont="1" applyAlignment="1">
      <alignment horizontal="right" vertical="center"/>
      <protection/>
    </xf>
    <xf numFmtId="0" fontId="12" fillId="0" borderId="0" xfId="86" applyFont="1">
      <alignment/>
      <protection/>
    </xf>
    <xf numFmtId="0" fontId="14" fillId="0" borderId="0" xfId="85" applyFont="1" applyAlignment="1">
      <alignment horizontal="left"/>
      <protection/>
    </xf>
    <xf numFmtId="0" fontId="14" fillId="0" borderId="0" xfId="85" applyFont="1" applyAlignment="1">
      <alignment horizontal="left" vertical="center"/>
      <protection/>
    </xf>
    <xf numFmtId="0" fontId="12" fillId="0" borderId="0" xfId="85" applyFont="1" applyAlignment="1">
      <alignment vertical="top"/>
      <protection/>
    </xf>
    <xf numFmtId="0" fontId="5" fillId="0" borderId="0" xfId="75" applyFont="1" applyFill="1" applyBorder="1" applyAlignment="1">
      <alignment vertical="center"/>
      <protection/>
    </xf>
    <xf numFmtId="0" fontId="4" fillId="0" borderId="0" xfId="75" applyFont="1" applyFill="1" applyBorder="1" applyAlignment="1">
      <alignment/>
      <protection/>
    </xf>
    <xf numFmtId="0" fontId="5" fillId="0" borderId="17" xfId="75" applyFont="1" applyFill="1" applyBorder="1" applyAlignment="1">
      <alignment vertical="center"/>
      <protection/>
    </xf>
    <xf numFmtId="0" fontId="4" fillId="0" borderId="17" xfId="75" applyFont="1" applyFill="1" applyBorder="1" applyAlignment="1">
      <alignment vertical="center"/>
      <protection/>
    </xf>
    <xf numFmtId="0" fontId="14" fillId="0" borderId="17" xfId="75" applyFont="1" applyFill="1" applyBorder="1" applyAlignment="1">
      <alignment horizontal="right" vertical="center"/>
      <protection/>
    </xf>
    <xf numFmtId="0" fontId="15" fillId="0" borderId="30" xfId="75" applyFont="1" applyFill="1" applyBorder="1" applyAlignment="1">
      <alignment horizontal="right" vertical="center"/>
      <protection/>
    </xf>
    <xf numFmtId="0" fontId="15" fillId="0" borderId="23" xfId="75" applyFont="1" applyFill="1" applyBorder="1" applyAlignment="1">
      <alignment horizontal="left" vertical="center"/>
      <protection/>
    </xf>
    <xf numFmtId="0" fontId="15" fillId="0" borderId="15" xfId="75" applyFont="1" applyFill="1" applyBorder="1" applyAlignment="1">
      <alignment horizontal="center" vertical="center"/>
      <protection/>
    </xf>
    <xf numFmtId="0" fontId="15" fillId="0" borderId="14" xfId="75" applyFont="1" applyFill="1" applyBorder="1" applyAlignment="1">
      <alignment horizontal="center" vertical="center"/>
      <protection/>
    </xf>
    <xf numFmtId="0" fontId="15" fillId="0" borderId="23" xfId="75" applyFont="1" applyFill="1" applyBorder="1" applyAlignment="1">
      <alignment horizontal="center" vertical="center"/>
      <protection/>
    </xf>
    <xf numFmtId="0" fontId="15" fillId="0" borderId="19" xfId="75" applyFont="1" applyFill="1" applyBorder="1" applyAlignment="1">
      <alignment horizontal="center" vertical="center"/>
      <protection/>
    </xf>
    <xf numFmtId="179" fontId="15" fillId="0" borderId="20" xfId="75" applyNumberFormat="1" applyFont="1" applyFill="1" applyBorder="1" applyAlignment="1">
      <alignment horizontal="right" vertical="center"/>
      <protection/>
    </xf>
    <xf numFmtId="179" fontId="15" fillId="0" borderId="21" xfId="75" applyNumberFormat="1" applyFont="1" applyFill="1" applyBorder="1" applyAlignment="1">
      <alignment horizontal="right" vertical="center"/>
      <protection/>
    </xf>
    <xf numFmtId="0" fontId="15" fillId="0" borderId="13" xfId="75" applyFont="1" applyFill="1" applyBorder="1" applyAlignment="1">
      <alignment horizontal="center" vertical="center"/>
      <protection/>
    </xf>
    <xf numFmtId="179" fontId="15" fillId="0" borderId="12" xfId="75" applyNumberFormat="1" applyFont="1" applyFill="1" applyBorder="1" applyAlignment="1">
      <alignment horizontal="right" vertical="center"/>
      <protection/>
    </xf>
    <xf numFmtId="179" fontId="15" fillId="0" borderId="22" xfId="75" applyNumberFormat="1" applyFont="1" applyFill="1" applyBorder="1" applyAlignment="1">
      <alignment horizontal="right" vertical="center"/>
      <protection/>
    </xf>
    <xf numFmtId="0" fontId="13" fillId="0" borderId="23" xfId="75" applyFont="1" applyFill="1" applyBorder="1" applyAlignment="1">
      <alignment horizontal="center" vertical="center"/>
      <protection/>
    </xf>
    <xf numFmtId="179" fontId="13" fillId="0" borderId="15" xfId="75" applyNumberFormat="1" applyFont="1" applyFill="1" applyBorder="1" applyAlignment="1">
      <alignment horizontal="right" vertical="center"/>
      <protection/>
    </xf>
    <xf numFmtId="179" fontId="13" fillId="0" borderId="15" xfId="75" applyNumberFormat="1" applyFont="1" applyFill="1" applyBorder="1" applyAlignment="1">
      <alignment horizontal="center" vertical="center"/>
      <protection/>
    </xf>
    <xf numFmtId="179" fontId="13" fillId="0" borderId="16" xfId="75" applyNumberFormat="1" applyFont="1" applyFill="1" applyBorder="1" applyAlignment="1">
      <alignment horizontal="right" vertical="center"/>
      <protection/>
    </xf>
    <xf numFmtId="0" fontId="14" fillId="0" borderId="0" xfId="77" applyFont="1" applyFill="1" applyBorder="1" applyAlignment="1">
      <alignment horizontal="left" vertical="center"/>
      <protection/>
    </xf>
    <xf numFmtId="0" fontId="14" fillId="0" borderId="0" xfId="77" applyFont="1" applyFill="1" applyBorder="1" applyAlignment="1">
      <alignment vertical="center"/>
      <protection/>
    </xf>
    <xf numFmtId="0" fontId="109" fillId="0" borderId="13" xfId="83" applyNumberFormat="1" applyFont="1" applyBorder="1" applyAlignment="1">
      <alignment horizontal="center" vertical="center"/>
      <protection/>
    </xf>
    <xf numFmtId="38" fontId="111" fillId="0" borderId="12" xfId="50" applyFont="1" applyBorder="1" applyAlignment="1">
      <alignment horizontal="right" vertical="center"/>
    </xf>
    <xf numFmtId="0" fontId="111" fillId="0" borderId="12" xfId="83" applyNumberFormat="1" applyFont="1" applyBorder="1" applyAlignment="1">
      <alignment horizontal="right" vertical="center"/>
      <protection/>
    </xf>
    <xf numFmtId="0" fontId="111" fillId="0" borderId="12" xfId="87" applyNumberFormat="1" applyFont="1" applyBorder="1" applyAlignment="1">
      <alignment horizontal="right" vertical="center"/>
      <protection/>
    </xf>
    <xf numFmtId="0" fontId="111" fillId="0" borderId="22" xfId="87" applyNumberFormat="1" applyFont="1" applyBorder="1" applyAlignment="1">
      <alignment horizontal="right" vertical="center"/>
      <protection/>
    </xf>
    <xf numFmtId="38" fontId="111" fillId="0" borderId="12" xfId="50" applyFont="1" applyFill="1" applyBorder="1" applyAlignment="1">
      <alignment horizontal="right" vertical="center"/>
    </xf>
    <xf numFmtId="0" fontId="111" fillId="0" borderId="12" xfId="83" applyNumberFormat="1" applyFont="1" applyFill="1" applyBorder="1" applyAlignment="1">
      <alignment horizontal="right" vertical="center"/>
      <protection/>
    </xf>
    <xf numFmtId="0" fontId="111" fillId="0" borderId="12" xfId="87" applyNumberFormat="1" applyFont="1" applyFill="1" applyBorder="1" applyAlignment="1">
      <alignment horizontal="right" vertical="center"/>
      <protection/>
    </xf>
    <xf numFmtId="0" fontId="111" fillId="0" borderId="0" xfId="87" applyNumberFormat="1" applyFont="1" applyFill="1" applyBorder="1" applyAlignment="1">
      <alignment horizontal="right" vertical="center"/>
      <protection/>
    </xf>
    <xf numFmtId="0" fontId="108" fillId="0" borderId="23" xfId="83" applyNumberFormat="1" applyFont="1" applyBorder="1" applyAlignment="1">
      <alignment horizontal="center" vertical="center"/>
      <protection/>
    </xf>
    <xf numFmtId="0" fontId="110" fillId="0" borderId="15" xfId="83" applyNumberFormat="1" applyFont="1" applyFill="1" applyBorder="1" applyAlignment="1">
      <alignment horizontal="right" vertical="center"/>
      <protection/>
    </xf>
    <xf numFmtId="0" fontId="110" fillId="0" borderId="15" xfId="83" applyNumberFormat="1" applyFont="1" applyBorder="1" applyAlignment="1">
      <alignment horizontal="right" vertical="center"/>
      <protection/>
    </xf>
    <xf numFmtId="0" fontId="110" fillId="0" borderId="15" xfId="87" applyNumberFormat="1" applyFont="1" applyFill="1" applyBorder="1" applyAlignment="1">
      <alignment horizontal="right" vertical="center"/>
      <protection/>
    </xf>
    <xf numFmtId="0" fontId="110" fillId="0" borderId="16" xfId="87" applyNumberFormat="1" applyFont="1" applyFill="1" applyBorder="1" applyAlignment="1">
      <alignment horizontal="right" vertical="center"/>
      <protection/>
    </xf>
    <xf numFmtId="0" fontId="5" fillId="0" borderId="17" xfId="0" applyFont="1" applyBorder="1" applyAlignment="1">
      <alignment/>
    </xf>
    <xf numFmtId="0" fontId="12" fillId="0" borderId="29" xfId="0" applyFont="1" applyBorder="1" applyAlignment="1">
      <alignment horizontal="centerContinuous" vertical="center"/>
    </xf>
    <xf numFmtId="0" fontId="12" fillId="0" borderId="27" xfId="0" applyFont="1" applyBorder="1" applyAlignment="1">
      <alignment horizontal="centerContinuous" vertical="center"/>
    </xf>
    <xf numFmtId="0" fontId="4" fillId="0" borderId="19" xfId="0" applyFont="1" applyBorder="1" applyAlignment="1">
      <alignment/>
    </xf>
    <xf numFmtId="0" fontId="4" fillId="0" borderId="20" xfId="0" applyFont="1" applyBorder="1" applyAlignment="1">
      <alignment/>
    </xf>
    <xf numFmtId="0" fontId="4" fillId="0" borderId="21" xfId="0" applyFont="1" applyBorder="1" applyAlignment="1">
      <alignment/>
    </xf>
    <xf numFmtId="0" fontId="14" fillId="0" borderId="13" xfId="0" applyFont="1" applyBorder="1" applyAlignment="1">
      <alignment horizontal="left"/>
    </xf>
    <xf numFmtId="0" fontId="12" fillId="0" borderId="13" xfId="0" applyFont="1" applyBorder="1" applyAlignment="1">
      <alignment horizontal="center" vertical="distributed" textRotation="255" wrapText="1"/>
    </xf>
    <xf numFmtId="0" fontId="12" fillId="0" borderId="12" xfId="0" applyFont="1" applyBorder="1" applyAlignment="1">
      <alignment horizontal="center" vertical="distributed" textRotation="255" wrapText="1"/>
    </xf>
    <xf numFmtId="0" fontId="12" fillId="0" borderId="12" xfId="0" applyFont="1" applyBorder="1" applyAlignment="1">
      <alignment horizontal="center" vertical="top" textRotation="255" wrapText="1"/>
    </xf>
    <xf numFmtId="0" fontId="12" fillId="0" borderId="22" xfId="0" applyFont="1" applyBorder="1" applyAlignment="1">
      <alignment horizontal="center" vertical="distributed" textRotation="255" wrapText="1"/>
    </xf>
    <xf numFmtId="0" fontId="12" fillId="0" borderId="0" xfId="0" applyFont="1" applyBorder="1" applyAlignment="1">
      <alignment horizontal="center" vertical="top" textRotation="255" wrapText="1"/>
    </xf>
    <xf numFmtId="0" fontId="12" fillId="0" borderId="0" xfId="0" applyFont="1" applyAlignment="1">
      <alignment horizontal="justify" textRotation="255"/>
    </xf>
    <xf numFmtId="0" fontId="12" fillId="0" borderId="23" xfId="0" applyFont="1" applyBorder="1" applyAlignment="1">
      <alignment horizontal="left" vertical="top"/>
    </xf>
    <xf numFmtId="0" fontId="4" fillId="0" borderId="23" xfId="0" applyFont="1" applyBorder="1" applyAlignment="1">
      <alignment/>
    </xf>
    <xf numFmtId="0" fontId="4" fillId="0" borderId="15" xfId="0" applyFont="1" applyBorder="1" applyAlignment="1">
      <alignment/>
    </xf>
    <xf numFmtId="0" fontId="0" fillId="0" borderId="15" xfId="0" applyBorder="1" applyAlignment="1">
      <alignment vertical="distributed"/>
    </xf>
    <xf numFmtId="0" fontId="10" fillId="0" borderId="15" xfId="0" applyFont="1" applyBorder="1" applyAlignment="1">
      <alignment/>
    </xf>
    <xf numFmtId="0" fontId="4" fillId="0" borderId="16" xfId="0" applyFont="1" applyBorder="1" applyAlignment="1">
      <alignment/>
    </xf>
    <xf numFmtId="38" fontId="12" fillId="0" borderId="0" xfId="52" applyFont="1" applyBorder="1" applyAlignment="1">
      <alignment horizontal="right" vertical="center"/>
    </xf>
    <xf numFmtId="0" fontId="12" fillId="0" borderId="0" xfId="0" applyFont="1" applyAlignment="1">
      <alignment horizontal="justify" vertical="center" textRotation="255"/>
    </xf>
    <xf numFmtId="38" fontId="118" fillId="0" borderId="0" xfId="52" applyFont="1" applyBorder="1" applyAlignment="1">
      <alignment horizontal="right" vertical="center"/>
    </xf>
    <xf numFmtId="0" fontId="118" fillId="0" borderId="0" xfId="0" applyFont="1" applyAlignment="1">
      <alignment vertical="center"/>
    </xf>
    <xf numFmtId="176" fontId="13" fillId="0" borderId="15" xfId="80" applyNumberFormat="1" applyFont="1" applyFill="1" applyBorder="1" applyAlignment="1">
      <alignment vertical="center"/>
      <protection/>
    </xf>
    <xf numFmtId="176" fontId="13" fillId="0" borderId="16" xfId="80" applyNumberFormat="1" applyFont="1" applyFill="1" applyBorder="1" applyAlignment="1">
      <alignment vertical="center"/>
      <protection/>
    </xf>
    <xf numFmtId="0" fontId="14" fillId="0" borderId="0" xfId="80" applyFont="1">
      <alignment/>
      <protection/>
    </xf>
    <xf numFmtId="0" fontId="14" fillId="0" borderId="24" xfId="80" applyFont="1" applyBorder="1" applyAlignment="1">
      <alignment horizontal="right" vertical="center"/>
      <protection/>
    </xf>
    <xf numFmtId="0" fontId="4" fillId="0" borderId="24" xfId="0" applyFont="1" applyBorder="1" applyAlignment="1">
      <alignment/>
    </xf>
    <xf numFmtId="0" fontId="14" fillId="0" borderId="24" xfId="0" applyFont="1" applyBorder="1" applyAlignment="1">
      <alignment vertical="center"/>
    </xf>
    <xf numFmtId="0" fontId="14" fillId="0" borderId="0" xfId="0" applyFont="1" applyBorder="1" applyAlignment="1">
      <alignment horizontal="left" vertical="center"/>
    </xf>
    <xf numFmtId="176" fontId="15" fillId="0" borderId="20" xfId="79" applyNumberFormat="1" applyFont="1" applyFill="1" applyBorder="1" applyAlignment="1">
      <alignment vertical="center"/>
      <protection/>
    </xf>
    <xf numFmtId="176" fontId="15" fillId="0" borderId="12" xfId="79" applyNumberFormat="1" applyFont="1" applyFill="1" applyBorder="1" applyAlignment="1">
      <alignment vertical="center"/>
      <protection/>
    </xf>
    <xf numFmtId="176" fontId="13" fillId="0" borderId="15" xfId="79" applyNumberFormat="1" applyFont="1" applyFill="1" applyBorder="1" applyAlignment="1">
      <alignment vertical="center"/>
      <protection/>
    </xf>
    <xf numFmtId="0" fontId="12" fillId="0" borderId="15" xfId="0" applyFont="1" applyBorder="1" applyAlignment="1">
      <alignment horizontal="center" vertical="center"/>
    </xf>
    <xf numFmtId="0" fontId="12" fillId="0" borderId="23"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14" xfId="0" applyFont="1" applyBorder="1" applyAlignment="1">
      <alignment horizontal="center" vertical="center"/>
    </xf>
    <xf numFmtId="41" fontId="15" fillId="0" borderId="20" xfId="52" applyNumberFormat="1" applyFont="1" applyBorder="1" applyAlignment="1">
      <alignment vertical="center" shrinkToFit="1"/>
    </xf>
    <xf numFmtId="41" fontId="15" fillId="0" borderId="21" xfId="52" applyNumberFormat="1" applyFont="1" applyBorder="1" applyAlignment="1">
      <alignment vertical="center" shrinkToFit="1"/>
    </xf>
    <xf numFmtId="41" fontId="15" fillId="0" borderId="12" xfId="52" applyNumberFormat="1" applyFont="1" applyBorder="1" applyAlignment="1">
      <alignment vertical="center" shrinkToFit="1"/>
    </xf>
    <xf numFmtId="41" fontId="15" fillId="0" borderId="0" xfId="52" applyNumberFormat="1" applyFont="1" applyBorder="1" applyAlignment="1">
      <alignment vertical="center" shrinkToFit="1"/>
    </xf>
    <xf numFmtId="41" fontId="15" fillId="0" borderId="0" xfId="52" applyNumberFormat="1" applyFont="1" applyFill="1" applyBorder="1" applyAlignment="1">
      <alignment vertical="center" shrinkToFit="1"/>
    </xf>
    <xf numFmtId="41" fontId="15" fillId="0" borderId="22" xfId="52" applyNumberFormat="1" applyFont="1" applyBorder="1" applyAlignment="1">
      <alignment vertical="center" shrinkToFit="1"/>
    </xf>
    <xf numFmtId="41" fontId="15" fillId="0" borderId="0" xfId="52" applyNumberFormat="1" applyFont="1" applyBorder="1" applyAlignment="1">
      <alignment horizontal="right" vertical="center" shrinkToFit="1"/>
    </xf>
    <xf numFmtId="41" fontId="15" fillId="0" borderId="12" xfId="52" applyNumberFormat="1" applyFont="1" applyFill="1" applyBorder="1" applyAlignment="1">
      <alignment horizontal="right" vertical="center" shrinkToFit="1"/>
    </xf>
    <xf numFmtId="41" fontId="15" fillId="0" borderId="0" xfId="52" applyNumberFormat="1" applyFont="1" applyFill="1" applyBorder="1" applyAlignment="1">
      <alignment horizontal="right" vertical="center" shrinkToFit="1"/>
    </xf>
    <xf numFmtId="41" fontId="15" fillId="0" borderId="12" xfId="52" applyNumberFormat="1" applyFont="1" applyFill="1" applyBorder="1" applyAlignment="1">
      <alignment vertical="center" shrinkToFit="1"/>
    </xf>
    <xf numFmtId="41" fontId="15" fillId="0" borderId="15" xfId="52" applyNumberFormat="1" applyFont="1" applyBorder="1" applyAlignment="1">
      <alignment horizontal="right" vertical="center" shrinkToFit="1"/>
    </xf>
    <xf numFmtId="41" fontId="15" fillId="0" borderId="14" xfId="52" applyNumberFormat="1" applyFont="1" applyBorder="1" applyAlignment="1">
      <alignment horizontal="right" vertical="center" shrinkToFit="1"/>
    </xf>
    <xf numFmtId="41" fontId="13" fillId="0" borderId="15" xfId="52" applyNumberFormat="1" applyFont="1" applyBorder="1" applyAlignment="1">
      <alignment horizontal="right" vertical="center" shrinkToFit="1"/>
    </xf>
    <xf numFmtId="41" fontId="13" fillId="0" borderId="16" xfId="52" applyNumberFormat="1" applyFont="1" applyBorder="1" applyAlignment="1">
      <alignment horizontal="right" vertical="center" shrinkToFit="1"/>
    </xf>
    <xf numFmtId="0" fontId="4" fillId="0" borderId="0" xfId="73" applyFont="1" applyBorder="1">
      <alignment/>
      <protection/>
    </xf>
    <xf numFmtId="176" fontId="15" fillId="0" borderId="0" xfId="73" applyNumberFormat="1" applyFont="1" applyFill="1" applyBorder="1" applyAlignment="1">
      <alignment horizontal="right" vertical="center"/>
      <protection/>
    </xf>
    <xf numFmtId="41" fontId="105" fillId="0" borderId="0" xfId="86" applyNumberFormat="1" applyFont="1" applyAlignment="1">
      <alignment vertical="center"/>
      <protection/>
    </xf>
    <xf numFmtId="38" fontId="15" fillId="0" borderId="20" xfId="52" applyFont="1" applyBorder="1" applyAlignment="1">
      <alignment horizontal="right" vertical="center" shrinkToFit="1"/>
    </xf>
    <xf numFmtId="176" fontId="15" fillId="0" borderId="20" xfId="52" applyNumberFormat="1" applyFont="1" applyBorder="1" applyAlignment="1">
      <alignment horizontal="right" vertical="center" shrinkToFit="1"/>
    </xf>
    <xf numFmtId="38" fontId="15" fillId="0" borderId="20" xfId="52" applyFont="1" applyFill="1" applyBorder="1" applyAlignment="1">
      <alignment horizontal="right" vertical="center" shrinkToFit="1"/>
    </xf>
    <xf numFmtId="38" fontId="15" fillId="0" borderId="21" xfId="52" applyFont="1" applyBorder="1" applyAlignment="1">
      <alignment horizontal="right" vertical="center" shrinkToFit="1"/>
    </xf>
    <xf numFmtId="38" fontId="111" fillId="0" borderId="12" xfId="52" applyFont="1" applyBorder="1" applyAlignment="1">
      <alignment horizontal="right" vertical="center" shrinkToFit="1"/>
    </xf>
    <xf numFmtId="176" fontId="111" fillId="0" borderId="12" xfId="52" applyNumberFormat="1" applyFont="1" applyBorder="1" applyAlignment="1">
      <alignment horizontal="right" vertical="center" shrinkToFit="1"/>
    </xf>
    <xf numFmtId="38" fontId="111" fillId="0" borderId="12" xfId="52" applyFont="1" applyFill="1" applyBorder="1" applyAlignment="1">
      <alignment horizontal="right" vertical="center" shrinkToFit="1"/>
    </xf>
    <xf numFmtId="38" fontId="111" fillId="0" borderId="22" xfId="52" applyFont="1" applyBorder="1" applyAlignment="1">
      <alignment horizontal="right" vertical="center" shrinkToFit="1"/>
    </xf>
    <xf numFmtId="38" fontId="110" fillId="0" borderId="15" xfId="52" applyFont="1" applyBorder="1" applyAlignment="1">
      <alignment horizontal="right" vertical="center" shrinkToFit="1"/>
    </xf>
    <xf numFmtId="176" fontId="110" fillId="0" borderId="15" xfId="52" applyNumberFormat="1" applyFont="1" applyBorder="1" applyAlignment="1">
      <alignment horizontal="right" vertical="center" shrinkToFit="1"/>
    </xf>
    <xf numFmtId="38" fontId="110" fillId="0" borderId="15" xfId="52" applyFont="1" applyFill="1" applyBorder="1" applyAlignment="1">
      <alignment horizontal="right" vertical="center" shrinkToFit="1"/>
    </xf>
    <xf numFmtId="38" fontId="110" fillId="0" borderId="16" xfId="52" applyFont="1" applyBorder="1" applyAlignment="1">
      <alignment horizontal="right" vertical="center" shrinkToFit="1"/>
    </xf>
    <xf numFmtId="0" fontId="15" fillId="0" borderId="62" xfId="0" applyFont="1" applyFill="1" applyBorder="1" applyAlignment="1">
      <alignment horizontal="center" vertical="center"/>
    </xf>
    <xf numFmtId="0" fontId="15" fillId="0" borderId="15" xfId="0" applyFont="1" applyBorder="1" applyAlignment="1">
      <alignment horizontal="center" vertical="center"/>
    </xf>
    <xf numFmtId="0" fontId="15" fillId="0" borderId="62" xfId="0" applyFont="1" applyBorder="1" applyAlignment="1">
      <alignment horizontal="center" vertical="center"/>
    </xf>
    <xf numFmtId="0" fontId="15" fillId="0" borderId="18" xfId="0" applyFont="1" applyBorder="1" applyAlignment="1">
      <alignment horizontal="center" vertical="center"/>
    </xf>
    <xf numFmtId="0" fontId="15" fillId="0" borderId="16" xfId="0" applyFont="1" applyBorder="1" applyAlignment="1">
      <alignment horizontal="center" vertical="center"/>
    </xf>
    <xf numFmtId="0" fontId="15" fillId="0" borderId="15" xfId="0" applyFont="1" applyBorder="1" applyAlignment="1">
      <alignment vertical="center"/>
    </xf>
    <xf numFmtId="0" fontId="15" fillId="0" borderId="16" xfId="0" applyFont="1" applyBorder="1" applyAlignment="1">
      <alignment vertical="center"/>
    </xf>
    <xf numFmtId="0" fontId="12" fillId="0" borderId="62" xfId="0" applyFont="1" applyFill="1" applyBorder="1" applyAlignment="1">
      <alignment horizontal="center" vertical="center" wrapText="1"/>
    </xf>
    <xf numFmtId="0" fontId="12" fillId="0" borderId="15" xfId="0" applyFont="1" applyBorder="1" applyAlignment="1">
      <alignment horizontal="center" vertical="center" wrapText="1"/>
    </xf>
    <xf numFmtId="0" fontId="12" fillId="0" borderId="18" xfId="0" applyFont="1" applyFill="1" applyBorder="1" applyAlignment="1">
      <alignment horizontal="center" vertical="center" wrapText="1"/>
    </xf>
    <xf numFmtId="0" fontId="12" fillId="0" borderId="16" xfId="0" applyFont="1" applyBorder="1" applyAlignment="1">
      <alignment horizontal="center" vertical="center" wrapText="1"/>
    </xf>
    <xf numFmtId="0" fontId="15" fillId="0" borderId="18" xfId="0" applyFont="1" applyFill="1" applyBorder="1" applyAlignment="1">
      <alignment horizontal="center" vertical="center"/>
    </xf>
    <xf numFmtId="0" fontId="0" fillId="0" borderId="16" xfId="0" applyFont="1" applyBorder="1" applyAlignment="1">
      <alignment vertical="center"/>
    </xf>
    <xf numFmtId="0" fontId="15" fillId="0" borderId="12" xfId="71" applyFont="1" applyFill="1" applyBorder="1" applyAlignment="1">
      <alignment horizontal="center" vertical="center"/>
      <protection/>
    </xf>
    <xf numFmtId="0" fontId="15" fillId="0" borderId="22" xfId="71" applyFont="1" applyFill="1" applyBorder="1" applyAlignment="1">
      <alignment horizontal="center" vertical="center"/>
      <protection/>
    </xf>
    <xf numFmtId="0" fontId="12" fillId="0" borderId="62" xfId="0" applyFont="1" applyBorder="1" applyAlignment="1">
      <alignment horizontal="distributed" vertical="center" wrapText="1"/>
    </xf>
    <xf numFmtId="0" fontId="12" fillId="0" borderId="15" xfId="0" applyFont="1" applyBorder="1" applyAlignment="1">
      <alignment/>
    </xf>
    <xf numFmtId="0" fontId="12" fillId="0" borderId="62" xfId="0" applyFont="1" applyBorder="1" applyAlignment="1">
      <alignment horizontal="center" vertical="center"/>
    </xf>
    <xf numFmtId="0" fontId="12" fillId="0" borderId="15" xfId="0" applyFont="1" applyBorder="1" applyAlignment="1">
      <alignment horizontal="center" vertical="center"/>
    </xf>
    <xf numFmtId="0" fontId="12" fillId="0" borderId="62" xfId="0" applyFont="1" applyBorder="1" applyAlignment="1">
      <alignment horizontal="center" vertical="center" wrapText="1"/>
    </xf>
    <xf numFmtId="0" fontId="12" fillId="0" borderId="15" xfId="0" applyFont="1" applyBorder="1" applyAlignment="1">
      <alignment horizontal="center"/>
    </xf>
    <xf numFmtId="0" fontId="12" fillId="0" borderId="18" xfId="0" applyFont="1" applyBorder="1" applyAlignment="1">
      <alignment horizontal="distributed" vertical="center"/>
    </xf>
    <xf numFmtId="0" fontId="12" fillId="0" borderId="16" xfId="0" applyFont="1" applyBorder="1" applyAlignment="1">
      <alignment/>
    </xf>
    <xf numFmtId="0" fontId="20" fillId="0" borderId="62" xfId="0" applyFont="1" applyBorder="1" applyAlignment="1">
      <alignment horizontal="center" vertical="center" wrapText="1"/>
    </xf>
    <xf numFmtId="0" fontId="20" fillId="0" borderId="15" xfId="0" applyFont="1" applyBorder="1" applyAlignment="1">
      <alignment horizontal="center"/>
    </xf>
    <xf numFmtId="0" fontId="14" fillId="0" borderId="62" xfId="0" applyFont="1" applyBorder="1" applyAlignment="1">
      <alignment horizontal="center" vertical="center" wrapText="1"/>
    </xf>
    <xf numFmtId="0" fontId="14" fillId="0" borderId="15" xfId="0" applyFont="1" applyBorder="1" applyAlignment="1">
      <alignment horizontal="center"/>
    </xf>
    <xf numFmtId="0" fontId="12" fillId="0" borderId="22" xfId="0" applyFont="1" applyBorder="1" applyAlignment="1">
      <alignment horizontal="center" vertical="center" wrapText="1"/>
    </xf>
    <xf numFmtId="0" fontId="12" fillId="0" borderId="13" xfId="0" applyFont="1" applyBorder="1" applyAlignment="1">
      <alignment horizontal="center" vertical="center"/>
    </xf>
    <xf numFmtId="0" fontId="12" fillId="0" borderId="16" xfId="0" applyFont="1" applyBorder="1" applyAlignment="1">
      <alignment horizontal="center" vertical="center"/>
    </xf>
    <xf numFmtId="0" fontId="12" fillId="0" borderId="23" xfId="0" applyFont="1" applyBorder="1" applyAlignment="1">
      <alignment horizontal="center" vertical="center"/>
    </xf>
    <xf numFmtId="0" fontId="12" fillId="0" borderId="18" xfId="0" applyFont="1" applyBorder="1" applyAlignment="1">
      <alignment horizontal="center" vertical="center"/>
    </xf>
    <xf numFmtId="0" fontId="12" fillId="0" borderId="25" xfId="0" applyFont="1" applyBorder="1" applyAlignment="1">
      <alignment vertical="center"/>
    </xf>
    <xf numFmtId="0" fontId="12" fillId="0" borderId="16" xfId="0" applyFont="1" applyBorder="1" applyAlignment="1">
      <alignment vertical="center"/>
    </xf>
    <xf numFmtId="0" fontId="12" fillId="0" borderId="14" xfId="0" applyFont="1" applyBorder="1" applyAlignment="1">
      <alignment vertical="center"/>
    </xf>
    <xf numFmtId="0" fontId="12" fillId="0" borderId="20" xfId="0" applyFont="1" applyBorder="1" applyAlignment="1">
      <alignment horizontal="center" vertical="center"/>
    </xf>
    <xf numFmtId="0" fontId="12" fillId="0" borderId="22" xfId="0" applyFont="1" applyBorder="1" applyAlignment="1">
      <alignment horizontal="center" vertical="center"/>
    </xf>
    <xf numFmtId="0" fontId="12" fillId="0" borderId="0" xfId="0" applyFont="1" applyBorder="1" applyAlignment="1">
      <alignment vertical="center"/>
    </xf>
    <xf numFmtId="0" fontId="12" fillId="0" borderId="13" xfId="0" applyFont="1" applyBorder="1" applyAlignment="1">
      <alignment vertical="center"/>
    </xf>
    <xf numFmtId="0" fontId="12" fillId="0" borderId="23" xfId="0" applyFont="1" applyBorder="1" applyAlignment="1">
      <alignment vertical="center"/>
    </xf>
    <xf numFmtId="0" fontId="15" fillId="0" borderId="22" xfId="0" applyFont="1" applyBorder="1" applyAlignment="1">
      <alignment horizontal="center" vertical="center"/>
    </xf>
    <xf numFmtId="0" fontId="15" fillId="0" borderId="0" xfId="0" applyFont="1" applyBorder="1" applyAlignment="1">
      <alignment vertical="center"/>
    </xf>
    <xf numFmtId="0" fontId="15" fillId="0" borderId="13" xfId="0" applyFont="1" applyBorder="1" applyAlignment="1">
      <alignment vertical="center"/>
    </xf>
    <xf numFmtId="0" fontId="15" fillId="0" borderId="14" xfId="0" applyFont="1" applyBorder="1" applyAlignment="1">
      <alignment vertical="center"/>
    </xf>
    <xf numFmtId="0" fontId="15" fillId="0" borderId="23" xfId="0" applyFont="1" applyBorder="1" applyAlignment="1">
      <alignment vertical="center"/>
    </xf>
    <xf numFmtId="0" fontId="15" fillId="0" borderId="20" xfId="0" applyFont="1" applyBorder="1" applyAlignment="1">
      <alignment horizontal="center" vertical="center"/>
    </xf>
    <xf numFmtId="0" fontId="109" fillId="0" borderId="62" xfId="0" applyFont="1" applyBorder="1" applyAlignment="1">
      <alignment horizontal="center" vertical="center" wrapText="1"/>
    </xf>
    <xf numFmtId="0" fontId="109" fillId="0" borderId="12" xfId="0" applyFont="1" applyBorder="1" applyAlignment="1">
      <alignment horizontal="center" vertical="center"/>
    </xf>
    <xf numFmtId="0" fontId="109" fillId="0" borderId="15" xfId="0" applyFont="1" applyBorder="1" applyAlignment="1">
      <alignment horizontal="center" vertical="center"/>
    </xf>
    <xf numFmtId="0" fontId="111" fillId="0" borderId="20" xfId="0" applyFont="1" applyBorder="1" applyAlignment="1">
      <alignment horizontal="center" vertical="center"/>
    </xf>
    <xf numFmtId="0" fontId="111" fillId="0" borderId="15" xfId="0" applyFont="1" applyBorder="1" applyAlignment="1">
      <alignment vertical="center"/>
    </xf>
    <xf numFmtId="0" fontId="111" fillId="0" borderId="12" xfId="0" applyFont="1" applyBorder="1" applyAlignment="1">
      <alignment horizontal="center" vertical="center"/>
    </xf>
    <xf numFmtId="0" fontId="111" fillId="0" borderId="15" xfId="0" applyFont="1" applyBorder="1" applyAlignment="1">
      <alignment horizontal="center" vertical="center"/>
    </xf>
    <xf numFmtId="0" fontId="109" fillId="0" borderId="62" xfId="0" applyFont="1" applyBorder="1" applyAlignment="1">
      <alignment horizontal="center" wrapText="1"/>
    </xf>
    <xf numFmtId="0" fontId="109" fillId="0" borderId="12" xfId="0" applyFont="1" applyBorder="1" applyAlignment="1">
      <alignment horizontal="center" wrapText="1"/>
    </xf>
    <xf numFmtId="0" fontId="109" fillId="0" borderId="15" xfId="0" applyFont="1" applyBorder="1" applyAlignment="1">
      <alignment horizontal="center" wrapText="1"/>
    </xf>
    <xf numFmtId="0" fontId="14" fillId="0" borderId="45" xfId="0" applyFont="1" applyBorder="1" applyAlignment="1">
      <alignment vertical="center" wrapText="1" shrinkToFit="1"/>
    </xf>
    <xf numFmtId="0" fontId="24" fillId="0" borderId="45" xfId="0" applyFont="1" applyBorder="1" applyAlignment="1">
      <alignment vertical="center" wrapText="1" shrinkToFit="1"/>
    </xf>
    <xf numFmtId="41" fontId="12" fillId="0" borderId="61" xfId="0" applyNumberFormat="1" applyFont="1" applyBorder="1" applyAlignment="1">
      <alignment vertical="center"/>
    </xf>
    <xf numFmtId="41" fontId="10" fillId="0" borderId="40" xfId="0" applyNumberFormat="1" applyFont="1" applyBorder="1" applyAlignment="1">
      <alignment vertical="center"/>
    </xf>
    <xf numFmtId="0" fontId="23" fillId="0" borderId="48" xfId="0" applyFont="1" applyBorder="1" applyAlignment="1">
      <alignment horizontal="right" vertical="center"/>
    </xf>
    <xf numFmtId="0" fontId="7" fillId="0" borderId="42" xfId="0" applyFont="1" applyBorder="1" applyAlignment="1">
      <alignment horizontal="right" vertical="center"/>
    </xf>
    <xf numFmtId="41" fontId="12" fillId="0" borderId="64" xfId="0" applyNumberFormat="1" applyFont="1" applyBorder="1" applyAlignment="1">
      <alignment vertical="center"/>
    </xf>
    <xf numFmtId="41" fontId="10" fillId="0" borderId="43" xfId="0" applyNumberFormat="1" applyFont="1" applyBorder="1" applyAlignment="1">
      <alignment vertical="center"/>
    </xf>
    <xf numFmtId="0" fontId="23" fillId="0" borderId="48" xfId="0" applyFont="1" applyBorder="1" applyAlignment="1">
      <alignment vertical="center"/>
    </xf>
    <xf numFmtId="0" fontId="7" fillId="0" borderId="0" xfId="0" applyFont="1" applyBorder="1" applyAlignment="1">
      <alignment vertical="center"/>
    </xf>
    <xf numFmtId="0" fontId="7" fillId="0" borderId="14" xfId="0" applyFont="1" applyBorder="1" applyAlignment="1">
      <alignment vertical="center"/>
    </xf>
    <xf numFmtId="0" fontId="25" fillId="0" borderId="44" xfId="0" applyFont="1" applyBorder="1" applyAlignment="1">
      <alignment vertical="center" wrapText="1" shrinkToFit="1"/>
    </xf>
    <xf numFmtId="0" fontId="26" fillId="0" borderId="44" xfId="0" applyFont="1" applyBorder="1" applyAlignment="1">
      <alignment vertical="center" wrapText="1" shrinkToFit="1"/>
    </xf>
    <xf numFmtId="0" fontId="26" fillId="0" borderId="52" xfId="0" applyFont="1" applyBorder="1" applyAlignment="1">
      <alignment vertical="center" wrapText="1"/>
    </xf>
    <xf numFmtId="41" fontId="10" fillId="0" borderId="65" xfId="0" applyNumberFormat="1" applyFont="1" applyBorder="1" applyAlignment="1">
      <alignment vertical="center"/>
    </xf>
    <xf numFmtId="41" fontId="10" fillId="0" borderId="66" xfId="0" applyNumberFormat="1" applyFont="1" applyBorder="1" applyAlignment="1">
      <alignment vertical="center"/>
    </xf>
    <xf numFmtId="0" fontId="23" fillId="0" borderId="49" xfId="0" applyFont="1" applyBorder="1" applyAlignment="1">
      <alignment horizontal="right" vertical="center"/>
    </xf>
    <xf numFmtId="0" fontId="7" fillId="0" borderId="41" xfId="0" applyFont="1" applyBorder="1" applyAlignment="1">
      <alignment horizontal="right" vertical="center"/>
    </xf>
    <xf numFmtId="0" fontId="12" fillId="0" borderId="50" xfId="64" applyFont="1" applyFill="1" applyBorder="1" applyAlignment="1">
      <alignment horizontal="left" vertical="center" wrapText="1" shrinkToFit="1"/>
      <protection/>
    </xf>
    <xf numFmtId="0" fontId="0" fillId="0" borderId="39" xfId="0" applyFont="1" applyBorder="1" applyAlignment="1">
      <alignment horizontal="left" vertical="center" wrapText="1" shrinkToFit="1"/>
    </xf>
    <xf numFmtId="0" fontId="12" fillId="0" borderId="10" xfId="0" applyFont="1" applyBorder="1" applyAlignment="1">
      <alignment horizontal="center" vertical="center"/>
    </xf>
    <xf numFmtId="0" fontId="10" fillId="0" borderId="10" xfId="0" applyFont="1" applyBorder="1" applyAlignment="1">
      <alignment horizontal="center" vertical="center"/>
    </xf>
    <xf numFmtId="0" fontId="12" fillId="0" borderId="67" xfId="0" applyFont="1" applyBorder="1" applyAlignment="1">
      <alignment horizontal="center" vertical="center"/>
    </xf>
    <xf numFmtId="0" fontId="10" fillId="0" borderId="11" xfId="0" applyFont="1" applyBorder="1" applyAlignment="1">
      <alignment horizontal="center" vertical="center"/>
    </xf>
    <xf numFmtId="0" fontId="25" fillId="0" borderId="45" xfId="0" applyFont="1" applyFill="1" applyBorder="1" applyAlignment="1">
      <alignment horizontal="left" vertical="center" wrapText="1" shrinkToFit="1"/>
    </xf>
    <xf numFmtId="0" fontId="26" fillId="0" borderId="45" xfId="0" applyFont="1" applyBorder="1" applyAlignment="1">
      <alignment horizontal="left" vertical="center" wrapText="1" shrinkToFit="1"/>
    </xf>
    <xf numFmtId="0" fontId="12" fillId="0" borderId="45" xfId="0" applyFont="1" applyFill="1" applyBorder="1" applyAlignment="1">
      <alignment vertical="center" wrapText="1" shrinkToFit="1"/>
    </xf>
    <xf numFmtId="0" fontId="0" fillId="0" borderId="45" xfId="0" applyFont="1" applyBorder="1" applyAlignment="1">
      <alignment vertical="center" wrapText="1" shrinkToFit="1"/>
    </xf>
    <xf numFmtId="0" fontId="12" fillId="0" borderId="45" xfId="0" applyFont="1" applyFill="1" applyBorder="1" applyAlignment="1">
      <alignment horizontal="left" vertical="center" wrapText="1" shrinkToFit="1"/>
    </xf>
    <xf numFmtId="0" fontId="0" fillId="0" borderId="45" xfId="0" applyFont="1" applyBorder="1" applyAlignment="1">
      <alignment horizontal="left" vertical="center" wrapText="1" shrinkToFit="1"/>
    </xf>
    <xf numFmtId="0" fontId="12" fillId="0" borderId="50" xfId="0" applyFont="1" applyFill="1" applyBorder="1" applyAlignment="1">
      <alignment vertical="center" wrapText="1" shrinkToFit="1"/>
    </xf>
    <xf numFmtId="0" fontId="0" fillId="0" borderId="39" xfId="0" applyFont="1" applyBorder="1" applyAlignment="1">
      <alignment vertical="center" wrapText="1" shrinkToFit="1"/>
    </xf>
    <xf numFmtId="0" fontId="12" fillId="0" borderId="45" xfId="0" applyFont="1" applyFill="1" applyBorder="1" applyAlignment="1">
      <alignment vertical="center" wrapText="1"/>
    </xf>
    <xf numFmtId="0" fontId="0" fillId="0" borderId="45" xfId="0" applyFont="1" applyBorder="1" applyAlignment="1">
      <alignment vertical="center" wrapText="1"/>
    </xf>
    <xf numFmtId="0" fontId="12" fillId="0" borderId="45" xfId="64" applyFont="1" applyFill="1" applyBorder="1" applyAlignment="1">
      <alignment vertical="center" wrapText="1"/>
      <protection/>
    </xf>
    <xf numFmtId="0" fontId="12" fillId="0" borderId="50" xfId="0" applyFont="1" applyFill="1" applyBorder="1" applyAlignment="1">
      <alignment horizontal="left" vertical="center" wrapText="1" shrinkToFit="1"/>
    </xf>
    <xf numFmtId="0" fontId="14" fillId="0" borderId="45" xfId="64" applyFont="1" applyFill="1" applyBorder="1" applyAlignment="1">
      <alignment horizontal="left" vertical="center" wrapText="1"/>
      <protection/>
    </xf>
    <xf numFmtId="0" fontId="7" fillId="0" borderId="58" xfId="0" applyFont="1" applyBorder="1" applyAlignment="1">
      <alignment horizontal="right" vertical="center"/>
    </xf>
    <xf numFmtId="0" fontId="25" fillId="0" borderId="45" xfId="0" applyFont="1" applyFill="1" applyBorder="1" applyAlignment="1">
      <alignment horizontal="left" vertical="center" wrapText="1"/>
    </xf>
    <xf numFmtId="0" fontId="26" fillId="0" borderId="45" xfId="0" applyFont="1" applyBorder="1" applyAlignment="1">
      <alignment horizontal="left" vertical="center" wrapText="1"/>
    </xf>
    <xf numFmtId="0" fontId="12" fillId="0" borderId="50" xfId="0" applyFont="1" applyFill="1" applyBorder="1" applyAlignment="1">
      <alignment vertical="center" wrapText="1"/>
    </xf>
    <xf numFmtId="0" fontId="0" fillId="0" borderId="39" xfId="0" applyFont="1" applyBorder="1" applyAlignment="1">
      <alignment vertical="center" wrapText="1"/>
    </xf>
    <xf numFmtId="0" fontId="23" fillId="0" borderId="24" xfId="0" applyFont="1" applyBorder="1" applyAlignment="1">
      <alignment horizontal="right" vertical="center"/>
    </xf>
    <xf numFmtId="0" fontId="12" fillId="0" borderId="19" xfId="0" applyFont="1" applyFill="1" applyBorder="1" applyAlignment="1">
      <alignment horizontal="left" vertical="center" wrapText="1" shrinkToFit="1"/>
    </xf>
    <xf numFmtId="41" fontId="12" fillId="0" borderId="32" xfId="0" applyNumberFormat="1" applyFont="1" applyBorder="1" applyAlignment="1">
      <alignment vertical="center"/>
    </xf>
    <xf numFmtId="0" fontId="12" fillId="0" borderId="45" xfId="0" applyFont="1" applyBorder="1" applyAlignment="1">
      <alignment vertical="center" wrapText="1"/>
    </xf>
    <xf numFmtId="0" fontId="25" fillId="0" borderId="44" xfId="0" applyFont="1" applyFill="1" applyBorder="1" applyAlignment="1">
      <alignment horizontal="left" vertical="center" wrapText="1"/>
    </xf>
    <xf numFmtId="0" fontId="26" fillId="0" borderId="44" xfId="0" applyFont="1" applyBorder="1" applyAlignment="1">
      <alignment horizontal="left" vertical="center" wrapText="1"/>
    </xf>
    <xf numFmtId="0" fontId="12" fillId="0" borderId="50" xfId="64" applyFont="1" applyFill="1" applyBorder="1" applyAlignment="1">
      <alignment horizontal="left" vertical="center" wrapText="1"/>
      <protection/>
    </xf>
    <xf numFmtId="0" fontId="0" fillId="0" borderId="39" xfId="0" applyFont="1" applyBorder="1" applyAlignment="1">
      <alignment horizontal="left" vertical="center" wrapText="1"/>
    </xf>
    <xf numFmtId="0" fontId="12" fillId="33" borderId="50" xfId="0" applyFont="1" applyFill="1" applyBorder="1" applyAlignment="1">
      <alignment vertical="center" wrapText="1" shrinkToFit="1"/>
    </xf>
    <xf numFmtId="0" fontId="0" fillId="0" borderId="40" xfId="0" applyFont="1" applyBorder="1" applyAlignment="1">
      <alignment vertical="center"/>
    </xf>
    <xf numFmtId="0" fontId="12" fillId="0" borderId="44" xfId="0" applyFont="1" applyFill="1" applyBorder="1" applyAlignment="1">
      <alignment horizontal="left" vertical="center" wrapText="1"/>
    </xf>
    <xf numFmtId="0" fontId="0" fillId="0" borderId="44" xfId="0" applyFont="1" applyBorder="1" applyAlignment="1">
      <alignment horizontal="left" vertical="center" wrapText="1"/>
    </xf>
    <xf numFmtId="0" fontId="12" fillId="0" borderId="19" xfId="0" applyFont="1" applyBorder="1" applyAlignment="1">
      <alignment horizontal="center" vertical="center"/>
    </xf>
    <xf numFmtId="0" fontId="10" fillId="0" borderId="21" xfId="0" applyFont="1" applyBorder="1" applyAlignment="1">
      <alignment horizontal="center" vertical="center"/>
    </xf>
    <xf numFmtId="0" fontId="10" fillId="0" borderId="20" xfId="0" applyFont="1" applyBorder="1" applyAlignment="1">
      <alignment horizontal="center" vertical="center"/>
    </xf>
    <xf numFmtId="0" fontId="12" fillId="0" borderId="68" xfId="0" applyFont="1" applyBorder="1" applyAlignment="1">
      <alignment horizontal="center" vertical="center"/>
    </xf>
    <xf numFmtId="0" fontId="17" fillId="0" borderId="19" xfId="0" applyFont="1" applyBorder="1" applyAlignment="1">
      <alignment horizontal="center" vertical="center" shrinkToFit="1"/>
    </xf>
    <xf numFmtId="0" fontId="11" fillId="0" borderId="20" xfId="0" applyFont="1" applyBorder="1" applyAlignment="1">
      <alignment vertical="center"/>
    </xf>
    <xf numFmtId="0" fontId="25" fillId="33" borderId="45" xfId="0" applyFont="1" applyFill="1" applyBorder="1" applyAlignment="1">
      <alignment vertical="center" wrapText="1"/>
    </xf>
    <xf numFmtId="0" fontId="26" fillId="0" borderId="45" xfId="0" applyFont="1" applyBorder="1" applyAlignment="1">
      <alignment vertical="center" wrapText="1"/>
    </xf>
    <xf numFmtId="41" fontId="12" fillId="0" borderId="46" xfId="0" applyNumberFormat="1" applyFont="1" applyBorder="1" applyAlignment="1">
      <alignment vertical="center"/>
    </xf>
    <xf numFmtId="0" fontId="0" fillId="0" borderId="46" xfId="0" applyFont="1" applyBorder="1" applyAlignment="1">
      <alignment vertical="center"/>
    </xf>
    <xf numFmtId="0" fontId="23" fillId="0" borderId="48" xfId="0" applyFont="1" applyBorder="1" applyAlignment="1">
      <alignment horizontal="center" vertical="center"/>
    </xf>
    <xf numFmtId="0" fontId="7" fillId="0" borderId="0" xfId="0" applyFont="1" applyBorder="1" applyAlignment="1">
      <alignment horizontal="center" vertical="center"/>
    </xf>
    <xf numFmtId="0" fontId="7" fillId="0" borderId="14" xfId="0" applyFont="1" applyBorder="1" applyAlignment="1">
      <alignment horizontal="center" vertical="center"/>
    </xf>
    <xf numFmtId="0" fontId="23" fillId="0" borderId="49" xfId="0" applyFont="1" applyBorder="1" applyAlignment="1">
      <alignment vertical="center"/>
    </xf>
    <xf numFmtId="0" fontId="0" fillId="0" borderId="58" xfId="0" applyBorder="1" applyAlignment="1">
      <alignment vertical="center"/>
    </xf>
    <xf numFmtId="0" fontId="0" fillId="0" borderId="41" xfId="0" applyBorder="1" applyAlignment="1">
      <alignment vertical="center"/>
    </xf>
    <xf numFmtId="0" fontId="25" fillId="0" borderId="45" xfId="0" applyFont="1" applyBorder="1" applyAlignment="1">
      <alignment vertical="center" wrapText="1" shrinkToFit="1"/>
    </xf>
    <xf numFmtId="0" fontId="26" fillId="0" borderId="45" xfId="0" applyFont="1" applyBorder="1" applyAlignment="1">
      <alignment vertical="center" wrapText="1" shrinkToFit="1"/>
    </xf>
    <xf numFmtId="41" fontId="12" fillId="0" borderId="61" xfId="0" applyNumberFormat="1" applyFont="1" applyBorder="1" applyAlignment="1" applyProtection="1">
      <alignment vertical="center"/>
      <protection locked="0"/>
    </xf>
    <xf numFmtId="41" fontId="12" fillId="0" borderId="65" xfId="0" applyNumberFormat="1" applyFont="1" applyBorder="1" applyAlignment="1" applyProtection="1">
      <alignment vertical="center"/>
      <protection locked="0"/>
    </xf>
    <xf numFmtId="41" fontId="12" fillId="0" borderId="43" xfId="0" applyNumberFormat="1" applyFont="1" applyBorder="1" applyAlignment="1" applyProtection="1">
      <alignment vertical="center"/>
      <protection locked="0"/>
    </xf>
    <xf numFmtId="0" fontId="4" fillId="0" borderId="14" xfId="0" applyFont="1" applyBorder="1" applyAlignment="1">
      <alignment horizontal="center" vertical="center"/>
    </xf>
    <xf numFmtId="0" fontId="12" fillId="0" borderId="0" xfId="0" applyFont="1" applyBorder="1" applyAlignment="1">
      <alignment vertical="center" wrapText="1"/>
    </xf>
    <xf numFmtId="0" fontId="0" fillId="0" borderId="14" xfId="0" applyBorder="1" applyAlignment="1">
      <alignment vertical="center" wrapText="1"/>
    </xf>
    <xf numFmtId="41" fontId="12" fillId="0" borderId="65" xfId="0" applyNumberFormat="1" applyFont="1" applyBorder="1" applyAlignment="1">
      <alignment vertical="center"/>
    </xf>
    <xf numFmtId="0" fontId="0" fillId="0" borderId="66" xfId="0" applyBorder="1" applyAlignment="1">
      <alignment vertical="center"/>
    </xf>
    <xf numFmtId="0" fontId="4" fillId="0" borderId="42" xfId="0" applyFont="1" applyBorder="1" applyAlignment="1">
      <alignment horizontal="center" vertical="center"/>
    </xf>
    <xf numFmtId="0" fontId="14" fillId="0" borderId="50" xfId="0" applyFont="1" applyBorder="1" applyAlignment="1">
      <alignment vertical="center" wrapText="1"/>
    </xf>
    <xf numFmtId="0" fontId="4" fillId="0" borderId="39" xfId="0" applyFont="1" applyBorder="1" applyAlignment="1">
      <alignment vertical="center" wrapText="1"/>
    </xf>
    <xf numFmtId="0" fontId="0" fillId="0" borderId="40" xfId="0" applyBorder="1" applyAlignment="1">
      <alignment vertical="center"/>
    </xf>
    <xf numFmtId="0" fontId="51" fillId="0" borderId="50" xfId="0" applyFont="1" applyBorder="1" applyAlignment="1">
      <alignment vertical="center" wrapText="1" shrinkToFit="1"/>
    </xf>
    <xf numFmtId="0" fontId="52" fillId="0" borderId="39" xfId="0" applyFont="1" applyBorder="1" applyAlignment="1">
      <alignment vertical="center" wrapText="1" shrinkToFit="1"/>
    </xf>
    <xf numFmtId="0" fontId="51" fillId="0" borderId="50" xfId="0" applyFont="1" applyBorder="1" applyAlignment="1">
      <alignment vertical="center" wrapText="1"/>
    </xf>
    <xf numFmtId="0" fontId="51" fillId="0" borderId="39" xfId="0" applyFont="1" applyBorder="1" applyAlignment="1">
      <alignment vertical="center" wrapText="1"/>
    </xf>
    <xf numFmtId="41" fontId="10" fillId="0" borderId="61" xfId="0" applyNumberFormat="1" applyFont="1" applyBorder="1" applyAlignment="1">
      <alignment vertical="center"/>
    </xf>
    <xf numFmtId="0" fontId="23" fillId="0" borderId="49" xfId="0" applyFont="1" applyBorder="1" applyAlignment="1" applyProtection="1">
      <alignment vertical="center"/>
      <protection locked="0"/>
    </xf>
    <xf numFmtId="0" fontId="0" fillId="0" borderId="39" xfId="0" applyBorder="1" applyAlignment="1">
      <alignment vertical="center" wrapText="1"/>
    </xf>
    <xf numFmtId="0" fontId="0" fillId="0" borderId="65" xfId="0" applyBorder="1" applyAlignment="1">
      <alignment vertical="center"/>
    </xf>
    <xf numFmtId="0" fontId="23" fillId="0" borderId="56" xfId="0" applyFont="1" applyBorder="1" applyAlignment="1">
      <alignment horizontal="right" vertical="center"/>
    </xf>
    <xf numFmtId="0" fontId="0" fillId="0" borderId="41" xfId="0" applyBorder="1" applyAlignment="1">
      <alignment horizontal="right" vertical="center"/>
    </xf>
    <xf numFmtId="0" fontId="51" fillId="0" borderId="45" xfId="0" applyFont="1" applyBorder="1" applyAlignment="1">
      <alignment vertical="center" wrapText="1"/>
    </xf>
    <xf numFmtId="0" fontId="52" fillId="0" borderId="45" xfId="0" applyFont="1" applyBorder="1" applyAlignment="1">
      <alignment vertical="center" wrapText="1"/>
    </xf>
    <xf numFmtId="41" fontId="12" fillId="0" borderId="21" xfId="0" applyNumberFormat="1" applyFont="1" applyBorder="1" applyAlignment="1">
      <alignment vertical="center"/>
    </xf>
    <xf numFmtId="0" fontId="0" fillId="0" borderId="43" xfId="0" applyBorder="1" applyAlignment="1">
      <alignment vertical="center"/>
    </xf>
    <xf numFmtId="0" fontId="0" fillId="0" borderId="0" xfId="0" applyAlignment="1">
      <alignment horizontal="center" vertical="center"/>
    </xf>
    <xf numFmtId="0" fontId="0" fillId="0" borderId="13" xfId="0" applyBorder="1" applyAlignment="1">
      <alignment vertical="center" wrapText="1"/>
    </xf>
    <xf numFmtId="0" fontId="23" fillId="0" borderId="49" xfId="0" applyFont="1" applyBorder="1" applyAlignment="1">
      <alignment horizontal="center" vertical="center"/>
    </xf>
    <xf numFmtId="0" fontId="23" fillId="0" borderId="41" xfId="0" applyFont="1" applyBorder="1" applyAlignment="1">
      <alignment horizontal="center" vertical="center"/>
    </xf>
    <xf numFmtId="0" fontId="51" fillId="0" borderId="45" xfId="64" applyFont="1" applyFill="1" applyBorder="1" applyAlignment="1">
      <alignment horizontal="left" vertical="center" wrapText="1"/>
      <protection/>
    </xf>
    <xf numFmtId="41" fontId="12" fillId="0" borderId="64" xfId="0" applyNumberFormat="1" applyFont="1" applyBorder="1" applyAlignment="1">
      <alignment horizontal="center" vertical="center"/>
    </xf>
    <xf numFmtId="41" fontId="12" fillId="0" borderId="43" xfId="0" applyNumberFormat="1" applyFont="1" applyBorder="1" applyAlignment="1">
      <alignment horizontal="center" vertical="center"/>
    </xf>
    <xf numFmtId="0" fontId="23" fillId="0" borderId="48" xfId="0" applyFont="1" applyBorder="1" applyAlignment="1" applyProtection="1">
      <alignment horizontal="right" vertical="center"/>
      <protection locked="0"/>
    </xf>
    <xf numFmtId="0" fontId="0" fillId="0" borderId="42" xfId="0" applyBorder="1" applyAlignment="1">
      <alignment horizontal="right" vertical="center"/>
    </xf>
    <xf numFmtId="0" fontId="51" fillId="0" borderId="45" xfId="0" applyFont="1" applyFill="1" applyBorder="1" applyAlignment="1">
      <alignment horizontal="left" vertical="center" wrapText="1"/>
    </xf>
    <xf numFmtId="0" fontId="52" fillId="0" borderId="45" xfId="0" applyFont="1" applyBorder="1" applyAlignment="1">
      <alignment horizontal="left" vertical="center" wrapText="1"/>
    </xf>
    <xf numFmtId="0" fontId="0" fillId="0" borderId="39" xfId="0" applyBorder="1" applyAlignment="1">
      <alignment horizontal="left" vertical="center" wrapText="1"/>
    </xf>
    <xf numFmtId="0" fontId="12" fillId="0" borderId="13" xfId="0" applyFont="1" applyFill="1" applyBorder="1" applyAlignment="1">
      <alignment horizontal="left" vertical="center" wrapText="1" shrinkToFit="1"/>
    </xf>
    <xf numFmtId="0" fontId="0" fillId="0" borderId="22" xfId="0" applyBorder="1" applyAlignment="1">
      <alignment vertical="center"/>
    </xf>
    <xf numFmtId="0" fontId="12" fillId="0" borderId="50" xfId="0" applyFont="1" applyFill="1" applyBorder="1" applyAlignment="1">
      <alignment horizontal="left" vertical="center" wrapText="1"/>
    </xf>
    <xf numFmtId="0" fontId="12" fillId="0" borderId="50" xfId="0" applyFont="1" applyBorder="1" applyAlignment="1">
      <alignment vertical="center" wrapText="1"/>
    </xf>
    <xf numFmtId="0" fontId="25" fillId="0" borderId="50" xfId="0" applyFont="1" applyFill="1" applyBorder="1" applyAlignment="1">
      <alignment horizontal="left" vertical="center" wrapText="1"/>
    </xf>
    <xf numFmtId="0" fontId="0" fillId="0" borderId="13" xfId="0" applyBorder="1" applyAlignment="1">
      <alignment vertical="center"/>
    </xf>
    <xf numFmtId="0" fontId="0" fillId="0" borderId="39" xfId="0" applyBorder="1" applyAlignment="1">
      <alignment vertical="center" wrapText="1" shrinkToFit="1"/>
    </xf>
    <xf numFmtId="0" fontId="12" fillId="0" borderId="69" xfId="0" applyFont="1" applyBorder="1" applyAlignment="1">
      <alignment horizontal="center" vertical="center"/>
    </xf>
    <xf numFmtId="0" fontId="10" fillId="0" borderId="28" xfId="0" applyFont="1" applyBorder="1" applyAlignment="1">
      <alignment horizontal="center" vertical="center"/>
    </xf>
    <xf numFmtId="0" fontId="15" fillId="0" borderId="26" xfId="0" applyFont="1" applyBorder="1" applyAlignment="1">
      <alignment horizontal="center"/>
    </xf>
    <xf numFmtId="0" fontId="15" fillId="0" borderId="29" xfId="0" applyFont="1" applyBorder="1" applyAlignment="1">
      <alignment horizontal="center"/>
    </xf>
    <xf numFmtId="0" fontId="15" fillId="0" borderId="27" xfId="0" applyFont="1" applyBorder="1" applyAlignment="1">
      <alignment horizontal="center"/>
    </xf>
    <xf numFmtId="0" fontId="15" fillId="0" borderId="0" xfId="84" applyFont="1" applyFill="1" applyBorder="1" applyAlignment="1">
      <alignment horizontal="left" vertical="center" wrapText="1"/>
      <protection/>
    </xf>
    <xf numFmtId="0" fontId="15" fillId="0" borderId="62" xfId="69" applyFont="1" applyBorder="1" applyAlignment="1">
      <alignment horizontal="center" vertical="center"/>
      <protection/>
    </xf>
    <xf numFmtId="0" fontId="15" fillId="0" borderId="15" xfId="69" applyFont="1" applyBorder="1" applyAlignment="1">
      <alignment horizontal="center" vertical="center"/>
      <protection/>
    </xf>
    <xf numFmtId="0" fontId="15" fillId="0" borderId="18" xfId="69" applyFont="1" applyBorder="1" applyAlignment="1">
      <alignment horizontal="center" vertical="center"/>
      <protection/>
    </xf>
    <xf numFmtId="0" fontId="15" fillId="0" borderId="16" xfId="69" applyFont="1" applyBorder="1" applyAlignment="1">
      <alignment horizontal="center" vertical="center"/>
      <protection/>
    </xf>
    <xf numFmtId="0" fontId="15" fillId="0" borderId="62" xfId="82" applyFont="1" applyBorder="1" applyAlignment="1">
      <alignment horizontal="center" vertical="center"/>
      <protection/>
    </xf>
    <xf numFmtId="0" fontId="15" fillId="0" borderId="15" xfId="82" applyFont="1" applyBorder="1" applyAlignment="1">
      <alignment horizontal="center" vertical="center"/>
      <protection/>
    </xf>
    <xf numFmtId="0" fontId="15" fillId="0" borderId="18" xfId="82" applyFont="1" applyBorder="1" applyAlignment="1">
      <alignment horizontal="center" vertical="center"/>
      <protection/>
    </xf>
    <xf numFmtId="0" fontId="15" fillId="0" borderId="16" xfId="82" applyFont="1" applyBorder="1" applyAlignment="1">
      <alignment horizontal="center" vertical="center"/>
      <protection/>
    </xf>
    <xf numFmtId="0" fontId="0" fillId="0" borderId="0" xfId="69" applyFont="1" applyAlignment="1">
      <alignment horizontal="center" vertical="center"/>
      <protection/>
    </xf>
    <xf numFmtId="41" fontId="13" fillId="0" borderId="22" xfId="52" applyNumberFormat="1" applyFont="1" applyBorder="1" applyAlignment="1">
      <alignment vertical="center" shrinkToFit="1"/>
    </xf>
    <xf numFmtId="0" fontId="15" fillId="0" borderId="26" xfId="69" applyFont="1" applyBorder="1" applyAlignment="1">
      <alignment horizontal="center" vertical="center"/>
      <protection/>
    </xf>
    <xf numFmtId="0" fontId="15" fillId="0" borderId="29" xfId="0" applyFont="1" applyBorder="1" applyAlignment="1">
      <alignment horizontal="center" vertical="center"/>
    </xf>
    <xf numFmtId="0" fontId="13" fillId="0" borderId="26" xfId="69" applyFont="1" applyBorder="1" applyAlignment="1">
      <alignment horizontal="center" vertical="center"/>
      <protection/>
    </xf>
    <xf numFmtId="0" fontId="15" fillId="0" borderId="27" xfId="0" applyFont="1" applyBorder="1" applyAlignment="1">
      <alignment horizontal="center" vertical="center"/>
    </xf>
    <xf numFmtId="0" fontId="33" fillId="0" borderId="27" xfId="0" applyFont="1" applyBorder="1" applyAlignment="1">
      <alignment horizontal="center" vertical="center"/>
    </xf>
    <xf numFmtId="41" fontId="15" fillId="0" borderId="12" xfId="52" applyNumberFormat="1" applyFont="1" applyBorder="1" applyAlignment="1">
      <alignment vertical="center" shrinkToFit="1"/>
    </xf>
    <xf numFmtId="0" fontId="0" fillId="0" borderId="12" xfId="0" applyFont="1" applyBorder="1" applyAlignment="1">
      <alignment vertical="center" shrinkToFit="1"/>
    </xf>
    <xf numFmtId="0" fontId="9" fillId="0" borderId="12" xfId="0" applyFont="1" applyBorder="1" applyAlignment="1">
      <alignment vertical="center" shrinkToFit="1"/>
    </xf>
    <xf numFmtId="41" fontId="15" fillId="0" borderId="22" xfId="52" applyNumberFormat="1" applyFont="1" applyBorder="1" applyAlignment="1">
      <alignment vertical="center" shrinkToFit="1"/>
    </xf>
    <xf numFmtId="0" fontId="9" fillId="0" borderId="22" xfId="0" applyFont="1" applyBorder="1" applyAlignment="1">
      <alignment vertical="center" shrinkToFit="1"/>
    </xf>
    <xf numFmtId="41" fontId="13" fillId="0" borderId="12" xfId="52" applyNumberFormat="1" applyFont="1" applyBorder="1" applyAlignment="1">
      <alignment vertical="center" shrinkToFit="1"/>
    </xf>
    <xf numFmtId="41" fontId="13" fillId="0" borderId="12" xfId="52" applyNumberFormat="1" applyFont="1" applyBorder="1" applyAlignment="1">
      <alignment horizontal="right" vertical="center" shrinkToFit="1"/>
    </xf>
    <xf numFmtId="41" fontId="13" fillId="0" borderId="22" xfId="52" applyNumberFormat="1" applyFont="1" applyBorder="1" applyAlignment="1">
      <alignment horizontal="right" vertical="center" shrinkToFit="1"/>
    </xf>
    <xf numFmtId="0" fontId="12" fillId="0" borderId="14" xfId="69" applyFont="1" applyBorder="1" applyAlignment="1">
      <alignment horizontal="distributed" vertical="center"/>
      <protection/>
    </xf>
    <xf numFmtId="0" fontId="12" fillId="0" borderId="23" xfId="69" applyFont="1" applyBorder="1" applyAlignment="1">
      <alignment horizontal="distributed" vertical="center"/>
      <protection/>
    </xf>
    <xf numFmtId="41" fontId="15" fillId="0" borderId="12" xfId="52" applyNumberFormat="1" applyFont="1" applyBorder="1" applyAlignment="1">
      <alignment horizontal="right" vertical="center" shrinkToFit="1"/>
    </xf>
    <xf numFmtId="0" fontId="0" fillId="0" borderId="12" xfId="0" applyFont="1" applyBorder="1" applyAlignment="1">
      <alignment horizontal="right" vertical="center" shrinkToFit="1"/>
    </xf>
    <xf numFmtId="0" fontId="9" fillId="0" borderId="12" xfId="0" applyFont="1" applyBorder="1" applyAlignment="1">
      <alignment horizontal="right" vertical="center" shrinkToFit="1"/>
    </xf>
    <xf numFmtId="41" fontId="15" fillId="0" borderId="22" xfId="52" applyNumberFormat="1" applyFont="1" applyBorder="1" applyAlignment="1">
      <alignment horizontal="right" vertical="center" shrinkToFit="1"/>
    </xf>
    <xf numFmtId="0" fontId="9" fillId="0" borderId="22" xfId="0" applyFont="1" applyBorder="1" applyAlignment="1">
      <alignment horizontal="right" vertical="center" shrinkToFit="1"/>
    </xf>
    <xf numFmtId="0" fontId="12" fillId="0" borderId="0" xfId="69" applyFont="1" applyBorder="1" applyAlignment="1">
      <alignment horizontal="distributed" vertical="center"/>
      <protection/>
    </xf>
    <xf numFmtId="0" fontId="12" fillId="0" borderId="13" xfId="69" applyFont="1" applyBorder="1" applyAlignment="1">
      <alignment horizontal="distributed" vertical="center"/>
      <protection/>
    </xf>
    <xf numFmtId="0" fontId="12" fillId="0" borderId="24" xfId="69" applyFont="1" applyBorder="1" applyAlignment="1">
      <alignment horizontal="distributed" vertical="center"/>
      <protection/>
    </xf>
    <xf numFmtId="0" fontId="12" fillId="0" borderId="19" xfId="69" applyFont="1" applyBorder="1" applyAlignment="1">
      <alignment horizontal="distributed" vertical="center"/>
      <protection/>
    </xf>
    <xf numFmtId="38" fontId="15" fillId="0" borderId="62" xfId="52" applyFont="1" applyBorder="1" applyAlignment="1">
      <alignment horizontal="center" vertical="center"/>
    </xf>
    <xf numFmtId="38" fontId="15" fillId="0" borderId="15" xfId="52" applyFont="1" applyBorder="1" applyAlignment="1">
      <alignment horizontal="center" vertical="center"/>
    </xf>
    <xf numFmtId="38" fontId="13" fillId="0" borderId="18" xfId="52" applyFont="1" applyBorder="1" applyAlignment="1">
      <alignment horizontal="center" vertical="center"/>
    </xf>
    <xf numFmtId="38" fontId="13" fillId="0" borderId="16" xfId="52" applyFont="1" applyBorder="1" applyAlignment="1">
      <alignment horizontal="center" vertical="center"/>
    </xf>
    <xf numFmtId="0" fontId="14" fillId="0" borderId="0" xfId="0" applyFont="1" applyBorder="1" applyAlignment="1">
      <alignment horizontal="right" vertical="center"/>
    </xf>
    <xf numFmtId="0" fontId="4" fillId="0" borderId="0" xfId="0" applyFont="1" applyAlignment="1">
      <alignment horizontal="right" vertical="center"/>
    </xf>
    <xf numFmtId="0" fontId="12" fillId="0" borderId="12" xfId="72" applyFont="1" applyBorder="1" applyAlignment="1">
      <alignment horizontal="distributed" vertical="distributed" textRotation="255"/>
      <protection/>
    </xf>
    <xf numFmtId="0" fontId="12" fillId="0" borderId="12" xfId="0" applyFont="1" applyBorder="1" applyAlignment="1">
      <alignment horizontal="distributed" vertical="distributed" textRotation="255"/>
    </xf>
    <xf numFmtId="0" fontId="12" fillId="0" borderId="22" xfId="72" applyFont="1" applyBorder="1" applyAlignment="1">
      <alignment horizontal="distributed" vertical="distributed" textRotation="255"/>
      <protection/>
    </xf>
    <xf numFmtId="0" fontId="12" fillId="0" borderId="22" xfId="0" applyFont="1" applyBorder="1" applyAlignment="1">
      <alignment horizontal="distributed" vertical="distributed" textRotation="255"/>
    </xf>
    <xf numFmtId="0" fontId="12" fillId="0" borderId="13" xfId="72" applyFont="1" applyBorder="1" applyAlignment="1">
      <alignment/>
      <protection/>
    </xf>
    <xf numFmtId="0" fontId="12" fillId="0" borderId="23" xfId="72" applyFont="1" applyBorder="1" applyAlignment="1">
      <alignment/>
      <protection/>
    </xf>
    <xf numFmtId="0" fontId="15" fillId="0" borderId="31" xfId="0" applyFont="1" applyBorder="1" applyAlignment="1">
      <alignment horizontal="center" vertical="center"/>
    </xf>
    <xf numFmtId="0" fontId="15" fillId="0" borderId="11" xfId="0" applyFont="1" applyBorder="1" applyAlignment="1">
      <alignment horizontal="center" vertical="center"/>
    </xf>
    <xf numFmtId="177" fontId="13" fillId="0" borderId="31" xfId="0" applyNumberFormat="1" applyFont="1" applyBorder="1" applyAlignment="1">
      <alignment horizontal="right" vertical="center"/>
    </xf>
    <xf numFmtId="177" fontId="13" fillId="0" borderId="11" xfId="0" applyNumberFormat="1" applyFont="1" applyBorder="1" applyAlignment="1">
      <alignment horizontal="right" vertical="center"/>
    </xf>
    <xf numFmtId="0" fontId="14" fillId="0" borderId="0" xfId="0" applyFont="1" applyFill="1" applyAlignment="1">
      <alignment horizontal="left" vertical="center" wrapText="1"/>
    </xf>
    <xf numFmtId="0" fontId="15" fillId="0" borderId="31"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26" xfId="0" applyFont="1" applyBorder="1" applyAlignment="1">
      <alignment horizontal="center" vertical="center"/>
    </xf>
    <xf numFmtId="0" fontId="12" fillId="0" borderId="26" xfId="0" applyFont="1" applyBorder="1" applyAlignment="1">
      <alignment horizontal="center" vertical="center" wrapText="1"/>
    </xf>
    <xf numFmtId="0" fontId="12" fillId="0" borderId="27" xfId="0" applyFont="1" applyBorder="1" applyAlignment="1">
      <alignment horizontal="center" vertical="center"/>
    </xf>
    <xf numFmtId="0" fontId="15" fillId="0" borderId="19"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23" xfId="0" applyFont="1" applyBorder="1" applyAlignment="1">
      <alignment horizontal="center" vertical="center" wrapText="1"/>
    </xf>
    <xf numFmtId="0" fontId="13" fillId="0" borderId="18" xfId="0" applyFont="1" applyBorder="1" applyAlignment="1">
      <alignment horizontal="center" vertical="center"/>
    </xf>
    <xf numFmtId="0" fontId="13" fillId="0" borderId="16" xfId="0" applyFont="1" applyBorder="1" applyAlignment="1">
      <alignment horizontal="center" vertical="center"/>
    </xf>
    <xf numFmtId="0" fontId="15" fillId="0" borderId="19" xfId="0" applyFont="1" applyFill="1" applyBorder="1" applyAlignment="1">
      <alignment horizontal="center" vertical="distributed" textRotation="255"/>
    </xf>
    <xf numFmtId="0" fontId="15" fillId="0" borderId="13" xfId="0" applyFont="1" applyFill="1" applyBorder="1" applyAlignment="1">
      <alignment horizontal="center" vertical="distributed" textRotation="255"/>
    </xf>
    <xf numFmtId="0" fontId="15" fillId="0" borderId="13" xfId="0" applyFont="1" applyBorder="1" applyAlignment="1">
      <alignment horizontal="center" vertical="distributed" textRotation="255"/>
    </xf>
    <xf numFmtId="0" fontId="15" fillId="0" borderId="62" xfId="73" applyFont="1" applyBorder="1" applyAlignment="1">
      <alignment horizontal="center" vertical="center"/>
      <protection/>
    </xf>
    <xf numFmtId="0" fontId="15" fillId="0" borderId="15" xfId="0" applyFont="1" applyBorder="1" applyAlignment="1">
      <alignment/>
    </xf>
    <xf numFmtId="0" fontId="15" fillId="0" borderId="26" xfId="73" applyFont="1" applyBorder="1" applyAlignment="1">
      <alignment horizontal="center"/>
      <protection/>
    </xf>
    <xf numFmtId="0" fontId="14" fillId="0" borderId="0" xfId="73" applyFont="1" applyAlignment="1">
      <alignment horizontal="left"/>
      <protection/>
    </xf>
    <xf numFmtId="0" fontId="14" fillId="0" borderId="0" xfId="0" applyFont="1" applyFill="1" applyAlignment="1">
      <alignment vertical="center"/>
    </xf>
    <xf numFmtId="0" fontId="15" fillId="0" borderId="12" xfId="0" applyFont="1" applyBorder="1" applyAlignment="1">
      <alignment horizontal="center" vertical="center"/>
    </xf>
    <xf numFmtId="0" fontId="15" fillId="0" borderId="62" xfId="75" applyFont="1" applyFill="1" applyBorder="1" applyAlignment="1">
      <alignment horizontal="center" vertical="center"/>
      <protection/>
    </xf>
    <xf numFmtId="0" fontId="0" fillId="0" borderId="15" xfId="0" applyFont="1" applyBorder="1" applyAlignment="1">
      <alignment horizontal="center" vertical="center"/>
    </xf>
    <xf numFmtId="0" fontId="15" fillId="0" borderId="26" xfId="75" applyFont="1" applyFill="1" applyBorder="1" applyAlignment="1">
      <alignment horizontal="center" vertical="center"/>
      <protection/>
    </xf>
    <xf numFmtId="0" fontId="0" fillId="0" borderId="27" xfId="0" applyFont="1" applyBorder="1" applyAlignment="1">
      <alignment horizontal="center" vertical="center"/>
    </xf>
    <xf numFmtId="0" fontId="0" fillId="0" borderId="29" xfId="0" applyFont="1" applyBorder="1" applyAlignment="1">
      <alignment horizontal="center" vertical="center"/>
    </xf>
    <xf numFmtId="0" fontId="15" fillId="0" borderId="18" xfId="75" applyFont="1" applyFill="1" applyBorder="1" applyAlignment="1">
      <alignment horizontal="center" vertical="center"/>
      <protection/>
    </xf>
    <xf numFmtId="0" fontId="0" fillId="0" borderId="16" xfId="0" applyFont="1" applyBorder="1" applyAlignment="1">
      <alignment horizontal="center" vertical="center"/>
    </xf>
    <xf numFmtId="0" fontId="15" fillId="0" borderId="62" xfId="76" applyFont="1" applyFill="1" applyBorder="1" applyAlignment="1">
      <alignment horizontal="center" vertical="center"/>
      <protection/>
    </xf>
    <xf numFmtId="0" fontId="15" fillId="0" borderId="26" xfId="76" applyFont="1" applyFill="1" applyBorder="1" applyAlignment="1">
      <alignment horizontal="center" vertical="center"/>
      <protection/>
    </xf>
    <xf numFmtId="0" fontId="15" fillId="0" borderId="18" xfId="78" applyFont="1" applyFill="1" applyBorder="1" applyAlignment="1">
      <alignment horizontal="center" vertical="center"/>
      <protection/>
    </xf>
    <xf numFmtId="0" fontId="15" fillId="0" borderId="62" xfId="80" applyFont="1" applyFill="1" applyBorder="1" applyAlignment="1">
      <alignment horizontal="center" vertical="center"/>
      <protection/>
    </xf>
    <xf numFmtId="0" fontId="15" fillId="0" borderId="26" xfId="80" applyFont="1" applyFill="1" applyBorder="1" applyAlignment="1">
      <alignment horizontal="center" vertical="center"/>
      <protection/>
    </xf>
    <xf numFmtId="0" fontId="15" fillId="0" borderId="62" xfId="79" applyFont="1" applyFill="1" applyBorder="1" applyAlignment="1">
      <alignment horizontal="center" vertical="center"/>
      <protection/>
    </xf>
    <xf numFmtId="0" fontId="15" fillId="0" borderId="26" xfId="79" applyFont="1" applyFill="1" applyBorder="1" applyAlignment="1">
      <alignment horizontal="center" vertical="center"/>
      <protection/>
    </xf>
    <xf numFmtId="0" fontId="12" fillId="0" borderId="22" xfId="83" applyFont="1" applyBorder="1" applyAlignment="1">
      <alignment horizontal="center" vertical="distributed" textRotation="255"/>
      <protection/>
    </xf>
    <xf numFmtId="0" fontId="14" fillId="0" borderId="30" xfId="83" applyFont="1" applyBorder="1" applyAlignment="1">
      <alignment horizontal="right" vertical="center"/>
      <protection/>
    </xf>
    <xf numFmtId="0" fontId="14" fillId="0" borderId="13" xfId="0" applyFont="1" applyBorder="1" applyAlignment="1">
      <alignment horizontal="right" vertical="center"/>
    </xf>
    <xf numFmtId="0" fontId="12" fillId="0" borderId="62" xfId="83" applyFont="1" applyBorder="1" applyAlignment="1">
      <alignment horizontal="center" vertical="distributed" textRotation="255"/>
      <protection/>
    </xf>
    <xf numFmtId="0" fontId="12" fillId="0" borderId="12" xfId="83" applyFont="1" applyBorder="1" applyAlignment="1">
      <alignment horizontal="center" vertical="distributed" textRotation="255"/>
      <protection/>
    </xf>
    <xf numFmtId="0" fontId="12" fillId="0" borderId="26" xfId="83" applyFont="1" applyBorder="1" applyAlignment="1" applyProtection="1">
      <alignment horizontal="center" vertical="center"/>
      <protection/>
    </xf>
    <xf numFmtId="0" fontId="4" fillId="0" borderId="27" xfId="0" applyFont="1" applyBorder="1" applyAlignment="1">
      <alignment horizontal="center" vertical="center"/>
    </xf>
    <xf numFmtId="0" fontId="4" fillId="0" borderId="29" xfId="0" applyFont="1" applyBorder="1" applyAlignment="1">
      <alignment horizontal="center" vertical="center"/>
    </xf>
    <xf numFmtId="0" fontId="15" fillId="0" borderId="62" xfId="86" applyFont="1" applyBorder="1" applyAlignment="1">
      <alignment horizontal="center" vertical="center"/>
      <protection/>
    </xf>
    <xf numFmtId="0" fontId="16" fillId="0" borderId="15" xfId="86" applyFont="1" applyBorder="1" applyAlignment="1">
      <alignment horizontal="center" vertical="center"/>
      <protection/>
    </xf>
    <xf numFmtId="0" fontId="15" fillId="0" borderId="15" xfId="86" applyFont="1" applyBorder="1" applyAlignment="1">
      <alignment horizontal="center" vertical="center"/>
      <protection/>
    </xf>
    <xf numFmtId="0" fontId="15" fillId="0" borderId="62" xfId="86" applyFont="1" applyBorder="1" applyAlignment="1">
      <alignment horizontal="center" vertical="center" wrapText="1"/>
      <protection/>
    </xf>
    <xf numFmtId="0" fontId="15" fillId="0" borderId="18" xfId="86" applyFont="1" applyBorder="1" applyAlignment="1">
      <alignment horizontal="center" vertical="center"/>
      <protection/>
    </xf>
    <xf numFmtId="0" fontId="15" fillId="0" borderId="16" xfId="86" applyFont="1" applyBorder="1" applyAlignment="1">
      <alignment horizontal="center" vertical="center"/>
      <protection/>
    </xf>
    <xf numFmtId="177" fontId="15" fillId="0" borderId="62" xfId="0" applyNumberFormat="1" applyFont="1" applyBorder="1" applyAlignment="1">
      <alignment horizontal="center" vertical="center"/>
    </xf>
    <xf numFmtId="177" fontId="15" fillId="0" borderId="15" xfId="0" applyNumberFormat="1" applyFont="1" applyBorder="1" applyAlignment="1">
      <alignment horizontal="center" vertical="center"/>
    </xf>
    <xf numFmtId="177" fontId="15" fillId="0" borderId="18" xfId="0" applyNumberFormat="1" applyFont="1" applyBorder="1" applyAlignment="1">
      <alignment horizontal="center" vertical="center"/>
    </xf>
    <xf numFmtId="177" fontId="15" fillId="0" borderId="16" xfId="0" applyNumberFormat="1" applyFont="1" applyBorder="1" applyAlignment="1">
      <alignment horizontal="center" vertical="center"/>
    </xf>
    <xf numFmtId="0" fontId="12" fillId="0" borderId="26" xfId="85" applyFont="1" applyBorder="1" applyAlignment="1">
      <alignment horizontal="center" vertical="center"/>
      <protection/>
    </xf>
    <xf numFmtId="0" fontId="12" fillId="0" borderId="27" xfId="85" applyFont="1" applyBorder="1" applyAlignment="1">
      <alignment horizontal="center" vertical="center"/>
      <protection/>
    </xf>
    <xf numFmtId="0" fontId="12" fillId="0" borderId="29" xfId="85" applyFont="1" applyBorder="1" applyAlignment="1">
      <alignment horizontal="center" vertical="center"/>
      <protection/>
    </xf>
    <xf numFmtId="0" fontId="12" fillId="0" borderId="13" xfId="85" applyFont="1" applyBorder="1" applyAlignment="1">
      <alignment/>
      <protection/>
    </xf>
    <xf numFmtId="0" fontId="12" fillId="0" borderId="23" xfId="0" applyFont="1" applyBorder="1" applyAlignment="1">
      <alignment/>
    </xf>
    <xf numFmtId="0" fontId="12" fillId="0" borderId="20" xfId="85" applyFont="1" applyBorder="1" applyAlignment="1">
      <alignment horizontal="center" vertical="center"/>
      <protection/>
    </xf>
    <xf numFmtId="0" fontId="12" fillId="0" borderId="20" xfId="85" applyFont="1" applyBorder="1" applyAlignment="1">
      <alignment horizontal="center" vertical="center" wrapText="1"/>
      <protection/>
    </xf>
    <xf numFmtId="0" fontId="14" fillId="0" borderId="30" xfId="0" applyFont="1" applyBorder="1" applyAlignment="1">
      <alignment horizontal="right" vertical="center"/>
    </xf>
    <xf numFmtId="0" fontId="12" fillId="0" borderId="26" xfId="0" applyFont="1" applyBorder="1" applyAlignment="1">
      <alignment horizontal="center" vertical="center"/>
    </xf>
    <xf numFmtId="0" fontId="12" fillId="0" borderId="12" xfId="0" applyFont="1" applyBorder="1" applyAlignment="1">
      <alignment horizontal="center" vertical="top" textRotation="255" wrapText="1"/>
    </xf>
    <xf numFmtId="0" fontId="0" fillId="0" borderId="15" xfId="0" applyBorder="1" applyAlignment="1">
      <alignment/>
    </xf>
    <xf numFmtId="0" fontId="12" fillId="0" borderId="12" xfId="0" applyFont="1" applyBorder="1" applyAlignment="1">
      <alignment vertical="top" textRotation="255" wrapText="1"/>
    </xf>
    <xf numFmtId="0" fontId="10" fillId="0" borderId="15" xfId="0" applyFont="1" applyBorder="1" applyAlignment="1">
      <alignment/>
    </xf>
    <xf numFmtId="177" fontId="15" fillId="0" borderId="18" xfId="0" applyNumberFormat="1" applyFont="1" applyBorder="1" applyAlignment="1">
      <alignment horizontal="center" vertical="center" wrapText="1"/>
    </xf>
    <xf numFmtId="177" fontId="15" fillId="0" borderId="30" xfId="0" applyNumberFormat="1" applyFont="1" applyBorder="1" applyAlignment="1">
      <alignment horizontal="center" vertical="center" wrapText="1"/>
    </xf>
    <xf numFmtId="177" fontId="15" fillId="0" borderId="62" xfId="0" applyNumberFormat="1" applyFont="1" applyBorder="1" applyAlignment="1">
      <alignment horizontal="center" vertical="center" wrapText="1"/>
    </xf>
    <xf numFmtId="177" fontId="15" fillId="0" borderId="15" xfId="0" applyNumberFormat="1" applyFont="1" applyBorder="1" applyAlignment="1">
      <alignment horizontal="center" vertical="center" wrapText="1"/>
    </xf>
    <xf numFmtId="177" fontId="15" fillId="0" borderId="16" xfId="0" applyNumberFormat="1" applyFont="1" applyBorder="1" applyAlignment="1">
      <alignment horizontal="center" vertical="center" wrapText="1"/>
    </xf>
    <xf numFmtId="0" fontId="15" fillId="0" borderId="20" xfId="66" applyFont="1" applyBorder="1" applyAlignment="1">
      <alignment horizontal="center" vertical="center"/>
      <protection/>
    </xf>
    <xf numFmtId="0" fontId="15" fillId="0" borderId="21" xfId="66" applyFont="1" applyBorder="1" applyAlignment="1">
      <alignment horizontal="center" vertical="center"/>
      <protection/>
    </xf>
    <xf numFmtId="0" fontId="15" fillId="0" borderId="62" xfId="67" applyFont="1" applyBorder="1" applyAlignment="1">
      <alignment horizontal="center" vertical="center"/>
      <protection/>
    </xf>
    <xf numFmtId="0" fontId="15" fillId="0" borderId="18" xfId="67" applyFont="1" applyBorder="1" applyAlignment="1">
      <alignment horizontal="center" vertical="center"/>
      <protection/>
    </xf>
    <xf numFmtId="0" fontId="15" fillId="0" borderId="62" xfId="81" applyFont="1" applyBorder="1" applyAlignment="1">
      <alignment horizontal="center" vertical="center"/>
      <protection/>
    </xf>
    <xf numFmtId="0" fontId="15" fillId="0" borderId="15" xfId="81" applyFont="1" applyBorder="1" applyAlignment="1">
      <alignment horizontal="center" vertical="center"/>
      <protection/>
    </xf>
    <xf numFmtId="0" fontId="15" fillId="0" borderId="62" xfId="81" applyFont="1" applyFill="1" applyBorder="1" applyAlignment="1">
      <alignment horizontal="center" vertical="center"/>
      <protection/>
    </xf>
    <xf numFmtId="0" fontId="15" fillId="0" borderId="15" xfId="81" applyFont="1" applyFill="1" applyBorder="1" applyAlignment="1">
      <alignment horizontal="center" vertical="center"/>
      <protection/>
    </xf>
    <xf numFmtId="0" fontId="15" fillId="0" borderId="18" xfId="81" applyFont="1" applyFill="1" applyBorder="1" applyAlignment="1">
      <alignment horizontal="center" vertical="center"/>
      <protection/>
    </xf>
    <xf numFmtId="0" fontId="15" fillId="0" borderId="16" xfId="81" applyFont="1" applyFill="1" applyBorder="1" applyAlignment="1">
      <alignment horizontal="center" vertical="center"/>
      <protection/>
    </xf>
    <xf numFmtId="0" fontId="15" fillId="0" borderId="18" xfId="0" applyFont="1" applyFill="1" applyBorder="1" applyAlignment="1">
      <alignment horizontal="center" vertical="center" wrapText="1"/>
    </xf>
    <xf numFmtId="0" fontId="15" fillId="0" borderId="16" xfId="0" applyFont="1" applyBorder="1" applyAlignment="1">
      <alignment horizontal="center" vertical="center" wrapText="1"/>
    </xf>
    <xf numFmtId="0" fontId="15" fillId="0" borderId="62" xfId="0" applyFont="1" applyFill="1" applyBorder="1" applyAlignment="1">
      <alignment horizontal="center" vertical="center" wrapText="1"/>
    </xf>
    <xf numFmtId="0" fontId="15" fillId="0" borderId="26" xfId="0" applyFont="1" applyFill="1" applyBorder="1" applyAlignment="1">
      <alignment horizontal="center" vertical="center"/>
    </xf>
    <xf numFmtId="179" fontId="12" fillId="0" borderId="12" xfId="74" applyNumberFormat="1" applyFont="1" applyFill="1" applyBorder="1" applyAlignment="1">
      <alignment horizontal="center" wrapText="1"/>
      <protection/>
    </xf>
    <xf numFmtId="0" fontId="10" fillId="0" borderId="15" xfId="0" applyFont="1" applyBorder="1" applyAlignment="1">
      <alignment horizontal="center" wrapText="1"/>
    </xf>
    <xf numFmtId="0" fontId="15" fillId="0" borderId="15" xfId="0" applyFont="1" applyBorder="1" applyAlignment="1">
      <alignment horizontal="center"/>
    </xf>
    <xf numFmtId="0" fontId="15" fillId="0" borderId="18" xfId="0" applyFont="1" applyBorder="1" applyAlignment="1">
      <alignment horizontal="center" vertical="center" wrapText="1"/>
    </xf>
    <xf numFmtId="0" fontId="15" fillId="0" borderId="62" xfId="0" applyFont="1" applyBorder="1" applyAlignment="1">
      <alignment horizontal="center" vertical="center" wrapText="1"/>
    </xf>
    <xf numFmtId="0" fontId="15" fillId="0" borderId="18" xfId="0" applyFont="1" applyBorder="1" applyAlignment="1">
      <alignment horizontal="center"/>
    </xf>
    <xf numFmtId="0" fontId="15" fillId="0" borderId="30" xfId="0" applyFont="1" applyBorder="1" applyAlignment="1">
      <alignment horizontal="center"/>
    </xf>
    <xf numFmtId="0" fontId="15" fillId="0" borderId="16" xfId="0" applyFont="1" applyBorder="1" applyAlignment="1">
      <alignment horizontal="center" vertical="top"/>
    </xf>
    <xf numFmtId="0" fontId="15" fillId="0" borderId="23" xfId="0" applyFont="1" applyBorder="1" applyAlignment="1">
      <alignment horizontal="center" vertical="top"/>
    </xf>
    <xf numFmtId="0" fontId="15" fillId="0" borderId="10" xfId="0" applyFont="1" applyBorder="1" applyAlignment="1">
      <alignment horizontal="center" vertical="center"/>
    </xf>
    <xf numFmtId="0" fontId="15" fillId="0" borderId="30" xfId="0" applyFont="1" applyBorder="1" applyAlignment="1">
      <alignment horizontal="center" vertical="center"/>
    </xf>
    <xf numFmtId="0" fontId="15" fillId="0" borderId="23" xfId="0" applyFont="1" applyBorder="1" applyAlignment="1">
      <alignment horizontal="center" vertical="center"/>
    </xf>
    <xf numFmtId="0" fontId="15" fillId="0" borderId="25" xfId="0" applyFont="1" applyBorder="1" applyAlignment="1">
      <alignment horizontal="center" vertical="center"/>
    </xf>
    <xf numFmtId="0" fontId="15" fillId="0" borderId="14" xfId="0" applyFont="1" applyBorder="1" applyAlignment="1">
      <alignment horizontal="center" vertical="center"/>
    </xf>
    <xf numFmtId="0" fontId="15" fillId="0" borderId="12" xfId="68" applyFont="1" applyBorder="1" applyAlignment="1">
      <alignment horizontal="center" vertical="center"/>
      <protection/>
    </xf>
    <xf numFmtId="0" fontId="15" fillId="0" borderId="15" xfId="68" applyFont="1" applyBorder="1" applyAlignment="1">
      <alignment horizontal="center" vertical="center"/>
      <protection/>
    </xf>
    <xf numFmtId="0" fontId="12" fillId="0" borderId="18" xfId="68" applyFont="1" applyBorder="1" applyAlignment="1">
      <alignment horizontal="center" vertical="center" wrapText="1"/>
      <protection/>
    </xf>
    <xf numFmtId="0" fontId="4" fillId="0" borderId="22" xfId="0" applyFont="1" applyBorder="1" applyAlignment="1">
      <alignment horizontal="center" vertical="center" wrapText="1"/>
    </xf>
    <xf numFmtId="0" fontId="4" fillId="0" borderId="16" xfId="0" applyFont="1" applyBorder="1" applyAlignment="1">
      <alignment horizontal="center" vertical="center" wrapText="1"/>
    </xf>
    <xf numFmtId="0" fontId="12" fillId="0" borderId="62" xfId="68" applyFont="1" applyBorder="1" applyAlignment="1">
      <alignment horizontal="center" vertical="center" wrapText="1"/>
      <protection/>
    </xf>
    <xf numFmtId="0" fontId="4" fillId="0" borderId="12" xfId="0" applyFont="1" applyBorder="1" applyAlignment="1">
      <alignment horizontal="center" vertical="center" wrapText="1"/>
    </xf>
    <xf numFmtId="0" fontId="4" fillId="0" borderId="15" xfId="0" applyFont="1" applyBorder="1" applyAlignment="1">
      <alignment horizontal="center" vertical="center" wrapText="1"/>
    </xf>
    <xf numFmtId="0" fontId="12" fillId="0" borderId="62" xfId="68" applyFont="1" applyBorder="1" applyAlignment="1">
      <alignment horizontal="center" vertical="center"/>
      <protection/>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15" fillId="0" borderId="18" xfId="68" applyFont="1" applyBorder="1" applyAlignment="1">
      <alignment horizontal="center" vertical="center"/>
      <protection/>
    </xf>
  </cellXfs>
  <cellStyles count="7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_089" xfId="66"/>
    <cellStyle name="標準_090" xfId="67"/>
    <cellStyle name="標準_091" xfId="68"/>
    <cellStyle name="標準_22数字で見る足立【介護保険課】" xfId="69"/>
    <cellStyle name="標準_8-0111提出用(20年度）（参照）_8-0131（福祉）" xfId="70"/>
    <cellStyle name="標準_8-0111提出用(20年度）（参照）_数字で見る足立原稿【中部福祉事務所】" xfId="71"/>
    <cellStyle name="標準_8-25_8-0131（福祉）" xfId="72"/>
    <cellStyle name="標準_8-27表(中部高齢)" xfId="73"/>
    <cellStyle name="標準_8-4561(2)" xfId="74"/>
    <cellStyle name="標準_8-52" xfId="75"/>
    <cellStyle name="標準_8-52_私立8-3338" xfId="76"/>
    <cellStyle name="標準_8-53" xfId="77"/>
    <cellStyle name="標準_8-53_私立8-3338" xfId="78"/>
    <cellStyle name="標準_8-53の後②（新規）" xfId="79"/>
    <cellStyle name="標準_8-53の後③（新規）" xfId="80"/>
    <cellStyle name="標準_8-67" xfId="81"/>
    <cellStyle name="標準_8-80" xfId="82"/>
    <cellStyle name="標準_Sheet1" xfId="83"/>
    <cellStyle name="標準_高齢サービス課8-2036" xfId="84"/>
    <cellStyle name="標準_児童給付係分／23-8-3943(1)(1)_26コピー8-3944" xfId="85"/>
    <cellStyle name="標準_児童給付係分／23-8-3943(1)(1)_8-4045（児童給付分）" xfId="86"/>
    <cellStyle name="標準_福祉部（レイアウト)(1)" xfId="87"/>
    <cellStyle name="Followed Hyperlink" xfId="88"/>
    <cellStyle name="良い"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styles" Target="styles.xml" /><Relationship Id="rId70" Type="http://schemas.openxmlformats.org/officeDocument/2006/relationships/sharedStrings" Target="sharedStrings.xml" /><Relationship Id="rId7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9525</xdr:rowOff>
    </xdr:from>
    <xdr:to>
      <xdr:col>1</xdr:col>
      <xdr:colOff>0</xdr:colOff>
      <xdr:row>3</xdr:row>
      <xdr:rowOff>0</xdr:rowOff>
    </xdr:to>
    <xdr:sp>
      <xdr:nvSpPr>
        <xdr:cNvPr id="1" name="Line 1"/>
        <xdr:cNvSpPr>
          <a:spLocks/>
        </xdr:cNvSpPr>
      </xdr:nvSpPr>
      <xdr:spPr>
        <a:xfrm>
          <a:off x="9525" y="200025"/>
          <a:ext cx="116205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1</xdr:row>
      <xdr:rowOff>9525</xdr:rowOff>
    </xdr:from>
    <xdr:to>
      <xdr:col>1</xdr:col>
      <xdr:colOff>0</xdr:colOff>
      <xdr:row>3</xdr:row>
      <xdr:rowOff>0</xdr:rowOff>
    </xdr:to>
    <xdr:sp>
      <xdr:nvSpPr>
        <xdr:cNvPr id="2" name="Line 1"/>
        <xdr:cNvSpPr>
          <a:spLocks/>
        </xdr:cNvSpPr>
      </xdr:nvSpPr>
      <xdr:spPr>
        <a:xfrm>
          <a:off x="9525" y="200025"/>
          <a:ext cx="116205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19050</xdr:rowOff>
    </xdr:from>
    <xdr:to>
      <xdr:col>1</xdr:col>
      <xdr:colOff>0</xdr:colOff>
      <xdr:row>5</xdr:row>
      <xdr:rowOff>0</xdr:rowOff>
    </xdr:to>
    <xdr:sp>
      <xdr:nvSpPr>
        <xdr:cNvPr id="1" name="Line 1"/>
        <xdr:cNvSpPr>
          <a:spLocks/>
        </xdr:cNvSpPr>
      </xdr:nvSpPr>
      <xdr:spPr>
        <a:xfrm>
          <a:off x="9525" y="371475"/>
          <a:ext cx="352425"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19050</xdr:rowOff>
    </xdr:from>
    <xdr:to>
      <xdr:col>1</xdr:col>
      <xdr:colOff>0</xdr:colOff>
      <xdr:row>5</xdr:row>
      <xdr:rowOff>0</xdr:rowOff>
    </xdr:to>
    <xdr:sp>
      <xdr:nvSpPr>
        <xdr:cNvPr id="2" name="Line 2"/>
        <xdr:cNvSpPr>
          <a:spLocks/>
        </xdr:cNvSpPr>
      </xdr:nvSpPr>
      <xdr:spPr>
        <a:xfrm>
          <a:off x="9525" y="371475"/>
          <a:ext cx="352425"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19050</xdr:rowOff>
    </xdr:from>
    <xdr:to>
      <xdr:col>1</xdr:col>
      <xdr:colOff>0</xdr:colOff>
      <xdr:row>5</xdr:row>
      <xdr:rowOff>0</xdr:rowOff>
    </xdr:to>
    <xdr:sp>
      <xdr:nvSpPr>
        <xdr:cNvPr id="3" name="Line 1"/>
        <xdr:cNvSpPr>
          <a:spLocks/>
        </xdr:cNvSpPr>
      </xdr:nvSpPr>
      <xdr:spPr>
        <a:xfrm>
          <a:off x="9525" y="371475"/>
          <a:ext cx="352425"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19050</xdr:rowOff>
    </xdr:from>
    <xdr:to>
      <xdr:col>1</xdr:col>
      <xdr:colOff>0</xdr:colOff>
      <xdr:row>5</xdr:row>
      <xdr:rowOff>0</xdr:rowOff>
    </xdr:to>
    <xdr:sp>
      <xdr:nvSpPr>
        <xdr:cNvPr id="4" name="Line 2"/>
        <xdr:cNvSpPr>
          <a:spLocks/>
        </xdr:cNvSpPr>
      </xdr:nvSpPr>
      <xdr:spPr>
        <a:xfrm>
          <a:off x="9525" y="371475"/>
          <a:ext cx="352425"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19050</xdr:rowOff>
    </xdr:from>
    <xdr:to>
      <xdr:col>1</xdr:col>
      <xdr:colOff>0</xdr:colOff>
      <xdr:row>5</xdr:row>
      <xdr:rowOff>0</xdr:rowOff>
    </xdr:to>
    <xdr:sp>
      <xdr:nvSpPr>
        <xdr:cNvPr id="5" name="Line 1"/>
        <xdr:cNvSpPr>
          <a:spLocks/>
        </xdr:cNvSpPr>
      </xdr:nvSpPr>
      <xdr:spPr>
        <a:xfrm>
          <a:off x="9525" y="371475"/>
          <a:ext cx="352425"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19050</xdr:rowOff>
    </xdr:from>
    <xdr:to>
      <xdr:col>1</xdr:col>
      <xdr:colOff>0</xdr:colOff>
      <xdr:row>5</xdr:row>
      <xdr:rowOff>0</xdr:rowOff>
    </xdr:to>
    <xdr:sp>
      <xdr:nvSpPr>
        <xdr:cNvPr id="6" name="Line 2"/>
        <xdr:cNvSpPr>
          <a:spLocks/>
        </xdr:cNvSpPr>
      </xdr:nvSpPr>
      <xdr:spPr>
        <a:xfrm>
          <a:off x="9525" y="371475"/>
          <a:ext cx="352425"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1</xdr:col>
      <xdr:colOff>0</xdr:colOff>
      <xdr:row>4</xdr:row>
      <xdr:rowOff>0</xdr:rowOff>
    </xdr:to>
    <xdr:sp>
      <xdr:nvSpPr>
        <xdr:cNvPr id="1" name="Line 1"/>
        <xdr:cNvSpPr>
          <a:spLocks/>
        </xdr:cNvSpPr>
      </xdr:nvSpPr>
      <xdr:spPr>
        <a:xfrm>
          <a:off x="0" y="361950"/>
          <a:ext cx="1171575"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9525</xdr:rowOff>
    </xdr:from>
    <xdr:to>
      <xdr:col>1</xdr:col>
      <xdr:colOff>0</xdr:colOff>
      <xdr:row>4</xdr:row>
      <xdr:rowOff>0</xdr:rowOff>
    </xdr:to>
    <xdr:sp>
      <xdr:nvSpPr>
        <xdr:cNvPr id="2" name="Line 1"/>
        <xdr:cNvSpPr>
          <a:spLocks/>
        </xdr:cNvSpPr>
      </xdr:nvSpPr>
      <xdr:spPr>
        <a:xfrm>
          <a:off x="0" y="361950"/>
          <a:ext cx="1171575"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19050</xdr:rowOff>
    </xdr:from>
    <xdr:to>
      <xdr:col>1</xdr:col>
      <xdr:colOff>19050</xdr:colOff>
      <xdr:row>4</xdr:row>
      <xdr:rowOff>0</xdr:rowOff>
    </xdr:to>
    <xdr:sp>
      <xdr:nvSpPr>
        <xdr:cNvPr id="1" name="Line 1"/>
        <xdr:cNvSpPr>
          <a:spLocks/>
        </xdr:cNvSpPr>
      </xdr:nvSpPr>
      <xdr:spPr>
        <a:xfrm>
          <a:off x="9525" y="371475"/>
          <a:ext cx="191452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19050</xdr:rowOff>
    </xdr:from>
    <xdr:to>
      <xdr:col>1</xdr:col>
      <xdr:colOff>19050</xdr:colOff>
      <xdr:row>4</xdr:row>
      <xdr:rowOff>0</xdr:rowOff>
    </xdr:to>
    <xdr:sp>
      <xdr:nvSpPr>
        <xdr:cNvPr id="2" name="Line 1"/>
        <xdr:cNvSpPr>
          <a:spLocks/>
        </xdr:cNvSpPr>
      </xdr:nvSpPr>
      <xdr:spPr>
        <a:xfrm>
          <a:off x="9525" y="371475"/>
          <a:ext cx="191452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1</xdr:col>
      <xdr:colOff>0</xdr:colOff>
      <xdr:row>4</xdr:row>
      <xdr:rowOff>0</xdr:rowOff>
    </xdr:to>
    <xdr:sp>
      <xdr:nvSpPr>
        <xdr:cNvPr id="1" name="Line 1"/>
        <xdr:cNvSpPr>
          <a:spLocks/>
        </xdr:cNvSpPr>
      </xdr:nvSpPr>
      <xdr:spPr>
        <a:xfrm>
          <a:off x="0" y="361950"/>
          <a:ext cx="1476375"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9525</xdr:rowOff>
    </xdr:from>
    <xdr:to>
      <xdr:col>1</xdr:col>
      <xdr:colOff>0</xdr:colOff>
      <xdr:row>4</xdr:row>
      <xdr:rowOff>0</xdr:rowOff>
    </xdr:to>
    <xdr:sp>
      <xdr:nvSpPr>
        <xdr:cNvPr id="2" name="Line 1"/>
        <xdr:cNvSpPr>
          <a:spLocks/>
        </xdr:cNvSpPr>
      </xdr:nvSpPr>
      <xdr:spPr>
        <a:xfrm>
          <a:off x="0" y="361950"/>
          <a:ext cx="1476375"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1</xdr:col>
      <xdr:colOff>0</xdr:colOff>
      <xdr:row>3</xdr:row>
      <xdr:rowOff>180975</xdr:rowOff>
    </xdr:to>
    <xdr:sp>
      <xdr:nvSpPr>
        <xdr:cNvPr id="1" name="Line 1"/>
        <xdr:cNvSpPr>
          <a:spLocks/>
        </xdr:cNvSpPr>
      </xdr:nvSpPr>
      <xdr:spPr>
        <a:xfrm>
          <a:off x="0" y="361950"/>
          <a:ext cx="85725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9525</xdr:rowOff>
    </xdr:from>
    <xdr:to>
      <xdr:col>1</xdr:col>
      <xdr:colOff>0</xdr:colOff>
      <xdr:row>3</xdr:row>
      <xdr:rowOff>180975</xdr:rowOff>
    </xdr:to>
    <xdr:sp>
      <xdr:nvSpPr>
        <xdr:cNvPr id="2" name="Line 1"/>
        <xdr:cNvSpPr>
          <a:spLocks/>
        </xdr:cNvSpPr>
      </xdr:nvSpPr>
      <xdr:spPr>
        <a:xfrm>
          <a:off x="0" y="361950"/>
          <a:ext cx="85725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1</xdr:col>
      <xdr:colOff>0</xdr:colOff>
      <xdr:row>4</xdr:row>
      <xdr:rowOff>0</xdr:rowOff>
    </xdr:to>
    <xdr:sp>
      <xdr:nvSpPr>
        <xdr:cNvPr id="1" name="Line 1"/>
        <xdr:cNvSpPr>
          <a:spLocks/>
        </xdr:cNvSpPr>
      </xdr:nvSpPr>
      <xdr:spPr>
        <a:xfrm>
          <a:off x="9525" y="323850"/>
          <a:ext cx="71437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9525</xdr:rowOff>
    </xdr:from>
    <xdr:to>
      <xdr:col>1</xdr:col>
      <xdr:colOff>0</xdr:colOff>
      <xdr:row>4</xdr:row>
      <xdr:rowOff>0</xdr:rowOff>
    </xdr:to>
    <xdr:sp>
      <xdr:nvSpPr>
        <xdr:cNvPr id="2" name="Line 1"/>
        <xdr:cNvSpPr>
          <a:spLocks/>
        </xdr:cNvSpPr>
      </xdr:nvSpPr>
      <xdr:spPr>
        <a:xfrm>
          <a:off x="9525" y="323850"/>
          <a:ext cx="71437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19050</xdr:rowOff>
    </xdr:from>
    <xdr:to>
      <xdr:col>1</xdr:col>
      <xdr:colOff>0</xdr:colOff>
      <xdr:row>4</xdr:row>
      <xdr:rowOff>0</xdr:rowOff>
    </xdr:to>
    <xdr:sp>
      <xdr:nvSpPr>
        <xdr:cNvPr id="1" name="Line 1"/>
        <xdr:cNvSpPr>
          <a:spLocks/>
        </xdr:cNvSpPr>
      </xdr:nvSpPr>
      <xdr:spPr>
        <a:xfrm>
          <a:off x="9525" y="333375"/>
          <a:ext cx="61912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19050</xdr:rowOff>
    </xdr:from>
    <xdr:to>
      <xdr:col>1</xdr:col>
      <xdr:colOff>0</xdr:colOff>
      <xdr:row>4</xdr:row>
      <xdr:rowOff>0</xdr:rowOff>
    </xdr:to>
    <xdr:sp>
      <xdr:nvSpPr>
        <xdr:cNvPr id="2" name="Line 1"/>
        <xdr:cNvSpPr>
          <a:spLocks/>
        </xdr:cNvSpPr>
      </xdr:nvSpPr>
      <xdr:spPr>
        <a:xfrm>
          <a:off x="9525" y="333375"/>
          <a:ext cx="61912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1</xdr:col>
      <xdr:colOff>0</xdr:colOff>
      <xdr:row>4</xdr:row>
      <xdr:rowOff>0</xdr:rowOff>
    </xdr:to>
    <xdr:sp>
      <xdr:nvSpPr>
        <xdr:cNvPr id="1" name="Line 1"/>
        <xdr:cNvSpPr>
          <a:spLocks/>
        </xdr:cNvSpPr>
      </xdr:nvSpPr>
      <xdr:spPr>
        <a:xfrm>
          <a:off x="9525" y="314325"/>
          <a:ext cx="189547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0</xdr:rowOff>
    </xdr:from>
    <xdr:to>
      <xdr:col>1</xdr:col>
      <xdr:colOff>0</xdr:colOff>
      <xdr:row>4</xdr:row>
      <xdr:rowOff>0</xdr:rowOff>
    </xdr:to>
    <xdr:sp>
      <xdr:nvSpPr>
        <xdr:cNvPr id="2" name="Line 2"/>
        <xdr:cNvSpPr>
          <a:spLocks/>
        </xdr:cNvSpPr>
      </xdr:nvSpPr>
      <xdr:spPr>
        <a:xfrm>
          <a:off x="9525" y="314325"/>
          <a:ext cx="189547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0</xdr:rowOff>
    </xdr:from>
    <xdr:to>
      <xdr:col>1</xdr:col>
      <xdr:colOff>0</xdr:colOff>
      <xdr:row>4</xdr:row>
      <xdr:rowOff>0</xdr:rowOff>
    </xdr:to>
    <xdr:sp>
      <xdr:nvSpPr>
        <xdr:cNvPr id="3" name="Line 1"/>
        <xdr:cNvSpPr>
          <a:spLocks/>
        </xdr:cNvSpPr>
      </xdr:nvSpPr>
      <xdr:spPr>
        <a:xfrm>
          <a:off x="9525" y="314325"/>
          <a:ext cx="189547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0</xdr:rowOff>
    </xdr:from>
    <xdr:to>
      <xdr:col>1</xdr:col>
      <xdr:colOff>0</xdr:colOff>
      <xdr:row>4</xdr:row>
      <xdr:rowOff>0</xdr:rowOff>
    </xdr:to>
    <xdr:sp>
      <xdr:nvSpPr>
        <xdr:cNvPr id="4" name="Line 2"/>
        <xdr:cNvSpPr>
          <a:spLocks/>
        </xdr:cNvSpPr>
      </xdr:nvSpPr>
      <xdr:spPr>
        <a:xfrm>
          <a:off x="9525" y="314325"/>
          <a:ext cx="189547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4</xdr:row>
      <xdr:rowOff>0</xdr:rowOff>
    </xdr:from>
    <xdr:to>
      <xdr:col>4</xdr:col>
      <xdr:colOff>0</xdr:colOff>
      <xdr:row>4</xdr:row>
      <xdr:rowOff>28575</xdr:rowOff>
    </xdr:to>
    <xdr:sp>
      <xdr:nvSpPr>
        <xdr:cNvPr id="5" name="テキスト 4"/>
        <xdr:cNvSpPr txBox="1">
          <a:spLocks noChangeArrowheads="1"/>
        </xdr:cNvSpPr>
      </xdr:nvSpPr>
      <xdr:spPr>
        <a:xfrm>
          <a:off x="6315075" y="695325"/>
          <a:ext cx="0" cy="285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a:t>
          </a:r>
        </a:p>
      </xdr:txBody>
    </xdr:sp>
    <xdr:clientData/>
  </xdr:twoCellAnchor>
  <xdr:twoCellAnchor>
    <xdr:from>
      <xdr:col>4</xdr:col>
      <xdr:colOff>0</xdr:colOff>
      <xdr:row>4</xdr:row>
      <xdr:rowOff>0</xdr:rowOff>
    </xdr:from>
    <xdr:to>
      <xdr:col>4</xdr:col>
      <xdr:colOff>0</xdr:colOff>
      <xdr:row>4</xdr:row>
      <xdr:rowOff>28575</xdr:rowOff>
    </xdr:to>
    <xdr:sp>
      <xdr:nvSpPr>
        <xdr:cNvPr id="6" name="テキスト 5"/>
        <xdr:cNvSpPr txBox="1">
          <a:spLocks noChangeArrowheads="1"/>
        </xdr:cNvSpPr>
      </xdr:nvSpPr>
      <xdr:spPr>
        <a:xfrm>
          <a:off x="6315075" y="695325"/>
          <a:ext cx="0" cy="285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a:t>
          </a:r>
        </a:p>
      </xdr:txBody>
    </xdr:sp>
    <xdr:clientData/>
  </xdr:twoCellAnchor>
  <xdr:twoCellAnchor>
    <xdr:from>
      <xdr:col>4</xdr:col>
      <xdr:colOff>0</xdr:colOff>
      <xdr:row>4</xdr:row>
      <xdr:rowOff>0</xdr:rowOff>
    </xdr:from>
    <xdr:to>
      <xdr:col>4</xdr:col>
      <xdr:colOff>0</xdr:colOff>
      <xdr:row>4</xdr:row>
      <xdr:rowOff>0</xdr:rowOff>
    </xdr:to>
    <xdr:sp>
      <xdr:nvSpPr>
        <xdr:cNvPr id="7" name="テキスト 4"/>
        <xdr:cNvSpPr txBox="1">
          <a:spLocks noChangeArrowheads="1"/>
        </xdr:cNvSpPr>
      </xdr:nvSpPr>
      <xdr:spPr>
        <a:xfrm>
          <a:off x="6315075" y="695325"/>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a:t>
          </a:r>
        </a:p>
      </xdr:txBody>
    </xdr:sp>
    <xdr:clientData/>
  </xdr:twoCellAnchor>
  <xdr:twoCellAnchor>
    <xdr:from>
      <xdr:col>4</xdr:col>
      <xdr:colOff>0</xdr:colOff>
      <xdr:row>4</xdr:row>
      <xdr:rowOff>0</xdr:rowOff>
    </xdr:from>
    <xdr:to>
      <xdr:col>4</xdr:col>
      <xdr:colOff>0</xdr:colOff>
      <xdr:row>4</xdr:row>
      <xdr:rowOff>0</xdr:rowOff>
    </xdr:to>
    <xdr:sp>
      <xdr:nvSpPr>
        <xdr:cNvPr id="8" name="テキスト 5"/>
        <xdr:cNvSpPr txBox="1">
          <a:spLocks noChangeArrowheads="1"/>
        </xdr:cNvSpPr>
      </xdr:nvSpPr>
      <xdr:spPr>
        <a:xfrm>
          <a:off x="6315075" y="695325"/>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1</xdr:col>
      <xdr:colOff>0</xdr:colOff>
      <xdr:row>4</xdr:row>
      <xdr:rowOff>0</xdr:rowOff>
    </xdr:to>
    <xdr:sp>
      <xdr:nvSpPr>
        <xdr:cNvPr id="1" name="Line 1"/>
        <xdr:cNvSpPr>
          <a:spLocks/>
        </xdr:cNvSpPr>
      </xdr:nvSpPr>
      <xdr:spPr>
        <a:xfrm>
          <a:off x="9525" y="323850"/>
          <a:ext cx="116205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9525</xdr:rowOff>
    </xdr:from>
    <xdr:to>
      <xdr:col>1</xdr:col>
      <xdr:colOff>0</xdr:colOff>
      <xdr:row>4</xdr:row>
      <xdr:rowOff>0</xdr:rowOff>
    </xdr:to>
    <xdr:sp>
      <xdr:nvSpPr>
        <xdr:cNvPr id="2" name="Line 1"/>
        <xdr:cNvSpPr>
          <a:spLocks/>
        </xdr:cNvSpPr>
      </xdr:nvSpPr>
      <xdr:spPr>
        <a:xfrm>
          <a:off x="9525" y="323850"/>
          <a:ext cx="116205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9525</xdr:rowOff>
    </xdr:from>
    <xdr:to>
      <xdr:col>1</xdr:col>
      <xdr:colOff>0</xdr:colOff>
      <xdr:row>4</xdr:row>
      <xdr:rowOff>0</xdr:rowOff>
    </xdr:to>
    <xdr:sp>
      <xdr:nvSpPr>
        <xdr:cNvPr id="3" name="Line 1"/>
        <xdr:cNvSpPr>
          <a:spLocks/>
        </xdr:cNvSpPr>
      </xdr:nvSpPr>
      <xdr:spPr>
        <a:xfrm>
          <a:off x="9525" y="323850"/>
          <a:ext cx="116205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1</xdr:col>
      <xdr:colOff>0</xdr:colOff>
      <xdr:row>4</xdr:row>
      <xdr:rowOff>0</xdr:rowOff>
    </xdr:to>
    <xdr:sp>
      <xdr:nvSpPr>
        <xdr:cNvPr id="1" name="Line 1"/>
        <xdr:cNvSpPr>
          <a:spLocks/>
        </xdr:cNvSpPr>
      </xdr:nvSpPr>
      <xdr:spPr>
        <a:xfrm>
          <a:off x="9525" y="323850"/>
          <a:ext cx="84772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9525</xdr:rowOff>
    </xdr:from>
    <xdr:to>
      <xdr:col>1</xdr:col>
      <xdr:colOff>0</xdr:colOff>
      <xdr:row>4</xdr:row>
      <xdr:rowOff>0</xdr:rowOff>
    </xdr:to>
    <xdr:sp>
      <xdr:nvSpPr>
        <xdr:cNvPr id="2" name="Line 1"/>
        <xdr:cNvSpPr>
          <a:spLocks/>
        </xdr:cNvSpPr>
      </xdr:nvSpPr>
      <xdr:spPr>
        <a:xfrm>
          <a:off x="9525" y="323850"/>
          <a:ext cx="84772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9525</xdr:rowOff>
    </xdr:from>
    <xdr:to>
      <xdr:col>1</xdr:col>
      <xdr:colOff>0</xdr:colOff>
      <xdr:row>4</xdr:row>
      <xdr:rowOff>0</xdr:rowOff>
    </xdr:to>
    <xdr:sp>
      <xdr:nvSpPr>
        <xdr:cNvPr id="3" name="Line 1"/>
        <xdr:cNvSpPr>
          <a:spLocks/>
        </xdr:cNvSpPr>
      </xdr:nvSpPr>
      <xdr:spPr>
        <a:xfrm>
          <a:off x="9525" y="323850"/>
          <a:ext cx="84772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9525</xdr:rowOff>
    </xdr:from>
    <xdr:to>
      <xdr:col>1</xdr:col>
      <xdr:colOff>0</xdr:colOff>
      <xdr:row>4</xdr:row>
      <xdr:rowOff>0</xdr:rowOff>
    </xdr:to>
    <xdr:sp>
      <xdr:nvSpPr>
        <xdr:cNvPr id="4" name="Line 1"/>
        <xdr:cNvSpPr>
          <a:spLocks/>
        </xdr:cNvSpPr>
      </xdr:nvSpPr>
      <xdr:spPr>
        <a:xfrm>
          <a:off x="9525" y="323850"/>
          <a:ext cx="84772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9525</xdr:rowOff>
    </xdr:from>
    <xdr:to>
      <xdr:col>1</xdr:col>
      <xdr:colOff>0</xdr:colOff>
      <xdr:row>4</xdr:row>
      <xdr:rowOff>0</xdr:rowOff>
    </xdr:to>
    <xdr:sp>
      <xdr:nvSpPr>
        <xdr:cNvPr id="5" name="Line 1"/>
        <xdr:cNvSpPr>
          <a:spLocks/>
        </xdr:cNvSpPr>
      </xdr:nvSpPr>
      <xdr:spPr>
        <a:xfrm>
          <a:off x="9525" y="323850"/>
          <a:ext cx="84772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9525</xdr:rowOff>
    </xdr:from>
    <xdr:to>
      <xdr:col>1</xdr:col>
      <xdr:colOff>0</xdr:colOff>
      <xdr:row>4</xdr:row>
      <xdr:rowOff>0</xdr:rowOff>
    </xdr:to>
    <xdr:sp>
      <xdr:nvSpPr>
        <xdr:cNvPr id="6" name="Line 1"/>
        <xdr:cNvSpPr>
          <a:spLocks/>
        </xdr:cNvSpPr>
      </xdr:nvSpPr>
      <xdr:spPr>
        <a:xfrm>
          <a:off x="9525" y="323850"/>
          <a:ext cx="84772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19050</xdr:rowOff>
    </xdr:from>
    <xdr:to>
      <xdr:col>1</xdr:col>
      <xdr:colOff>0</xdr:colOff>
      <xdr:row>3</xdr:row>
      <xdr:rowOff>161925</xdr:rowOff>
    </xdr:to>
    <xdr:sp>
      <xdr:nvSpPr>
        <xdr:cNvPr id="1" name="Line 1"/>
        <xdr:cNvSpPr>
          <a:spLocks/>
        </xdr:cNvSpPr>
      </xdr:nvSpPr>
      <xdr:spPr>
        <a:xfrm>
          <a:off x="9525" y="333375"/>
          <a:ext cx="174307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19050</xdr:rowOff>
    </xdr:from>
    <xdr:to>
      <xdr:col>1</xdr:col>
      <xdr:colOff>0</xdr:colOff>
      <xdr:row>3</xdr:row>
      <xdr:rowOff>161925</xdr:rowOff>
    </xdr:to>
    <xdr:sp>
      <xdr:nvSpPr>
        <xdr:cNvPr id="2" name="Line 1"/>
        <xdr:cNvSpPr>
          <a:spLocks/>
        </xdr:cNvSpPr>
      </xdr:nvSpPr>
      <xdr:spPr>
        <a:xfrm>
          <a:off x="9525" y="333375"/>
          <a:ext cx="174307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19050</xdr:rowOff>
    </xdr:from>
    <xdr:to>
      <xdr:col>1</xdr:col>
      <xdr:colOff>0</xdr:colOff>
      <xdr:row>3</xdr:row>
      <xdr:rowOff>161925</xdr:rowOff>
    </xdr:to>
    <xdr:sp>
      <xdr:nvSpPr>
        <xdr:cNvPr id="3" name="Line 1"/>
        <xdr:cNvSpPr>
          <a:spLocks/>
        </xdr:cNvSpPr>
      </xdr:nvSpPr>
      <xdr:spPr>
        <a:xfrm>
          <a:off x="9525" y="333375"/>
          <a:ext cx="174307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19050</xdr:rowOff>
    </xdr:from>
    <xdr:to>
      <xdr:col>1</xdr:col>
      <xdr:colOff>0</xdr:colOff>
      <xdr:row>4</xdr:row>
      <xdr:rowOff>0</xdr:rowOff>
    </xdr:to>
    <xdr:sp>
      <xdr:nvSpPr>
        <xdr:cNvPr id="1" name="Line 1"/>
        <xdr:cNvSpPr>
          <a:spLocks/>
        </xdr:cNvSpPr>
      </xdr:nvSpPr>
      <xdr:spPr>
        <a:xfrm>
          <a:off x="9525" y="333375"/>
          <a:ext cx="447675"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19050</xdr:rowOff>
    </xdr:from>
    <xdr:to>
      <xdr:col>1</xdr:col>
      <xdr:colOff>0</xdr:colOff>
      <xdr:row>4</xdr:row>
      <xdr:rowOff>0</xdr:rowOff>
    </xdr:to>
    <xdr:sp>
      <xdr:nvSpPr>
        <xdr:cNvPr id="2" name="Line 1"/>
        <xdr:cNvSpPr>
          <a:spLocks/>
        </xdr:cNvSpPr>
      </xdr:nvSpPr>
      <xdr:spPr>
        <a:xfrm>
          <a:off x="9525" y="333375"/>
          <a:ext cx="447675"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19050</xdr:rowOff>
    </xdr:from>
    <xdr:to>
      <xdr:col>1</xdr:col>
      <xdr:colOff>0</xdr:colOff>
      <xdr:row>4</xdr:row>
      <xdr:rowOff>0</xdr:rowOff>
    </xdr:to>
    <xdr:sp>
      <xdr:nvSpPr>
        <xdr:cNvPr id="3" name="Line 1"/>
        <xdr:cNvSpPr>
          <a:spLocks/>
        </xdr:cNvSpPr>
      </xdr:nvSpPr>
      <xdr:spPr>
        <a:xfrm>
          <a:off x="9525" y="333375"/>
          <a:ext cx="447675"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19050</xdr:rowOff>
    </xdr:from>
    <xdr:to>
      <xdr:col>1</xdr:col>
      <xdr:colOff>0</xdr:colOff>
      <xdr:row>4</xdr:row>
      <xdr:rowOff>0</xdr:rowOff>
    </xdr:to>
    <xdr:sp>
      <xdr:nvSpPr>
        <xdr:cNvPr id="4" name="Line 1"/>
        <xdr:cNvSpPr>
          <a:spLocks/>
        </xdr:cNvSpPr>
      </xdr:nvSpPr>
      <xdr:spPr>
        <a:xfrm>
          <a:off x="9525" y="333375"/>
          <a:ext cx="447675"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0</xdr:col>
      <xdr:colOff>1057275</xdr:colOff>
      <xdr:row>3</xdr:row>
      <xdr:rowOff>200025</xdr:rowOff>
    </xdr:to>
    <xdr:sp>
      <xdr:nvSpPr>
        <xdr:cNvPr id="1" name="Line 1"/>
        <xdr:cNvSpPr>
          <a:spLocks/>
        </xdr:cNvSpPr>
      </xdr:nvSpPr>
      <xdr:spPr>
        <a:xfrm>
          <a:off x="0" y="323850"/>
          <a:ext cx="1057275"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9525</xdr:rowOff>
    </xdr:from>
    <xdr:to>
      <xdr:col>0</xdr:col>
      <xdr:colOff>1057275</xdr:colOff>
      <xdr:row>3</xdr:row>
      <xdr:rowOff>200025</xdr:rowOff>
    </xdr:to>
    <xdr:sp>
      <xdr:nvSpPr>
        <xdr:cNvPr id="2" name="Line 1"/>
        <xdr:cNvSpPr>
          <a:spLocks/>
        </xdr:cNvSpPr>
      </xdr:nvSpPr>
      <xdr:spPr>
        <a:xfrm>
          <a:off x="0" y="323850"/>
          <a:ext cx="1057275"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9525</xdr:rowOff>
    </xdr:from>
    <xdr:to>
      <xdr:col>0</xdr:col>
      <xdr:colOff>1057275</xdr:colOff>
      <xdr:row>3</xdr:row>
      <xdr:rowOff>200025</xdr:rowOff>
    </xdr:to>
    <xdr:sp>
      <xdr:nvSpPr>
        <xdr:cNvPr id="3" name="Line 1"/>
        <xdr:cNvSpPr>
          <a:spLocks/>
        </xdr:cNvSpPr>
      </xdr:nvSpPr>
      <xdr:spPr>
        <a:xfrm>
          <a:off x="0" y="323850"/>
          <a:ext cx="1057275"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9525</xdr:rowOff>
    </xdr:from>
    <xdr:to>
      <xdr:col>0</xdr:col>
      <xdr:colOff>1057275</xdr:colOff>
      <xdr:row>3</xdr:row>
      <xdr:rowOff>200025</xdr:rowOff>
    </xdr:to>
    <xdr:sp>
      <xdr:nvSpPr>
        <xdr:cNvPr id="4" name="Line 1"/>
        <xdr:cNvSpPr>
          <a:spLocks/>
        </xdr:cNvSpPr>
      </xdr:nvSpPr>
      <xdr:spPr>
        <a:xfrm>
          <a:off x="0" y="323850"/>
          <a:ext cx="1057275"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19050</xdr:rowOff>
    </xdr:from>
    <xdr:to>
      <xdr:col>1</xdr:col>
      <xdr:colOff>0</xdr:colOff>
      <xdr:row>3</xdr:row>
      <xdr:rowOff>190500</xdr:rowOff>
    </xdr:to>
    <xdr:sp>
      <xdr:nvSpPr>
        <xdr:cNvPr id="1" name="Line 1"/>
        <xdr:cNvSpPr>
          <a:spLocks/>
        </xdr:cNvSpPr>
      </xdr:nvSpPr>
      <xdr:spPr>
        <a:xfrm>
          <a:off x="9525" y="333375"/>
          <a:ext cx="657225"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19050</xdr:rowOff>
    </xdr:from>
    <xdr:to>
      <xdr:col>1</xdr:col>
      <xdr:colOff>0</xdr:colOff>
      <xdr:row>3</xdr:row>
      <xdr:rowOff>190500</xdr:rowOff>
    </xdr:to>
    <xdr:sp>
      <xdr:nvSpPr>
        <xdr:cNvPr id="2" name="Line 1"/>
        <xdr:cNvSpPr>
          <a:spLocks/>
        </xdr:cNvSpPr>
      </xdr:nvSpPr>
      <xdr:spPr>
        <a:xfrm>
          <a:off x="9525" y="333375"/>
          <a:ext cx="657225"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19050</xdr:rowOff>
    </xdr:from>
    <xdr:to>
      <xdr:col>1</xdr:col>
      <xdr:colOff>0</xdr:colOff>
      <xdr:row>3</xdr:row>
      <xdr:rowOff>190500</xdr:rowOff>
    </xdr:to>
    <xdr:sp>
      <xdr:nvSpPr>
        <xdr:cNvPr id="3" name="Line 1"/>
        <xdr:cNvSpPr>
          <a:spLocks/>
        </xdr:cNvSpPr>
      </xdr:nvSpPr>
      <xdr:spPr>
        <a:xfrm>
          <a:off x="9525" y="333375"/>
          <a:ext cx="657225"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19050</xdr:rowOff>
    </xdr:from>
    <xdr:to>
      <xdr:col>1</xdr:col>
      <xdr:colOff>0</xdr:colOff>
      <xdr:row>3</xdr:row>
      <xdr:rowOff>190500</xdr:rowOff>
    </xdr:to>
    <xdr:sp>
      <xdr:nvSpPr>
        <xdr:cNvPr id="4" name="Line 1"/>
        <xdr:cNvSpPr>
          <a:spLocks/>
        </xdr:cNvSpPr>
      </xdr:nvSpPr>
      <xdr:spPr>
        <a:xfrm>
          <a:off x="9525" y="333375"/>
          <a:ext cx="657225"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1</xdr:col>
      <xdr:colOff>1666875</xdr:colOff>
      <xdr:row>3</xdr:row>
      <xdr:rowOff>238125</xdr:rowOff>
    </xdr:to>
    <xdr:sp>
      <xdr:nvSpPr>
        <xdr:cNvPr id="1" name="Line 1"/>
        <xdr:cNvSpPr>
          <a:spLocks/>
        </xdr:cNvSpPr>
      </xdr:nvSpPr>
      <xdr:spPr>
        <a:xfrm>
          <a:off x="0" y="323850"/>
          <a:ext cx="186690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9525</xdr:rowOff>
    </xdr:from>
    <xdr:to>
      <xdr:col>1</xdr:col>
      <xdr:colOff>1666875</xdr:colOff>
      <xdr:row>3</xdr:row>
      <xdr:rowOff>238125</xdr:rowOff>
    </xdr:to>
    <xdr:sp>
      <xdr:nvSpPr>
        <xdr:cNvPr id="2" name="Line 1"/>
        <xdr:cNvSpPr>
          <a:spLocks/>
        </xdr:cNvSpPr>
      </xdr:nvSpPr>
      <xdr:spPr>
        <a:xfrm>
          <a:off x="0" y="323850"/>
          <a:ext cx="186690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9525</xdr:rowOff>
    </xdr:from>
    <xdr:to>
      <xdr:col>1</xdr:col>
      <xdr:colOff>1666875</xdr:colOff>
      <xdr:row>3</xdr:row>
      <xdr:rowOff>238125</xdr:rowOff>
    </xdr:to>
    <xdr:sp>
      <xdr:nvSpPr>
        <xdr:cNvPr id="3" name="Line 1"/>
        <xdr:cNvSpPr>
          <a:spLocks/>
        </xdr:cNvSpPr>
      </xdr:nvSpPr>
      <xdr:spPr>
        <a:xfrm>
          <a:off x="0" y="323850"/>
          <a:ext cx="186690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9525</xdr:rowOff>
    </xdr:from>
    <xdr:to>
      <xdr:col>1</xdr:col>
      <xdr:colOff>1666875</xdr:colOff>
      <xdr:row>3</xdr:row>
      <xdr:rowOff>238125</xdr:rowOff>
    </xdr:to>
    <xdr:sp>
      <xdr:nvSpPr>
        <xdr:cNvPr id="4" name="Line 1"/>
        <xdr:cNvSpPr>
          <a:spLocks/>
        </xdr:cNvSpPr>
      </xdr:nvSpPr>
      <xdr:spPr>
        <a:xfrm>
          <a:off x="0" y="323850"/>
          <a:ext cx="186690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1</xdr:col>
      <xdr:colOff>1571625</xdr:colOff>
      <xdr:row>3</xdr:row>
      <xdr:rowOff>238125</xdr:rowOff>
    </xdr:to>
    <xdr:sp>
      <xdr:nvSpPr>
        <xdr:cNvPr id="1" name="Line 1"/>
        <xdr:cNvSpPr>
          <a:spLocks/>
        </xdr:cNvSpPr>
      </xdr:nvSpPr>
      <xdr:spPr>
        <a:xfrm>
          <a:off x="0" y="323850"/>
          <a:ext cx="177165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9525</xdr:rowOff>
    </xdr:from>
    <xdr:to>
      <xdr:col>1</xdr:col>
      <xdr:colOff>1571625</xdr:colOff>
      <xdr:row>3</xdr:row>
      <xdr:rowOff>238125</xdr:rowOff>
    </xdr:to>
    <xdr:sp>
      <xdr:nvSpPr>
        <xdr:cNvPr id="2" name="Line 1"/>
        <xdr:cNvSpPr>
          <a:spLocks/>
        </xdr:cNvSpPr>
      </xdr:nvSpPr>
      <xdr:spPr>
        <a:xfrm>
          <a:off x="0" y="323850"/>
          <a:ext cx="177165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9525</xdr:rowOff>
    </xdr:from>
    <xdr:to>
      <xdr:col>1</xdr:col>
      <xdr:colOff>1571625</xdr:colOff>
      <xdr:row>3</xdr:row>
      <xdr:rowOff>238125</xdr:rowOff>
    </xdr:to>
    <xdr:sp>
      <xdr:nvSpPr>
        <xdr:cNvPr id="3" name="Line 1"/>
        <xdr:cNvSpPr>
          <a:spLocks/>
        </xdr:cNvSpPr>
      </xdr:nvSpPr>
      <xdr:spPr>
        <a:xfrm>
          <a:off x="0" y="323850"/>
          <a:ext cx="177165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1</xdr:col>
      <xdr:colOff>504825</xdr:colOff>
      <xdr:row>4</xdr:row>
      <xdr:rowOff>0</xdr:rowOff>
    </xdr:to>
    <xdr:sp>
      <xdr:nvSpPr>
        <xdr:cNvPr id="1" name="Line 1"/>
        <xdr:cNvSpPr>
          <a:spLocks/>
        </xdr:cNvSpPr>
      </xdr:nvSpPr>
      <xdr:spPr>
        <a:xfrm>
          <a:off x="9525" y="314325"/>
          <a:ext cx="2400300"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0</xdr:rowOff>
    </xdr:from>
    <xdr:to>
      <xdr:col>1</xdr:col>
      <xdr:colOff>504825</xdr:colOff>
      <xdr:row>4</xdr:row>
      <xdr:rowOff>0</xdr:rowOff>
    </xdr:to>
    <xdr:sp>
      <xdr:nvSpPr>
        <xdr:cNvPr id="2" name="Line 1"/>
        <xdr:cNvSpPr>
          <a:spLocks/>
        </xdr:cNvSpPr>
      </xdr:nvSpPr>
      <xdr:spPr>
        <a:xfrm>
          <a:off x="9525" y="314325"/>
          <a:ext cx="2400300"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0</xdr:rowOff>
    </xdr:from>
    <xdr:to>
      <xdr:col>1</xdr:col>
      <xdr:colOff>504825</xdr:colOff>
      <xdr:row>4</xdr:row>
      <xdr:rowOff>0</xdr:rowOff>
    </xdr:to>
    <xdr:sp>
      <xdr:nvSpPr>
        <xdr:cNvPr id="3" name="Line 1"/>
        <xdr:cNvSpPr>
          <a:spLocks/>
        </xdr:cNvSpPr>
      </xdr:nvSpPr>
      <xdr:spPr>
        <a:xfrm>
          <a:off x="9525" y="314325"/>
          <a:ext cx="2400300"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0</xdr:rowOff>
    </xdr:from>
    <xdr:to>
      <xdr:col>2</xdr:col>
      <xdr:colOff>0</xdr:colOff>
      <xdr:row>4</xdr:row>
      <xdr:rowOff>0</xdr:rowOff>
    </xdr:to>
    <xdr:sp>
      <xdr:nvSpPr>
        <xdr:cNvPr id="4" name="Line 1"/>
        <xdr:cNvSpPr>
          <a:spLocks/>
        </xdr:cNvSpPr>
      </xdr:nvSpPr>
      <xdr:spPr>
        <a:xfrm>
          <a:off x="9525" y="314325"/>
          <a:ext cx="2400300"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0</xdr:rowOff>
    </xdr:from>
    <xdr:to>
      <xdr:col>2</xdr:col>
      <xdr:colOff>0</xdr:colOff>
      <xdr:row>4</xdr:row>
      <xdr:rowOff>0</xdr:rowOff>
    </xdr:to>
    <xdr:sp>
      <xdr:nvSpPr>
        <xdr:cNvPr id="5" name="Line 1"/>
        <xdr:cNvSpPr>
          <a:spLocks/>
        </xdr:cNvSpPr>
      </xdr:nvSpPr>
      <xdr:spPr>
        <a:xfrm>
          <a:off x="9525" y="314325"/>
          <a:ext cx="2400300"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19050</xdr:rowOff>
    </xdr:from>
    <xdr:to>
      <xdr:col>1</xdr:col>
      <xdr:colOff>9525</xdr:colOff>
      <xdr:row>7</xdr:row>
      <xdr:rowOff>9525</xdr:rowOff>
    </xdr:to>
    <xdr:sp>
      <xdr:nvSpPr>
        <xdr:cNvPr id="1" name="Line 1"/>
        <xdr:cNvSpPr>
          <a:spLocks/>
        </xdr:cNvSpPr>
      </xdr:nvSpPr>
      <xdr:spPr>
        <a:xfrm>
          <a:off x="9525" y="333375"/>
          <a:ext cx="361950" cy="1323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1</xdr:col>
      <xdr:colOff>0</xdr:colOff>
      <xdr:row>5</xdr:row>
      <xdr:rowOff>0</xdr:rowOff>
    </xdr:to>
    <xdr:sp>
      <xdr:nvSpPr>
        <xdr:cNvPr id="1" name="Line 1"/>
        <xdr:cNvSpPr>
          <a:spLocks/>
        </xdr:cNvSpPr>
      </xdr:nvSpPr>
      <xdr:spPr>
        <a:xfrm>
          <a:off x="9525" y="323850"/>
          <a:ext cx="800100" cy="581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9525</xdr:rowOff>
    </xdr:from>
    <xdr:to>
      <xdr:col>1</xdr:col>
      <xdr:colOff>0</xdr:colOff>
      <xdr:row>5</xdr:row>
      <xdr:rowOff>0</xdr:rowOff>
    </xdr:to>
    <xdr:sp>
      <xdr:nvSpPr>
        <xdr:cNvPr id="2" name="Line 1"/>
        <xdr:cNvSpPr>
          <a:spLocks/>
        </xdr:cNvSpPr>
      </xdr:nvSpPr>
      <xdr:spPr>
        <a:xfrm>
          <a:off x="9525" y="323850"/>
          <a:ext cx="800100" cy="581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9</xdr:row>
      <xdr:rowOff>9525</xdr:rowOff>
    </xdr:from>
    <xdr:to>
      <xdr:col>1</xdr:col>
      <xdr:colOff>0</xdr:colOff>
      <xdr:row>11</xdr:row>
      <xdr:rowOff>0</xdr:rowOff>
    </xdr:to>
    <xdr:sp>
      <xdr:nvSpPr>
        <xdr:cNvPr id="3" name="Line 1"/>
        <xdr:cNvSpPr>
          <a:spLocks/>
        </xdr:cNvSpPr>
      </xdr:nvSpPr>
      <xdr:spPr>
        <a:xfrm>
          <a:off x="9525" y="1838325"/>
          <a:ext cx="800100"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4</xdr:col>
      <xdr:colOff>0</xdr:colOff>
      <xdr:row>3</xdr:row>
      <xdr:rowOff>152400</xdr:rowOff>
    </xdr:to>
    <xdr:sp>
      <xdr:nvSpPr>
        <xdr:cNvPr id="1" name="直線コネクタ 1"/>
        <xdr:cNvSpPr>
          <a:spLocks/>
        </xdr:cNvSpPr>
      </xdr:nvSpPr>
      <xdr:spPr>
        <a:xfrm>
          <a:off x="9525" y="323850"/>
          <a:ext cx="1866900" cy="3143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9525</xdr:colOff>
      <xdr:row>2</xdr:row>
      <xdr:rowOff>9525</xdr:rowOff>
    </xdr:from>
    <xdr:to>
      <xdr:col>4</xdr:col>
      <xdr:colOff>0</xdr:colOff>
      <xdr:row>3</xdr:row>
      <xdr:rowOff>152400</xdr:rowOff>
    </xdr:to>
    <xdr:sp>
      <xdr:nvSpPr>
        <xdr:cNvPr id="2" name="直線コネクタ 2"/>
        <xdr:cNvSpPr>
          <a:spLocks/>
        </xdr:cNvSpPr>
      </xdr:nvSpPr>
      <xdr:spPr>
        <a:xfrm>
          <a:off x="9525" y="323850"/>
          <a:ext cx="1866900" cy="3143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28575</xdr:rowOff>
    </xdr:from>
    <xdr:to>
      <xdr:col>1</xdr:col>
      <xdr:colOff>9525</xdr:colOff>
      <xdr:row>4</xdr:row>
      <xdr:rowOff>0</xdr:rowOff>
    </xdr:to>
    <xdr:sp>
      <xdr:nvSpPr>
        <xdr:cNvPr id="1" name="Line 1"/>
        <xdr:cNvSpPr>
          <a:spLocks/>
        </xdr:cNvSpPr>
      </xdr:nvSpPr>
      <xdr:spPr>
        <a:xfrm>
          <a:off x="0" y="342900"/>
          <a:ext cx="638175"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28575</xdr:rowOff>
    </xdr:from>
    <xdr:to>
      <xdr:col>1</xdr:col>
      <xdr:colOff>9525</xdr:colOff>
      <xdr:row>4</xdr:row>
      <xdr:rowOff>0</xdr:rowOff>
    </xdr:to>
    <xdr:sp>
      <xdr:nvSpPr>
        <xdr:cNvPr id="2" name="Line 1"/>
        <xdr:cNvSpPr>
          <a:spLocks/>
        </xdr:cNvSpPr>
      </xdr:nvSpPr>
      <xdr:spPr>
        <a:xfrm>
          <a:off x="0" y="342900"/>
          <a:ext cx="638175"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28575</xdr:rowOff>
    </xdr:from>
    <xdr:to>
      <xdr:col>1</xdr:col>
      <xdr:colOff>9525</xdr:colOff>
      <xdr:row>4</xdr:row>
      <xdr:rowOff>0</xdr:rowOff>
    </xdr:to>
    <xdr:sp>
      <xdr:nvSpPr>
        <xdr:cNvPr id="3" name="Line 1"/>
        <xdr:cNvSpPr>
          <a:spLocks/>
        </xdr:cNvSpPr>
      </xdr:nvSpPr>
      <xdr:spPr>
        <a:xfrm>
          <a:off x="0" y="342900"/>
          <a:ext cx="638175"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28575</xdr:rowOff>
    </xdr:from>
    <xdr:to>
      <xdr:col>1</xdr:col>
      <xdr:colOff>9525</xdr:colOff>
      <xdr:row>4</xdr:row>
      <xdr:rowOff>0</xdr:rowOff>
    </xdr:to>
    <xdr:sp>
      <xdr:nvSpPr>
        <xdr:cNvPr id="4" name="Line 1"/>
        <xdr:cNvSpPr>
          <a:spLocks/>
        </xdr:cNvSpPr>
      </xdr:nvSpPr>
      <xdr:spPr>
        <a:xfrm>
          <a:off x="0" y="342900"/>
          <a:ext cx="638175"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28575</xdr:rowOff>
    </xdr:from>
    <xdr:to>
      <xdr:col>1</xdr:col>
      <xdr:colOff>9525</xdr:colOff>
      <xdr:row>4</xdr:row>
      <xdr:rowOff>0</xdr:rowOff>
    </xdr:to>
    <xdr:sp>
      <xdr:nvSpPr>
        <xdr:cNvPr id="5" name="Line 1"/>
        <xdr:cNvSpPr>
          <a:spLocks/>
        </xdr:cNvSpPr>
      </xdr:nvSpPr>
      <xdr:spPr>
        <a:xfrm>
          <a:off x="0" y="342900"/>
          <a:ext cx="638175"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19050</xdr:rowOff>
    </xdr:from>
    <xdr:to>
      <xdr:col>1</xdr:col>
      <xdr:colOff>0</xdr:colOff>
      <xdr:row>4</xdr:row>
      <xdr:rowOff>9525</xdr:rowOff>
    </xdr:to>
    <xdr:sp>
      <xdr:nvSpPr>
        <xdr:cNvPr id="1" name="Line 3"/>
        <xdr:cNvSpPr>
          <a:spLocks/>
        </xdr:cNvSpPr>
      </xdr:nvSpPr>
      <xdr:spPr>
        <a:xfrm>
          <a:off x="9525" y="371475"/>
          <a:ext cx="533400"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19050</xdr:rowOff>
    </xdr:from>
    <xdr:to>
      <xdr:col>1</xdr:col>
      <xdr:colOff>0</xdr:colOff>
      <xdr:row>4</xdr:row>
      <xdr:rowOff>9525</xdr:rowOff>
    </xdr:to>
    <xdr:sp>
      <xdr:nvSpPr>
        <xdr:cNvPr id="2" name="Line 3"/>
        <xdr:cNvSpPr>
          <a:spLocks/>
        </xdr:cNvSpPr>
      </xdr:nvSpPr>
      <xdr:spPr>
        <a:xfrm>
          <a:off x="9525" y="371475"/>
          <a:ext cx="533400"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4</xdr:row>
      <xdr:rowOff>0</xdr:rowOff>
    </xdr:to>
    <xdr:sp>
      <xdr:nvSpPr>
        <xdr:cNvPr id="1" name="Line 5"/>
        <xdr:cNvSpPr>
          <a:spLocks/>
        </xdr:cNvSpPr>
      </xdr:nvSpPr>
      <xdr:spPr>
        <a:xfrm>
          <a:off x="0" y="314325"/>
          <a:ext cx="676275"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0</xdr:rowOff>
    </xdr:from>
    <xdr:to>
      <xdr:col>1</xdr:col>
      <xdr:colOff>0</xdr:colOff>
      <xdr:row>4</xdr:row>
      <xdr:rowOff>0</xdr:rowOff>
    </xdr:to>
    <xdr:sp>
      <xdr:nvSpPr>
        <xdr:cNvPr id="2" name="Line 5"/>
        <xdr:cNvSpPr>
          <a:spLocks/>
        </xdr:cNvSpPr>
      </xdr:nvSpPr>
      <xdr:spPr>
        <a:xfrm>
          <a:off x="0" y="314325"/>
          <a:ext cx="676275"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0</xdr:rowOff>
    </xdr:from>
    <xdr:to>
      <xdr:col>1</xdr:col>
      <xdr:colOff>0</xdr:colOff>
      <xdr:row>4</xdr:row>
      <xdr:rowOff>0</xdr:rowOff>
    </xdr:to>
    <xdr:sp>
      <xdr:nvSpPr>
        <xdr:cNvPr id="3" name="Line 5"/>
        <xdr:cNvSpPr>
          <a:spLocks/>
        </xdr:cNvSpPr>
      </xdr:nvSpPr>
      <xdr:spPr>
        <a:xfrm>
          <a:off x="0" y="314325"/>
          <a:ext cx="676275"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0</xdr:rowOff>
    </xdr:from>
    <xdr:to>
      <xdr:col>1</xdr:col>
      <xdr:colOff>0</xdr:colOff>
      <xdr:row>4</xdr:row>
      <xdr:rowOff>0</xdr:rowOff>
    </xdr:to>
    <xdr:sp>
      <xdr:nvSpPr>
        <xdr:cNvPr id="4" name="Line 5"/>
        <xdr:cNvSpPr>
          <a:spLocks/>
        </xdr:cNvSpPr>
      </xdr:nvSpPr>
      <xdr:spPr>
        <a:xfrm>
          <a:off x="0" y="314325"/>
          <a:ext cx="676275"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0</xdr:rowOff>
    </xdr:from>
    <xdr:to>
      <xdr:col>1</xdr:col>
      <xdr:colOff>0</xdr:colOff>
      <xdr:row>4</xdr:row>
      <xdr:rowOff>0</xdr:rowOff>
    </xdr:to>
    <xdr:sp>
      <xdr:nvSpPr>
        <xdr:cNvPr id="5" name="Line 5"/>
        <xdr:cNvSpPr>
          <a:spLocks/>
        </xdr:cNvSpPr>
      </xdr:nvSpPr>
      <xdr:spPr>
        <a:xfrm>
          <a:off x="0" y="314325"/>
          <a:ext cx="676275"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0</xdr:rowOff>
    </xdr:from>
    <xdr:to>
      <xdr:col>1</xdr:col>
      <xdr:colOff>0</xdr:colOff>
      <xdr:row>4</xdr:row>
      <xdr:rowOff>0</xdr:rowOff>
    </xdr:to>
    <xdr:sp>
      <xdr:nvSpPr>
        <xdr:cNvPr id="6" name="Line 5"/>
        <xdr:cNvSpPr>
          <a:spLocks/>
        </xdr:cNvSpPr>
      </xdr:nvSpPr>
      <xdr:spPr>
        <a:xfrm>
          <a:off x="0" y="314325"/>
          <a:ext cx="676275"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0</xdr:rowOff>
    </xdr:from>
    <xdr:to>
      <xdr:col>1</xdr:col>
      <xdr:colOff>0</xdr:colOff>
      <xdr:row>4</xdr:row>
      <xdr:rowOff>0</xdr:rowOff>
    </xdr:to>
    <xdr:sp>
      <xdr:nvSpPr>
        <xdr:cNvPr id="7" name="Line 5"/>
        <xdr:cNvSpPr>
          <a:spLocks/>
        </xdr:cNvSpPr>
      </xdr:nvSpPr>
      <xdr:spPr>
        <a:xfrm>
          <a:off x="0" y="314325"/>
          <a:ext cx="676275"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0</xdr:rowOff>
    </xdr:from>
    <xdr:to>
      <xdr:col>1</xdr:col>
      <xdr:colOff>0</xdr:colOff>
      <xdr:row>4</xdr:row>
      <xdr:rowOff>0</xdr:rowOff>
    </xdr:to>
    <xdr:sp>
      <xdr:nvSpPr>
        <xdr:cNvPr id="8" name="Line 5"/>
        <xdr:cNvSpPr>
          <a:spLocks/>
        </xdr:cNvSpPr>
      </xdr:nvSpPr>
      <xdr:spPr>
        <a:xfrm>
          <a:off x="0" y="314325"/>
          <a:ext cx="676275"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0</xdr:rowOff>
    </xdr:from>
    <xdr:to>
      <xdr:col>1</xdr:col>
      <xdr:colOff>0</xdr:colOff>
      <xdr:row>4</xdr:row>
      <xdr:rowOff>0</xdr:rowOff>
    </xdr:to>
    <xdr:sp>
      <xdr:nvSpPr>
        <xdr:cNvPr id="9" name="Line 5"/>
        <xdr:cNvSpPr>
          <a:spLocks/>
        </xdr:cNvSpPr>
      </xdr:nvSpPr>
      <xdr:spPr>
        <a:xfrm>
          <a:off x="0" y="314325"/>
          <a:ext cx="676275"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0</xdr:rowOff>
    </xdr:from>
    <xdr:to>
      <xdr:col>1</xdr:col>
      <xdr:colOff>0</xdr:colOff>
      <xdr:row>4</xdr:row>
      <xdr:rowOff>0</xdr:rowOff>
    </xdr:to>
    <xdr:sp>
      <xdr:nvSpPr>
        <xdr:cNvPr id="10" name="Line 5"/>
        <xdr:cNvSpPr>
          <a:spLocks/>
        </xdr:cNvSpPr>
      </xdr:nvSpPr>
      <xdr:spPr>
        <a:xfrm>
          <a:off x="0" y="314325"/>
          <a:ext cx="676275"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0</xdr:rowOff>
    </xdr:from>
    <xdr:to>
      <xdr:col>1</xdr:col>
      <xdr:colOff>0</xdr:colOff>
      <xdr:row>4</xdr:row>
      <xdr:rowOff>0</xdr:rowOff>
    </xdr:to>
    <xdr:sp>
      <xdr:nvSpPr>
        <xdr:cNvPr id="11" name="Line 5"/>
        <xdr:cNvSpPr>
          <a:spLocks/>
        </xdr:cNvSpPr>
      </xdr:nvSpPr>
      <xdr:spPr>
        <a:xfrm>
          <a:off x="0" y="314325"/>
          <a:ext cx="676275"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19050</xdr:rowOff>
    </xdr:from>
    <xdr:to>
      <xdr:col>1</xdr:col>
      <xdr:colOff>9525</xdr:colOff>
      <xdr:row>4</xdr:row>
      <xdr:rowOff>0</xdr:rowOff>
    </xdr:to>
    <xdr:sp>
      <xdr:nvSpPr>
        <xdr:cNvPr id="1" name="Line 1"/>
        <xdr:cNvSpPr>
          <a:spLocks/>
        </xdr:cNvSpPr>
      </xdr:nvSpPr>
      <xdr:spPr>
        <a:xfrm>
          <a:off x="19050" y="333375"/>
          <a:ext cx="1428750"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1</xdr:col>
      <xdr:colOff>0</xdr:colOff>
      <xdr:row>4</xdr:row>
      <xdr:rowOff>0</xdr:rowOff>
    </xdr:to>
    <xdr:sp>
      <xdr:nvSpPr>
        <xdr:cNvPr id="1" name="Line 1"/>
        <xdr:cNvSpPr>
          <a:spLocks/>
        </xdr:cNvSpPr>
      </xdr:nvSpPr>
      <xdr:spPr>
        <a:xfrm>
          <a:off x="9525" y="361950"/>
          <a:ext cx="619125"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9525</xdr:rowOff>
    </xdr:from>
    <xdr:to>
      <xdr:col>1</xdr:col>
      <xdr:colOff>0</xdr:colOff>
      <xdr:row>4</xdr:row>
      <xdr:rowOff>0</xdr:rowOff>
    </xdr:to>
    <xdr:sp>
      <xdr:nvSpPr>
        <xdr:cNvPr id="2" name="Line 1"/>
        <xdr:cNvSpPr>
          <a:spLocks/>
        </xdr:cNvSpPr>
      </xdr:nvSpPr>
      <xdr:spPr>
        <a:xfrm>
          <a:off x="9525" y="361950"/>
          <a:ext cx="619125"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9525</xdr:rowOff>
    </xdr:from>
    <xdr:to>
      <xdr:col>1</xdr:col>
      <xdr:colOff>0</xdr:colOff>
      <xdr:row>4</xdr:row>
      <xdr:rowOff>0</xdr:rowOff>
    </xdr:to>
    <xdr:sp>
      <xdr:nvSpPr>
        <xdr:cNvPr id="3" name="Line 1"/>
        <xdr:cNvSpPr>
          <a:spLocks/>
        </xdr:cNvSpPr>
      </xdr:nvSpPr>
      <xdr:spPr>
        <a:xfrm>
          <a:off x="9525" y="361950"/>
          <a:ext cx="619125"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19050</xdr:rowOff>
    </xdr:from>
    <xdr:to>
      <xdr:col>1</xdr:col>
      <xdr:colOff>0</xdr:colOff>
      <xdr:row>3</xdr:row>
      <xdr:rowOff>190500</xdr:rowOff>
    </xdr:to>
    <xdr:sp>
      <xdr:nvSpPr>
        <xdr:cNvPr id="1" name="Line 1"/>
        <xdr:cNvSpPr>
          <a:spLocks/>
        </xdr:cNvSpPr>
      </xdr:nvSpPr>
      <xdr:spPr>
        <a:xfrm>
          <a:off x="9525" y="371475"/>
          <a:ext cx="145732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19050</xdr:rowOff>
    </xdr:from>
    <xdr:to>
      <xdr:col>1</xdr:col>
      <xdr:colOff>0</xdr:colOff>
      <xdr:row>3</xdr:row>
      <xdr:rowOff>190500</xdr:rowOff>
    </xdr:to>
    <xdr:sp>
      <xdr:nvSpPr>
        <xdr:cNvPr id="2" name="Line 1"/>
        <xdr:cNvSpPr>
          <a:spLocks/>
        </xdr:cNvSpPr>
      </xdr:nvSpPr>
      <xdr:spPr>
        <a:xfrm>
          <a:off x="9525" y="371475"/>
          <a:ext cx="145732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19050</xdr:rowOff>
    </xdr:from>
    <xdr:to>
      <xdr:col>1</xdr:col>
      <xdr:colOff>0</xdr:colOff>
      <xdr:row>3</xdr:row>
      <xdr:rowOff>190500</xdr:rowOff>
    </xdr:to>
    <xdr:sp>
      <xdr:nvSpPr>
        <xdr:cNvPr id="3" name="Line 1"/>
        <xdr:cNvSpPr>
          <a:spLocks/>
        </xdr:cNvSpPr>
      </xdr:nvSpPr>
      <xdr:spPr>
        <a:xfrm>
          <a:off x="9525" y="371475"/>
          <a:ext cx="145732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19050</xdr:rowOff>
    </xdr:from>
    <xdr:to>
      <xdr:col>1</xdr:col>
      <xdr:colOff>0</xdr:colOff>
      <xdr:row>3</xdr:row>
      <xdr:rowOff>190500</xdr:rowOff>
    </xdr:to>
    <xdr:sp>
      <xdr:nvSpPr>
        <xdr:cNvPr id="4" name="Line 1"/>
        <xdr:cNvSpPr>
          <a:spLocks/>
        </xdr:cNvSpPr>
      </xdr:nvSpPr>
      <xdr:spPr>
        <a:xfrm>
          <a:off x="9525" y="371475"/>
          <a:ext cx="145732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19050</xdr:rowOff>
    </xdr:from>
    <xdr:to>
      <xdr:col>1</xdr:col>
      <xdr:colOff>0</xdr:colOff>
      <xdr:row>3</xdr:row>
      <xdr:rowOff>190500</xdr:rowOff>
    </xdr:to>
    <xdr:sp>
      <xdr:nvSpPr>
        <xdr:cNvPr id="5" name="Line 1"/>
        <xdr:cNvSpPr>
          <a:spLocks/>
        </xdr:cNvSpPr>
      </xdr:nvSpPr>
      <xdr:spPr>
        <a:xfrm>
          <a:off x="9525" y="371475"/>
          <a:ext cx="145732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19050</xdr:rowOff>
    </xdr:from>
    <xdr:to>
      <xdr:col>0</xdr:col>
      <xdr:colOff>676275</xdr:colOff>
      <xdr:row>3</xdr:row>
      <xdr:rowOff>190500</xdr:rowOff>
    </xdr:to>
    <xdr:sp>
      <xdr:nvSpPr>
        <xdr:cNvPr id="1" name="Line 1"/>
        <xdr:cNvSpPr>
          <a:spLocks/>
        </xdr:cNvSpPr>
      </xdr:nvSpPr>
      <xdr:spPr>
        <a:xfrm>
          <a:off x="9525" y="333375"/>
          <a:ext cx="66675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19050</xdr:rowOff>
    </xdr:from>
    <xdr:to>
      <xdr:col>0</xdr:col>
      <xdr:colOff>676275</xdr:colOff>
      <xdr:row>3</xdr:row>
      <xdr:rowOff>190500</xdr:rowOff>
    </xdr:to>
    <xdr:sp>
      <xdr:nvSpPr>
        <xdr:cNvPr id="2" name="Line 1"/>
        <xdr:cNvSpPr>
          <a:spLocks/>
        </xdr:cNvSpPr>
      </xdr:nvSpPr>
      <xdr:spPr>
        <a:xfrm>
          <a:off x="9525" y="333375"/>
          <a:ext cx="66675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19050</xdr:rowOff>
    </xdr:from>
    <xdr:to>
      <xdr:col>0</xdr:col>
      <xdr:colOff>676275</xdr:colOff>
      <xdr:row>3</xdr:row>
      <xdr:rowOff>190500</xdr:rowOff>
    </xdr:to>
    <xdr:sp>
      <xdr:nvSpPr>
        <xdr:cNvPr id="3" name="Line 1"/>
        <xdr:cNvSpPr>
          <a:spLocks/>
        </xdr:cNvSpPr>
      </xdr:nvSpPr>
      <xdr:spPr>
        <a:xfrm>
          <a:off x="9525" y="333375"/>
          <a:ext cx="66675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19050</xdr:rowOff>
    </xdr:from>
    <xdr:to>
      <xdr:col>0</xdr:col>
      <xdr:colOff>676275</xdr:colOff>
      <xdr:row>3</xdr:row>
      <xdr:rowOff>190500</xdr:rowOff>
    </xdr:to>
    <xdr:sp>
      <xdr:nvSpPr>
        <xdr:cNvPr id="4" name="Line 1"/>
        <xdr:cNvSpPr>
          <a:spLocks/>
        </xdr:cNvSpPr>
      </xdr:nvSpPr>
      <xdr:spPr>
        <a:xfrm>
          <a:off x="9525" y="333375"/>
          <a:ext cx="66675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1</xdr:col>
      <xdr:colOff>0</xdr:colOff>
      <xdr:row>3</xdr:row>
      <xdr:rowOff>152400</xdr:rowOff>
    </xdr:to>
    <xdr:sp>
      <xdr:nvSpPr>
        <xdr:cNvPr id="1" name="Line 1"/>
        <xdr:cNvSpPr>
          <a:spLocks/>
        </xdr:cNvSpPr>
      </xdr:nvSpPr>
      <xdr:spPr>
        <a:xfrm>
          <a:off x="0" y="323850"/>
          <a:ext cx="142875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9525</xdr:rowOff>
    </xdr:from>
    <xdr:to>
      <xdr:col>1</xdr:col>
      <xdr:colOff>0</xdr:colOff>
      <xdr:row>3</xdr:row>
      <xdr:rowOff>152400</xdr:rowOff>
    </xdr:to>
    <xdr:sp>
      <xdr:nvSpPr>
        <xdr:cNvPr id="2" name="Line 1"/>
        <xdr:cNvSpPr>
          <a:spLocks/>
        </xdr:cNvSpPr>
      </xdr:nvSpPr>
      <xdr:spPr>
        <a:xfrm>
          <a:off x="0" y="323850"/>
          <a:ext cx="142875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9525</xdr:rowOff>
    </xdr:from>
    <xdr:to>
      <xdr:col>1</xdr:col>
      <xdr:colOff>0</xdr:colOff>
      <xdr:row>3</xdr:row>
      <xdr:rowOff>152400</xdr:rowOff>
    </xdr:to>
    <xdr:sp>
      <xdr:nvSpPr>
        <xdr:cNvPr id="3" name="Line 1"/>
        <xdr:cNvSpPr>
          <a:spLocks/>
        </xdr:cNvSpPr>
      </xdr:nvSpPr>
      <xdr:spPr>
        <a:xfrm>
          <a:off x="0" y="323850"/>
          <a:ext cx="142875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9525</xdr:rowOff>
    </xdr:from>
    <xdr:to>
      <xdr:col>1</xdr:col>
      <xdr:colOff>0</xdr:colOff>
      <xdr:row>3</xdr:row>
      <xdr:rowOff>152400</xdr:rowOff>
    </xdr:to>
    <xdr:sp>
      <xdr:nvSpPr>
        <xdr:cNvPr id="4" name="Line 1"/>
        <xdr:cNvSpPr>
          <a:spLocks/>
        </xdr:cNvSpPr>
      </xdr:nvSpPr>
      <xdr:spPr>
        <a:xfrm>
          <a:off x="0" y="323850"/>
          <a:ext cx="142875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19050</xdr:rowOff>
    </xdr:from>
    <xdr:to>
      <xdr:col>1</xdr:col>
      <xdr:colOff>0</xdr:colOff>
      <xdr:row>4</xdr:row>
      <xdr:rowOff>0</xdr:rowOff>
    </xdr:to>
    <xdr:sp>
      <xdr:nvSpPr>
        <xdr:cNvPr id="1" name="Line 1"/>
        <xdr:cNvSpPr>
          <a:spLocks/>
        </xdr:cNvSpPr>
      </xdr:nvSpPr>
      <xdr:spPr>
        <a:xfrm>
          <a:off x="9525" y="371475"/>
          <a:ext cx="61912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19050</xdr:rowOff>
    </xdr:from>
    <xdr:to>
      <xdr:col>1</xdr:col>
      <xdr:colOff>0</xdr:colOff>
      <xdr:row>4</xdr:row>
      <xdr:rowOff>0</xdr:rowOff>
    </xdr:to>
    <xdr:sp>
      <xdr:nvSpPr>
        <xdr:cNvPr id="2" name="Line 1"/>
        <xdr:cNvSpPr>
          <a:spLocks/>
        </xdr:cNvSpPr>
      </xdr:nvSpPr>
      <xdr:spPr>
        <a:xfrm>
          <a:off x="9525" y="371475"/>
          <a:ext cx="61912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1</xdr:col>
      <xdr:colOff>0</xdr:colOff>
      <xdr:row>4</xdr:row>
      <xdr:rowOff>0</xdr:rowOff>
    </xdr:to>
    <xdr:sp>
      <xdr:nvSpPr>
        <xdr:cNvPr id="1" name="Line 1"/>
        <xdr:cNvSpPr>
          <a:spLocks/>
        </xdr:cNvSpPr>
      </xdr:nvSpPr>
      <xdr:spPr>
        <a:xfrm>
          <a:off x="0" y="361950"/>
          <a:ext cx="66675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9525</xdr:rowOff>
    </xdr:from>
    <xdr:to>
      <xdr:col>1</xdr:col>
      <xdr:colOff>0</xdr:colOff>
      <xdr:row>4</xdr:row>
      <xdr:rowOff>0</xdr:rowOff>
    </xdr:to>
    <xdr:sp>
      <xdr:nvSpPr>
        <xdr:cNvPr id="2" name="Line 1"/>
        <xdr:cNvSpPr>
          <a:spLocks/>
        </xdr:cNvSpPr>
      </xdr:nvSpPr>
      <xdr:spPr>
        <a:xfrm>
          <a:off x="0" y="361950"/>
          <a:ext cx="66675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19050</xdr:rowOff>
    </xdr:from>
    <xdr:to>
      <xdr:col>1</xdr:col>
      <xdr:colOff>0</xdr:colOff>
      <xdr:row>3</xdr:row>
      <xdr:rowOff>190500</xdr:rowOff>
    </xdr:to>
    <xdr:sp>
      <xdr:nvSpPr>
        <xdr:cNvPr id="1" name="Line 1"/>
        <xdr:cNvSpPr>
          <a:spLocks/>
        </xdr:cNvSpPr>
      </xdr:nvSpPr>
      <xdr:spPr>
        <a:xfrm>
          <a:off x="9525" y="371475"/>
          <a:ext cx="72390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19050</xdr:rowOff>
    </xdr:from>
    <xdr:to>
      <xdr:col>1</xdr:col>
      <xdr:colOff>0</xdr:colOff>
      <xdr:row>3</xdr:row>
      <xdr:rowOff>190500</xdr:rowOff>
    </xdr:to>
    <xdr:sp>
      <xdr:nvSpPr>
        <xdr:cNvPr id="2" name="Line 2"/>
        <xdr:cNvSpPr>
          <a:spLocks/>
        </xdr:cNvSpPr>
      </xdr:nvSpPr>
      <xdr:spPr>
        <a:xfrm>
          <a:off x="9525" y="371475"/>
          <a:ext cx="72390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19050</xdr:rowOff>
    </xdr:from>
    <xdr:to>
      <xdr:col>1</xdr:col>
      <xdr:colOff>0</xdr:colOff>
      <xdr:row>3</xdr:row>
      <xdr:rowOff>190500</xdr:rowOff>
    </xdr:to>
    <xdr:sp>
      <xdr:nvSpPr>
        <xdr:cNvPr id="3" name="Line 3"/>
        <xdr:cNvSpPr>
          <a:spLocks/>
        </xdr:cNvSpPr>
      </xdr:nvSpPr>
      <xdr:spPr>
        <a:xfrm>
          <a:off x="9525" y="371475"/>
          <a:ext cx="72390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19050</xdr:rowOff>
    </xdr:from>
    <xdr:to>
      <xdr:col>1</xdr:col>
      <xdr:colOff>0</xdr:colOff>
      <xdr:row>3</xdr:row>
      <xdr:rowOff>190500</xdr:rowOff>
    </xdr:to>
    <xdr:sp>
      <xdr:nvSpPr>
        <xdr:cNvPr id="4" name="Line 4"/>
        <xdr:cNvSpPr>
          <a:spLocks/>
        </xdr:cNvSpPr>
      </xdr:nvSpPr>
      <xdr:spPr>
        <a:xfrm>
          <a:off x="9525" y="371475"/>
          <a:ext cx="72390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19050</xdr:rowOff>
    </xdr:from>
    <xdr:to>
      <xdr:col>1</xdr:col>
      <xdr:colOff>0</xdr:colOff>
      <xdr:row>3</xdr:row>
      <xdr:rowOff>190500</xdr:rowOff>
    </xdr:to>
    <xdr:sp>
      <xdr:nvSpPr>
        <xdr:cNvPr id="5" name="Line 1"/>
        <xdr:cNvSpPr>
          <a:spLocks/>
        </xdr:cNvSpPr>
      </xdr:nvSpPr>
      <xdr:spPr>
        <a:xfrm>
          <a:off x="9525" y="371475"/>
          <a:ext cx="72390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19050</xdr:rowOff>
    </xdr:from>
    <xdr:to>
      <xdr:col>1</xdr:col>
      <xdr:colOff>0</xdr:colOff>
      <xdr:row>3</xdr:row>
      <xdr:rowOff>190500</xdr:rowOff>
    </xdr:to>
    <xdr:sp>
      <xdr:nvSpPr>
        <xdr:cNvPr id="6" name="Line 2"/>
        <xdr:cNvSpPr>
          <a:spLocks/>
        </xdr:cNvSpPr>
      </xdr:nvSpPr>
      <xdr:spPr>
        <a:xfrm>
          <a:off x="9525" y="371475"/>
          <a:ext cx="72390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19050</xdr:rowOff>
    </xdr:from>
    <xdr:to>
      <xdr:col>1</xdr:col>
      <xdr:colOff>0</xdr:colOff>
      <xdr:row>3</xdr:row>
      <xdr:rowOff>190500</xdr:rowOff>
    </xdr:to>
    <xdr:sp>
      <xdr:nvSpPr>
        <xdr:cNvPr id="7" name="Line 3"/>
        <xdr:cNvSpPr>
          <a:spLocks/>
        </xdr:cNvSpPr>
      </xdr:nvSpPr>
      <xdr:spPr>
        <a:xfrm>
          <a:off x="9525" y="371475"/>
          <a:ext cx="72390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19050</xdr:rowOff>
    </xdr:from>
    <xdr:to>
      <xdr:col>1</xdr:col>
      <xdr:colOff>0</xdr:colOff>
      <xdr:row>3</xdr:row>
      <xdr:rowOff>190500</xdr:rowOff>
    </xdr:to>
    <xdr:sp>
      <xdr:nvSpPr>
        <xdr:cNvPr id="8" name="Line 4"/>
        <xdr:cNvSpPr>
          <a:spLocks/>
        </xdr:cNvSpPr>
      </xdr:nvSpPr>
      <xdr:spPr>
        <a:xfrm>
          <a:off x="9525" y="371475"/>
          <a:ext cx="72390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1</xdr:col>
      <xdr:colOff>0</xdr:colOff>
      <xdr:row>3</xdr:row>
      <xdr:rowOff>190500</xdr:rowOff>
    </xdr:to>
    <xdr:sp>
      <xdr:nvSpPr>
        <xdr:cNvPr id="1" name="Line 1"/>
        <xdr:cNvSpPr>
          <a:spLocks/>
        </xdr:cNvSpPr>
      </xdr:nvSpPr>
      <xdr:spPr>
        <a:xfrm>
          <a:off x="0" y="361950"/>
          <a:ext cx="101917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9525</xdr:rowOff>
    </xdr:from>
    <xdr:to>
      <xdr:col>1</xdr:col>
      <xdr:colOff>0</xdr:colOff>
      <xdr:row>3</xdr:row>
      <xdr:rowOff>190500</xdr:rowOff>
    </xdr:to>
    <xdr:sp>
      <xdr:nvSpPr>
        <xdr:cNvPr id="2" name="Line 2"/>
        <xdr:cNvSpPr>
          <a:spLocks/>
        </xdr:cNvSpPr>
      </xdr:nvSpPr>
      <xdr:spPr>
        <a:xfrm>
          <a:off x="0" y="361950"/>
          <a:ext cx="101917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9525</xdr:rowOff>
    </xdr:from>
    <xdr:to>
      <xdr:col>1</xdr:col>
      <xdr:colOff>0</xdr:colOff>
      <xdr:row>3</xdr:row>
      <xdr:rowOff>190500</xdr:rowOff>
    </xdr:to>
    <xdr:sp>
      <xdr:nvSpPr>
        <xdr:cNvPr id="3" name="Line 3"/>
        <xdr:cNvSpPr>
          <a:spLocks/>
        </xdr:cNvSpPr>
      </xdr:nvSpPr>
      <xdr:spPr>
        <a:xfrm>
          <a:off x="0" y="361950"/>
          <a:ext cx="101917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9525</xdr:rowOff>
    </xdr:from>
    <xdr:to>
      <xdr:col>1</xdr:col>
      <xdr:colOff>0</xdr:colOff>
      <xdr:row>3</xdr:row>
      <xdr:rowOff>190500</xdr:rowOff>
    </xdr:to>
    <xdr:sp>
      <xdr:nvSpPr>
        <xdr:cNvPr id="4" name="Line 4"/>
        <xdr:cNvSpPr>
          <a:spLocks/>
        </xdr:cNvSpPr>
      </xdr:nvSpPr>
      <xdr:spPr>
        <a:xfrm>
          <a:off x="0" y="361950"/>
          <a:ext cx="101917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9525</xdr:rowOff>
    </xdr:from>
    <xdr:to>
      <xdr:col>1</xdr:col>
      <xdr:colOff>0</xdr:colOff>
      <xdr:row>3</xdr:row>
      <xdr:rowOff>190500</xdr:rowOff>
    </xdr:to>
    <xdr:sp>
      <xdr:nvSpPr>
        <xdr:cNvPr id="5" name="Line 5"/>
        <xdr:cNvSpPr>
          <a:spLocks/>
        </xdr:cNvSpPr>
      </xdr:nvSpPr>
      <xdr:spPr>
        <a:xfrm>
          <a:off x="0" y="361950"/>
          <a:ext cx="101917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9525</xdr:rowOff>
    </xdr:from>
    <xdr:to>
      <xdr:col>1</xdr:col>
      <xdr:colOff>0</xdr:colOff>
      <xdr:row>3</xdr:row>
      <xdr:rowOff>190500</xdr:rowOff>
    </xdr:to>
    <xdr:sp>
      <xdr:nvSpPr>
        <xdr:cNvPr id="6" name="Line 6"/>
        <xdr:cNvSpPr>
          <a:spLocks/>
        </xdr:cNvSpPr>
      </xdr:nvSpPr>
      <xdr:spPr>
        <a:xfrm>
          <a:off x="0" y="361950"/>
          <a:ext cx="101917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9525</xdr:rowOff>
    </xdr:from>
    <xdr:to>
      <xdr:col>1</xdr:col>
      <xdr:colOff>0</xdr:colOff>
      <xdr:row>3</xdr:row>
      <xdr:rowOff>190500</xdr:rowOff>
    </xdr:to>
    <xdr:sp>
      <xdr:nvSpPr>
        <xdr:cNvPr id="7" name="Line 7"/>
        <xdr:cNvSpPr>
          <a:spLocks/>
        </xdr:cNvSpPr>
      </xdr:nvSpPr>
      <xdr:spPr>
        <a:xfrm>
          <a:off x="0" y="361950"/>
          <a:ext cx="101917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9525</xdr:rowOff>
    </xdr:from>
    <xdr:to>
      <xdr:col>1</xdr:col>
      <xdr:colOff>0</xdr:colOff>
      <xdr:row>3</xdr:row>
      <xdr:rowOff>190500</xdr:rowOff>
    </xdr:to>
    <xdr:sp>
      <xdr:nvSpPr>
        <xdr:cNvPr id="8" name="Line 8"/>
        <xdr:cNvSpPr>
          <a:spLocks/>
        </xdr:cNvSpPr>
      </xdr:nvSpPr>
      <xdr:spPr>
        <a:xfrm>
          <a:off x="0" y="361950"/>
          <a:ext cx="101917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9525</xdr:rowOff>
    </xdr:from>
    <xdr:to>
      <xdr:col>1</xdr:col>
      <xdr:colOff>0</xdr:colOff>
      <xdr:row>3</xdr:row>
      <xdr:rowOff>190500</xdr:rowOff>
    </xdr:to>
    <xdr:sp>
      <xdr:nvSpPr>
        <xdr:cNvPr id="9" name="Line 9"/>
        <xdr:cNvSpPr>
          <a:spLocks/>
        </xdr:cNvSpPr>
      </xdr:nvSpPr>
      <xdr:spPr>
        <a:xfrm>
          <a:off x="0" y="361950"/>
          <a:ext cx="101917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9525</xdr:rowOff>
    </xdr:from>
    <xdr:to>
      <xdr:col>1</xdr:col>
      <xdr:colOff>0</xdr:colOff>
      <xdr:row>3</xdr:row>
      <xdr:rowOff>190500</xdr:rowOff>
    </xdr:to>
    <xdr:sp>
      <xdr:nvSpPr>
        <xdr:cNvPr id="10" name="Line 10"/>
        <xdr:cNvSpPr>
          <a:spLocks/>
        </xdr:cNvSpPr>
      </xdr:nvSpPr>
      <xdr:spPr>
        <a:xfrm>
          <a:off x="0" y="361950"/>
          <a:ext cx="101917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9525</xdr:rowOff>
    </xdr:from>
    <xdr:to>
      <xdr:col>1</xdr:col>
      <xdr:colOff>0</xdr:colOff>
      <xdr:row>3</xdr:row>
      <xdr:rowOff>190500</xdr:rowOff>
    </xdr:to>
    <xdr:sp>
      <xdr:nvSpPr>
        <xdr:cNvPr id="11" name="Line 11"/>
        <xdr:cNvSpPr>
          <a:spLocks/>
        </xdr:cNvSpPr>
      </xdr:nvSpPr>
      <xdr:spPr>
        <a:xfrm>
          <a:off x="0" y="361950"/>
          <a:ext cx="101917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9525</xdr:rowOff>
    </xdr:from>
    <xdr:to>
      <xdr:col>1</xdr:col>
      <xdr:colOff>0</xdr:colOff>
      <xdr:row>3</xdr:row>
      <xdr:rowOff>190500</xdr:rowOff>
    </xdr:to>
    <xdr:sp>
      <xdr:nvSpPr>
        <xdr:cNvPr id="12" name="Line 12"/>
        <xdr:cNvSpPr>
          <a:spLocks/>
        </xdr:cNvSpPr>
      </xdr:nvSpPr>
      <xdr:spPr>
        <a:xfrm>
          <a:off x="0" y="361950"/>
          <a:ext cx="101917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9525</xdr:rowOff>
    </xdr:from>
    <xdr:to>
      <xdr:col>1</xdr:col>
      <xdr:colOff>0</xdr:colOff>
      <xdr:row>3</xdr:row>
      <xdr:rowOff>190500</xdr:rowOff>
    </xdr:to>
    <xdr:sp>
      <xdr:nvSpPr>
        <xdr:cNvPr id="13" name="Line 1"/>
        <xdr:cNvSpPr>
          <a:spLocks/>
        </xdr:cNvSpPr>
      </xdr:nvSpPr>
      <xdr:spPr>
        <a:xfrm>
          <a:off x="0" y="361950"/>
          <a:ext cx="101917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9525</xdr:rowOff>
    </xdr:from>
    <xdr:to>
      <xdr:col>1</xdr:col>
      <xdr:colOff>0</xdr:colOff>
      <xdr:row>3</xdr:row>
      <xdr:rowOff>190500</xdr:rowOff>
    </xdr:to>
    <xdr:sp>
      <xdr:nvSpPr>
        <xdr:cNvPr id="14" name="Line 2"/>
        <xdr:cNvSpPr>
          <a:spLocks/>
        </xdr:cNvSpPr>
      </xdr:nvSpPr>
      <xdr:spPr>
        <a:xfrm>
          <a:off x="0" y="361950"/>
          <a:ext cx="101917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9525</xdr:rowOff>
    </xdr:from>
    <xdr:to>
      <xdr:col>1</xdr:col>
      <xdr:colOff>0</xdr:colOff>
      <xdr:row>3</xdr:row>
      <xdr:rowOff>190500</xdr:rowOff>
    </xdr:to>
    <xdr:sp>
      <xdr:nvSpPr>
        <xdr:cNvPr id="15" name="Line 3"/>
        <xdr:cNvSpPr>
          <a:spLocks/>
        </xdr:cNvSpPr>
      </xdr:nvSpPr>
      <xdr:spPr>
        <a:xfrm>
          <a:off x="0" y="361950"/>
          <a:ext cx="101917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9525</xdr:rowOff>
    </xdr:from>
    <xdr:to>
      <xdr:col>1</xdr:col>
      <xdr:colOff>0</xdr:colOff>
      <xdr:row>3</xdr:row>
      <xdr:rowOff>190500</xdr:rowOff>
    </xdr:to>
    <xdr:sp>
      <xdr:nvSpPr>
        <xdr:cNvPr id="16" name="Line 4"/>
        <xdr:cNvSpPr>
          <a:spLocks/>
        </xdr:cNvSpPr>
      </xdr:nvSpPr>
      <xdr:spPr>
        <a:xfrm>
          <a:off x="0" y="361950"/>
          <a:ext cx="101917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9525</xdr:rowOff>
    </xdr:from>
    <xdr:to>
      <xdr:col>1</xdr:col>
      <xdr:colOff>0</xdr:colOff>
      <xdr:row>3</xdr:row>
      <xdr:rowOff>190500</xdr:rowOff>
    </xdr:to>
    <xdr:sp>
      <xdr:nvSpPr>
        <xdr:cNvPr id="17" name="Line 5"/>
        <xdr:cNvSpPr>
          <a:spLocks/>
        </xdr:cNvSpPr>
      </xdr:nvSpPr>
      <xdr:spPr>
        <a:xfrm>
          <a:off x="0" y="361950"/>
          <a:ext cx="101917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9525</xdr:rowOff>
    </xdr:from>
    <xdr:to>
      <xdr:col>1</xdr:col>
      <xdr:colOff>0</xdr:colOff>
      <xdr:row>3</xdr:row>
      <xdr:rowOff>190500</xdr:rowOff>
    </xdr:to>
    <xdr:sp>
      <xdr:nvSpPr>
        <xdr:cNvPr id="18" name="Line 6"/>
        <xdr:cNvSpPr>
          <a:spLocks/>
        </xdr:cNvSpPr>
      </xdr:nvSpPr>
      <xdr:spPr>
        <a:xfrm>
          <a:off x="0" y="361950"/>
          <a:ext cx="101917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9525</xdr:rowOff>
    </xdr:from>
    <xdr:to>
      <xdr:col>1</xdr:col>
      <xdr:colOff>0</xdr:colOff>
      <xdr:row>3</xdr:row>
      <xdr:rowOff>190500</xdr:rowOff>
    </xdr:to>
    <xdr:sp>
      <xdr:nvSpPr>
        <xdr:cNvPr id="19" name="Line 7"/>
        <xdr:cNvSpPr>
          <a:spLocks/>
        </xdr:cNvSpPr>
      </xdr:nvSpPr>
      <xdr:spPr>
        <a:xfrm>
          <a:off x="0" y="361950"/>
          <a:ext cx="101917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9525</xdr:rowOff>
    </xdr:from>
    <xdr:to>
      <xdr:col>1</xdr:col>
      <xdr:colOff>0</xdr:colOff>
      <xdr:row>3</xdr:row>
      <xdr:rowOff>190500</xdr:rowOff>
    </xdr:to>
    <xdr:sp>
      <xdr:nvSpPr>
        <xdr:cNvPr id="20" name="Line 8"/>
        <xdr:cNvSpPr>
          <a:spLocks/>
        </xdr:cNvSpPr>
      </xdr:nvSpPr>
      <xdr:spPr>
        <a:xfrm>
          <a:off x="0" y="361950"/>
          <a:ext cx="101917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9525</xdr:rowOff>
    </xdr:from>
    <xdr:to>
      <xdr:col>1</xdr:col>
      <xdr:colOff>0</xdr:colOff>
      <xdr:row>3</xdr:row>
      <xdr:rowOff>190500</xdr:rowOff>
    </xdr:to>
    <xdr:sp>
      <xdr:nvSpPr>
        <xdr:cNvPr id="21" name="Line 9"/>
        <xdr:cNvSpPr>
          <a:spLocks/>
        </xdr:cNvSpPr>
      </xdr:nvSpPr>
      <xdr:spPr>
        <a:xfrm>
          <a:off x="0" y="361950"/>
          <a:ext cx="101917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9525</xdr:rowOff>
    </xdr:from>
    <xdr:to>
      <xdr:col>1</xdr:col>
      <xdr:colOff>0</xdr:colOff>
      <xdr:row>3</xdr:row>
      <xdr:rowOff>190500</xdr:rowOff>
    </xdr:to>
    <xdr:sp>
      <xdr:nvSpPr>
        <xdr:cNvPr id="22" name="Line 10"/>
        <xdr:cNvSpPr>
          <a:spLocks/>
        </xdr:cNvSpPr>
      </xdr:nvSpPr>
      <xdr:spPr>
        <a:xfrm>
          <a:off x="0" y="361950"/>
          <a:ext cx="101917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9525</xdr:rowOff>
    </xdr:from>
    <xdr:to>
      <xdr:col>1</xdr:col>
      <xdr:colOff>0</xdr:colOff>
      <xdr:row>3</xdr:row>
      <xdr:rowOff>190500</xdr:rowOff>
    </xdr:to>
    <xdr:sp>
      <xdr:nvSpPr>
        <xdr:cNvPr id="23" name="Line 11"/>
        <xdr:cNvSpPr>
          <a:spLocks/>
        </xdr:cNvSpPr>
      </xdr:nvSpPr>
      <xdr:spPr>
        <a:xfrm>
          <a:off x="0" y="361950"/>
          <a:ext cx="101917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9525</xdr:rowOff>
    </xdr:from>
    <xdr:to>
      <xdr:col>1</xdr:col>
      <xdr:colOff>0</xdr:colOff>
      <xdr:row>3</xdr:row>
      <xdr:rowOff>190500</xdr:rowOff>
    </xdr:to>
    <xdr:sp>
      <xdr:nvSpPr>
        <xdr:cNvPr id="24" name="Line 12"/>
        <xdr:cNvSpPr>
          <a:spLocks/>
        </xdr:cNvSpPr>
      </xdr:nvSpPr>
      <xdr:spPr>
        <a:xfrm>
          <a:off x="0" y="361950"/>
          <a:ext cx="101917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9525</xdr:rowOff>
    </xdr:from>
    <xdr:to>
      <xdr:col>1</xdr:col>
      <xdr:colOff>0</xdr:colOff>
      <xdr:row>3</xdr:row>
      <xdr:rowOff>190500</xdr:rowOff>
    </xdr:to>
    <xdr:sp>
      <xdr:nvSpPr>
        <xdr:cNvPr id="25" name="Line 1"/>
        <xdr:cNvSpPr>
          <a:spLocks/>
        </xdr:cNvSpPr>
      </xdr:nvSpPr>
      <xdr:spPr>
        <a:xfrm>
          <a:off x="0" y="361950"/>
          <a:ext cx="101917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9525</xdr:rowOff>
    </xdr:from>
    <xdr:to>
      <xdr:col>1</xdr:col>
      <xdr:colOff>0</xdr:colOff>
      <xdr:row>3</xdr:row>
      <xdr:rowOff>190500</xdr:rowOff>
    </xdr:to>
    <xdr:sp>
      <xdr:nvSpPr>
        <xdr:cNvPr id="26" name="Line 2"/>
        <xdr:cNvSpPr>
          <a:spLocks/>
        </xdr:cNvSpPr>
      </xdr:nvSpPr>
      <xdr:spPr>
        <a:xfrm>
          <a:off x="0" y="361950"/>
          <a:ext cx="101917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9525</xdr:rowOff>
    </xdr:from>
    <xdr:to>
      <xdr:col>1</xdr:col>
      <xdr:colOff>0</xdr:colOff>
      <xdr:row>3</xdr:row>
      <xdr:rowOff>190500</xdr:rowOff>
    </xdr:to>
    <xdr:sp>
      <xdr:nvSpPr>
        <xdr:cNvPr id="27" name="Line 3"/>
        <xdr:cNvSpPr>
          <a:spLocks/>
        </xdr:cNvSpPr>
      </xdr:nvSpPr>
      <xdr:spPr>
        <a:xfrm>
          <a:off x="0" y="361950"/>
          <a:ext cx="101917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9525</xdr:rowOff>
    </xdr:from>
    <xdr:to>
      <xdr:col>1</xdr:col>
      <xdr:colOff>0</xdr:colOff>
      <xdr:row>3</xdr:row>
      <xdr:rowOff>190500</xdr:rowOff>
    </xdr:to>
    <xdr:sp>
      <xdr:nvSpPr>
        <xdr:cNvPr id="28" name="Line 4"/>
        <xdr:cNvSpPr>
          <a:spLocks/>
        </xdr:cNvSpPr>
      </xdr:nvSpPr>
      <xdr:spPr>
        <a:xfrm>
          <a:off x="0" y="361950"/>
          <a:ext cx="101917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9525</xdr:rowOff>
    </xdr:from>
    <xdr:to>
      <xdr:col>1</xdr:col>
      <xdr:colOff>0</xdr:colOff>
      <xdr:row>3</xdr:row>
      <xdr:rowOff>190500</xdr:rowOff>
    </xdr:to>
    <xdr:sp>
      <xdr:nvSpPr>
        <xdr:cNvPr id="29" name="Line 5"/>
        <xdr:cNvSpPr>
          <a:spLocks/>
        </xdr:cNvSpPr>
      </xdr:nvSpPr>
      <xdr:spPr>
        <a:xfrm>
          <a:off x="0" y="361950"/>
          <a:ext cx="101917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9525</xdr:rowOff>
    </xdr:from>
    <xdr:to>
      <xdr:col>1</xdr:col>
      <xdr:colOff>0</xdr:colOff>
      <xdr:row>3</xdr:row>
      <xdr:rowOff>190500</xdr:rowOff>
    </xdr:to>
    <xdr:sp>
      <xdr:nvSpPr>
        <xdr:cNvPr id="30" name="Line 6"/>
        <xdr:cNvSpPr>
          <a:spLocks/>
        </xdr:cNvSpPr>
      </xdr:nvSpPr>
      <xdr:spPr>
        <a:xfrm>
          <a:off x="0" y="361950"/>
          <a:ext cx="101917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9525</xdr:rowOff>
    </xdr:from>
    <xdr:to>
      <xdr:col>1</xdr:col>
      <xdr:colOff>0</xdr:colOff>
      <xdr:row>3</xdr:row>
      <xdr:rowOff>190500</xdr:rowOff>
    </xdr:to>
    <xdr:sp>
      <xdr:nvSpPr>
        <xdr:cNvPr id="31" name="Line 7"/>
        <xdr:cNvSpPr>
          <a:spLocks/>
        </xdr:cNvSpPr>
      </xdr:nvSpPr>
      <xdr:spPr>
        <a:xfrm>
          <a:off x="0" y="361950"/>
          <a:ext cx="101917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9525</xdr:rowOff>
    </xdr:from>
    <xdr:to>
      <xdr:col>1</xdr:col>
      <xdr:colOff>0</xdr:colOff>
      <xdr:row>3</xdr:row>
      <xdr:rowOff>190500</xdr:rowOff>
    </xdr:to>
    <xdr:sp>
      <xdr:nvSpPr>
        <xdr:cNvPr id="32" name="Line 8"/>
        <xdr:cNvSpPr>
          <a:spLocks/>
        </xdr:cNvSpPr>
      </xdr:nvSpPr>
      <xdr:spPr>
        <a:xfrm>
          <a:off x="0" y="361950"/>
          <a:ext cx="101917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9525</xdr:rowOff>
    </xdr:from>
    <xdr:to>
      <xdr:col>1</xdr:col>
      <xdr:colOff>0</xdr:colOff>
      <xdr:row>3</xdr:row>
      <xdr:rowOff>190500</xdr:rowOff>
    </xdr:to>
    <xdr:sp>
      <xdr:nvSpPr>
        <xdr:cNvPr id="33" name="Line 9"/>
        <xdr:cNvSpPr>
          <a:spLocks/>
        </xdr:cNvSpPr>
      </xdr:nvSpPr>
      <xdr:spPr>
        <a:xfrm>
          <a:off x="0" y="361950"/>
          <a:ext cx="101917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9525</xdr:rowOff>
    </xdr:from>
    <xdr:to>
      <xdr:col>1</xdr:col>
      <xdr:colOff>0</xdr:colOff>
      <xdr:row>3</xdr:row>
      <xdr:rowOff>190500</xdr:rowOff>
    </xdr:to>
    <xdr:sp>
      <xdr:nvSpPr>
        <xdr:cNvPr id="34" name="Line 10"/>
        <xdr:cNvSpPr>
          <a:spLocks/>
        </xdr:cNvSpPr>
      </xdr:nvSpPr>
      <xdr:spPr>
        <a:xfrm>
          <a:off x="0" y="361950"/>
          <a:ext cx="101917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9525</xdr:rowOff>
    </xdr:from>
    <xdr:to>
      <xdr:col>1</xdr:col>
      <xdr:colOff>0</xdr:colOff>
      <xdr:row>3</xdr:row>
      <xdr:rowOff>190500</xdr:rowOff>
    </xdr:to>
    <xdr:sp>
      <xdr:nvSpPr>
        <xdr:cNvPr id="35" name="Line 11"/>
        <xdr:cNvSpPr>
          <a:spLocks/>
        </xdr:cNvSpPr>
      </xdr:nvSpPr>
      <xdr:spPr>
        <a:xfrm>
          <a:off x="0" y="361950"/>
          <a:ext cx="101917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9525</xdr:rowOff>
    </xdr:from>
    <xdr:to>
      <xdr:col>1</xdr:col>
      <xdr:colOff>0</xdr:colOff>
      <xdr:row>3</xdr:row>
      <xdr:rowOff>190500</xdr:rowOff>
    </xdr:to>
    <xdr:sp>
      <xdr:nvSpPr>
        <xdr:cNvPr id="36" name="Line 12"/>
        <xdr:cNvSpPr>
          <a:spLocks/>
        </xdr:cNvSpPr>
      </xdr:nvSpPr>
      <xdr:spPr>
        <a:xfrm>
          <a:off x="0" y="361950"/>
          <a:ext cx="101917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1</xdr:col>
      <xdr:colOff>0</xdr:colOff>
      <xdr:row>4</xdr:row>
      <xdr:rowOff>0</xdr:rowOff>
    </xdr:to>
    <xdr:sp>
      <xdr:nvSpPr>
        <xdr:cNvPr id="1" name="Line 3"/>
        <xdr:cNvSpPr>
          <a:spLocks/>
        </xdr:cNvSpPr>
      </xdr:nvSpPr>
      <xdr:spPr>
        <a:xfrm>
          <a:off x="0" y="371475"/>
          <a:ext cx="942975"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19050</xdr:rowOff>
    </xdr:from>
    <xdr:to>
      <xdr:col>1</xdr:col>
      <xdr:colOff>0</xdr:colOff>
      <xdr:row>4</xdr:row>
      <xdr:rowOff>0</xdr:rowOff>
    </xdr:to>
    <xdr:sp>
      <xdr:nvSpPr>
        <xdr:cNvPr id="2" name="Line 3"/>
        <xdr:cNvSpPr>
          <a:spLocks/>
        </xdr:cNvSpPr>
      </xdr:nvSpPr>
      <xdr:spPr>
        <a:xfrm>
          <a:off x="0" y="371475"/>
          <a:ext cx="942975"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0</xdr:col>
      <xdr:colOff>1009650</xdr:colOff>
      <xdr:row>3</xdr:row>
      <xdr:rowOff>190500</xdr:rowOff>
    </xdr:to>
    <xdr:sp>
      <xdr:nvSpPr>
        <xdr:cNvPr id="1" name="Line 1"/>
        <xdr:cNvSpPr>
          <a:spLocks/>
        </xdr:cNvSpPr>
      </xdr:nvSpPr>
      <xdr:spPr>
        <a:xfrm>
          <a:off x="9525" y="361950"/>
          <a:ext cx="100012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9525</xdr:rowOff>
    </xdr:from>
    <xdr:to>
      <xdr:col>0</xdr:col>
      <xdr:colOff>1009650</xdr:colOff>
      <xdr:row>3</xdr:row>
      <xdr:rowOff>190500</xdr:rowOff>
    </xdr:to>
    <xdr:sp>
      <xdr:nvSpPr>
        <xdr:cNvPr id="2" name="Line 2"/>
        <xdr:cNvSpPr>
          <a:spLocks/>
        </xdr:cNvSpPr>
      </xdr:nvSpPr>
      <xdr:spPr>
        <a:xfrm>
          <a:off x="9525" y="361950"/>
          <a:ext cx="100012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9525</xdr:rowOff>
    </xdr:from>
    <xdr:to>
      <xdr:col>0</xdr:col>
      <xdr:colOff>1009650</xdr:colOff>
      <xdr:row>3</xdr:row>
      <xdr:rowOff>190500</xdr:rowOff>
    </xdr:to>
    <xdr:sp>
      <xdr:nvSpPr>
        <xdr:cNvPr id="3" name="Line 3"/>
        <xdr:cNvSpPr>
          <a:spLocks/>
        </xdr:cNvSpPr>
      </xdr:nvSpPr>
      <xdr:spPr>
        <a:xfrm>
          <a:off x="9525" y="361950"/>
          <a:ext cx="100012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9525</xdr:rowOff>
    </xdr:from>
    <xdr:to>
      <xdr:col>0</xdr:col>
      <xdr:colOff>1009650</xdr:colOff>
      <xdr:row>3</xdr:row>
      <xdr:rowOff>190500</xdr:rowOff>
    </xdr:to>
    <xdr:sp>
      <xdr:nvSpPr>
        <xdr:cNvPr id="4" name="Line 4"/>
        <xdr:cNvSpPr>
          <a:spLocks/>
        </xdr:cNvSpPr>
      </xdr:nvSpPr>
      <xdr:spPr>
        <a:xfrm>
          <a:off x="9525" y="361950"/>
          <a:ext cx="100012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9525</xdr:rowOff>
    </xdr:from>
    <xdr:to>
      <xdr:col>0</xdr:col>
      <xdr:colOff>1009650</xdr:colOff>
      <xdr:row>3</xdr:row>
      <xdr:rowOff>190500</xdr:rowOff>
    </xdr:to>
    <xdr:sp>
      <xdr:nvSpPr>
        <xdr:cNvPr id="5" name="Line 1"/>
        <xdr:cNvSpPr>
          <a:spLocks/>
        </xdr:cNvSpPr>
      </xdr:nvSpPr>
      <xdr:spPr>
        <a:xfrm>
          <a:off x="9525" y="361950"/>
          <a:ext cx="100012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9525</xdr:rowOff>
    </xdr:from>
    <xdr:to>
      <xdr:col>0</xdr:col>
      <xdr:colOff>1009650</xdr:colOff>
      <xdr:row>3</xdr:row>
      <xdr:rowOff>190500</xdr:rowOff>
    </xdr:to>
    <xdr:sp>
      <xdr:nvSpPr>
        <xdr:cNvPr id="6" name="Line 2"/>
        <xdr:cNvSpPr>
          <a:spLocks/>
        </xdr:cNvSpPr>
      </xdr:nvSpPr>
      <xdr:spPr>
        <a:xfrm>
          <a:off x="9525" y="361950"/>
          <a:ext cx="100012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9525</xdr:rowOff>
    </xdr:from>
    <xdr:to>
      <xdr:col>0</xdr:col>
      <xdr:colOff>1009650</xdr:colOff>
      <xdr:row>3</xdr:row>
      <xdr:rowOff>190500</xdr:rowOff>
    </xdr:to>
    <xdr:sp>
      <xdr:nvSpPr>
        <xdr:cNvPr id="7" name="Line 3"/>
        <xdr:cNvSpPr>
          <a:spLocks/>
        </xdr:cNvSpPr>
      </xdr:nvSpPr>
      <xdr:spPr>
        <a:xfrm>
          <a:off x="9525" y="361950"/>
          <a:ext cx="100012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9525</xdr:rowOff>
    </xdr:from>
    <xdr:to>
      <xdr:col>0</xdr:col>
      <xdr:colOff>1009650</xdr:colOff>
      <xdr:row>3</xdr:row>
      <xdr:rowOff>190500</xdr:rowOff>
    </xdr:to>
    <xdr:sp>
      <xdr:nvSpPr>
        <xdr:cNvPr id="8" name="Line 4"/>
        <xdr:cNvSpPr>
          <a:spLocks/>
        </xdr:cNvSpPr>
      </xdr:nvSpPr>
      <xdr:spPr>
        <a:xfrm>
          <a:off x="9525" y="361950"/>
          <a:ext cx="100012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9525</xdr:colOff>
      <xdr:row>6</xdr:row>
      <xdr:rowOff>9525</xdr:rowOff>
    </xdr:to>
    <xdr:sp>
      <xdr:nvSpPr>
        <xdr:cNvPr id="1" name="Line 9"/>
        <xdr:cNvSpPr>
          <a:spLocks/>
        </xdr:cNvSpPr>
      </xdr:nvSpPr>
      <xdr:spPr>
        <a:xfrm>
          <a:off x="0" y="314325"/>
          <a:ext cx="419100" cy="1990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0</xdr:rowOff>
    </xdr:from>
    <xdr:to>
      <xdr:col>1</xdr:col>
      <xdr:colOff>9525</xdr:colOff>
      <xdr:row>6</xdr:row>
      <xdr:rowOff>9525</xdr:rowOff>
    </xdr:to>
    <xdr:sp>
      <xdr:nvSpPr>
        <xdr:cNvPr id="2" name="Line 9"/>
        <xdr:cNvSpPr>
          <a:spLocks/>
        </xdr:cNvSpPr>
      </xdr:nvSpPr>
      <xdr:spPr>
        <a:xfrm>
          <a:off x="0" y="314325"/>
          <a:ext cx="419100" cy="1990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1</xdr:col>
      <xdr:colOff>0</xdr:colOff>
      <xdr:row>4</xdr:row>
      <xdr:rowOff>0</xdr:rowOff>
    </xdr:to>
    <xdr:sp>
      <xdr:nvSpPr>
        <xdr:cNvPr id="1" name="Line 9"/>
        <xdr:cNvSpPr>
          <a:spLocks/>
        </xdr:cNvSpPr>
      </xdr:nvSpPr>
      <xdr:spPr>
        <a:xfrm>
          <a:off x="9525" y="361950"/>
          <a:ext cx="695325"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9525</xdr:rowOff>
    </xdr:from>
    <xdr:to>
      <xdr:col>1</xdr:col>
      <xdr:colOff>0</xdr:colOff>
      <xdr:row>4</xdr:row>
      <xdr:rowOff>0</xdr:rowOff>
    </xdr:to>
    <xdr:sp>
      <xdr:nvSpPr>
        <xdr:cNvPr id="2" name="Line 9"/>
        <xdr:cNvSpPr>
          <a:spLocks/>
        </xdr:cNvSpPr>
      </xdr:nvSpPr>
      <xdr:spPr>
        <a:xfrm>
          <a:off x="9525" y="361950"/>
          <a:ext cx="695325"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9525</xdr:rowOff>
    </xdr:from>
    <xdr:to>
      <xdr:col>1</xdr:col>
      <xdr:colOff>0</xdr:colOff>
      <xdr:row>4</xdr:row>
      <xdr:rowOff>0</xdr:rowOff>
    </xdr:to>
    <xdr:sp>
      <xdr:nvSpPr>
        <xdr:cNvPr id="3" name="Line 9"/>
        <xdr:cNvSpPr>
          <a:spLocks/>
        </xdr:cNvSpPr>
      </xdr:nvSpPr>
      <xdr:spPr>
        <a:xfrm>
          <a:off x="9525" y="361950"/>
          <a:ext cx="695325"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9525</xdr:rowOff>
    </xdr:from>
    <xdr:to>
      <xdr:col>1</xdr:col>
      <xdr:colOff>0</xdr:colOff>
      <xdr:row>4</xdr:row>
      <xdr:rowOff>0</xdr:rowOff>
    </xdr:to>
    <xdr:sp>
      <xdr:nvSpPr>
        <xdr:cNvPr id="4" name="Line 9"/>
        <xdr:cNvSpPr>
          <a:spLocks/>
        </xdr:cNvSpPr>
      </xdr:nvSpPr>
      <xdr:spPr>
        <a:xfrm>
          <a:off x="9525" y="361950"/>
          <a:ext cx="695325"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0</xdr:col>
      <xdr:colOff>1895475</xdr:colOff>
      <xdr:row>3</xdr:row>
      <xdr:rowOff>161925</xdr:rowOff>
    </xdr:to>
    <xdr:sp>
      <xdr:nvSpPr>
        <xdr:cNvPr id="1" name="Line 1"/>
        <xdr:cNvSpPr>
          <a:spLocks/>
        </xdr:cNvSpPr>
      </xdr:nvSpPr>
      <xdr:spPr>
        <a:xfrm>
          <a:off x="0" y="361950"/>
          <a:ext cx="189547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9525</xdr:rowOff>
    </xdr:from>
    <xdr:to>
      <xdr:col>0</xdr:col>
      <xdr:colOff>1895475</xdr:colOff>
      <xdr:row>3</xdr:row>
      <xdr:rowOff>161925</xdr:rowOff>
    </xdr:to>
    <xdr:sp>
      <xdr:nvSpPr>
        <xdr:cNvPr id="2" name="Line 1"/>
        <xdr:cNvSpPr>
          <a:spLocks/>
        </xdr:cNvSpPr>
      </xdr:nvSpPr>
      <xdr:spPr>
        <a:xfrm>
          <a:off x="0" y="361950"/>
          <a:ext cx="189547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1</xdr:col>
      <xdr:colOff>0</xdr:colOff>
      <xdr:row>4</xdr:row>
      <xdr:rowOff>0</xdr:rowOff>
    </xdr:to>
    <xdr:sp>
      <xdr:nvSpPr>
        <xdr:cNvPr id="1" name="Line 1"/>
        <xdr:cNvSpPr>
          <a:spLocks/>
        </xdr:cNvSpPr>
      </xdr:nvSpPr>
      <xdr:spPr>
        <a:xfrm flipH="1" flipV="1">
          <a:off x="9525" y="361950"/>
          <a:ext cx="115252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9525</xdr:rowOff>
    </xdr:from>
    <xdr:to>
      <xdr:col>1</xdr:col>
      <xdr:colOff>0</xdr:colOff>
      <xdr:row>4</xdr:row>
      <xdr:rowOff>0</xdr:rowOff>
    </xdr:to>
    <xdr:sp>
      <xdr:nvSpPr>
        <xdr:cNvPr id="2" name="Line 1"/>
        <xdr:cNvSpPr>
          <a:spLocks/>
        </xdr:cNvSpPr>
      </xdr:nvSpPr>
      <xdr:spPr>
        <a:xfrm flipH="1" flipV="1">
          <a:off x="9525" y="361950"/>
          <a:ext cx="115252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0</xdr:col>
      <xdr:colOff>1152525</xdr:colOff>
      <xdr:row>3</xdr:row>
      <xdr:rowOff>190500</xdr:rowOff>
    </xdr:to>
    <xdr:sp>
      <xdr:nvSpPr>
        <xdr:cNvPr id="1" name="Line 1"/>
        <xdr:cNvSpPr>
          <a:spLocks/>
        </xdr:cNvSpPr>
      </xdr:nvSpPr>
      <xdr:spPr>
        <a:xfrm>
          <a:off x="0" y="323850"/>
          <a:ext cx="115252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4</xdr:col>
      <xdr:colOff>714375</xdr:colOff>
      <xdr:row>6</xdr:row>
      <xdr:rowOff>142875</xdr:rowOff>
    </xdr:from>
    <xdr:ext cx="161925" cy="285750"/>
    <xdr:sp fLocksText="0">
      <xdr:nvSpPr>
        <xdr:cNvPr id="2" name="テキスト ボックス 2"/>
        <xdr:cNvSpPr txBox="1">
          <a:spLocks noChangeArrowheads="1"/>
        </xdr:cNvSpPr>
      </xdr:nvSpPr>
      <xdr:spPr>
        <a:xfrm>
          <a:off x="5362575" y="1314450"/>
          <a:ext cx="161925" cy="2857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4</xdr:col>
      <xdr:colOff>714375</xdr:colOff>
      <xdr:row>7</xdr:row>
      <xdr:rowOff>152400</xdr:rowOff>
    </xdr:from>
    <xdr:ext cx="161925" cy="266700"/>
    <xdr:sp fLocksText="0">
      <xdr:nvSpPr>
        <xdr:cNvPr id="3" name="テキスト ボックス 3"/>
        <xdr:cNvSpPr txBox="1">
          <a:spLocks noChangeArrowheads="1"/>
        </xdr:cNvSpPr>
      </xdr:nvSpPr>
      <xdr:spPr>
        <a:xfrm>
          <a:off x="5362575" y="155257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4</xdr:col>
      <xdr:colOff>714375</xdr:colOff>
      <xdr:row>8</xdr:row>
      <xdr:rowOff>142875</xdr:rowOff>
    </xdr:from>
    <xdr:ext cx="161925" cy="276225"/>
    <xdr:sp fLocksText="0">
      <xdr:nvSpPr>
        <xdr:cNvPr id="4" name="テキスト ボックス 4"/>
        <xdr:cNvSpPr txBox="1">
          <a:spLocks noChangeArrowheads="1"/>
        </xdr:cNvSpPr>
      </xdr:nvSpPr>
      <xdr:spPr>
        <a:xfrm>
          <a:off x="5362575" y="169545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4</xdr:col>
      <xdr:colOff>714375</xdr:colOff>
      <xdr:row>9</xdr:row>
      <xdr:rowOff>142875</xdr:rowOff>
    </xdr:from>
    <xdr:ext cx="161925" cy="295275"/>
    <xdr:sp fLocksText="0">
      <xdr:nvSpPr>
        <xdr:cNvPr id="5" name="テキスト ボックス 5"/>
        <xdr:cNvSpPr txBox="1">
          <a:spLocks noChangeArrowheads="1"/>
        </xdr:cNvSpPr>
      </xdr:nvSpPr>
      <xdr:spPr>
        <a:xfrm>
          <a:off x="5362575" y="1866900"/>
          <a:ext cx="161925" cy="2952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0</xdr:col>
      <xdr:colOff>0</xdr:colOff>
      <xdr:row>2</xdr:row>
      <xdr:rowOff>9525</xdr:rowOff>
    </xdr:from>
    <xdr:to>
      <xdr:col>0</xdr:col>
      <xdr:colOff>1152525</xdr:colOff>
      <xdr:row>3</xdr:row>
      <xdr:rowOff>190500</xdr:rowOff>
    </xdr:to>
    <xdr:sp>
      <xdr:nvSpPr>
        <xdr:cNvPr id="6" name="Line 1"/>
        <xdr:cNvSpPr>
          <a:spLocks/>
        </xdr:cNvSpPr>
      </xdr:nvSpPr>
      <xdr:spPr>
        <a:xfrm>
          <a:off x="0" y="323850"/>
          <a:ext cx="115252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4</xdr:col>
      <xdr:colOff>714375</xdr:colOff>
      <xdr:row>6</xdr:row>
      <xdr:rowOff>142875</xdr:rowOff>
    </xdr:from>
    <xdr:ext cx="161925" cy="285750"/>
    <xdr:sp fLocksText="0">
      <xdr:nvSpPr>
        <xdr:cNvPr id="7" name="テキスト ボックス 7"/>
        <xdr:cNvSpPr txBox="1">
          <a:spLocks noChangeArrowheads="1"/>
        </xdr:cNvSpPr>
      </xdr:nvSpPr>
      <xdr:spPr>
        <a:xfrm>
          <a:off x="5362575" y="1314450"/>
          <a:ext cx="161925" cy="2857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4</xdr:col>
      <xdr:colOff>714375</xdr:colOff>
      <xdr:row>7</xdr:row>
      <xdr:rowOff>152400</xdr:rowOff>
    </xdr:from>
    <xdr:ext cx="161925" cy="266700"/>
    <xdr:sp fLocksText="0">
      <xdr:nvSpPr>
        <xdr:cNvPr id="8" name="テキスト ボックス 8"/>
        <xdr:cNvSpPr txBox="1">
          <a:spLocks noChangeArrowheads="1"/>
        </xdr:cNvSpPr>
      </xdr:nvSpPr>
      <xdr:spPr>
        <a:xfrm>
          <a:off x="5362575" y="155257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0</xdr:col>
      <xdr:colOff>0</xdr:colOff>
      <xdr:row>2</xdr:row>
      <xdr:rowOff>9525</xdr:rowOff>
    </xdr:from>
    <xdr:to>
      <xdr:col>0</xdr:col>
      <xdr:colOff>1152525</xdr:colOff>
      <xdr:row>3</xdr:row>
      <xdr:rowOff>190500</xdr:rowOff>
    </xdr:to>
    <xdr:sp>
      <xdr:nvSpPr>
        <xdr:cNvPr id="9" name="Line 1"/>
        <xdr:cNvSpPr>
          <a:spLocks/>
        </xdr:cNvSpPr>
      </xdr:nvSpPr>
      <xdr:spPr>
        <a:xfrm>
          <a:off x="0" y="323850"/>
          <a:ext cx="115252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4</xdr:col>
      <xdr:colOff>714375</xdr:colOff>
      <xdr:row>6</xdr:row>
      <xdr:rowOff>142875</xdr:rowOff>
    </xdr:from>
    <xdr:ext cx="161925" cy="285750"/>
    <xdr:sp fLocksText="0">
      <xdr:nvSpPr>
        <xdr:cNvPr id="10" name="テキスト ボックス 10"/>
        <xdr:cNvSpPr txBox="1">
          <a:spLocks noChangeArrowheads="1"/>
        </xdr:cNvSpPr>
      </xdr:nvSpPr>
      <xdr:spPr>
        <a:xfrm>
          <a:off x="5362575" y="1314450"/>
          <a:ext cx="161925" cy="2857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4</xdr:col>
      <xdr:colOff>714375</xdr:colOff>
      <xdr:row>7</xdr:row>
      <xdr:rowOff>152400</xdr:rowOff>
    </xdr:from>
    <xdr:ext cx="161925" cy="266700"/>
    <xdr:sp fLocksText="0">
      <xdr:nvSpPr>
        <xdr:cNvPr id="11" name="テキスト ボックス 11"/>
        <xdr:cNvSpPr txBox="1">
          <a:spLocks noChangeArrowheads="1"/>
        </xdr:cNvSpPr>
      </xdr:nvSpPr>
      <xdr:spPr>
        <a:xfrm>
          <a:off x="5362575" y="155257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4</xdr:col>
      <xdr:colOff>714375</xdr:colOff>
      <xdr:row>6</xdr:row>
      <xdr:rowOff>142875</xdr:rowOff>
    </xdr:from>
    <xdr:ext cx="161925" cy="285750"/>
    <xdr:sp fLocksText="0">
      <xdr:nvSpPr>
        <xdr:cNvPr id="12" name="テキスト ボックス 12"/>
        <xdr:cNvSpPr txBox="1">
          <a:spLocks noChangeArrowheads="1"/>
        </xdr:cNvSpPr>
      </xdr:nvSpPr>
      <xdr:spPr>
        <a:xfrm>
          <a:off x="5362575" y="1314450"/>
          <a:ext cx="161925" cy="2857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4</xdr:col>
      <xdr:colOff>714375</xdr:colOff>
      <xdr:row>6</xdr:row>
      <xdr:rowOff>142875</xdr:rowOff>
    </xdr:from>
    <xdr:ext cx="161925" cy="285750"/>
    <xdr:sp fLocksText="0">
      <xdr:nvSpPr>
        <xdr:cNvPr id="13" name="テキスト ボックス 13"/>
        <xdr:cNvSpPr txBox="1">
          <a:spLocks noChangeArrowheads="1"/>
        </xdr:cNvSpPr>
      </xdr:nvSpPr>
      <xdr:spPr>
        <a:xfrm>
          <a:off x="5362575" y="1314450"/>
          <a:ext cx="161925" cy="2857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4</xdr:col>
      <xdr:colOff>714375</xdr:colOff>
      <xdr:row>6</xdr:row>
      <xdr:rowOff>142875</xdr:rowOff>
    </xdr:from>
    <xdr:ext cx="161925" cy="285750"/>
    <xdr:sp fLocksText="0">
      <xdr:nvSpPr>
        <xdr:cNvPr id="14" name="テキスト ボックス 14"/>
        <xdr:cNvSpPr txBox="1">
          <a:spLocks noChangeArrowheads="1"/>
        </xdr:cNvSpPr>
      </xdr:nvSpPr>
      <xdr:spPr>
        <a:xfrm>
          <a:off x="5362575" y="1314450"/>
          <a:ext cx="161925" cy="2857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4</xdr:col>
      <xdr:colOff>714375</xdr:colOff>
      <xdr:row>6</xdr:row>
      <xdr:rowOff>142875</xdr:rowOff>
    </xdr:from>
    <xdr:ext cx="161925" cy="285750"/>
    <xdr:sp fLocksText="0">
      <xdr:nvSpPr>
        <xdr:cNvPr id="15" name="テキスト ボックス 15"/>
        <xdr:cNvSpPr txBox="1">
          <a:spLocks noChangeArrowheads="1"/>
        </xdr:cNvSpPr>
      </xdr:nvSpPr>
      <xdr:spPr>
        <a:xfrm>
          <a:off x="5362575" y="1314450"/>
          <a:ext cx="161925" cy="2857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19050</xdr:rowOff>
    </xdr:from>
    <xdr:to>
      <xdr:col>1</xdr:col>
      <xdr:colOff>9525</xdr:colOff>
      <xdr:row>5</xdr:row>
      <xdr:rowOff>0</xdr:rowOff>
    </xdr:to>
    <xdr:sp>
      <xdr:nvSpPr>
        <xdr:cNvPr id="1" name="Line 1"/>
        <xdr:cNvSpPr>
          <a:spLocks/>
        </xdr:cNvSpPr>
      </xdr:nvSpPr>
      <xdr:spPr>
        <a:xfrm>
          <a:off x="19050" y="333375"/>
          <a:ext cx="35242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19050</xdr:colOff>
      <xdr:row>2</xdr:row>
      <xdr:rowOff>19050</xdr:rowOff>
    </xdr:from>
    <xdr:to>
      <xdr:col>1</xdr:col>
      <xdr:colOff>9525</xdr:colOff>
      <xdr:row>5</xdr:row>
      <xdr:rowOff>0</xdr:rowOff>
    </xdr:to>
    <xdr:sp>
      <xdr:nvSpPr>
        <xdr:cNvPr id="2" name="Line 3"/>
        <xdr:cNvSpPr>
          <a:spLocks/>
        </xdr:cNvSpPr>
      </xdr:nvSpPr>
      <xdr:spPr>
        <a:xfrm>
          <a:off x="19050" y="333375"/>
          <a:ext cx="35242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19050</xdr:colOff>
      <xdr:row>2</xdr:row>
      <xdr:rowOff>19050</xdr:rowOff>
    </xdr:from>
    <xdr:to>
      <xdr:col>1</xdr:col>
      <xdr:colOff>9525</xdr:colOff>
      <xdr:row>5</xdr:row>
      <xdr:rowOff>0</xdr:rowOff>
    </xdr:to>
    <xdr:sp>
      <xdr:nvSpPr>
        <xdr:cNvPr id="3" name="Line 1"/>
        <xdr:cNvSpPr>
          <a:spLocks/>
        </xdr:cNvSpPr>
      </xdr:nvSpPr>
      <xdr:spPr>
        <a:xfrm>
          <a:off x="19050" y="333375"/>
          <a:ext cx="35242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19050</xdr:colOff>
      <xdr:row>2</xdr:row>
      <xdr:rowOff>19050</xdr:rowOff>
    </xdr:from>
    <xdr:to>
      <xdr:col>1</xdr:col>
      <xdr:colOff>9525</xdr:colOff>
      <xdr:row>5</xdr:row>
      <xdr:rowOff>0</xdr:rowOff>
    </xdr:to>
    <xdr:sp>
      <xdr:nvSpPr>
        <xdr:cNvPr id="4" name="Line 3"/>
        <xdr:cNvSpPr>
          <a:spLocks/>
        </xdr:cNvSpPr>
      </xdr:nvSpPr>
      <xdr:spPr>
        <a:xfrm>
          <a:off x="19050" y="333375"/>
          <a:ext cx="35242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19050</xdr:colOff>
      <xdr:row>2</xdr:row>
      <xdr:rowOff>19050</xdr:rowOff>
    </xdr:from>
    <xdr:to>
      <xdr:col>1</xdr:col>
      <xdr:colOff>9525</xdr:colOff>
      <xdr:row>5</xdr:row>
      <xdr:rowOff>0</xdr:rowOff>
    </xdr:to>
    <xdr:sp>
      <xdr:nvSpPr>
        <xdr:cNvPr id="5" name="Line 1"/>
        <xdr:cNvSpPr>
          <a:spLocks/>
        </xdr:cNvSpPr>
      </xdr:nvSpPr>
      <xdr:spPr>
        <a:xfrm>
          <a:off x="19050" y="333375"/>
          <a:ext cx="35242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19050</xdr:colOff>
      <xdr:row>2</xdr:row>
      <xdr:rowOff>19050</xdr:rowOff>
    </xdr:from>
    <xdr:to>
      <xdr:col>1</xdr:col>
      <xdr:colOff>9525</xdr:colOff>
      <xdr:row>5</xdr:row>
      <xdr:rowOff>0</xdr:rowOff>
    </xdr:to>
    <xdr:sp>
      <xdr:nvSpPr>
        <xdr:cNvPr id="6" name="Line 3"/>
        <xdr:cNvSpPr>
          <a:spLocks/>
        </xdr:cNvSpPr>
      </xdr:nvSpPr>
      <xdr:spPr>
        <a:xfrm>
          <a:off x="19050" y="333375"/>
          <a:ext cx="35242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19050</xdr:colOff>
      <xdr:row>2</xdr:row>
      <xdr:rowOff>19050</xdr:rowOff>
    </xdr:from>
    <xdr:to>
      <xdr:col>1</xdr:col>
      <xdr:colOff>9525</xdr:colOff>
      <xdr:row>5</xdr:row>
      <xdr:rowOff>0</xdr:rowOff>
    </xdr:to>
    <xdr:sp>
      <xdr:nvSpPr>
        <xdr:cNvPr id="7" name="Line 1"/>
        <xdr:cNvSpPr>
          <a:spLocks/>
        </xdr:cNvSpPr>
      </xdr:nvSpPr>
      <xdr:spPr>
        <a:xfrm>
          <a:off x="19050" y="333375"/>
          <a:ext cx="35242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19050</xdr:colOff>
      <xdr:row>2</xdr:row>
      <xdr:rowOff>19050</xdr:rowOff>
    </xdr:from>
    <xdr:to>
      <xdr:col>1</xdr:col>
      <xdr:colOff>9525</xdr:colOff>
      <xdr:row>5</xdr:row>
      <xdr:rowOff>0</xdr:rowOff>
    </xdr:to>
    <xdr:sp>
      <xdr:nvSpPr>
        <xdr:cNvPr id="8" name="Line 3"/>
        <xdr:cNvSpPr>
          <a:spLocks/>
        </xdr:cNvSpPr>
      </xdr:nvSpPr>
      <xdr:spPr>
        <a:xfrm>
          <a:off x="19050" y="333375"/>
          <a:ext cx="35242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6</xdr:row>
      <xdr:rowOff>0</xdr:rowOff>
    </xdr:to>
    <xdr:sp>
      <xdr:nvSpPr>
        <xdr:cNvPr id="1" name="Line 3"/>
        <xdr:cNvSpPr>
          <a:spLocks/>
        </xdr:cNvSpPr>
      </xdr:nvSpPr>
      <xdr:spPr>
        <a:xfrm>
          <a:off x="0" y="314325"/>
          <a:ext cx="342900" cy="2095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0</xdr:rowOff>
    </xdr:from>
    <xdr:to>
      <xdr:col>1</xdr:col>
      <xdr:colOff>0</xdr:colOff>
      <xdr:row>6</xdr:row>
      <xdr:rowOff>0</xdr:rowOff>
    </xdr:to>
    <xdr:sp>
      <xdr:nvSpPr>
        <xdr:cNvPr id="2" name="Line 3"/>
        <xdr:cNvSpPr>
          <a:spLocks/>
        </xdr:cNvSpPr>
      </xdr:nvSpPr>
      <xdr:spPr>
        <a:xfrm>
          <a:off x="0" y="314325"/>
          <a:ext cx="342900" cy="2095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28575</xdr:rowOff>
    </xdr:from>
    <xdr:to>
      <xdr:col>1</xdr:col>
      <xdr:colOff>0</xdr:colOff>
      <xdr:row>4</xdr:row>
      <xdr:rowOff>0</xdr:rowOff>
    </xdr:to>
    <xdr:sp>
      <xdr:nvSpPr>
        <xdr:cNvPr id="1" name="Line 1"/>
        <xdr:cNvSpPr>
          <a:spLocks/>
        </xdr:cNvSpPr>
      </xdr:nvSpPr>
      <xdr:spPr>
        <a:xfrm>
          <a:off x="19050" y="342900"/>
          <a:ext cx="523875" cy="619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19050</xdr:colOff>
      <xdr:row>2</xdr:row>
      <xdr:rowOff>28575</xdr:rowOff>
    </xdr:from>
    <xdr:to>
      <xdr:col>1</xdr:col>
      <xdr:colOff>0</xdr:colOff>
      <xdr:row>4</xdr:row>
      <xdr:rowOff>0</xdr:rowOff>
    </xdr:to>
    <xdr:sp>
      <xdr:nvSpPr>
        <xdr:cNvPr id="2" name="Line 2"/>
        <xdr:cNvSpPr>
          <a:spLocks/>
        </xdr:cNvSpPr>
      </xdr:nvSpPr>
      <xdr:spPr>
        <a:xfrm>
          <a:off x="19050" y="342900"/>
          <a:ext cx="523875" cy="619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19050</xdr:colOff>
      <xdr:row>2</xdr:row>
      <xdr:rowOff>28575</xdr:rowOff>
    </xdr:from>
    <xdr:to>
      <xdr:col>1</xdr:col>
      <xdr:colOff>0</xdr:colOff>
      <xdr:row>4</xdr:row>
      <xdr:rowOff>0</xdr:rowOff>
    </xdr:to>
    <xdr:sp>
      <xdr:nvSpPr>
        <xdr:cNvPr id="3" name="Line 1"/>
        <xdr:cNvSpPr>
          <a:spLocks/>
        </xdr:cNvSpPr>
      </xdr:nvSpPr>
      <xdr:spPr>
        <a:xfrm>
          <a:off x="19050" y="342900"/>
          <a:ext cx="523875" cy="619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19050</xdr:colOff>
      <xdr:row>2</xdr:row>
      <xdr:rowOff>28575</xdr:rowOff>
    </xdr:from>
    <xdr:to>
      <xdr:col>1</xdr:col>
      <xdr:colOff>0</xdr:colOff>
      <xdr:row>4</xdr:row>
      <xdr:rowOff>0</xdr:rowOff>
    </xdr:to>
    <xdr:sp>
      <xdr:nvSpPr>
        <xdr:cNvPr id="4" name="Line 2"/>
        <xdr:cNvSpPr>
          <a:spLocks/>
        </xdr:cNvSpPr>
      </xdr:nvSpPr>
      <xdr:spPr>
        <a:xfrm>
          <a:off x="19050" y="342900"/>
          <a:ext cx="523875" cy="619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1</xdr:col>
      <xdr:colOff>0</xdr:colOff>
      <xdr:row>4</xdr:row>
      <xdr:rowOff>0</xdr:rowOff>
    </xdr:to>
    <xdr:sp>
      <xdr:nvSpPr>
        <xdr:cNvPr id="1" name="Line 1"/>
        <xdr:cNvSpPr>
          <a:spLocks/>
        </xdr:cNvSpPr>
      </xdr:nvSpPr>
      <xdr:spPr>
        <a:xfrm>
          <a:off x="0" y="323850"/>
          <a:ext cx="657225"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123825</xdr:rowOff>
    </xdr:from>
    <xdr:to>
      <xdr:col>1</xdr:col>
      <xdr:colOff>0</xdr:colOff>
      <xdr:row>3</xdr:row>
      <xdr:rowOff>219075</xdr:rowOff>
    </xdr:to>
    <xdr:sp>
      <xdr:nvSpPr>
        <xdr:cNvPr id="2" name="Line 1"/>
        <xdr:cNvSpPr>
          <a:spLocks/>
        </xdr:cNvSpPr>
      </xdr:nvSpPr>
      <xdr:spPr>
        <a:xfrm>
          <a:off x="0" y="314325"/>
          <a:ext cx="657225"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1</xdr:col>
      <xdr:colOff>0</xdr:colOff>
      <xdr:row>4</xdr:row>
      <xdr:rowOff>0</xdr:rowOff>
    </xdr:to>
    <xdr:sp>
      <xdr:nvSpPr>
        <xdr:cNvPr id="1" name="Line 3"/>
        <xdr:cNvSpPr>
          <a:spLocks/>
        </xdr:cNvSpPr>
      </xdr:nvSpPr>
      <xdr:spPr>
        <a:xfrm>
          <a:off x="0" y="390525"/>
          <a:ext cx="942975" cy="581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4</xdr:row>
      <xdr:rowOff>0</xdr:rowOff>
    </xdr:to>
    <xdr:sp>
      <xdr:nvSpPr>
        <xdr:cNvPr id="1" name="Line 1"/>
        <xdr:cNvSpPr>
          <a:spLocks/>
        </xdr:cNvSpPr>
      </xdr:nvSpPr>
      <xdr:spPr>
        <a:xfrm>
          <a:off x="0" y="314325"/>
          <a:ext cx="409575"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0</xdr:rowOff>
    </xdr:from>
    <xdr:to>
      <xdr:col>1</xdr:col>
      <xdr:colOff>0</xdr:colOff>
      <xdr:row>4</xdr:row>
      <xdr:rowOff>0</xdr:rowOff>
    </xdr:to>
    <xdr:sp>
      <xdr:nvSpPr>
        <xdr:cNvPr id="2" name="Line 1"/>
        <xdr:cNvSpPr>
          <a:spLocks/>
        </xdr:cNvSpPr>
      </xdr:nvSpPr>
      <xdr:spPr>
        <a:xfrm>
          <a:off x="0" y="314325"/>
          <a:ext cx="409575"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0</xdr:rowOff>
    </xdr:from>
    <xdr:to>
      <xdr:col>1</xdr:col>
      <xdr:colOff>0</xdr:colOff>
      <xdr:row>4</xdr:row>
      <xdr:rowOff>0</xdr:rowOff>
    </xdr:to>
    <xdr:sp>
      <xdr:nvSpPr>
        <xdr:cNvPr id="3" name="Line 1"/>
        <xdr:cNvSpPr>
          <a:spLocks/>
        </xdr:cNvSpPr>
      </xdr:nvSpPr>
      <xdr:spPr>
        <a:xfrm>
          <a:off x="0" y="314325"/>
          <a:ext cx="409575"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714375</xdr:colOff>
      <xdr:row>4</xdr:row>
      <xdr:rowOff>200025</xdr:rowOff>
    </xdr:to>
    <xdr:sp>
      <xdr:nvSpPr>
        <xdr:cNvPr id="1" name="Line 1"/>
        <xdr:cNvSpPr>
          <a:spLocks/>
        </xdr:cNvSpPr>
      </xdr:nvSpPr>
      <xdr:spPr>
        <a:xfrm>
          <a:off x="0" y="314325"/>
          <a:ext cx="714375" cy="619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0</xdr:rowOff>
    </xdr:from>
    <xdr:to>
      <xdr:col>0</xdr:col>
      <xdr:colOff>714375</xdr:colOff>
      <xdr:row>4</xdr:row>
      <xdr:rowOff>200025</xdr:rowOff>
    </xdr:to>
    <xdr:sp>
      <xdr:nvSpPr>
        <xdr:cNvPr id="2" name="Line 1"/>
        <xdr:cNvSpPr>
          <a:spLocks/>
        </xdr:cNvSpPr>
      </xdr:nvSpPr>
      <xdr:spPr>
        <a:xfrm>
          <a:off x="0" y="314325"/>
          <a:ext cx="714375" cy="619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0</xdr:rowOff>
    </xdr:from>
    <xdr:to>
      <xdr:col>0</xdr:col>
      <xdr:colOff>714375</xdr:colOff>
      <xdr:row>4</xdr:row>
      <xdr:rowOff>200025</xdr:rowOff>
    </xdr:to>
    <xdr:sp>
      <xdr:nvSpPr>
        <xdr:cNvPr id="3" name="Line 1"/>
        <xdr:cNvSpPr>
          <a:spLocks/>
        </xdr:cNvSpPr>
      </xdr:nvSpPr>
      <xdr:spPr>
        <a:xfrm>
          <a:off x="0" y="314325"/>
          <a:ext cx="714375" cy="619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0</xdr:rowOff>
    </xdr:from>
    <xdr:to>
      <xdr:col>0</xdr:col>
      <xdr:colOff>714375</xdr:colOff>
      <xdr:row>4</xdr:row>
      <xdr:rowOff>200025</xdr:rowOff>
    </xdr:to>
    <xdr:sp>
      <xdr:nvSpPr>
        <xdr:cNvPr id="4" name="Line 1"/>
        <xdr:cNvSpPr>
          <a:spLocks/>
        </xdr:cNvSpPr>
      </xdr:nvSpPr>
      <xdr:spPr>
        <a:xfrm>
          <a:off x="0" y="314325"/>
          <a:ext cx="714375" cy="619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0</xdr:rowOff>
    </xdr:from>
    <xdr:to>
      <xdr:col>0</xdr:col>
      <xdr:colOff>714375</xdr:colOff>
      <xdr:row>4</xdr:row>
      <xdr:rowOff>200025</xdr:rowOff>
    </xdr:to>
    <xdr:sp>
      <xdr:nvSpPr>
        <xdr:cNvPr id="5" name="Line 1"/>
        <xdr:cNvSpPr>
          <a:spLocks/>
        </xdr:cNvSpPr>
      </xdr:nvSpPr>
      <xdr:spPr>
        <a:xfrm>
          <a:off x="0" y="314325"/>
          <a:ext cx="714375" cy="619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0</xdr:rowOff>
    </xdr:from>
    <xdr:to>
      <xdr:col>0</xdr:col>
      <xdr:colOff>714375</xdr:colOff>
      <xdr:row>4</xdr:row>
      <xdr:rowOff>200025</xdr:rowOff>
    </xdr:to>
    <xdr:sp>
      <xdr:nvSpPr>
        <xdr:cNvPr id="6" name="Line 1"/>
        <xdr:cNvSpPr>
          <a:spLocks/>
        </xdr:cNvSpPr>
      </xdr:nvSpPr>
      <xdr:spPr>
        <a:xfrm>
          <a:off x="0" y="314325"/>
          <a:ext cx="714375" cy="619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0</xdr:rowOff>
    </xdr:from>
    <xdr:to>
      <xdr:col>0</xdr:col>
      <xdr:colOff>714375</xdr:colOff>
      <xdr:row>4</xdr:row>
      <xdr:rowOff>200025</xdr:rowOff>
    </xdr:to>
    <xdr:sp>
      <xdr:nvSpPr>
        <xdr:cNvPr id="7" name="Line 1"/>
        <xdr:cNvSpPr>
          <a:spLocks/>
        </xdr:cNvSpPr>
      </xdr:nvSpPr>
      <xdr:spPr>
        <a:xfrm>
          <a:off x="0" y="314325"/>
          <a:ext cx="714375" cy="619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0</xdr:rowOff>
    </xdr:from>
    <xdr:to>
      <xdr:col>0</xdr:col>
      <xdr:colOff>714375</xdr:colOff>
      <xdr:row>4</xdr:row>
      <xdr:rowOff>200025</xdr:rowOff>
    </xdr:to>
    <xdr:sp>
      <xdr:nvSpPr>
        <xdr:cNvPr id="8" name="Line 1"/>
        <xdr:cNvSpPr>
          <a:spLocks/>
        </xdr:cNvSpPr>
      </xdr:nvSpPr>
      <xdr:spPr>
        <a:xfrm>
          <a:off x="0" y="314325"/>
          <a:ext cx="714375" cy="619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0</xdr:rowOff>
    </xdr:from>
    <xdr:to>
      <xdr:col>0</xdr:col>
      <xdr:colOff>714375</xdr:colOff>
      <xdr:row>4</xdr:row>
      <xdr:rowOff>200025</xdr:rowOff>
    </xdr:to>
    <xdr:sp>
      <xdr:nvSpPr>
        <xdr:cNvPr id="9" name="Line 1"/>
        <xdr:cNvSpPr>
          <a:spLocks/>
        </xdr:cNvSpPr>
      </xdr:nvSpPr>
      <xdr:spPr>
        <a:xfrm>
          <a:off x="0" y="314325"/>
          <a:ext cx="714375" cy="619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19050</xdr:rowOff>
    </xdr:from>
    <xdr:to>
      <xdr:col>1</xdr:col>
      <xdr:colOff>9525</xdr:colOff>
      <xdr:row>5</xdr:row>
      <xdr:rowOff>0</xdr:rowOff>
    </xdr:to>
    <xdr:sp>
      <xdr:nvSpPr>
        <xdr:cNvPr id="1" name="Line 1"/>
        <xdr:cNvSpPr>
          <a:spLocks/>
        </xdr:cNvSpPr>
      </xdr:nvSpPr>
      <xdr:spPr>
        <a:xfrm>
          <a:off x="9525" y="457200"/>
          <a:ext cx="83820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11</xdr:row>
      <xdr:rowOff>19050</xdr:rowOff>
    </xdr:from>
    <xdr:to>
      <xdr:col>0</xdr:col>
      <xdr:colOff>828675</xdr:colOff>
      <xdr:row>12</xdr:row>
      <xdr:rowOff>209550</xdr:rowOff>
    </xdr:to>
    <xdr:sp>
      <xdr:nvSpPr>
        <xdr:cNvPr id="2" name="Line 2"/>
        <xdr:cNvSpPr>
          <a:spLocks/>
        </xdr:cNvSpPr>
      </xdr:nvSpPr>
      <xdr:spPr>
        <a:xfrm>
          <a:off x="9525" y="2143125"/>
          <a:ext cx="819150"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3</xdr:row>
      <xdr:rowOff>19050</xdr:rowOff>
    </xdr:from>
    <xdr:to>
      <xdr:col>1</xdr:col>
      <xdr:colOff>9525</xdr:colOff>
      <xdr:row>5</xdr:row>
      <xdr:rowOff>0</xdr:rowOff>
    </xdr:to>
    <xdr:sp>
      <xdr:nvSpPr>
        <xdr:cNvPr id="3" name="Line 3"/>
        <xdr:cNvSpPr>
          <a:spLocks/>
        </xdr:cNvSpPr>
      </xdr:nvSpPr>
      <xdr:spPr>
        <a:xfrm>
          <a:off x="9525" y="457200"/>
          <a:ext cx="83820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3</xdr:row>
      <xdr:rowOff>19050</xdr:rowOff>
    </xdr:from>
    <xdr:to>
      <xdr:col>1</xdr:col>
      <xdr:colOff>9525</xdr:colOff>
      <xdr:row>5</xdr:row>
      <xdr:rowOff>0</xdr:rowOff>
    </xdr:to>
    <xdr:sp>
      <xdr:nvSpPr>
        <xdr:cNvPr id="4" name="Line 1"/>
        <xdr:cNvSpPr>
          <a:spLocks/>
        </xdr:cNvSpPr>
      </xdr:nvSpPr>
      <xdr:spPr>
        <a:xfrm>
          <a:off x="9525" y="457200"/>
          <a:ext cx="83820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11</xdr:row>
      <xdr:rowOff>19050</xdr:rowOff>
    </xdr:from>
    <xdr:to>
      <xdr:col>0</xdr:col>
      <xdr:colOff>828675</xdr:colOff>
      <xdr:row>12</xdr:row>
      <xdr:rowOff>209550</xdr:rowOff>
    </xdr:to>
    <xdr:sp>
      <xdr:nvSpPr>
        <xdr:cNvPr id="5" name="Line 2"/>
        <xdr:cNvSpPr>
          <a:spLocks/>
        </xdr:cNvSpPr>
      </xdr:nvSpPr>
      <xdr:spPr>
        <a:xfrm>
          <a:off x="9525" y="2143125"/>
          <a:ext cx="819150"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3</xdr:row>
      <xdr:rowOff>19050</xdr:rowOff>
    </xdr:from>
    <xdr:to>
      <xdr:col>1</xdr:col>
      <xdr:colOff>9525</xdr:colOff>
      <xdr:row>5</xdr:row>
      <xdr:rowOff>0</xdr:rowOff>
    </xdr:to>
    <xdr:sp>
      <xdr:nvSpPr>
        <xdr:cNvPr id="6" name="Line 3"/>
        <xdr:cNvSpPr>
          <a:spLocks/>
        </xdr:cNvSpPr>
      </xdr:nvSpPr>
      <xdr:spPr>
        <a:xfrm>
          <a:off x="9525" y="457200"/>
          <a:ext cx="83820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3</xdr:row>
      <xdr:rowOff>19050</xdr:rowOff>
    </xdr:from>
    <xdr:to>
      <xdr:col>1</xdr:col>
      <xdr:colOff>9525</xdr:colOff>
      <xdr:row>5</xdr:row>
      <xdr:rowOff>0</xdr:rowOff>
    </xdr:to>
    <xdr:sp>
      <xdr:nvSpPr>
        <xdr:cNvPr id="7" name="Line 1"/>
        <xdr:cNvSpPr>
          <a:spLocks/>
        </xdr:cNvSpPr>
      </xdr:nvSpPr>
      <xdr:spPr>
        <a:xfrm>
          <a:off x="9525" y="457200"/>
          <a:ext cx="83820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11</xdr:row>
      <xdr:rowOff>19050</xdr:rowOff>
    </xdr:from>
    <xdr:to>
      <xdr:col>0</xdr:col>
      <xdr:colOff>828675</xdr:colOff>
      <xdr:row>12</xdr:row>
      <xdr:rowOff>209550</xdr:rowOff>
    </xdr:to>
    <xdr:sp>
      <xdr:nvSpPr>
        <xdr:cNvPr id="8" name="Line 2"/>
        <xdr:cNvSpPr>
          <a:spLocks/>
        </xdr:cNvSpPr>
      </xdr:nvSpPr>
      <xdr:spPr>
        <a:xfrm>
          <a:off x="9525" y="2143125"/>
          <a:ext cx="819150"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3</xdr:row>
      <xdr:rowOff>19050</xdr:rowOff>
    </xdr:from>
    <xdr:to>
      <xdr:col>1</xdr:col>
      <xdr:colOff>9525</xdr:colOff>
      <xdr:row>5</xdr:row>
      <xdr:rowOff>0</xdr:rowOff>
    </xdr:to>
    <xdr:sp>
      <xdr:nvSpPr>
        <xdr:cNvPr id="9" name="Line 3"/>
        <xdr:cNvSpPr>
          <a:spLocks/>
        </xdr:cNvSpPr>
      </xdr:nvSpPr>
      <xdr:spPr>
        <a:xfrm>
          <a:off x="9525" y="457200"/>
          <a:ext cx="83820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3</xdr:row>
      <xdr:rowOff>19050</xdr:rowOff>
    </xdr:from>
    <xdr:to>
      <xdr:col>1</xdr:col>
      <xdr:colOff>9525</xdr:colOff>
      <xdr:row>5</xdr:row>
      <xdr:rowOff>0</xdr:rowOff>
    </xdr:to>
    <xdr:sp>
      <xdr:nvSpPr>
        <xdr:cNvPr id="10" name="Line 1"/>
        <xdr:cNvSpPr>
          <a:spLocks/>
        </xdr:cNvSpPr>
      </xdr:nvSpPr>
      <xdr:spPr>
        <a:xfrm>
          <a:off x="9525" y="457200"/>
          <a:ext cx="83820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11</xdr:row>
      <xdr:rowOff>19050</xdr:rowOff>
    </xdr:from>
    <xdr:to>
      <xdr:col>0</xdr:col>
      <xdr:colOff>828675</xdr:colOff>
      <xdr:row>12</xdr:row>
      <xdr:rowOff>209550</xdr:rowOff>
    </xdr:to>
    <xdr:sp>
      <xdr:nvSpPr>
        <xdr:cNvPr id="11" name="Line 2"/>
        <xdr:cNvSpPr>
          <a:spLocks/>
        </xdr:cNvSpPr>
      </xdr:nvSpPr>
      <xdr:spPr>
        <a:xfrm>
          <a:off x="9525" y="2143125"/>
          <a:ext cx="819150"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3</xdr:row>
      <xdr:rowOff>19050</xdr:rowOff>
    </xdr:from>
    <xdr:to>
      <xdr:col>1</xdr:col>
      <xdr:colOff>9525</xdr:colOff>
      <xdr:row>5</xdr:row>
      <xdr:rowOff>0</xdr:rowOff>
    </xdr:to>
    <xdr:sp>
      <xdr:nvSpPr>
        <xdr:cNvPr id="12" name="Line 3"/>
        <xdr:cNvSpPr>
          <a:spLocks/>
        </xdr:cNvSpPr>
      </xdr:nvSpPr>
      <xdr:spPr>
        <a:xfrm>
          <a:off x="9525" y="457200"/>
          <a:ext cx="83820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3</xdr:row>
      <xdr:rowOff>19050</xdr:rowOff>
    </xdr:from>
    <xdr:to>
      <xdr:col>1</xdr:col>
      <xdr:colOff>9525</xdr:colOff>
      <xdr:row>5</xdr:row>
      <xdr:rowOff>0</xdr:rowOff>
    </xdr:to>
    <xdr:sp>
      <xdr:nvSpPr>
        <xdr:cNvPr id="13" name="Line 1"/>
        <xdr:cNvSpPr>
          <a:spLocks/>
        </xdr:cNvSpPr>
      </xdr:nvSpPr>
      <xdr:spPr>
        <a:xfrm>
          <a:off x="9525" y="457200"/>
          <a:ext cx="83820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11</xdr:row>
      <xdr:rowOff>19050</xdr:rowOff>
    </xdr:from>
    <xdr:to>
      <xdr:col>0</xdr:col>
      <xdr:colOff>828675</xdr:colOff>
      <xdr:row>12</xdr:row>
      <xdr:rowOff>209550</xdr:rowOff>
    </xdr:to>
    <xdr:sp>
      <xdr:nvSpPr>
        <xdr:cNvPr id="14" name="Line 2"/>
        <xdr:cNvSpPr>
          <a:spLocks/>
        </xdr:cNvSpPr>
      </xdr:nvSpPr>
      <xdr:spPr>
        <a:xfrm>
          <a:off x="9525" y="2143125"/>
          <a:ext cx="819150"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3</xdr:row>
      <xdr:rowOff>19050</xdr:rowOff>
    </xdr:from>
    <xdr:to>
      <xdr:col>1</xdr:col>
      <xdr:colOff>9525</xdr:colOff>
      <xdr:row>5</xdr:row>
      <xdr:rowOff>0</xdr:rowOff>
    </xdr:to>
    <xdr:sp>
      <xdr:nvSpPr>
        <xdr:cNvPr id="15" name="Line 3"/>
        <xdr:cNvSpPr>
          <a:spLocks/>
        </xdr:cNvSpPr>
      </xdr:nvSpPr>
      <xdr:spPr>
        <a:xfrm>
          <a:off x="9525" y="457200"/>
          <a:ext cx="83820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28575</xdr:rowOff>
    </xdr:from>
    <xdr:to>
      <xdr:col>1</xdr:col>
      <xdr:colOff>9525</xdr:colOff>
      <xdr:row>4</xdr:row>
      <xdr:rowOff>0</xdr:rowOff>
    </xdr:to>
    <xdr:sp>
      <xdr:nvSpPr>
        <xdr:cNvPr id="1" name="Line 1"/>
        <xdr:cNvSpPr>
          <a:spLocks/>
        </xdr:cNvSpPr>
      </xdr:nvSpPr>
      <xdr:spPr>
        <a:xfrm>
          <a:off x="19050" y="342900"/>
          <a:ext cx="714375"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19050</xdr:colOff>
      <xdr:row>2</xdr:row>
      <xdr:rowOff>28575</xdr:rowOff>
    </xdr:from>
    <xdr:to>
      <xdr:col>1</xdr:col>
      <xdr:colOff>9525</xdr:colOff>
      <xdr:row>4</xdr:row>
      <xdr:rowOff>0</xdr:rowOff>
    </xdr:to>
    <xdr:sp>
      <xdr:nvSpPr>
        <xdr:cNvPr id="2" name="Line 2"/>
        <xdr:cNvSpPr>
          <a:spLocks/>
        </xdr:cNvSpPr>
      </xdr:nvSpPr>
      <xdr:spPr>
        <a:xfrm>
          <a:off x="19050" y="342900"/>
          <a:ext cx="714375"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19050</xdr:colOff>
      <xdr:row>2</xdr:row>
      <xdr:rowOff>28575</xdr:rowOff>
    </xdr:from>
    <xdr:to>
      <xdr:col>1</xdr:col>
      <xdr:colOff>9525</xdr:colOff>
      <xdr:row>4</xdr:row>
      <xdr:rowOff>0</xdr:rowOff>
    </xdr:to>
    <xdr:sp>
      <xdr:nvSpPr>
        <xdr:cNvPr id="3" name="Line 3"/>
        <xdr:cNvSpPr>
          <a:spLocks/>
        </xdr:cNvSpPr>
      </xdr:nvSpPr>
      <xdr:spPr>
        <a:xfrm>
          <a:off x="19050" y="342900"/>
          <a:ext cx="714375"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19050</xdr:colOff>
      <xdr:row>2</xdr:row>
      <xdr:rowOff>28575</xdr:rowOff>
    </xdr:from>
    <xdr:to>
      <xdr:col>1</xdr:col>
      <xdr:colOff>9525</xdr:colOff>
      <xdr:row>4</xdr:row>
      <xdr:rowOff>0</xdr:rowOff>
    </xdr:to>
    <xdr:sp>
      <xdr:nvSpPr>
        <xdr:cNvPr id="4" name="Line 4"/>
        <xdr:cNvSpPr>
          <a:spLocks/>
        </xdr:cNvSpPr>
      </xdr:nvSpPr>
      <xdr:spPr>
        <a:xfrm>
          <a:off x="19050" y="342900"/>
          <a:ext cx="714375"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19050</xdr:colOff>
      <xdr:row>2</xdr:row>
      <xdr:rowOff>28575</xdr:rowOff>
    </xdr:from>
    <xdr:to>
      <xdr:col>1</xdr:col>
      <xdr:colOff>9525</xdr:colOff>
      <xdr:row>4</xdr:row>
      <xdr:rowOff>0</xdr:rowOff>
    </xdr:to>
    <xdr:sp>
      <xdr:nvSpPr>
        <xdr:cNvPr id="5" name="Line 1"/>
        <xdr:cNvSpPr>
          <a:spLocks/>
        </xdr:cNvSpPr>
      </xdr:nvSpPr>
      <xdr:spPr>
        <a:xfrm>
          <a:off x="19050" y="342900"/>
          <a:ext cx="714375"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19050</xdr:colOff>
      <xdr:row>2</xdr:row>
      <xdr:rowOff>28575</xdr:rowOff>
    </xdr:from>
    <xdr:to>
      <xdr:col>1</xdr:col>
      <xdr:colOff>9525</xdr:colOff>
      <xdr:row>4</xdr:row>
      <xdr:rowOff>0</xdr:rowOff>
    </xdr:to>
    <xdr:sp>
      <xdr:nvSpPr>
        <xdr:cNvPr id="6" name="Line 2"/>
        <xdr:cNvSpPr>
          <a:spLocks/>
        </xdr:cNvSpPr>
      </xdr:nvSpPr>
      <xdr:spPr>
        <a:xfrm>
          <a:off x="19050" y="342900"/>
          <a:ext cx="714375"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19050</xdr:colOff>
      <xdr:row>2</xdr:row>
      <xdr:rowOff>28575</xdr:rowOff>
    </xdr:from>
    <xdr:to>
      <xdr:col>1</xdr:col>
      <xdr:colOff>9525</xdr:colOff>
      <xdr:row>4</xdr:row>
      <xdr:rowOff>0</xdr:rowOff>
    </xdr:to>
    <xdr:sp>
      <xdr:nvSpPr>
        <xdr:cNvPr id="7" name="Line 3"/>
        <xdr:cNvSpPr>
          <a:spLocks/>
        </xdr:cNvSpPr>
      </xdr:nvSpPr>
      <xdr:spPr>
        <a:xfrm>
          <a:off x="19050" y="342900"/>
          <a:ext cx="714375"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19050</xdr:colOff>
      <xdr:row>2</xdr:row>
      <xdr:rowOff>28575</xdr:rowOff>
    </xdr:from>
    <xdr:to>
      <xdr:col>1</xdr:col>
      <xdr:colOff>9525</xdr:colOff>
      <xdr:row>4</xdr:row>
      <xdr:rowOff>0</xdr:rowOff>
    </xdr:to>
    <xdr:sp>
      <xdr:nvSpPr>
        <xdr:cNvPr id="8" name="Line 4"/>
        <xdr:cNvSpPr>
          <a:spLocks/>
        </xdr:cNvSpPr>
      </xdr:nvSpPr>
      <xdr:spPr>
        <a:xfrm>
          <a:off x="19050" y="342900"/>
          <a:ext cx="714375"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19050</xdr:colOff>
      <xdr:row>2</xdr:row>
      <xdr:rowOff>28575</xdr:rowOff>
    </xdr:from>
    <xdr:to>
      <xdr:col>1</xdr:col>
      <xdr:colOff>9525</xdr:colOff>
      <xdr:row>4</xdr:row>
      <xdr:rowOff>0</xdr:rowOff>
    </xdr:to>
    <xdr:sp>
      <xdr:nvSpPr>
        <xdr:cNvPr id="9" name="Line 1"/>
        <xdr:cNvSpPr>
          <a:spLocks/>
        </xdr:cNvSpPr>
      </xdr:nvSpPr>
      <xdr:spPr>
        <a:xfrm>
          <a:off x="19050" y="342900"/>
          <a:ext cx="714375"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19050</xdr:colOff>
      <xdr:row>2</xdr:row>
      <xdr:rowOff>28575</xdr:rowOff>
    </xdr:from>
    <xdr:to>
      <xdr:col>1</xdr:col>
      <xdr:colOff>9525</xdr:colOff>
      <xdr:row>4</xdr:row>
      <xdr:rowOff>0</xdr:rowOff>
    </xdr:to>
    <xdr:sp>
      <xdr:nvSpPr>
        <xdr:cNvPr id="10" name="Line 2"/>
        <xdr:cNvSpPr>
          <a:spLocks/>
        </xdr:cNvSpPr>
      </xdr:nvSpPr>
      <xdr:spPr>
        <a:xfrm>
          <a:off x="19050" y="342900"/>
          <a:ext cx="714375"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19050</xdr:colOff>
      <xdr:row>2</xdr:row>
      <xdr:rowOff>28575</xdr:rowOff>
    </xdr:from>
    <xdr:to>
      <xdr:col>1</xdr:col>
      <xdr:colOff>9525</xdr:colOff>
      <xdr:row>4</xdr:row>
      <xdr:rowOff>0</xdr:rowOff>
    </xdr:to>
    <xdr:sp>
      <xdr:nvSpPr>
        <xdr:cNvPr id="11" name="Line 3"/>
        <xdr:cNvSpPr>
          <a:spLocks/>
        </xdr:cNvSpPr>
      </xdr:nvSpPr>
      <xdr:spPr>
        <a:xfrm>
          <a:off x="19050" y="342900"/>
          <a:ext cx="714375"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19050</xdr:colOff>
      <xdr:row>2</xdr:row>
      <xdr:rowOff>28575</xdr:rowOff>
    </xdr:from>
    <xdr:to>
      <xdr:col>1</xdr:col>
      <xdr:colOff>9525</xdr:colOff>
      <xdr:row>4</xdr:row>
      <xdr:rowOff>0</xdr:rowOff>
    </xdr:to>
    <xdr:sp>
      <xdr:nvSpPr>
        <xdr:cNvPr id="12" name="Line 4"/>
        <xdr:cNvSpPr>
          <a:spLocks/>
        </xdr:cNvSpPr>
      </xdr:nvSpPr>
      <xdr:spPr>
        <a:xfrm>
          <a:off x="19050" y="342900"/>
          <a:ext cx="714375"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9525</xdr:rowOff>
    </xdr:from>
    <xdr:to>
      <xdr:col>1</xdr:col>
      <xdr:colOff>0</xdr:colOff>
      <xdr:row>4</xdr:row>
      <xdr:rowOff>314325</xdr:rowOff>
    </xdr:to>
    <xdr:sp>
      <xdr:nvSpPr>
        <xdr:cNvPr id="1" name="Line 7"/>
        <xdr:cNvSpPr>
          <a:spLocks/>
        </xdr:cNvSpPr>
      </xdr:nvSpPr>
      <xdr:spPr>
        <a:xfrm flipH="1" flipV="1">
          <a:off x="0" y="552450"/>
          <a:ext cx="762000"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19</xdr:row>
      <xdr:rowOff>9525</xdr:rowOff>
    </xdr:from>
    <xdr:to>
      <xdr:col>1</xdr:col>
      <xdr:colOff>0</xdr:colOff>
      <xdr:row>20</xdr:row>
      <xdr:rowOff>314325</xdr:rowOff>
    </xdr:to>
    <xdr:sp>
      <xdr:nvSpPr>
        <xdr:cNvPr id="2" name="Line 8"/>
        <xdr:cNvSpPr>
          <a:spLocks/>
        </xdr:cNvSpPr>
      </xdr:nvSpPr>
      <xdr:spPr>
        <a:xfrm flipH="1" flipV="1">
          <a:off x="9525" y="3752850"/>
          <a:ext cx="752475"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3</xdr:row>
      <xdr:rowOff>9525</xdr:rowOff>
    </xdr:from>
    <xdr:to>
      <xdr:col>1</xdr:col>
      <xdr:colOff>0</xdr:colOff>
      <xdr:row>4</xdr:row>
      <xdr:rowOff>314325</xdr:rowOff>
    </xdr:to>
    <xdr:sp>
      <xdr:nvSpPr>
        <xdr:cNvPr id="3" name="Line 7"/>
        <xdr:cNvSpPr>
          <a:spLocks/>
        </xdr:cNvSpPr>
      </xdr:nvSpPr>
      <xdr:spPr>
        <a:xfrm flipH="1" flipV="1">
          <a:off x="0" y="552450"/>
          <a:ext cx="762000"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19</xdr:row>
      <xdr:rowOff>9525</xdr:rowOff>
    </xdr:from>
    <xdr:to>
      <xdr:col>1</xdr:col>
      <xdr:colOff>0</xdr:colOff>
      <xdr:row>20</xdr:row>
      <xdr:rowOff>314325</xdr:rowOff>
    </xdr:to>
    <xdr:sp>
      <xdr:nvSpPr>
        <xdr:cNvPr id="4" name="Line 8"/>
        <xdr:cNvSpPr>
          <a:spLocks/>
        </xdr:cNvSpPr>
      </xdr:nvSpPr>
      <xdr:spPr>
        <a:xfrm flipH="1" flipV="1">
          <a:off x="9525" y="3752850"/>
          <a:ext cx="752475"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3</xdr:row>
      <xdr:rowOff>9525</xdr:rowOff>
    </xdr:from>
    <xdr:to>
      <xdr:col>1</xdr:col>
      <xdr:colOff>0</xdr:colOff>
      <xdr:row>4</xdr:row>
      <xdr:rowOff>314325</xdr:rowOff>
    </xdr:to>
    <xdr:sp>
      <xdr:nvSpPr>
        <xdr:cNvPr id="5" name="Line 7"/>
        <xdr:cNvSpPr>
          <a:spLocks/>
        </xdr:cNvSpPr>
      </xdr:nvSpPr>
      <xdr:spPr>
        <a:xfrm flipH="1" flipV="1">
          <a:off x="0" y="552450"/>
          <a:ext cx="762000"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19</xdr:row>
      <xdr:rowOff>9525</xdr:rowOff>
    </xdr:from>
    <xdr:to>
      <xdr:col>1</xdr:col>
      <xdr:colOff>0</xdr:colOff>
      <xdr:row>20</xdr:row>
      <xdr:rowOff>314325</xdr:rowOff>
    </xdr:to>
    <xdr:sp>
      <xdr:nvSpPr>
        <xdr:cNvPr id="6" name="Line 8"/>
        <xdr:cNvSpPr>
          <a:spLocks/>
        </xdr:cNvSpPr>
      </xdr:nvSpPr>
      <xdr:spPr>
        <a:xfrm flipH="1" flipV="1">
          <a:off x="9525" y="3752850"/>
          <a:ext cx="752475"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3</xdr:row>
      <xdr:rowOff>9525</xdr:rowOff>
    </xdr:from>
    <xdr:to>
      <xdr:col>1</xdr:col>
      <xdr:colOff>0</xdr:colOff>
      <xdr:row>4</xdr:row>
      <xdr:rowOff>314325</xdr:rowOff>
    </xdr:to>
    <xdr:sp>
      <xdr:nvSpPr>
        <xdr:cNvPr id="7" name="Line 7"/>
        <xdr:cNvSpPr>
          <a:spLocks/>
        </xdr:cNvSpPr>
      </xdr:nvSpPr>
      <xdr:spPr>
        <a:xfrm flipH="1" flipV="1">
          <a:off x="0" y="552450"/>
          <a:ext cx="762000"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19</xdr:row>
      <xdr:rowOff>9525</xdr:rowOff>
    </xdr:from>
    <xdr:to>
      <xdr:col>1</xdr:col>
      <xdr:colOff>0</xdr:colOff>
      <xdr:row>20</xdr:row>
      <xdr:rowOff>314325</xdr:rowOff>
    </xdr:to>
    <xdr:sp>
      <xdr:nvSpPr>
        <xdr:cNvPr id="8" name="Line 8"/>
        <xdr:cNvSpPr>
          <a:spLocks/>
        </xdr:cNvSpPr>
      </xdr:nvSpPr>
      <xdr:spPr>
        <a:xfrm flipH="1" flipV="1">
          <a:off x="9525" y="3752850"/>
          <a:ext cx="752475"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3</xdr:row>
      <xdr:rowOff>9525</xdr:rowOff>
    </xdr:from>
    <xdr:to>
      <xdr:col>1</xdr:col>
      <xdr:colOff>0</xdr:colOff>
      <xdr:row>4</xdr:row>
      <xdr:rowOff>314325</xdr:rowOff>
    </xdr:to>
    <xdr:sp>
      <xdr:nvSpPr>
        <xdr:cNvPr id="9" name="Line 7"/>
        <xdr:cNvSpPr>
          <a:spLocks/>
        </xdr:cNvSpPr>
      </xdr:nvSpPr>
      <xdr:spPr>
        <a:xfrm flipH="1" flipV="1">
          <a:off x="0" y="552450"/>
          <a:ext cx="762000"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19</xdr:row>
      <xdr:rowOff>9525</xdr:rowOff>
    </xdr:from>
    <xdr:to>
      <xdr:col>1</xdr:col>
      <xdr:colOff>0</xdr:colOff>
      <xdr:row>20</xdr:row>
      <xdr:rowOff>314325</xdr:rowOff>
    </xdr:to>
    <xdr:sp>
      <xdr:nvSpPr>
        <xdr:cNvPr id="10" name="Line 8"/>
        <xdr:cNvSpPr>
          <a:spLocks/>
        </xdr:cNvSpPr>
      </xdr:nvSpPr>
      <xdr:spPr>
        <a:xfrm flipH="1" flipV="1">
          <a:off x="9525" y="3752850"/>
          <a:ext cx="752475"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1</xdr:col>
      <xdr:colOff>0</xdr:colOff>
      <xdr:row>3</xdr:row>
      <xdr:rowOff>200025</xdr:rowOff>
    </xdr:to>
    <xdr:sp>
      <xdr:nvSpPr>
        <xdr:cNvPr id="1" name="Line 2"/>
        <xdr:cNvSpPr>
          <a:spLocks/>
        </xdr:cNvSpPr>
      </xdr:nvSpPr>
      <xdr:spPr>
        <a:xfrm>
          <a:off x="9525" y="323850"/>
          <a:ext cx="1066800"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9525</xdr:rowOff>
    </xdr:from>
    <xdr:to>
      <xdr:col>1</xdr:col>
      <xdr:colOff>0</xdr:colOff>
      <xdr:row>3</xdr:row>
      <xdr:rowOff>200025</xdr:rowOff>
    </xdr:to>
    <xdr:sp>
      <xdr:nvSpPr>
        <xdr:cNvPr id="2" name="Line 7"/>
        <xdr:cNvSpPr>
          <a:spLocks/>
        </xdr:cNvSpPr>
      </xdr:nvSpPr>
      <xdr:spPr>
        <a:xfrm>
          <a:off x="9525" y="323850"/>
          <a:ext cx="1066800"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9525</xdr:rowOff>
    </xdr:from>
    <xdr:to>
      <xdr:col>1</xdr:col>
      <xdr:colOff>0</xdr:colOff>
      <xdr:row>3</xdr:row>
      <xdr:rowOff>200025</xdr:rowOff>
    </xdr:to>
    <xdr:sp>
      <xdr:nvSpPr>
        <xdr:cNvPr id="3" name="Line 12"/>
        <xdr:cNvSpPr>
          <a:spLocks/>
        </xdr:cNvSpPr>
      </xdr:nvSpPr>
      <xdr:spPr>
        <a:xfrm>
          <a:off x="9525" y="323850"/>
          <a:ext cx="1066800"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9525</xdr:rowOff>
    </xdr:from>
    <xdr:to>
      <xdr:col>1</xdr:col>
      <xdr:colOff>0</xdr:colOff>
      <xdr:row>3</xdr:row>
      <xdr:rowOff>200025</xdr:rowOff>
    </xdr:to>
    <xdr:sp>
      <xdr:nvSpPr>
        <xdr:cNvPr id="4" name="Line 2"/>
        <xdr:cNvSpPr>
          <a:spLocks/>
        </xdr:cNvSpPr>
      </xdr:nvSpPr>
      <xdr:spPr>
        <a:xfrm>
          <a:off x="9525" y="323850"/>
          <a:ext cx="1066800"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9525</xdr:rowOff>
    </xdr:from>
    <xdr:to>
      <xdr:col>1</xdr:col>
      <xdr:colOff>0</xdr:colOff>
      <xdr:row>3</xdr:row>
      <xdr:rowOff>200025</xdr:rowOff>
    </xdr:to>
    <xdr:sp>
      <xdr:nvSpPr>
        <xdr:cNvPr id="5" name="Line 7"/>
        <xdr:cNvSpPr>
          <a:spLocks/>
        </xdr:cNvSpPr>
      </xdr:nvSpPr>
      <xdr:spPr>
        <a:xfrm>
          <a:off x="9525" y="323850"/>
          <a:ext cx="1066800"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9525</xdr:rowOff>
    </xdr:from>
    <xdr:to>
      <xdr:col>1</xdr:col>
      <xdr:colOff>0</xdr:colOff>
      <xdr:row>3</xdr:row>
      <xdr:rowOff>200025</xdr:rowOff>
    </xdr:to>
    <xdr:sp>
      <xdr:nvSpPr>
        <xdr:cNvPr id="6" name="Line 12"/>
        <xdr:cNvSpPr>
          <a:spLocks/>
        </xdr:cNvSpPr>
      </xdr:nvSpPr>
      <xdr:spPr>
        <a:xfrm>
          <a:off x="9525" y="323850"/>
          <a:ext cx="1066800"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9525</xdr:rowOff>
    </xdr:from>
    <xdr:to>
      <xdr:col>1</xdr:col>
      <xdr:colOff>0</xdr:colOff>
      <xdr:row>3</xdr:row>
      <xdr:rowOff>200025</xdr:rowOff>
    </xdr:to>
    <xdr:sp>
      <xdr:nvSpPr>
        <xdr:cNvPr id="7" name="Line 2"/>
        <xdr:cNvSpPr>
          <a:spLocks/>
        </xdr:cNvSpPr>
      </xdr:nvSpPr>
      <xdr:spPr>
        <a:xfrm>
          <a:off x="9525" y="323850"/>
          <a:ext cx="1066800"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9525</xdr:rowOff>
    </xdr:from>
    <xdr:to>
      <xdr:col>1</xdr:col>
      <xdr:colOff>0</xdr:colOff>
      <xdr:row>3</xdr:row>
      <xdr:rowOff>200025</xdr:rowOff>
    </xdr:to>
    <xdr:sp>
      <xdr:nvSpPr>
        <xdr:cNvPr id="8" name="Line 7"/>
        <xdr:cNvSpPr>
          <a:spLocks/>
        </xdr:cNvSpPr>
      </xdr:nvSpPr>
      <xdr:spPr>
        <a:xfrm>
          <a:off x="9525" y="323850"/>
          <a:ext cx="1066800"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9525</xdr:rowOff>
    </xdr:from>
    <xdr:to>
      <xdr:col>1</xdr:col>
      <xdr:colOff>0</xdr:colOff>
      <xdr:row>3</xdr:row>
      <xdr:rowOff>200025</xdr:rowOff>
    </xdr:to>
    <xdr:sp>
      <xdr:nvSpPr>
        <xdr:cNvPr id="9" name="Line 12"/>
        <xdr:cNvSpPr>
          <a:spLocks/>
        </xdr:cNvSpPr>
      </xdr:nvSpPr>
      <xdr:spPr>
        <a:xfrm>
          <a:off x="9525" y="323850"/>
          <a:ext cx="1066800"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9525</xdr:rowOff>
    </xdr:from>
    <xdr:to>
      <xdr:col>1</xdr:col>
      <xdr:colOff>0</xdr:colOff>
      <xdr:row>3</xdr:row>
      <xdr:rowOff>200025</xdr:rowOff>
    </xdr:to>
    <xdr:sp>
      <xdr:nvSpPr>
        <xdr:cNvPr id="10" name="Line 2"/>
        <xdr:cNvSpPr>
          <a:spLocks/>
        </xdr:cNvSpPr>
      </xdr:nvSpPr>
      <xdr:spPr>
        <a:xfrm>
          <a:off x="9525" y="323850"/>
          <a:ext cx="1066800"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9525</xdr:rowOff>
    </xdr:from>
    <xdr:to>
      <xdr:col>1</xdr:col>
      <xdr:colOff>0</xdr:colOff>
      <xdr:row>3</xdr:row>
      <xdr:rowOff>200025</xdr:rowOff>
    </xdr:to>
    <xdr:sp>
      <xdr:nvSpPr>
        <xdr:cNvPr id="11" name="Line 7"/>
        <xdr:cNvSpPr>
          <a:spLocks/>
        </xdr:cNvSpPr>
      </xdr:nvSpPr>
      <xdr:spPr>
        <a:xfrm>
          <a:off x="9525" y="323850"/>
          <a:ext cx="1066800"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9525</xdr:rowOff>
    </xdr:from>
    <xdr:to>
      <xdr:col>1</xdr:col>
      <xdr:colOff>0</xdr:colOff>
      <xdr:row>3</xdr:row>
      <xdr:rowOff>200025</xdr:rowOff>
    </xdr:to>
    <xdr:sp>
      <xdr:nvSpPr>
        <xdr:cNvPr id="12" name="Line 12"/>
        <xdr:cNvSpPr>
          <a:spLocks/>
        </xdr:cNvSpPr>
      </xdr:nvSpPr>
      <xdr:spPr>
        <a:xfrm>
          <a:off x="9525" y="323850"/>
          <a:ext cx="1066800"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1</xdr:col>
      <xdr:colOff>9525</xdr:colOff>
      <xdr:row>3</xdr:row>
      <xdr:rowOff>161925</xdr:rowOff>
    </xdr:to>
    <xdr:sp>
      <xdr:nvSpPr>
        <xdr:cNvPr id="1" name="Line 3"/>
        <xdr:cNvSpPr>
          <a:spLocks/>
        </xdr:cNvSpPr>
      </xdr:nvSpPr>
      <xdr:spPr>
        <a:xfrm>
          <a:off x="9525" y="323850"/>
          <a:ext cx="190500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9525</xdr:rowOff>
    </xdr:from>
    <xdr:to>
      <xdr:col>1</xdr:col>
      <xdr:colOff>9525</xdr:colOff>
      <xdr:row>3</xdr:row>
      <xdr:rowOff>161925</xdr:rowOff>
    </xdr:to>
    <xdr:sp>
      <xdr:nvSpPr>
        <xdr:cNvPr id="2" name="Line 3"/>
        <xdr:cNvSpPr>
          <a:spLocks/>
        </xdr:cNvSpPr>
      </xdr:nvSpPr>
      <xdr:spPr>
        <a:xfrm>
          <a:off x="9525" y="323850"/>
          <a:ext cx="190500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1</xdr:col>
      <xdr:colOff>0</xdr:colOff>
      <xdr:row>4</xdr:row>
      <xdr:rowOff>0</xdr:rowOff>
    </xdr:to>
    <xdr:sp>
      <xdr:nvSpPr>
        <xdr:cNvPr id="1" name="Line 1"/>
        <xdr:cNvSpPr>
          <a:spLocks/>
        </xdr:cNvSpPr>
      </xdr:nvSpPr>
      <xdr:spPr>
        <a:xfrm>
          <a:off x="9525" y="323850"/>
          <a:ext cx="79057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9525</xdr:rowOff>
    </xdr:from>
    <xdr:to>
      <xdr:col>1</xdr:col>
      <xdr:colOff>0</xdr:colOff>
      <xdr:row>4</xdr:row>
      <xdr:rowOff>0</xdr:rowOff>
    </xdr:to>
    <xdr:sp>
      <xdr:nvSpPr>
        <xdr:cNvPr id="2" name="Line 2"/>
        <xdr:cNvSpPr>
          <a:spLocks/>
        </xdr:cNvSpPr>
      </xdr:nvSpPr>
      <xdr:spPr>
        <a:xfrm>
          <a:off x="9525" y="323850"/>
          <a:ext cx="79057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9525</xdr:rowOff>
    </xdr:from>
    <xdr:to>
      <xdr:col>1</xdr:col>
      <xdr:colOff>0</xdr:colOff>
      <xdr:row>4</xdr:row>
      <xdr:rowOff>0</xdr:rowOff>
    </xdr:to>
    <xdr:sp>
      <xdr:nvSpPr>
        <xdr:cNvPr id="3" name="Line 3"/>
        <xdr:cNvSpPr>
          <a:spLocks/>
        </xdr:cNvSpPr>
      </xdr:nvSpPr>
      <xdr:spPr>
        <a:xfrm>
          <a:off x="9525" y="323850"/>
          <a:ext cx="79057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9525</xdr:rowOff>
    </xdr:from>
    <xdr:to>
      <xdr:col>1</xdr:col>
      <xdr:colOff>0</xdr:colOff>
      <xdr:row>4</xdr:row>
      <xdr:rowOff>0</xdr:rowOff>
    </xdr:to>
    <xdr:sp>
      <xdr:nvSpPr>
        <xdr:cNvPr id="4" name="Line 1"/>
        <xdr:cNvSpPr>
          <a:spLocks/>
        </xdr:cNvSpPr>
      </xdr:nvSpPr>
      <xdr:spPr>
        <a:xfrm>
          <a:off x="9525" y="323850"/>
          <a:ext cx="79057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9525</xdr:rowOff>
    </xdr:from>
    <xdr:to>
      <xdr:col>1</xdr:col>
      <xdr:colOff>0</xdr:colOff>
      <xdr:row>4</xdr:row>
      <xdr:rowOff>0</xdr:rowOff>
    </xdr:to>
    <xdr:sp>
      <xdr:nvSpPr>
        <xdr:cNvPr id="5" name="Line 2"/>
        <xdr:cNvSpPr>
          <a:spLocks/>
        </xdr:cNvSpPr>
      </xdr:nvSpPr>
      <xdr:spPr>
        <a:xfrm>
          <a:off x="9525" y="323850"/>
          <a:ext cx="79057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9525</xdr:rowOff>
    </xdr:from>
    <xdr:to>
      <xdr:col>1</xdr:col>
      <xdr:colOff>0</xdr:colOff>
      <xdr:row>4</xdr:row>
      <xdr:rowOff>0</xdr:rowOff>
    </xdr:to>
    <xdr:sp>
      <xdr:nvSpPr>
        <xdr:cNvPr id="6" name="Line 3"/>
        <xdr:cNvSpPr>
          <a:spLocks/>
        </xdr:cNvSpPr>
      </xdr:nvSpPr>
      <xdr:spPr>
        <a:xfrm>
          <a:off x="9525" y="323850"/>
          <a:ext cx="79057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9525</xdr:rowOff>
    </xdr:from>
    <xdr:to>
      <xdr:col>1</xdr:col>
      <xdr:colOff>0</xdr:colOff>
      <xdr:row>4</xdr:row>
      <xdr:rowOff>0</xdr:rowOff>
    </xdr:to>
    <xdr:sp>
      <xdr:nvSpPr>
        <xdr:cNvPr id="7" name="Line 1"/>
        <xdr:cNvSpPr>
          <a:spLocks/>
        </xdr:cNvSpPr>
      </xdr:nvSpPr>
      <xdr:spPr>
        <a:xfrm>
          <a:off x="9525" y="323850"/>
          <a:ext cx="79057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9525</xdr:rowOff>
    </xdr:from>
    <xdr:to>
      <xdr:col>1</xdr:col>
      <xdr:colOff>0</xdr:colOff>
      <xdr:row>4</xdr:row>
      <xdr:rowOff>0</xdr:rowOff>
    </xdr:to>
    <xdr:sp>
      <xdr:nvSpPr>
        <xdr:cNvPr id="8" name="Line 2"/>
        <xdr:cNvSpPr>
          <a:spLocks/>
        </xdr:cNvSpPr>
      </xdr:nvSpPr>
      <xdr:spPr>
        <a:xfrm>
          <a:off x="9525" y="323850"/>
          <a:ext cx="79057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9525</xdr:rowOff>
    </xdr:from>
    <xdr:to>
      <xdr:col>1</xdr:col>
      <xdr:colOff>0</xdr:colOff>
      <xdr:row>4</xdr:row>
      <xdr:rowOff>0</xdr:rowOff>
    </xdr:to>
    <xdr:sp>
      <xdr:nvSpPr>
        <xdr:cNvPr id="9" name="Line 3"/>
        <xdr:cNvSpPr>
          <a:spLocks/>
        </xdr:cNvSpPr>
      </xdr:nvSpPr>
      <xdr:spPr>
        <a:xfrm>
          <a:off x="9525" y="323850"/>
          <a:ext cx="79057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9525</xdr:rowOff>
    </xdr:from>
    <xdr:to>
      <xdr:col>1</xdr:col>
      <xdr:colOff>0</xdr:colOff>
      <xdr:row>4</xdr:row>
      <xdr:rowOff>0</xdr:rowOff>
    </xdr:to>
    <xdr:sp>
      <xdr:nvSpPr>
        <xdr:cNvPr id="10" name="Line 1"/>
        <xdr:cNvSpPr>
          <a:spLocks/>
        </xdr:cNvSpPr>
      </xdr:nvSpPr>
      <xdr:spPr>
        <a:xfrm>
          <a:off x="9525" y="323850"/>
          <a:ext cx="79057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9525</xdr:rowOff>
    </xdr:from>
    <xdr:to>
      <xdr:col>1</xdr:col>
      <xdr:colOff>0</xdr:colOff>
      <xdr:row>4</xdr:row>
      <xdr:rowOff>0</xdr:rowOff>
    </xdr:to>
    <xdr:sp>
      <xdr:nvSpPr>
        <xdr:cNvPr id="11" name="Line 2"/>
        <xdr:cNvSpPr>
          <a:spLocks/>
        </xdr:cNvSpPr>
      </xdr:nvSpPr>
      <xdr:spPr>
        <a:xfrm>
          <a:off x="9525" y="323850"/>
          <a:ext cx="79057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9525</xdr:rowOff>
    </xdr:from>
    <xdr:to>
      <xdr:col>1</xdr:col>
      <xdr:colOff>0</xdr:colOff>
      <xdr:row>4</xdr:row>
      <xdr:rowOff>0</xdr:rowOff>
    </xdr:to>
    <xdr:sp>
      <xdr:nvSpPr>
        <xdr:cNvPr id="12" name="Line 3"/>
        <xdr:cNvSpPr>
          <a:spLocks/>
        </xdr:cNvSpPr>
      </xdr:nvSpPr>
      <xdr:spPr>
        <a:xfrm>
          <a:off x="9525" y="323850"/>
          <a:ext cx="79057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9525</xdr:rowOff>
    </xdr:from>
    <xdr:to>
      <xdr:col>1</xdr:col>
      <xdr:colOff>0</xdr:colOff>
      <xdr:row>4</xdr:row>
      <xdr:rowOff>0</xdr:rowOff>
    </xdr:to>
    <xdr:sp>
      <xdr:nvSpPr>
        <xdr:cNvPr id="13" name="Line 1"/>
        <xdr:cNvSpPr>
          <a:spLocks/>
        </xdr:cNvSpPr>
      </xdr:nvSpPr>
      <xdr:spPr>
        <a:xfrm>
          <a:off x="9525" y="323850"/>
          <a:ext cx="79057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9525</xdr:rowOff>
    </xdr:from>
    <xdr:to>
      <xdr:col>1</xdr:col>
      <xdr:colOff>0</xdr:colOff>
      <xdr:row>4</xdr:row>
      <xdr:rowOff>0</xdr:rowOff>
    </xdr:to>
    <xdr:sp>
      <xdr:nvSpPr>
        <xdr:cNvPr id="14" name="Line 2"/>
        <xdr:cNvSpPr>
          <a:spLocks/>
        </xdr:cNvSpPr>
      </xdr:nvSpPr>
      <xdr:spPr>
        <a:xfrm>
          <a:off x="9525" y="323850"/>
          <a:ext cx="79057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9525</xdr:rowOff>
    </xdr:from>
    <xdr:to>
      <xdr:col>1</xdr:col>
      <xdr:colOff>0</xdr:colOff>
      <xdr:row>4</xdr:row>
      <xdr:rowOff>0</xdr:rowOff>
    </xdr:to>
    <xdr:sp>
      <xdr:nvSpPr>
        <xdr:cNvPr id="15" name="Line 3"/>
        <xdr:cNvSpPr>
          <a:spLocks/>
        </xdr:cNvSpPr>
      </xdr:nvSpPr>
      <xdr:spPr>
        <a:xfrm>
          <a:off x="9525" y="323850"/>
          <a:ext cx="79057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9525</xdr:rowOff>
    </xdr:from>
    <xdr:to>
      <xdr:col>1</xdr:col>
      <xdr:colOff>0</xdr:colOff>
      <xdr:row>4</xdr:row>
      <xdr:rowOff>0</xdr:rowOff>
    </xdr:to>
    <xdr:sp>
      <xdr:nvSpPr>
        <xdr:cNvPr id="16" name="Line 1"/>
        <xdr:cNvSpPr>
          <a:spLocks/>
        </xdr:cNvSpPr>
      </xdr:nvSpPr>
      <xdr:spPr>
        <a:xfrm>
          <a:off x="9525" y="323850"/>
          <a:ext cx="79057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9525</xdr:rowOff>
    </xdr:from>
    <xdr:to>
      <xdr:col>1</xdr:col>
      <xdr:colOff>0</xdr:colOff>
      <xdr:row>4</xdr:row>
      <xdr:rowOff>0</xdr:rowOff>
    </xdr:to>
    <xdr:sp>
      <xdr:nvSpPr>
        <xdr:cNvPr id="17" name="Line 2"/>
        <xdr:cNvSpPr>
          <a:spLocks/>
        </xdr:cNvSpPr>
      </xdr:nvSpPr>
      <xdr:spPr>
        <a:xfrm>
          <a:off x="9525" y="323850"/>
          <a:ext cx="79057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9525</xdr:rowOff>
    </xdr:from>
    <xdr:to>
      <xdr:col>1</xdr:col>
      <xdr:colOff>0</xdr:colOff>
      <xdr:row>4</xdr:row>
      <xdr:rowOff>0</xdr:rowOff>
    </xdr:to>
    <xdr:sp>
      <xdr:nvSpPr>
        <xdr:cNvPr id="18" name="Line 3"/>
        <xdr:cNvSpPr>
          <a:spLocks/>
        </xdr:cNvSpPr>
      </xdr:nvSpPr>
      <xdr:spPr>
        <a:xfrm>
          <a:off x="9525" y="323850"/>
          <a:ext cx="79057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19050</xdr:rowOff>
    </xdr:from>
    <xdr:to>
      <xdr:col>0</xdr:col>
      <xdr:colOff>381000</xdr:colOff>
      <xdr:row>3</xdr:row>
      <xdr:rowOff>266700</xdr:rowOff>
    </xdr:to>
    <xdr:sp>
      <xdr:nvSpPr>
        <xdr:cNvPr id="1" name="Line 1"/>
        <xdr:cNvSpPr>
          <a:spLocks/>
        </xdr:cNvSpPr>
      </xdr:nvSpPr>
      <xdr:spPr>
        <a:xfrm>
          <a:off x="9525" y="333375"/>
          <a:ext cx="37147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19050</xdr:rowOff>
    </xdr:from>
    <xdr:to>
      <xdr:col>0</xdr:col>
      <xdr:colOff>381000</xdr:colOff>
      <xdr:row>3</xdr:row>
      <xdr:rowOff>266700</xdr:rowOff>
    </xdr:to>
    <xdr:sp>
      <xdr:nvSpPr>
        <xdr:cNvPr id="2" name="Line 2"/>
        <xdr:cNvSpPr>
          <a:spLocks/>
        </xdr:cNvSpPr>
      </xdr:nvSpPr>
      <xdr:spPr>
        <a:xfrm>
          <a:off x="9525" y="333375"/>
          <a:ext cx="37147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19050</xdr:rowOff>
    </xdr:from>
    <xdr:to>
      <xdr:col>0</xdr:col>
      <xdr:colOff>381000</xdr:colOff>
      <xdr:row>3</xdr:row>
      <xdr:rowOff>266700</xdr:rowOff>
    </xdr:to>
    <xdr:sp>
      <xdr:nvSpPr>
        <xdr:cNvPr id="3" name="Line 3"/>
        <xdr:cNvSpPr>
          <a:spLocks/>
        </xdr:cNvSpPr>
      </xdr:nvSpPr>
      <xdr:spPr>
        <a:xfrm>
          <a:off x="9525" y="333375"/>
          <a:ext cx="37147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19050</xdr:rowOff>
    </xdr:from>
    <xdr:to>
      <xdr:col>0</xdr:col>
      <xdr:colOff>381000</xdr:colOff>
      <xdr:row>3</xdr:row>
      <xdr:rowOff>266700</xdr:rowOff>
    </xdr:to>
    <xdr:sp>
      <xdr:nvSpPr>
        <xdr:cNvPr id="4" name="Line 1"/>
        <xdr:cNvSpPr>
          <a:spLocks/>
        </xdr:cNvSpPr>
      </xdr:nvSpPr>
      <xdr:spPr>
        <a:xfrm>
          <a:off x="9525" y="333375"/>
          <a:ext cx="37147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19050</xdr:rowOff>
    </xdr:from>
    <xdr:to>
      <xdr:col>0</xdr:col>
      <xdr:colOff>381000</xdr:colOff>
      <xdr:row>3</xdr:row>
      <xdr:rowOff>266700</xdr:rowOff>
    </xdr:to>
    <xdr:sp>
      <xdr:nvSpPr>
        <xdr:cNvPr id="5" name="Line 2"/>
        <xdr:cNvSpPr>
          <a:spLocks/>
        </xdr:cNvSpPr>
      </xdr:nvSpPr>
      <xdr:spPr>
        <a:xfrm>
          <a:off x="9525" y="333375"/>
          <a:ext cx="37147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19050</xdr:rowOff>
    </xdr:from>
    <xdr:to>
      <xdr:col>0</xdr:col>
      <xdr:colOff>381000</xdr:colOff>
      <xdr:row>3</xdr:row>
      <xdr:rowOff>266700</xdr:rowOff>
    </xdr:to>
    <xdr:sp>
      <xdr:nvSpPr>
        <xdr:cNvPr id="6" name="Line 3"/>
        <xdr:cNvSpPr>
          <a:spLocks/>
        </xdr:cNvSpPr>
      </xdr:nvSpPr>
      <xdr:spPr>
        <a:xfrm>
          <a:off x="9525" y="333375"/>
          <a:ext cx="37147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19050</xdr:rowOff>
    </xdr:from>
    <xdr:to>
      <xdr:col>0</xdr:col>
      <xdr:colOff>381000</xdr:colOff>
      <xdr:row>3</xdr:row>
      <xdr:rowOff>266700</xdr:rowOff>
    </xdr:to>
    <xdr:sp>
      <xdr:nvSpPr>
        <xdr:cNvPr id="7" name="Line 1"/>
        <xdr:cNvSpPr>
          <a:spLocks/>
        </xdr:cNvSpPr>
      </xdr:nvSpPr>
      <xdr:spPr>
        <a:xfrm>
          <a:off x="9525" y="333375"/>
          <a:ext cx="37147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19050</xdr:rowOff>
    </xdr:from>
    <xdr:to>
      <xdr:col>0</xdr:col>
      <xdr:colOff>381000</xdr:colOff>
      <xdr:row>3</xdr:row>
      <xdr:rowOff>266700</xdr:rowOff>
    </xdr:to>
    <xdr:sp>
      <xdr:nvSpPr>
        <xdr:cNvPr id="8" name="Line 2"/>
        <xdr:cNvSpPr>
          <a:spLocks/>
        </xdr:cNvSpPr>
      </xdr:nvSpPr>
      <xdr:spPr>
        <a:xfrm>
          <a:off x="9525" y="333375"/>
          <a:ext cx="37147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19050</xdr:rowOff>
    </xdr:from>
    <xdr:to>
      <xdr:col>0</xdr:col>
      <xdr:colOff>381000</xdr:colOff>
      <xdr:row>3</xdr:row>
      <xdr:rowOff>266700</xdr:rowOff>
    </xdr:to>
    <xdr:sp>
      <xdr:nvSpPr>
        <xdr:cNvPr id="9" name="Line 3"/>
        <xdr:cNvSpPr>
          <a:spLocks/>
        </xdr:cNvSpPr>
      </xdr:nvSpPr>
      <xdr:spPr>
        <a:xfrm>
          <a:off x="9525" y="333375"/>
          <a:ext cx="37147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1</xdr:col>
      <xdr:colOff>0</xdr:colOff>
      <xdr:row>5</xdr:row>
      <xdr:rowOff>0</xdr:rowOff>
    </xdr:to>
    <xdr:sp>
      <xdr:nvSpPr>
        <xdr:cNvPr id="1" name="Line 1"/>
        <xdr:cNvSpPr>
          <a:spLocks/>
        </xdr:cNvSpPr>
      </xdr:nvSpPr>
      <xdr:spPr>
        <a:xfrm>
          <a:off x="9525" y="323850"/>
          <a:ext cx="71437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9525</xdr:rowOff>
    </xdr:from>
    <xdr:to>
      <xdr:col>1</xdr:col>
      <xdr:colOff>0</xdr:colOff>
      <xdr:row>5</xdr:row>
      <xdr:rowOff>0</xdr:rowOff>
    </xdr:to>
    <xdr:sp>
      <xdr:nvSpPr>
        <xdr:cNvPr id="2" name="Line 2"/>
        <xdr:cNvSpPr>
          <a:spLocks/>
        </xdr:cNvSpPr>
      </xdr:nvSpPr>
      <xdr:spPr>
        <a:xfrm>
          <a:off x="9525" y="323850"/>
          <a:ext cx="71437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9525</xdr:rowOff>
    </xdr:from>
    <xdr:to>
      <xdr:col>1</xdr:col>
      <xdr:colOff>0</xdr:colOff>
      <xdr:row>5</xdr:row>
      <xdr:rowOff>0</xdr:rowOff>
    </xdr:to>
    <xdr:sp>
      <xdr:nvSpPr>
        <xdr:cNvPr id="3" name="Line 3"/>
        <xdr:cNvSpPr>
          <a:spLocks/>
        </xdr:cNvSpPr>
      </xdr:nvSpPr>
      <xdr:spPr>
        <a:xfrm>
          <a:off x="9525" y="323850"/>
          <a:ext cx="71437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9525</xdr:rowOff>
    </xdr:from>
    <xdr:to>
      <xdr:col>1</xdr:col>
      <xdr:colOff>0</xdr:colOff>
      <xdr:row>5</xdr:row>
      <xdr:rowOff>0</xdr:rowOff>
    </xdr:to>
    <xdr:sp>
      <xdr:nvSpPr>
        <xdr:cNvPr id="4" name="Line 1"/>
        <xdr:cNvSpPr>
          <a:spLocks/>
        </xdr:cNvSpPr>
      </xdr:nvSpPr>
      <xdr:spPr>
        <a:xfrm>
          <a:off x="9525" y="323850"/>
          <a:ext cx="71437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9525</xdr:rowOff>
    </xdr:from>
    <xdr:to>
      <xdr:col>1</xdr:col>
      <xdr:colOff>0</xdr:colOff>
      <xdr:row>5</xdr:row>
      <xdr:rowOff>0</xdr:rowOff>
    </xdr:to>
    <xdr:sp>
      <xdr:nvSpPr>
        <xdr:cNvPr id="5" name="Line 2"/>
        <xdr:cNvSpPr>
          <a:spLocks/>
        </xdr:cNvSpPr>
      </xdr:nvSpPr>
      <xdr:spPr>
        <a:xfrm>
          <a:off x="9525" y="323850"/>
          <a:ext cx="71437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9525</xdr:rowOff>
    </xdr:from>
    <xdr:to>
      <xdr:col>1</xdr:col>
      <xdr:colOff>0</xdr:colOff>
      <xdr:row>5</xdr:row>
      <xdr:rowOff>0</xdr:rowOff>
    </xdr:to>
    <xdr:sp>
      <xdr:nvSpPr>
        <xdr:cNvPr id="6" name="Line 3"/>
        <xdr:cNvSpPr>
          <a:spLocks/>
        </xdr:cNvSpPr>
      </xdr:nvSpPr>
      <xdr:spPr>
        <a:xfrm>
          <a:off x="9525" y="323850"/>
          <a:ext cx="71437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9525</xdr:rowOff>
    </xdr:from>
    <xdr:to>
      <xdr:col>1</xdr:col>
      <xdr:colOff>0</xdr:colOff>
      <xdr:row>5</xdr:row>
      <xdr:rowOff>0</xdr:rowOff>
    </xdr:to>
    <xdr:sp>
      <xdr:nvSpPr>
        <xdr:cNvPr id="7" name="Line 1"/>
        <xdr:cNvSpPr>
          <a:spLocks/>
        </xdr:cNvSpPr>
      </xdr:nvSpPr>
      <xdr:spPr>
        <a:xfrm>
          <a:off x="9525" y="323850"/>
          <a:ext cx="71437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9525</xdr:rowOff>
    </xdr:from>
    <xdr:to>
      <xdr:col>1</xdr:col>
      <xdr:colOff>0</xdr:colOff>
      <xdr:row>5</xdr:row>
      <xdr:rowOff>0</xdr:rowOff>
    </xdr:to>
    <xdr:sp>
      <xdr:nvSpPr>
        <xdr:cNvPr id="8" name="Line 2"/>
        <xdr:cNvSpPr>
          <a:spLocks/>
        </xdr:cNvSpPr>
      </xdr:nvSpPr>
      <xdr:spPr>
        <a:xfrm>
          <a:off x="9525" y="323850"/>
          <a:ext cx="71437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9525</xdr:rowOff>
    </xdr:from>
    <xdr:to>
      <xdr:col>1</xdr:col>
      <xdr:colOff>0</xdr:colOff>
      <xdr:row>5</xdr:row>
      <xdr:rowOff>0</xdr:rowOff>
    </xdr:to>
    <xdr:sp>
      <xdr:nvSpPr>
        <xdr:cNvPr id="9" name="Line 3"/>
        <xdr:cNvSpPr>
          <a:spLocks/>
        </xdr:cNvSpPr>
      </xdr:nvSpPr>
      <xdr:spPr>
        <a:xfrm>
          <a:off x="9525" y="323850"/>
          <a:ext cx="71437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9525</xdr:rowOff>
    </xdr:from>
    <xdr:to>
      <xdr:col>1</xdr:col>
      <xdr:colOff>0</xdr:colOff>
      <xdr:row>5</xdr:row>
      <xdr:rowOff>0</xdr:rowOff>
    </xdr:to>
    <xdr:sp>
      <xdr:nvSpPr>
        <xdr:cNvPr id="10" name="Line 1"/>
        <xdr:cNvSpPr>
          <a:spLocks/>
        </xdr:cNvSpPr>
      </xdr:nvSpPr>
      <xdr:spPr>
        <a:xfrm>
          <a:off x="9525" y="323850"/>
          <a:ext cx="71437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9525</xdr:rowOff>
    </xdr:from>
    <xdr:to>
      <xdr:col>1</xdr:col>
      <xdr:colOff>0</xdr:colOff>
      <xdr:row>5</xdr:row>
      <xdr:rowOff>0</xdr:rowOff>
    </xdr:to>
    <xdr:sp>
      <xdr:nvSpPr>
        <xdr:cNvPr id="11" name="Line 2"/>
        <xdr:cNvSpPr>
          <a:spLocks/>
        </xdr:cNvSpPr>
      </xdr:nvSpPr>
      <xdr:spPr>
        <a:xfrm>
          <a:off x="9525" y="323850"/>
          <a:ext cx="71437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9525</xdr:rowOff>
    </xdr:from>
    <xdr:to>
      <xdr:col>1</xdr:col>
      <xdr:colOff>0</xdr:colOff>
      <xdr:row>5</xdr:row>
      <xdr:rowOff>0</xdr:rowOff>
    </xdr:to>
    <xdr:sp>
      <xdr:nvSpPr>
        <xdr:cNvPr id="12" name="Line 3"/>
        <xdr:cNvSpPr>
          <a:spLocks/>
        </xdr:cNvSpPr>
      </xdr:nvSpPr>
      <xdr:spPr>
        <a:xfrm>
          <a:off x="9525" y="323850"/>
          <a:ext cx="71437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1</xdr:col>
      <xdr:colOff>0</xdr:colOff>
      <xdr:row>3</xdr:row>
      <xdr:rowOff>152400</xdr:rowOff>
    </xdr:to>
    <xdr:sp>
      <xdr:nvSpPr>
        <xdr:cNvPr id="1" name="Line 1"/>
        <xdr:cNvSpPr>
          <a:spLocks/>
        </xdr:cNvSpPr>
      </xdr:nvSpPr>
      <xdr:spPr>
        <a:xfrm flipH="1" flipV="1">
          <a:off x="0" y="361950"/>
          <a:ext cx="190500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9525</xdr:rowOff>
    </xdr:from>
    <xdr:to>
      <xdr:col>1</xdr:col>
      <xdr:colOff>0</xdr:colOff>
      <xdr:row>3</xdr:row>
      <xdr:rowOff>152400</xdr:rowOff>
    </xdr:to>
    <xdr:sp>
      <xdr:nvSpPr>
        <xdr:cNvPr id="2" name="Line 3"/>
        <xdr:cNvSpPr>
          <a:spLocks/>
        </xdr:cNvSpPr>
      </xdr:nvSpPr>
      <xdr:spPr>
        <a:xfrm flipH="1" flipV="1">
          <a:off x="0" y="361950"/>
          <a:ext cx="190500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9525</xdr:rowOff>
    </xdr:from>
    <xdr:to>
      <xdr:col>1</xdr:col>
      <xdr:colOff>0</xdr:colOff>
      <xdr:row>3</xdr:row>
      <xdr:rowOff>152400</xdr:rowOff>
    </xdr:to>
    <xdr:sp>
      <xdr:nvSpPr>
        <xdr:cNvPr id="3" name="Line 1"/>
        <xdr:cNvSpPr>
          <a:spLocks/>
        </xdr:cNvSpPr>
      </xdr:nvSpPr>
      <xdr:spPr>
        <a:xfrm flipH="1" flipV="1">
          <a:off x="0" y="361950"/>
          <a:ext cx="190500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9525</xdr:rowOff>
    </xdr:from>
    <xdr:to>
      <xdr:col>1</xdr:col>
      <xdr:colOff>0</xdr:colOff>
      <xdr:row>3</xdr:row>
      <xdr:rowOff>152400</xdr:rowOff>
    </xdr:to>
    <xdr:sp>
      <xdr:nvSpPr>
        <xdr:cNvPr id="4" name="Line 3"/>
        <xdr:cNvSpPr>
          <a:spLocks/>
        </xdr:cNvSpPr>
      </xdr:nvSpPr>
      <xdr:spPr>
        <a:xfrm flipH="1" flipV="1">
          <a:off x="0" y="361950"/>
          <a:ext cx="190500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9525</xdr:rowOff>
    </xdr:from>
    <xdr:to>
      <xdr:col>1</xdr:col>
      <xdr:colOff>0</xdr:colOff>
      <xdr:row>3</xdr:row>
      <xdr:rowOff>152400</xdr:rowOff>
    </xdr:to>
    <xdr:sp>
      <xdr:nvSpPr>
        <xdr:cNvPr id="5" name="Line 1"/>
        <xdr:cNvSpPr>
          <a:spLocks/>
        </xdr:cNvSpPr>
      </xdr:nvSpPr>
      <xdr:spPr>
        <a:xfrm flipH="1" flipV="1">
          <a:off x="0" y="361950"/>
          <a:ext cx="190500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9525</xdr:rowOff>
    </xdr:from>
    <xdr:to>
      <xdr:col>1</xdr:col>
      <xdr:colOff>0</xdr:colOff>
      <xdr:row>3</xdr:row>
      <xdr:rowOff>152400</xdr:rowOff>
    </xdr:to>
    <xdr:sp>
      <xdr:nvSpPr>
        <xdr:cNvPr id="6" name="Line 3"/>
        <xdr:cNvSpPr>
          <a:spLocks/>
        </xdr:cNvSpPr>
      </xdr:nvSpPr>
      <xdr:spPr>
        <a:xfrm flipH="1" flipV="1">
          <a:off x="0" y="361950"/>
          <a:ext cx="190500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6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0</xdr:col>
      <xdr:colOff>1419225</xdr:colOff>
      <xdr:row>3</xdr:row>
      <xdr:rowOff>152400</xdr:rowOff>
    </xdr:to>
    <xdr:sp>
      <xdr:nvSpPr>
        <xdr:cNvPr id="1" name="Line 1"/>
        <xdr:cNvSpPr>
          <a:spLocks/>
        </xdr:cNvSpPr>
      </xdr:nvSpPr>
      <xdr:spPr>
        <a:xfrm>
          <a:off x="0" y="323850"/>
          <a:ext cx="141922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9525</xdr:rowOff>
    </xdr:from>
    <xdr:to>
      <xdr:col>0</xdr:col>
      <xdr:colOff>1419225</xdr:colOff>
      <xdr:row>3</xdr:row>
      <xdr:rowOff>152400</xdr:rowOff>
    </xdr:to>
    <xdr:sp>
      <xdr:nvSpPr>
        <xdr:cNvPr id="2" name="Line 2"/>
        <xdr:cNvSpPr>
          <a:spLocks/>
        </xdr:cNvSpPr>
      </xdr:nvSpPr>
      <xdr:spPr>
        <a:xfrm>
          <a:off x="0" y="323850"/>
          <a:ext cx="141922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9525</xdr:rowOff>
    </xdr:from>
    <xdr:to>
      <xdr:col>0</xdr:col>
      <xdr:colOff>1419225</xdr:colOff>
      <xdr:row>3</xdr:row>
      <xdr:rowOff>152400</xdr:rowOff>
    </xdr:to>
    <xdr:sp>
      <xdr:nvSpPr>
        <xdr:cNvPr id="3" name="Line 3"/>
        <xdr:cNvSpPr>
          <a:spLocks/>
        </xdr:cNvSpPr>
      </xdr:nvSpPr>
      <xdr:spPr>
        <a:xfrm>
          <a:off x="0" y="323850"/>
          <a:ext cx="141922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9525</xdr:rowOff>
    </xdr:from>
    <xdr:to>
      <xdr:col>0</xdr:col>
      <xdr:colOff>1419225</xdr:colOff>
      <xdr:row>3</xdr:row>
      <xdr:rowOff>152400</xdr:rowOff>
    </xdr:to>
    <xdr:sp>
      <xdr:nvSpPr>
        <xdr:cNvPr id="4" name="Line 1"/>
        <xdr:cNvSpPr>
          <a:spLocks/>
        </xdr:cNvSpPr>
      </xdr:nvSpPr>
      <xdr:spPr>
        <a:xfrm>
          <a:off x="0" y="323850"/>
          <a:ext cx="141922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9525</xdr:rowOff>
    </xdr:from>
    <xdr:to>
      <xdr:col>0</xdr:col>
      <xdr:colOff>1419225</xdr:colOff>
      <xdr:row>3</xdr:row>
      <xdr:rowOff>152400</xdr:rowOff>
    </xdr:to>
    <xdr:sp>
      <xdr:nvSpPr>
        <xdr:cNvPr id="5" name="Line 2"/>
        <xdr:cNvSpPr>
          <a:spLocks/>
        </xdr:cNvSpPr>
      </xdr:nvSpPr>
      <xdr:spPr>
        <a:xfrm>
          <a:off x="0" y="323850"/>
          <a:ext cx="141922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9525</xdr:rowOff>
    </xdr:from>
    <xdr:to>
      <xdr:col>0</xdr:col>
      <xdr:colOff>1419225</xdr:colOff>
      <xdr:row>3</xdr:row>
      <xdr:rowOff>152400</xdr:rowOff>
    </xdr:to>
    <xdr:sp>
      <xdr:nvSpPr>
        <xdr:cNvPr id="6" name="Line 3"/>
        <xdr:cNvSpPr>
          <a:spLocks/>
        </xdr:cNvSpPr>
      </xdr:nvSpPr>
      <xdr:spPr>
        <a:xfrm>
          <a:off x="0" y="323850"/>
          <a:ext cx="141922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9525</xdr:rowOff>
    </xdr:from>
    <xdr:to>
      <xdr:col>0</xdr:col>
      <xdr:colOff>1419225</xdr:colOff>
      <xdr:row>3</xdr:row>
      <xdr:rowOff>152400</xdr:rowOff>
    </xdr:to>
    <xdr:sp>
      <xdr:nvSpPr>
        <xdr:cNvPr id="7" name="Line 1"/>
        <xdr:cNvSpPr>
          <a:spLocks/>
        </xdr:cNvSpPr>
      </xdr:nvSpPr>
      <xdr:spPr>
        <a:xfrm>
          <a:off x="0" y="323850"/>
          <a:ext cx="141922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9525</xdr:rowOff>
    </xdr:from>
    <xdr:to>
      <xdr:col>0</xdr:col>
      <xdr:colOff>1419225</xdr:colOff>
      <xdr:row>3</xdr:row>
      <xdr:rowOff>152400</xdr:rowOff>
    </xdr:to>
    <xdr:sp>
      <xdr:nvSpPr>
        <xdr:cNvPr id="8" name="Line 2"/>
        <xdr:cNvSpPr>
          <a:spLocks/>
        </xdr:cNvSpPr>
      </xdr:nvSpPr>
      <xdr:spPr>
        <a:xfrm>
          <a:off x="0" y="323850"/>
          <a:ext cx="141922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9525</xdr:rowOff>
    </xdr:from>
    <xdr:to>
      <xdr:col>0</xdr:col>
      <xdr:colOff>1419225</xdr:colOff>
      <xdr:row>3</xdr:row>
      <xdr:rowOff>152400</xdr:rowOff>
    </xdr:to>
    <xdr:sp>
      <xdr:nvSpPr>
        <xdr:cNvPr id="9" name="Line 3"/>
        <xdr:cNvSpPr>
          <a:spLocks/>
        </xdr:cNvSpPr>
      </xdr:nvSpPr>
      <xdr:spPr>
        <a:xfrm>
          <a:off x="0" y="323850"/>
          <a:ext cx="141922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9525</xdr:rowOff>
    </xdr:from>
    <xdr:to>
      <xdr:col>0</xdr:col>
      <xdr:colOff>1419225</xdr:colOff>
      <xdr:row>3</xdr:row>
      <xdr:rowOff>152400</xdr:rowOff>
    </xdr:to>
    <xdr:sp>
      <xdr:nvSpPr>
        <xdr:cNvPr id="10" name="Line 1"/>
        <xdr:cNvSpPr>
          <a:spLocks/>
        </xdr:cNvSpPr>
      </xdr:nvSpPr>
      <xdr:spPr>
        <a:xfrm>
          <a:off x="0" y="323850"/>
          <a:ext cx="141922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9525</xdr:rowOff>
    </xdr:from>
    <xdr:to>
      <xdr:col>0</xdr:col>
      <xdr:colOff>1419225</xdr:colOff>
      <xdr:row>3</xdr:row>
      <xdr:rowOff>152400</xdr:rowOff>
    </xdr:to>
    <xdr:sp>
      <xdr:nvSpPr>
        <xdr:cNvPr id="11" name="Line 2"/>
        <xdr:cNvSpPr>
          <a:spLocks/>
        </xdr:cNvSpPr>
      </xdr:nvSpPr>
      <xdr:spPr>
        <a:xfrm>
          <a:off x="0" y="323850"/>
          <a:ext cx="141922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9525</xdr:rowOff>
    </xdr:from>
    <xdr:to>
      <xdr:col>0</xdr:col>
      <xdr:colOff>1419225</xdr:colOff>
      <xdr:row>3</xdr:row>
      <xdr:rowOff>152400</xdr:rowOff>
    </xdr:to>
    <xdr:sp>
      <xdr:nvSpPr>
        <xdr:cNvPr id="12" name="Line 3"/>
        <xdr:cNvSpPr>
          <a:spLocks/>
        </xdr:cNvSpPr>
      </xdr:nvSpPr>
      <xdr:spPr>
        <a:xfrm>
          <a:off x="0" y="323850"/>
          <a:ext cx="141922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6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1</xdr:col>
      <xdr:colOff>0</xdr:colOff>
      <xdr:row>3</xdr:row>
      <xdr:rowOff>161925</xdr:rowOff>
    </xdr:to>
    <xdr:sp>
      <xdr:nvSpPr>
        <xdr:cNvPr id="1" name="Line 1"/>
        <xdr:cNvSpPr>
          <a:spLocks/>
        </xdr:cNvSpPr>
      </xdr:nvSpPr>
      <xdr:spPr>
        <a:xfrm>
          <a:off x="9525" y="361950"/>
          <a:ext cx="95250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5</xdr:col>
      <xdr:colOff>0</xdr:colOff>
      <xdr:row>13</xdr:row>
      <xdr:rowOff>95250</xdr:rowOff>
    </xdr:from>
    <xdr:ext cx="66675" cy="209550"/>
    <xdr:sp fLocksText="0">
      <xdr:nvSpPr>
        <xdr:cNvPr id="2" name="Text Box 2"/>
        <xdr:cNvSpPr txBox="1">
          <a:spLocks noChangeArrowheads="1"/>
        </xdr:cNvSpPr>
      </xdr:nvSpPr>
      <xdr:spPr>
        <a:xfrm>
          <a:off x="4819650" y="25717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13</xdr:row>
      <xdr:rowOff>95250</xdr:rowOff>
    </xdr:from>
    <xdr:ext cx="66675" cy="209550"/>
    <xdr:sp fLocksText="0">
      <xdr:nvSpPr>
        <xdr:cNvPr id="3" name="Text Box 3"/>
        <xdr:cNvSpPr txBox="1">
          <a:spLocks noChangeArrowheads="1"/>
        </xdr:cNvSpPr>
      </xdr:nvSpPr>
      <xdr:spPr>
        <a:xfrm>
          <a:off x="4819650" y="25717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0</xdr:col>
      <xdr:colOff>9525</xdr:colOff>
      <xdr:row>2</xdr:row>
      <xdr:rowOff>9525</xdr:rowOff>
    </xdr:from>
    <xdr:to>
      <xdr:col>1</xdr:col>
      <xdr:colOff>0</xdr:colOff>
      <xdr:row>3</xdr:row>
      <xdr:rowOff>161925</xdr:rowOff>
    </xdr:to>
    <xdr:sp>
      <xdr:nvSpPr>
        <xdr:cNvPr id="4" name="Line 4"/>
        <xdr:cNvSpPr>
          <a:spLocks/>
        </xdr:cNvSpPr>
      </xdr:nvSpPr>
      <xdr:spPr>
        <a:xfrm>
          <a:off x="9525" y="361950"/>
          <a:ext cx="95250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5</xdr:col>
      <xdr:colOff>0</xdr:colOff>
      <xdr:row>13</xdr:row>
      <xdr:rowOff>95250</xdr:rowOff>
    </xdr:from>
    <xdr:ext cx="66675" cy="209550"/>
    <xdr:sp fLocksText="0">
      <xdr:nvSpPr>
        <xdr:cNvPr id="5" name="Text Box 5"/>
        <xdr:cNvSpPr txBox="1">
          <a:spLocks noChangeArrowheads="1"/>
        </xdr:cNvSpPr>
      </xdr:nvSpPr>
      <xdr:spPr>
        <a:xfrm>
          <a:off x="4819650" y="25717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13</xdr:row>
      <xdr:rowOff>95250</xdr:rowOff>
    </xdr:from>
    <xdr:ext cx="66675" cy="209550"/>
    <xdr:sp fLocksText="0">
      <xdr:nvSpPr>
        <xdr:cNvPr id="6" name="Text Box 6"/>
        <xdr:cNvSpPr txBox="1">
          <a:spLocks noChangeArrowheads="1"/>
        </xdr:cNvSpPr>
      </xdr:nvSpPr>
      <xdr:spPr>
        <a:xfrm>
          <a:off x="4819650" y="25717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0</xdr:col>
      <xdr:colOff>9525</xdr:colOff>
      <xdr:row>2</xdr:row>
      <xdr:rowOff>9525</xdr:rowOff>
    </xdr:from>
    <xdr:to>
      <xdr:col>1</xdr:col>
      <xdr:colOff>0</xdr:colOff>
      <xdr:row>3</xdr:row>
      <xdr:rowOff>161925</xdr:rowOff>
    </xdr:to>
    <xdr:sp>
      <xdr:nvSpPr>
        <xdr:cNvPr id="7" name="Line 7"/>
        <xdr:cNvSpPr>
          <a:spLocks/>
        </xdr:cNvSpPr>
      </xdr:nvSpPr>
      <xdr:spPr>
        <a:xfrm>
          <a:off x="9525" y="361950"/>
          <a:ext cx="95250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5</xdr:col>
      <xdr:colOff>0</xdr:colOff>
      <xdr:row>13</xdr:row>
      <xdr:rowOff>95250</xdr:rowOff>
    </xdr:from>
    <xdr:ext cx="66675" cy="209550"/>
    <xdr:sp fLocksText="0">
      <xdr:nvSpPr>
        <xdr:cNvPr id="8" name="Text Box 8"/>
        <xdr:cNvSpPr txBox="1">
          <a:spLocks noChangeArrowheads="1"/>
        </xdr:cNvSpPr>
      </xdr:nvSpPr>
      <xdr:spPr>
        <a:xfrm>
          <a:off x="4819650" y="25717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13</xdr:row>
      <xdr:rowOff>95250</xdr:rowOff>
    </xdr:from>
    <xdr:ext cx="66675" cy="209550"/>
    <xdr:sp fLocksText="0">
      <xdr:nvSpPr>
        <xdr:cNvPr id="9" name="Text Box 9"/>
        <xdr:cNvSpPr txBox="1">
          <a:spLocks noChangeArrowheads="1"/>
        </xdr:cNvSpPr>
      </xdr:nvSpPr>
      <xdr:spPr>
        <a:xfrm>
          <a:off x="4819650" y="25717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0</xdr:col>
      <xdr:colOff>9525</xdr:colOff>
      <xdr:row>2</xdr:row>
      <xdr:rowOff>9525</xdr:rowOff>
    </xdr:from>
    <xdr:to>
      <xdr:col>1</xdr:col>
      <xdr:colOff>0</xdr:colOff>
      <xdr:row>3</xdr:row>
      <xdr:rowOff>161925</xdr:rowOff>
    </xdr:to>
    <xdr:sp>
      <xdr:nvSpPr>
        <xdr:cNvPr id="10" name="Line 1"/>
        <xdr:cNvSpPr>
          <a:spLocks/>
        </xdr:cNvSpPr>
      </xdr:nvSpPr>
      <xdr:spPr>
        <a:xfrm>
          <a:off x="9525" y="361950"/>
          <a:ext cx="95250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5</xdr:col>
      <xdr:colOff>0</xdr:colOff>
      <xdr:row>13</xdr:row>
      <xdr:rowOff>95250</xdr:rowOff>
    </xdr:from>
    <xdr:ext cx="66675" cy="209550"/>
    <xdr:sp fLocksText="0">
      <xdr:nvSpPr>
        <xdr:cNvPr id="11" name="Text Box 2"/>
        <xdr:cNvSpPr txBox="1">
          <a:spLocks noChangeArrowheads="1"/>
        </xdr:cNvSpPr>
      </xdr:nvSpPr>
      <xdr:spPr>
        <a:xfrm>
          <a:off x="4819650" y="25717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13</xdr:row>
      <xdr:rowOff>95250</xdr:rowOff>
    </xdr:from>
    <xdr:ext cx="66675" cy="209550"/>
    <xdr:sp fLocksText="0">
      <xdr:nvSpPr>
        <xdr:cNvPr id="12" name="Text Box 3"/>
        <xdr:cNvSpPr txBox="1">
          <a:spLocks noChangeArrowheads="1"/>
        </xdr:cNvSpPr>
      </xdr:nvSpPr>
      <xdr:spPr>
        <a:xfrm>
          <a:off x="4819650" y="25717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0</xdr:col>
      <xdr:colOff>9525</xdr:colOff>
      <xdr:row>2</xdr:row>
      <xdr:rowOff>9525</xdr:rowOff>
    </xdr:from>
    <xdr:to>
      <xdr:col>1</xdr:col>
      <xdr:colOff>0</xdr:colOff>
      <xdr:row>3</xdr:row>
      <xdr:rowOff>161925</xdr:rowOff>
    </xdr:to>
    <xdr:sp>
      <xdr:nvSpPr>
        <xdr:cNvPr id="13" name="Line 4"/>
        <xdr:cNvSpPr>
          <a:spLocks/>
        </xdr:cNvSpPr>
      </xdr:nvSpPr>
      <xdr:spPr>
        <a:xfrm>
          <a:off x="9525" y="361950"/>
          <a:ext cx="95250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5</xdr:col>
      <xdr:colOff>0</xdr:colOff>
      <xdr:row>13</xdr:row>
      <xdr:rowOff>95250</xdr:rowOff>
    </xdr:from>
    <xdr:ext cx="66675" cy="209550"/>
    <xdr:sp fLocksText="0">
      <xdr:nvSpPr>
        <xdr:cNvPr id="14" name="Text Box 5"/>
        <xdr:cNvSpPr txBox="1">
          <a:spLocks noChangeArrowheads="1"/>
        </xdr:cNvSpPr>
      </xdr:nvSpPr>
      <xdr:spPr>
        <a:xfrm>
          <a:off x="4819650" y="25717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13</xdr:row>
      <xdr:rowOff>95250</xdr:rowOff>
    </xdr:from>
    <xdr:ext cx="66675" cy="209550"/>
    <xdr:sp fLocksText="0">
      <xdr:nvSpPr>
        <xdr:cNvPr id="15" name="Text Box 6"/>
        <xdr:cNvSpPr txBox="1">
          <a:spLocks noChangeArrowheads="1"/>
        </xdr:cNvSpPr>
      </xdr:nvSpPr>
      <xdr:spPr>
        <a:xfrm>
          <a:off x="4819650" y="25717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0</xdr:col>
      <xdr:colOff>9525</xdr:colOff>
      <xdr:row>2</xdr:row>
      <xdr:rowOff>9525</xdr:rowOff>
    </xdr:from>
    <xdr:to>
      <xdr:col>1</xdr:col>
      <xdr:colOff>0</xdr:colOff>
      <xdr:row>3</xdr:row>
      <xdr:rowOff>161925</xdr:rowOff>
    </xdr:to>
    <xdr:sp>
      <xdr:nvSpPr>
        <xdr:cNvPr id="16" name="Line 7"/>
        <xdr:cNvSpPr>
          <a:spLocks/>
        </xdr:cNvSpPr>
      </xdr:nvSpPr>
      <xdr:spPr>
        <a:xfrm>
          <a:off x="9525" y="361950"/>
          <a:ext cx="95250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5</xdr:col>
      <xdr:colOff>0</xdr:colOff>
      <xdr:row>13</xdr:row>
      <xdr:rowOff>95250</xdr:rowOff>
    </xdr:from>
    <xdr:ext cx="66675" cy="209550"/>
    <xdr:sp fLocksText="0">
      <xdr:nvSpPr>
        <xdr:cNvPr id="17" name="Text Box 8"/>
        <xdr:cNvSpPr txBox="1">
          <a:spLocks noChangeArrowheads="1"/>
        </xdr:cNvSpPr>
      </xdr:nvSpPr>
      <xdr:spPr>
        <a:xfrm>
          <a:off x="4819650" y="25717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13</xdr:row>
      <xdr:rowOff>95250</xdr:rowOff>
    </xdr:from>
    <xdr:ext cx="66675" cy="209550"/>
    <xdr:sp fLocksText="0">
      <xdr:nvSpPr>
        <xdr:cNvPr id="18" name="Text Box 9"/>
        <xdr:cNvSpPr txBox="1">
          <a:spLocks noChangeArrowheads="1"/>
        </xdr:cNvSpPr>
      </xdr:nvSpPr>
      <xdr:spPr>
        <a:xfrm>
          <a:off x="4819650" y="25717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0</xdr:col>
      <xdr:colOff>9525</xdr:colOff>
      <xdr:row>2</xdr:row>
      <xdr:rowOff>9525</xdr:rowOff>
    </xdr:from>
    <xdr:to>
      <xdr:col>1</xdr:col>
      <xdr:colOff>0</xdr:colOff>
      <xdr:row>3</xdr:row>
      <xdr:rowOff>161925</xdr:rowOff>
    </xdr:to>
    <xdr:sp>
      <xdr:nvSpPr>
        <xdr:cNvPr id="19" name="Line 1"/>
        <xdr:cNvSpPr>
          <a:spLocks/>
        </xdr:cNvSpPr>
      </xdr:nvSpPr>
      <xdr:spPr>
        <a:xfrm>
          <a:off x="9525" y="361950"/>
          <a:ext cx="95250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9525</xdr:rowOff>
    </xdr:from>
    <xdr:to>
      <xdr:col>1</xdr:col>
      <xdr:colOff>0</xdr:colOff>
      <xdr:row>3</xdr:row>
      <xdr:rowOff>161925</xdr:rowOff>
    </xdr:to>
    <xdr:sp>
      <xdr:nvSpPr>
        <xdr:cNvPr id="20" name="Line 4"/>
        <xdr:cNvSpPr>
          <a:spLocks/>
        </xdr:cNvSpPr>
      </xdr:nvSpPr>
      <xdr:spPr>
        <a:xfrm>
          <a:off x="9525" y="361950"/>
          <a:ext cx="95250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9525</xdr:rowOff>
    </xdr:from>
    <xdr:to>
      <xdr:col>1</xdr:col>
      <xdr:colOff>0</xdr:colOff>
      <xdr:row>3</xdr:row>
      <xdr:rowOff>161925</xdr:rowOff>
    </xdr:to>
    <xdr:sp>
      <xdr:nvSpPr>
        <xdr:cNvPr id="21" name="Line 7"/>
        <xdr:cNvSpPr>
          <a:spLocks/>
        </xdr:cNvSpPr>
      </xdr:nvSpPr>
      <xdr:spPr>
        <a:xfrm>
          <a:off x="9525" y="361950"/>
          <a:ext cx="95250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9525</xdr:rowOff>
    </xdr:from>
    <xdr:to>
      <xdr:col>1</xdr:col>
      <xdr:colOff>0</xdr:colOff>
      <xdr:row>3</xdr:row>
      <xdr:rowOff>161925</xdr:rowOff>
    </xdr:to>
    <xdr:sp>
      <xdr:nvSpPr>
        <xdr:cNvPr id="22" name="Line 1"/>
        <xdr:cNvSpPr>
          <a:spLocks/>
        </xdr:cNvSpPr>
      </xdr:nvSpPr>
      <xdr:spPr>
        <a:xfrm>
          <a:off x="9525" y="361950"/>
          <a:ext cx="95250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9525</xdr:rowOff>
    </xdr:from>
    <xdr:to>
      <xdr:col>1</xdr:col>
      <xdr:colOff>0</xdr:colOff>
      <xdr:row>3</xdr:row>
      <xdr:rowOff>161925</xdr:rowOff>
    </xdr:to>
    <xdr:sp>
      <xdr:nvSpPr>
        <xdr:cNvPr id="23" name="Line 4"/>
        <xdr:cNvSpPr>
          <a:spLocks/>
        </xdr:cNvSpPr>
      </xdr:nvSpPr>
      <xdr:spPr>
        <a:xfrm>
          <a:off x="9525" y="361950"/>
          <a:ext cx="95250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9525</xdr:rowOff>
    </xdr:from>
    <xdr:to>
      <xdr:col>1</xdr:col>
      <xdr:colOff>0</xdr:colOff>
      <xdr:row>3</xdr:row>
      <xdr:rowOff>161925</xdr:rowOff>
    </xdr:to>
    <xdr:sp>
      <xdr:nvSpPr>
        <xdr:cNvPr id="24" name="Line 7"/>
        <xdr:cNvSpPr>
          <a:spLocks/>
        </xdr:cNvSpPr>
      </xdr:nvSpPr>
      <xdr:spPr>
        <a:xfrm>
          <a:off x="9525" y="361950"/>
          <a:ext cx="95250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6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561975</xdr:colOff>
      <xdr:row>4</xdr:row>
      <xdr:rowOff>161925</xdr:rowOff>
    </xdr:to>
    <xdr:sp>
      <xdr:nvSpPr>
        <xdr:cNvPr id="1" name="Line 1"/>
        <xdr:cNvSpPr>
          <a:spLocks/>
        </xdr:cNvSpPr>
      </xdr:nvSpPr>
      <xdr:spPr>
        <a:xfrm>
          <a:off x="0" y="314325"/>
          <a:ext cx="561975"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0</xdr:rowOff>
    </xdr:from>
    <xdr:to>
      <xdr:col>0</xdr:col>
      <xdr:colOff>561975</xdr:colOff>
      <xdr:row>4</xdr:row>
      <xdr:rowOff>161925</xdr:rowOff>
    </xdr:to>
    <xdr:sp>
      <xdr:nvSpPr>
        <xdr:cNvPr id="2" name="Line 2"/>
        <xdr:cNvSpPr>
          <a:spLocks/>
        </xdr:cNvSpPr>
      </xdr:nvSpPr>
      <xdr:spPr>
        <a:xfrm>
          <a:off x="0" y="314325"/>
          <a:ext cx="561975"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0</xdr:rowOff>
    </xdr:from>
    <xdr:to>
      <xdr:col>0</xdr:col>
      <xdr:colOff>561975</xdr:colOff>
      <xdr:row>4</xdr:row>
      <xdr:rowOff>161925</xdr:rowOff>
    </xdr:to>
    <xdr:sp>
      <xdr:nvSpPr>
        <xdr:cNvPr id="3" name="Line 3"/>
        <xdr:cNvSpPr>
          <a:spLocks/>
        </xdr:cNvSpPr>
      </xdr:nvSpPr>
      <xdr:spPr>
        <a:xfrm>
          <a:off x="0" y="314325"/>
          <a:ext cx="561975"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0</xdr:rowOff>
    </xdr:from>
    <xdr:to>
      <xdr:col>0</xdr:col>
      <xdr:colOff>561975</xdr:colOff>
      <xdr:row>4</xdr:row>
      <xdr:rowOff>161925</xdr:rowOff>
    </xdr:to>
    <xdr:sp>
      <xdr:nvSpPr>
        <xdr:cNvPr id="4" name="Line 1"/>
        <xdr:cNvSpPr>
          <a:spLocks/>
        </xdr:cNvSpPr>
      </xdr:nvSpPr>
      <xdr:spPr>
        <a:xfrm>
          <a:off x="0" y="314325"/>
          <a:ext cx="561975"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0</xdr:rowOff>
    </xdr:from>
    <xdr:to>
      <xdr:col>0</xdr:col>
      <xdr:colOff>561975</xdr:colOff>
      <xdr:row>4</xdr:row>
      <xdr:rowOff>161925</xdr:rowOff>
    </xdr:to>
    <xdr:sp>
      <xdr:nvSpPr>
        <xdr:cNvPr id="5" name="Line 2"/>
        <xdr:cNvSpPr>
          <a:spLocks/>
        </xdr:cNvSpPr>
      </xdr:nvSpPr>
      <xdr:spPr>
        <a:xfrm>
          <a:off x="0" y="314325"/>
          <a:ext cx="561975"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0</xdr:rowOff>
    </xdr:from>
    <xdr:to>
      <xdr:col>0</xdr:col>
      <xdr:colOff>561975</xdr:colOff>
      <xdr:row>4</xdr:row>
      <xdr:rowOff>161925</xdr:rowOff>
    </xdr:to>
    <xdr:sp>
      <xdr:nvSpPr>
        <xdr:cNvPr id="6" name="Line 3"/>
        <xdr:cNvSpPr>
          <a:spLocks/>
        </xdr:cNvSpPr>
      </xdr:nvSpPr>
      <xdr:spPr>
        <a:xfrm>
          <a:off x="0" y="314325"/>
          <a:ext cx="561975"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0</xdr:rowOff>
    </xdr:from>
    <xdr:to>
      <xdr:col>0</xdr:col>
      <xdr:colOff>561975</xdr:colOff>
      <xdr:row>4</xdr:row>
      <xdr:rowOff>161925</xdr:rowOff>
    </xdr:to>
    <xdr:sp>
      <xdr:nvSpPr>
        <xdr:cNvPr id="7" name="Line 1"/>
        <xdr:cNvSpPr>
          <a:spLocks/>
        </xdr:cNvSpPr>
      </xdr:nvSpPr>
      <xdr:spPr>
        <a:xfrm>
          <a:off x="0" y="314325"/>
          <a:ext cx="561975"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0</xdr:rowOff>
    </xdr:from>
    <xdr:to>
      <xdr:col>0</xdr:col>
      <xdr:colOff>561975</xdr:colOff>
      <xdr:row>4</xdr:row>
      <xdr:rowOff>161925</xdr:rowOff>
    </xdr:to>
    <xdr:sp>
      <xdr:nvSpPr>
        <xdr:cNvPr id="8" name="Line 2"/>
        <xdr:cNvSpPr>
          <a:spLocks/>
        </xdr:cNvSpPr>
      </xdr:nvSpPr>
      <xdr:spPr>
        <a:xfrm>
          <a:off x="0" y="314325"/>
          <a:ext cx="561975"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0</xdr:rowOff>
    </xdr:from>
    <xdr:to>
      <xdr:col>0</xdr:col>
      <xdr:colOff>561975</xdr:colOff>
      <xdr:row>4</xdr:row>
      <xdr:rowOff>161925</xdr:rowOff>
    </xdr:to>
    <xdr:sp>
      <xdr:nvSpPr>
        <xdr:cNvPr id="9" name="Line 3"/>
        <xdr:cNvSpPr>
          <a:spLocks/>
        </xdr:cNvSpPr>
      </xdr:nvSpPr>
      <xdr:spPr>
        <a:xfrm>
          <a:off x="0" y="314325"/>
          <a:ext cx="561975"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0</xdr:rowOff>
    </xdr:from>
    <xdr:to>
      <xdr:col>0</xdr:col>
      <xdr:colOff>561975</xdr:colOff>
      <xdr:row>4</xdr:row>
      <xdr:rowOff>161925</xdr:rowOff>
    </xdr:to>
    <xdr:sp>
      <xdr:nvSpPr>
        <xdr:cNvPr id="10" name="Line 1"/>
        <xdr:cNvSpPr>
          <a:spLocks/>
        </xdr:cNvSpPr>
      </xdr:nvSpPr>
      <xdr:spPr>
        <a:xfrm>
          <a:off x="0" y="314325"/>
          <a:ext cx="561975"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0</xdr:rowOff>
    </xdr:from>
    <xdr:to>
      <xdr:col>0</xdr:col>
      <xdr:colOff>561975</xdr:colOff>
      <xdr:row>4</xdr:row>
      <xdr:rowOff>161925</xdr:rowOff>
    </xdr:to>
    <xdr:sp>
      <xdr:nvSpPr>
        <xdr:cNvPr id="11" name="Line 2"/>
        <xdr:cNvSpPr>
          <a:spLocks/>
        </xdr:cNvSpPr>
      </xdr:nvSpPr>
      <xdr:spPr>
        <a:xfrm>
          <a:off x="0" y="314325"/>
          <a:ext cx="561975"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0</xdr:rowOff>
    </xdr:from>
    <xdr:to>
      <xdr:col>0</xdr:col>
      <xdr:colOff>561975</xdr:colOff>
      <xdr:row>4</xdr:row>
      <xdr:rowOff>161925</xdr:rowOff>
    </xdr:to>
    <xdr:sp>
      <xdr:nvSpPr>
        <xdr:cNvPr id="12" name="Line 3"/>
        <xdr:cNvSpPr>
          <a:spLocks/>
        </xdr:cNvSpPr>
      </xdr:nvSpPr>
      <xdr:spPr>
        <a:xfrm>
          <a:off x="0" y="314325"/>
          <a:ext cx="561975"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0</xdr:rowOff>
    </xdr:from>
    <xdr:to>
      <xdr:col>0</xdr:col>
      <xdr:colOff>561975</xdr:colOff>
      <xdr:row>4</xdr:row>
      <xdr:rowOff>161925</xdr:rowOff>
    </xdr:to>
    <xdr:sp>
      <xdr:nvSpPr>
        <xdr:cNvPr id="13" name="Line 1"/>
        <xdr:cNvSpPr>
          <a:spLocks/>
        </xdr:cNvSpPr>
      </xdr:nvSpPr>
      <xdr:spPr>
        <a:xfrm>
          <a:off x="0" y="314325"/>
          <a:ext cx="561975"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0</xdr:rowOff>
    </xdr:from>
    <xdr:to>
      <xdr:col>0</xdr:col>
      <xdr:colOff>561975</xdr:colOff>
      <xdr:row>4</xdr:row>
      <xdr:rowOff>161925</xdr:rowOff>
    </xdr:to>
    <xdr:sp>
      <xdr:nvSpPr>
        <xdr:cNvPr id="14" name="Line 2"/>
        <xdr:cNvSpPr>
          <a:spLocks/>
        </xdr:cNvSpPr>
      </xdr:nvSpPr>
      <xdr:spPr>
        <a:xfrm>
          <a:off x="0" y="314325"/>
          <a:ext cx="561975"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0</xdr:rowOff>
    </xdr:from>
    <xdr:to>
      <xdr:col>0</xdr:col>
      <xdr:colOff>561975</xdr:colOff>
      <xdr:row>4</xdr:row>
      <xdr:rowOff>161925</xdr:rowOff>
    </xdr:to>
    <xdr:sp>
      <xdr:nvSpPr>
        <xdr:cNvPr id="15" name="Line 3"/>
        <xdr:cNvSpPr>
          <a:spLocks/>
        </xdr:cNvSpPr>
      </xdr:nvSpPr>
      <xdr:spPr>
        <a:xfrm>
          <a:off x="0" y="314325"/>
          <a:ext cx="561975"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0</xdr:rowOff>
    </xdr:from>
    <xdr:to>
      <xdr:col>0</xdr:col>
      <xdr:colOff>561975</xdr:colOff>
      <xdr:row>4</xdr:row>
      <xdr:rowOff>161925</xdr:rowOff>
    </xdr:to>
    <xdr:sp>
      <xdr:nvSpPr>
        <xdr:cNvPr id="16" name="Line 1"/>
        <xdr:cNvSpPr>
          <a:spLocks/>
        </xdr:cNvSpPr>
      </xdr:nvSpPr>
      <xdr:spPr>
        <a:xfrm>
          <a:off x="0" y="314325"/>
          <a:ext cx="561975"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0</xdr:rowOff>
    </xdr:from>
    <xdr:to>
      <xdr:col>0</xdr:col>
      <xdr:colOff>561975</xdr:colOff>
      <xdr:row>4</xdr:row>
      <xdr:rowOff>161925</xdr:rowOff>
    </xdr:to>
    <xdr:sp>
      <xdr:nvSpPr>
        <xdr:cNvPr id="17" name="Line 2"/>
        <xdr:cNvSpPr>
          <a:spLocks/>
        </xdr:cNvSpPr>
      </xdr:nvSpPr>
      <xdr:spPr>
        <a:xfrm>
          <a:off x="0" y="314325"/>
          <a:ext cx="561975"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0</xdr:rowOff>
    </xdr:from>
    <xdr:to>
      <xdr:col>0</xdr:col>
      <xdr:colOff>561975</xdr:colOff>
      <xdr:row>4</xdr:row>
      <xdr:rowOff>161925</xdr:rowOff>
    </xdr:to>
    <xdr:sp>
      <xdr:nvSpPr>
        <xdr:cNvPr id="18" name="Line 3"/>
        <xdr:cNvSpPr>
          <a:spLocks/>
        </xdr:cNvSpPr>
      </xdr:nvSpPr>
      <xdr:spPr>
        <a:xfrm>
          <a:off x="0" y="314325"/>
          <a:ext cx="561975"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6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19050</xdr:rowOff>
    </xdr:from>
    <xdr:to>
      <xdr:col>1</xdr:col>
      <xdr:colOff>0</xdr:colOff>
      <xdr:row>4</xdr:row>
      <xdr:rowOff>0</xdr:rowOff>
    </xdr:to>
    <xdr:sp>
      <xdr:nvSpPr>
        <xdr:cNvPr id="1" name="Line 35"/>
        <xdr:cNvSpPr>
          <a:spLocks/>
        </xdr:cNvSpPr>
      </xdr:nvSpPr>
      <xdr:spPr>
        <a:xfrm>
          <a:off x="9525" y="333375"/>
          <a:ext cx="1914525"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19050</xdr:rowOff>
    </xdr:from>
    <xdr:to>
      <xdr:col>1</xdr:col>
      <xdr:colOff>0</xdr:colOff>
      <xdr:row>4</xdr:row>
      <xdr:rowOff>0</xdr:rowOff>
    </xdr:to>
    <xdr:sp>
      <xdr:nvSpPr>
        <xdr:cNvPr id="2" name="Line 35"/>
        <xdr:cNvSpPr>
          <a:spLocks/>
        </xdr:cNvSpPr>
      </xdr:nvSpPr>
      <xdr:spPr>
        <a:xfrm>
          <a:off x="9525" y="333375"/>
          <a:ext cx="1914525"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19050</xdr:rowOff>
    </xdr:from>
    <xdr:to>
      <xdr:col>1</xdr:col>
      <xdr:colOff>0</xdr:colOff>
      <xdr:row>4</xdr:row>
      <xdr:rowOff>0</xdr:rowOff>
    </xdr:to>
    <xdr:sp>
      <xdr:nvSpPr>
        <xdr:cNvPr id="3" name="Line 35"/>
        <xdr:cNvSpPr>
          <a:spLocks/>
        </xdr:cNvSpPr>
      </xdr:nvSpPr>
      <xdr:spPr>
        <a:xfrm>
          <a:off x="9525" y="333375"/>
          <a:ext cx="1914525"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6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1</xdr:col>
      <xdr:colOff>0</xdr:colOff>
      <xdr:row>4</xdr:row>
      <xdr:rowOff>0</xdr:rowOff>
    </xdr:to>
    <xdr:sp>
      <xdr:nvSpPr>
        <xdr:cNvPr id="1" name="Line 1"/>
        <xdr:cNvSpPr>
          <a:spLocks/>
        </xdr:cNvSpPr>
      </xdr:nvSpPr>
      <xdr:spPr>
        <a:xfrm>
          <a:off x="0" y="323850"/>
          <a:ext cx="147637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9525</xdr:rowOff>
    </xdr:from>
    <xdr:to>
      <xdr:col>1</xdr:col>
      <xdr:colOff>0</xdr:colOff>
      <xdr:row>4</xdr:row>
      <xdr:rowOff>0</xdr:rowOff>
    </xdr:to>
    <xdr:sp>
      <xdr:nvSpPr>
        <xdr:cNvPr id="2" name="Line 1"/>
        <xdr:cNvSpPr>
          <a:spLocks/>
        </xdr:cNvSpPr>
      </xdr:nvSpPr>
      <xdr:spPr>
        <a:xfrm>
          <a:off x="0" y="323850"/>
          <a:ext cx="147637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9525</xdr:rowOff>
    </xdr:from>
    <xdr:to>
      <xdr:col>1</xdr:col>
      <xdr:colOff>0</xdr:colOff>
      <xdr:row>4</xdr:row>
      <xdr:rowOff>0</xdr:rowOff>
    </xdr:to>
    <xdr:sp>
      <xdr:nvSpPr>
        <xdr:cNvPr id="3" name="Line 1"/>
        <xdr:cNvSpPr>
          <a:spLocks/>
        </xdr:cNvSpPr>
      </xdr:nvSpPr>
      <xdr:spPr>
        <a:xfrm>
          <a:off x="0" y="323850"/>
          <a:ext cx="147637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9525</xdr:rowOff>
    </xdr:from>
    <xdr:to>
      <xdr:col>1</xdr:col>
      <xdr:colOff>0</xdr:colOff>
      <xdr:row>4</xdr:row>
      <xdr:rowOff>0</xdr:rowOff>
    </xdr:to>
    <xdr:sp>
      <xdr:nvSpPr>
        <xdr:cNvPr id="4" name="Line 1"/>
        <xdr:cNvSpPr>
          <a:spLocks/>
        </xdr:cNvSpPr>
      </xdr:nvSpPr>
      <xdr:spPr>
        <a:xfrm>
          <a:off x="0" y="323850"/>
          <a:ext cx="147637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0</xdr:col>
      <xdr:colOff>342900</xdr:colOff>
      <xdr:row>4</xdr:row>
      <xdr:rowOff>0</xdr:rowOff>
    </xdr:to>
    <xdr:sp>
      <xdr:nvSpPr>
        <xdr:cNvPr id="1" name="Line 1"/>
        <xdr:cNvSpPr>
          <a:spLocks/>
        </xdr:cNvSpPr>
      </xdr:nvSpPr>
      <xdr:spPr>
        <a:xfrm>
          <a:off x="9525" y="361950"/>
          <a:ext cx="333375" cy="714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9525</xdr:rowOff>
    </xdr:from>
    <xdr:to>
      <xdr:col>0</xdr:col>
      <xdr:colOff>342900</xdr:colOff>
      <xdr:row>4</xdr:row>
      <xdr:rowOff>0</xdr:rowOff>
    </xdr:to>
    <xdr:sp>
      <xdr:nvSpPr>
        <xdr:cNvPr id="2" name="Line 4"/>
        <xdr:cNvSpPr>
          <a:spLocks/>
        </xdr:cNvSpPr>
      </xdr:nvSpPr>
      <xdr:spPr>
        <a:xfrm>
          <a:off x="9525" y="361950"/>
          <a:ext cx="333375" cy="714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9525</xdr:rowOff>
    </xdr:from>
    <xdr:to>
      <xdr:col>0</xdr:col>
      <xdr:colOff>342900</xdr:colOff>
      <xdr:row>4</xdr:row>
      <xdr:rowOff>0</xdr:rowOff>
    </xdr:to>
    <xdr:sp>
      <xdr:nvSpPr>
        <xdr:cNvPr id="3" name="Line 1"/>
        <xdr:cNvSpPr>
          <a:spLocks/>
        </xdr:cNvSpPr>
      </xdr:nvSpPr>
      <xdr:spPr>
        <a:xfrm>
          <a:off x="9525" y="361950"/>
          <a:ext cx="333375" cy="714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9525</xdr:rowOff>
    </xdr:from>
    <xdr:to>
      <xdr:col>0</xdr:col>
      <xdr:colOff>342900</xdr:colOff>
      <xdr:row>4</xdr:row>
      <xdr:rowOff>0</xdr:rowOff>
    </xdr:to>
    <xdr:sp>
      <xdr:nvSpPr>
        <xdr:cNvPr id="4" name="Line 4"/>
        <xdr:cNvSpPr>
          <a:spLocks/>
        </xdr:cNvSpPr>
      </xdr:nvSpPr>
      <xdr:spPr>
        <a:xfrm>
          <a:off x="9525" y="361950"/>
          <a:ext cx="333375" cy="714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1</xdr:col>
      <xdr:colOff>0</xdr:colOff>
      <xdr:row>6</xdr:row>
      <xdr:rowOff>0</xdr:rowOff>
    </xdr:to>
    <xdr:sp>
      <xdr:nvSpPr>
        <xdr:cNvPr id="1" name="Line 1"/>
        <xdr:cNvSpPr>
          <a:spLocks/>
        </xdr:cNvSpPr>
      </xdr:nvSpPr>
      <xdr:spPr>
        <a:xfrm>
          <a:off x="9525" y="352425"/>
          <a:ext cx="352425"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0</xdr:rowOff>
    </xdr:from>
    <xdr:to>
      <xdr:col>1</xdr:col>
      <xdr:colOff>0</xdr:colOff>
      <xdr:row>6</xdr:row>
      <xdr:rowOff>0</xdr:rowOff>
    </xdr:to>
    <xdr:sp>
      <xdr:nvSpPr>
        <xdr:cNvPr id="2" name="Line 1"/>
        <xdr:cNvSpPr>
          <a:spLocks/>
        </xdr:cNvSpPr>
      </xdr:nvSpPr>
      <xdr:spPr>
        <a:xfrm>
          <a:off x="9525" y="352425"/>
          <a:ext cx="352425"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0</xdr:col>
      <xdr:colOff>504825</xdr:colOff>
      <xdr:row>5</xdr:row>
      <xdr:rowOff>152400</xdr:rowOff>
    </xdr:to>
    <xdr:sp>
      <xdr:nvSpPr>
        <xdr:cNvPr id="1" name="Line 1"/>
        <xdr:cNvSpPr>
          <a:spLocks/>
        </xdr:cNvSpPr>
      </xdr:nvSpPr>
      <xdr:spPr>
        <a:xfrm>
          <a:off x="0" y="361950"/>
          <a:ext cx="504825"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9525</xdr:rowOff>
    </xdr:from>
    <xdr:to>
      <xdr:col>0</xdr:col>
      <xdr:colOff>504825</xdr:colOff>
      <xdr:row>5</xdr:row>
      <xdr:rowOff>152400</xdr:rowOff>
    </xdr:to>
    <xdr:sp>
      <xdr:nvSpPr>
        <xdr:cNvPr id="2" name="Line 3"/>
        <xdr:cNvSpPr>
          <a:spLocks/>
        </xdr:cNvSpPr>
      </xdr:nvSpPr>
      <xdr:spPr>
        <a:xfrm>
          <a:off x="0" y="361950"/>
          <a:ext cx="504825"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9525</xdr:rowOff>
    </xdr:from>
    <xdr:to>
      <xdr:col>0</xdr:col>
      <xdr:colOff>504825</xdr:colOff>
      <xdr:row>5</xdr:row>
      <xdr:rowOff>152400</xdr:rowOff>
    </xdr:to>
    <xdr:sp>
      <xdr:nvSpPr>
        <xdr:cNvPr id="3" name="Line 5"/>
        <xdr:cNvSpPr>
          <a:spLocks/>
        </xdr:cNvSpPr>
      </xdr:nvSpPr>
      <xdr:spPr>
        <a:xfrm>
          <a:off x="0" y="361950"/>
          <a:ext cx="504825"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9525</xdr:rowOff>
    </xdr:from>
    <xdr:to>
      <xdr:col>0</xdr:col>
      <xdr:colOff>504825</xdr:colOff>
      <xdr:row>5</xdr:row>
      <xdr:rowOff>152400</xdr:rowOff>
    </xdr:to>
    <xdr:sp>
      <xdr:nvSpPr>
        <xdr:cNvPr id="4" name="Line 6"/>
        <xdr:cNvSpPr>
          <a:spLocks/>
        </xdr:cNvSpPr>
      </xdr:nvSpPr>
      <xdr:spPr>
        <a:xfrm>
          <a:off x="0" y="361950"/>
          <a:ext cx="504825"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9525</xdr:rowOff>
    </xdr:from>
    <xdr:to>
      <xdr:col>0</xdr:col>
      <xdr:colOff>504825</xdr:colOff>
      <xdr:row>5</xdr:row>
      <xdr:rowOff>152400</xdr:rowOff>
    </xdr:to>
    <xdr:sp>
      <xdr:nvSpPr>
        <xdr:cNvPr id="5" name="Line 1"/>
        <xdr:cNvSpPr>
          <a:spLocks/>
        </xdr:cNvSpPr>
      </xdr:nvSpPr>
      <xdr:spPr>
        <a:xfrm>
          <a:off x="0" y="361950"/>
          <a:ext cx="504825"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9525</xdr:rowOff>
    </xdr:from>
    <xdr:to>
      <xdr:col>0</xdr:col>
      <xdr:colOff>504825</xdr:colOff>
      <xdr:row>5</xdr:row>
      <xdr:rowOff>152400</xdr:rowOff>
    </xdr:to>
    <xdr:sp>
      <xdr:nvSpPr>
        <xdr:cNvPr id="6" name="Line 3"/>
        <xdr:cNvSpPr>
          <a:spLocks/>
        </xdr:cNvSpPr>
      </xdr:nvSpPr>
      <xdr:spPr>
        <a:xfrm>
          <a:off x="0" y="361950"/>
          <a:ext cx="504825"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9525</xdr:rowOff>
    </xdr:from>
    <xdr:to>
      <xdr:col>0</xdr:col>
      <xdr:colOff>504825</xdr:colOff>
      <xdr:row>5</xdr:row>
      <xdr:rowOff>152400</xdr:rowOff>
    </xdr:to>
    <xdr:sp>
      <xdr:nvSpPr>
        <xdr:cNvPr id="7" name="Line 5"/>
        <xdr:cNvSpPr>
          <a:spLocks/>
        </xdr:cNvSpPr>
      </xdr:nvSpPr>
      <xdr:spPr>
        <a:xfrm>
          <a:off x="0" y="361950"/>
          <a:ext cx="504825"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9525</xdr:rowOff>
    </xdr:from>
    <xdr:to>
      <xdr:col>0</xdr:col>
      <xdr:colOff>504825</xdr:colOff>
      <xdr:row>5</xdr:row>
      <xdr:rowOff>152400</xdr:rowOff>
    </xdr:to>
    <xdr:sp>
      <xdr:nvSpPr>
        <xdr:cNvPr id="8" name="Line 6"/>
        <xdr:cNvSpPr>
          <a:spLocks/>
        </xdr:cNvSpPr>
      </xdr:nvSpPr>
      <xdr:spPr>
        <a:xfrm>
          <a:off x="0" y="361950"/>
          <a:ext cx="504825"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1.vml" /><Relationship Id="rId3" Type="http://schemas.openxmlformats.org/officeDocument/2006/relationships/drawing" Target="../drawings/drawing23.xml" /><Relationship Id="rId4"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45.xml" /><Relationship Id="rId2"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46.xml" /><Relationship Id="rId2"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47.xml" /><Relationship Id="rId2"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drawing" Target="../drawings/drawing48.xml" /><Relationship Id="rId2"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49.xml" /><Relationship Id="rId2"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drawing" Target="../drawings/drawing50.xml" /><Relationship Id="rId2"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drawing" Target="../drawings/drawing51.xml" /><Relationship Id="rId2"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drawing" Target="../drawings/drawing52.xml" /><Relationship Id="rId2"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drawing" Target="../drawings/drawing53.xml" /><Relationship Id="rId2"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drawing" Target="../drawings/drawing54.xml" /><Relationship Id="rId2"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drawing" Target="../drawings/drawing55.xml" /><Relationship Id="rId2"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drawing" Target="../drawings/drawing56.xml" /><Relationship Id="rId2"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drawing" Target="../drawings/drawing57.xml" /><Relationship Id="rId2"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drawing" Target="../drawings/drawing58.xml" /><Relationship Id="rId2"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drawing" Target="../drawings/drawing59.xml" /><Relationship Id="rId2"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drawing" Target="../drawings/drawing60.xml" /><Relationship Id="rId2"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drawing" Target="../drawings/drawing61.xml" /><Relationship Id="rId2"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drawing" Target="../drawings/drawing62.xml" /><Relationship Id="rId2"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drawing" Target="../drawings/drawing63.xml" /><Relationship Id="rId2"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drawing" Target="../drawings/drawing64.xml" /><Relationship Id="rId2" Type="http://schemas.openxmlformats.org/officeDocument/2006/relationships/printerSettings" Target="../printerSettings/printerSettings68.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5"/>
  <sheetViews>
    <sheetView tabSelected="1" zoomScalePageLayoutView="0" workbookViewId="0" topLeftCell="A1">
      <selection activeCell="A1" sqref="A1"/>
    </sheetView>
  </sheetViews>
  <sheetFormatPr defaultColWidth="9.140625" defaultRowHeight="15"/>
  <cols>
    <col min="1" max="1" width="17.57421875" style="5" customWidth="1"/>
    <col min="2" max="2" width="17.421875" style="33" customWidth="1"/>
    <col min="3" max="4" width="17.421875" style="34" customWidth="1"/>
    <col min="5" max="5" width="17.421875" style="33" customWidth="1"/>
    <col min="6" max="16384" width="9.00390625" style="5" customWidth="1"/>
  </cols>
  <sheetData>
    <row r="1" spans="1:5" s="10" customFormat="1" ht="79.5" customHeight="1">
      <c r="A1" s="1003" t="s">
        <v>718</v>
      </c>
      <c r="B1" s="6"/>
      <c r="C1" s="7"/>
      <c r="D1" s="8"/>
      <c r="E1" s="9"/>
    </row>
    <row r="2" spans="1:5" ht="13.5">
      <c r="A2" s="11"/>
      <c r="B2" s="12"/>
      <c r="C2" s="12"/>
      <c r="D2" s="12"/>
      <c r="E2" s="13"/>
    </row>
    <row r="3" spans="1:5" ht="13.5">
      <c r="A3" s="11"/>
      <c r="B3" s="12"/>
      <c r="C3" s="12"/>
      <c r="D3" s="12"/>
      <c r="E3" s="13"/>
    </row>
    <row r="4" spans="1:5" ht="13.5">
      <c r="A4" s="11"/>
      <c r="B4" s="12"/>
      <c r="C4" s="12"/>
      <c r="D4" s="12"/>
      <c r="E4" s="13"/>
    </row>
    <row r="5" spans="1:5" ht="15" customHeight="1">
      <c r="A5" s="14" t="s">
        <v>0</v>
      </c>
      <c r="B5" s="12"/>
      <c r="C5" s="12"/>
      <c r="D5" s="12"/>
      <c r="E5" s="13"/>
    </row>
    <row r="6" spans="1:5" ht="15" customHeight="1" thickBot="1">
      <c r="A6" s="15" t="s">
        <v>1</v>
      </c>
      <c r="B6" s="12"/>
      <c r="C6" s="12"/>
      <c r="D6" s="12"/>
      <c r="E6" s="16" t="s">
        <v>777</v>
      </c>
    </row>
    <row r="7" spans="1:5" s="17" customFormat="1" ht="16.5" customHeight="1" thickTop="1">
      <c r="A7" s="1038" t="s">
        <v>2</v>
      </c>
      <c r="B7" s="1039" t="s">
        <v>3</v>
      </c>
      <c r="C7" s="1040" t="s">
        <v>4</v>
      </c>
      <c r="D7" s="1039" t="s">
        <v>5</v>
      </c>
      <c r="E7" s="1040" t="s">
        <v>6</v>
      </c>
    </row>
    <row r="8" spans="1:5" s="17" customFormat="1" ht="15.75" customHeight="1">
      <c r="A8" s="1041" t="s">
        <v>7</v>
      </c>
      <c r="B8" s="1042">
        <v>13784212</v>
      </c>
      <c r="C8" s="18">
        <v>232192</v>
      </c>
      <c r="D8" s="19">
        <v>289106</v>
      </c>
      <c r="E8" s="20">
        <v>2.1</v>
      </c>
    </row>
    <row r="9" spans="1:6" s="17" customFormat="1" ht="15.75" customHeight="1">
      <c r="A9" s="1041" t="s">
        <v>8</v>
      </c>
      <c r="B9" s="1043">
        <v>9508776</v>
      </c>
      <c r="C9" s="21">
        <v>174215</v>
      </c>
      <c r="D9" s="19">
        <v>213387</v>
      </c>
      <c r="E9" s="20">
        <v>2.24</v>
      </c>
      <c r="F9" s="1044"/>
    </row>
    <row r="10" spans="1:6" s="17" customFormat="1" ht="15.75" customHeight="1">
      <c r="A10" s="1041"/>
      <c r="B10" s="19"/>
      <c r="C10" s="22"/>
      <c r="D10" s="19"/>
      <c r="E10" s="20"/>
      <c r="F10" s="1044"/>
    </row>
    <row r="11" spans="1:6" s="17" customFormat="1" ht="15.75" customHeight="1">
      <c r="A11" s="1045" t="s">
        <v>9</v>
      </c>
      <c r="B11" s="1046">
        <v>678686</v>
      </c>
      <c r="C11" s="1047">
        <v>18775</v>
      </c>
      <c r="D11" s="24">
        <v>24633</v>
      </c>
      <c r="E11" s="1048">
        <v>3.63</v>
      </c>
      <c r="F11" s="1044"/>
    </row>
    <row r="12" spans="1:6" s="17" customFormat="1" ht="15.75" customHeight="1">
      <c r="A12" s="1041" t="s">
        <v>10</v>
      </c>
      <c r="B12" s="1043">
        <v>61824</v>
      </c>
      <c r="C12" s="21">
        <v>588</v>
      </c>
      <c r="D12" s="19">
        <v>637</v>
      </c>
      <c r="E12" s="20">
        <v>1.03</v>
      </c>
      <c r="F12" s="1044"/>
    </row>
    <row r="13" spans="1:6" s="17" customFormat="1" ht="15.75" customHeight="1">
      <c r="A13" s="1041" t="s">
        <v>11</v>
      </c>
      <c r="B13" s="1043">
        <v>158508</v>
      </c>
      <c r="C13" s="21">
        <v>983</v>
      </c>
      <c r="D13" s="19">
        <v>1122</v>
      </c>
      <c r="E13" s="20">
        <v>0.71</v>
      </c>
      <c r="F13" s="1044"/>
    </row>
    <row r="14" spans="1:6" s="17" customFormat="1" ht="15.75" customHeight="1">
      <c r="A14" s="1041" t="s">
        <v>12</v>
      </c>
      <c r="B14" s="1043">
        <v>254699</v>
      </c>
      <c r="C14" s="18">
        <v>1858</v>
      </c>
      <c r="D14" s="19">
        <v>2186</v>
      </c>
      <c r="E14" s="20">
        <v>0.86</v>
      </c>
      <c r="F14" s="1044"/>
    </row>
    <row r="15" spans="1:6" s="17" customFormat="1" ht="15.75" customHeight="1">
      <c r="A15" s="1041" t="s">
        <v>13</v>
      </c>
      <c r="B15" s="1043">
        <v>344103</v>
      </c>
      <c r="C15" s="18">
        <v>8948</v>
      </c>
      <c r="D15" s="19">
        <v>10232</v>
      </c>
      <c r="E15" s="20">
        <v>2.97</v>
      </c>
      <c r="F15" s="1044"/>
    </row>
    <row r="16" spans="1:6" s="17" customFormat="1" ht="15.75" customHeight="1">
      <c r="A16" s="1041" t="s">
        <v>14</v>
      </c>
      <c r="B16" s="1043">
        <v>227902</v>
      </c>
      <c r="C16" s="18">
        <v>2027</v>
      </c>
      <c r="D16" s="19">
        <v>2297</v>
      </c>
      <c r="E16" s="20">
        <v>1.01</v>
      </c>
      <c r="F16" s="1044"/>
    </row>
    <row r="17" spans="1:6" s="17" customFormat="1" ht="15.75" customHeight="1">
      <c r="A17" s="1041" t="s">
        <v>15</v>
      </c>
      <c r="B17" s="1043">
        <v>203893</v>
      </c>
      <c r="C17" s="18">
        <v>7980</v>
      </c>
      <c r="D17" s="19">
        <v>8633</v>
      </c>
      <c r="E17" s="20">
        <v>4.23</v>
      </c>
      <c r="F17" s="1044"/>
    </row>
    <row r="18" spans="1:6" s="17" customFormat="1" ht="15.75" customHeight="1">
      <c r="A18" s="1041" t="s">
        <v>16</v>
      </c>
      <c r="B18" s="1043">
        <v>265146</v>
      </c>
      <c r="C18" s="18">
        <v>6552</v>
      </c>
      <c r="D18" s="19">
        <v>8050</v>
      </c>
      <c r="E18" s="20">
        <v>3.04</v>
      </c>
      <c r="F18" s="1044"/>
    </row>
    <row r="19" spans="1:6" s="17" customFormat="1" ht="15.75" customHeight="1">
      <c r="A19" s="1041" t="s">
        <v>17</v>
      </c>
      <c r="B19" s="1043">
        <v>511909</v>
      </c>
      <c r="C19" s="18">
        <v>7721</v>
      </c>
      <c r="D19" s="19">
        <v>9747</v>
      </c>
      <c r="E19" s="20">
        <v>1.9</v>
      </c>
      <c r="F19" s="1044"/>
    </row>
    <row r="20" spans="1:6" s="17" customFormat="1" ht="15.75" customHeight="1">
      <c r="A20" s="1041" t="s">
        <v>18</v>
      </c>
      <c r="B20" s="1043">
        <v>400485</v>
      </c>
      <c r="C20" s="18">
        <v>4793</v>
      </c>
      <c r="D20" s="19">
        <v>5611</v>
      </c>
      <c r="E20" s="20">
        <v>1.4</v>
      </c>
      <c r="F20" s="1044"/>
    </row>
    <row r="21" spans="1:6" s="17" customFormat="1" ht="15.75" customHeight="1">
      <c r="A21" s="1041" t="s">
        <v>19</v>
      </c>
      <c r="B21" s="1043">
        <v>284024</v>
      </c>
      <c r="C21" s="18">
        <v>2461</v>
      </c>
      <c r="D21" s="19">
        <v>2860</v>
      </c>
      <c r="E21" s="20">
        <v>1.01</v>
      </c>
      <c r="F21" s="1044"/>
    </row>
    <row r="22" spans="1:6" s="17" customFormat="1" ht="15.75" customHeight="1">
      <c r="A22" s="1041" t="s">
        <v>20</v>
      </c>
      <c r="B22" s="1043">
        <v>731273</v>
      </c>
      <c r="C22" s="18">
        <v>13512</v>
      </c>
      <c r="D22" s="19">
        <v>16517</v>
      </c>
      <c r="E22" s="20">
        <v>2.26</v>
      </c>
      <c r="F22" s="1044"/>
    </row>
    <row r="23" spans="1:6" s="17" customFormat="1" ht="15.75" customHeight="1">
      <c r="A23" s="1041" t="s">
        <v>21</v>
      </c>
      <c r="B23" s="1043">
        <v>925226</v>
      </c>
      <c r="C23" s="18">
        <v>8743</v>
      </c>
      <c r="D23" s="19">
        <v>10123</v>
      </c>
      <c r="E23" s="20">
        <v>1.09</v>
      </c>
      <c r="F23" s="1044"/>
    </row>
    <row r="24" spans="1:6" s="17" customFormat="1" ht="15.75" customHeight="1">
      <c r="A24" s="1041" t="s">
        <v>22</v>
      </c>
      <c r="B24" s="1043">
        <v>230707</v>
      </c>
      <c r="C24" s="18">
        <v>2868</v>
      </c>
      <c r="D24" s="19">
        <v>3184</v>
      </c>
      <c r="E24" s="20">
        <v>1.38</v>
      </c>
      <c r="F24" s="1044"/>
    </row>
    <row r="25" spans="1:6" s="17" customFormat="1" ht="15.75" customHeight="1">
      <c r="A25" s="1041" t="s">
        <v>23</v>
      </c>
      <c r="B25" s="1043">
        <v>336639</v>
      </c>
      <c r="C25" s="18">
        <v>6697</v>
      </c>
      <c r="D25" s="19">
        <v>7577</v>
      </c>
      <c r="E25" s="20">
        <v>2.25</v>
      </c>
      <c r="F25" s="1044"/>
    </row>
    <row r="26" spans="1:6" s="17" customFormat="1" ht="15.75" customHeight="1">
      <c r="A26" s="1041" t="s">
        <v>24</v>
      </c>
      <c r="B26" s="1043">
        <v>577903</v>
      </c>
      <c r="C26" s="18">
        <v>6548</v>
      </c>
      <c r="D26" s="19">
        <v>7495</v>
      </c>
      <c r="E26" s="20">
        <v>1.3</v>
      </c>
      <c r="F26" s="1044"/>
    </row>
    <row r="27" spans="1:6" s="17" customFormat="1" ht="15.75" customHeight="1">
      <c r="A27" s="1041" t="s">
        <v>25</v>
      </c>
      <c r="B27" s="1043">
        <v>298562</v>
      </c>
      <c r="C27" s="18">
        <v>6203</v>
      </c>
      <c r="D27" s="19">
        <v>6938</v>
      </c>
      <c r="E27" s="20">
        <v>2.32</v>
      </c>
      <c r="F27" s="1044"/>
    </row>
    <row r="28" spans="1:6" s="17" customFormat="1" ht="15.75" customHeight="1">
      <c r="A28" s="1041" t="s">
        <v>26</v>
      </c>
      <c r="B28" s="1043">
        <v>349573</v>
      </c>
      <c r="C28" s="18">
        <v>7835</v>
      </c>
      <c r="D28" s="19">
        <v>9446</v>
      </c>
      <c r="E28" s="20">
        <v>2.7</v>
      </c>
      <c r="F28" s="1044"/>
    </row>
    <row r="29" spans="1:6" s="17" customFormat="1" ht="15.75" customHeight="1">
      <c r="A29" s="1041" t="s">
        <v>27</v>
      </c>
      <c r="B29" s="1043">
        <v>216232</v>
      </c>
      <c r="C29" s="18">
        <v>5374</v>
      </c>
      <c r="D29" s="19">
        <v>6457</v>
      </c>
      <c r="E29" s="20">
        <v>2.99</v>
      </c>
      <c r="F29" s="1044"/>
    </row>
    <row r="30" spans="1:6" s="17" customFormat="1" ht="15.75" customHeight="1">
      <c r="A30" s="1041" t="s">
        <v>28</v>
      </c>
      <c r="B30" s="1043">
        <v>575432</v>
      </c>
      <c r="C30" s="18">
        <v>14129</v>
      </c>
      <c r="D30" s="19">
        <v>18245</v>
      </c>
      <c r="E30" s="20">
        <v>3.17</v>
      </c>
      <c r="F30" s="1044"/>
    </row>
    <row r="31" spans="1:6" s="17" customFormat="1" ht="15.75" customHeight="1">
      <c r="A31" s="1041" t="s">
        <v>29</v>
      </c>
      <c r="B31" s="1043">
        <v>733150</v>
      </c>
      <c r="C31" s="18">
        <v>13352</v>
      </c>
      <c r="D31" s="19">
        <v>16960</v>
      </c>
      <c r="E31" s="20">
        <v>2.31</v>
      </c>
      <c r="F31" s="1044"/>
    </row>
    <row r="32" spans="1:6" s="17" customFormat="1" ht="15.75" customHeight="1">
      <c r="A32" s="1049" t="s">
        <v>30</v>
      </c>
      <c r="B32" s="1043">
        <v>451483</v>
      </c>
      <c r="C32" s="18">
        <v>10694</v>
      </c>
      <c r="D32" s="19">
        <v>13731</v>
      </c>
      <c r="E32" s="20">
        <v>3.04</v>
      </c>
      <c r="F32" s="1044"/>
    </row>
    <row r="33" spans="1:6" s="17" customFormat="1" ht="15.75" customHeight="1">
      <c r="A33" s="87" t="s">
        <v>31</v>
      </c>
      <c r="B33" s="1050">
        <v>691417</v>
      </c>
      <c r="C33" s="26">
        <v>15574</v>
      </c>
      <c r="D33" s="27">
        <v>20706</v>
      </c>
      <c r="E33" s="28">
        <v>2.99</v>
      </c>
      <c r="F33" s="1044"/>
    </row>
    <row r="34" spans="1:5" ht="12.75" customHeight="1">
      <c r="A34" s="29"/>
      <c r="B34" s="30"/>
      <c r="C34" s="31"/>
      <c r="D34" s="31"/>
      <c r="E34" s="32" t="s">
        <v>32</v>
      </c>
    </row>
    <row r="35" ht="12.75" customHeight="1">
      <c r="E35" s="16" t="s">
        <v>33</v>
      </c>
    </row>
  </sheetData>
  <sheetProtection/>
  <printOptions horizontalCentered="1"/>
  <pageMargins left="0" right="0" top="0.3937007874015748" bottom="0.3937007874015748"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M10"/>
  <sheetViews>
    <sheetView zoomScalePageLayoutView="0" workbookViewId="0" topLeftCell="A1">
      <selection activeCell="A1" sqref="A1"/>
    </sheetView>
  </sheetViews>
  <sheetFormatPr defaultColWidth="9.140625" defaultRowHeight="15"/>
  <cols>
    <col min="1" max="1" width="7.57421875" style="5" customWidth="1"/>
    <col min="2" max="4" width="8.421875" style="5" bestFit="1" customWidth="1"/>
    <col min="5" max="5" width="5.421875" style="5" bestFit="1" customWidth="1"/>
    <col min="6" max="6" width="7.28125" style="5" customWidth="1"/>
    <col min="7" max="7" width="7.140625" style="5" customWidth="1"/>
    <col min="8" max="8" width="8.421875" style="5" bestFit="1" customWidth="1"/>
    <col min="9" max="9" width="7.140625" style="5" customWidth="1"/>
    <col min="10" max="10" width="8.421875" style="5" bestFit="1" customWidth="1"/>
    <col min="11" max="11" width="7.140625" style="5" customWidth="1"/>
    <col min="12" max="12" width="9.00390625" style="5" customWidth="1"/>
    <col min="13" max="13" width="7.140625" style="97" customWidth="1"/>
    <col min="14" max="16" width="7.140625" style="5" customWidth="1"/>
    <col min="17" max="16384" width="9.00390625" style="5" customWidth="1"/>
  </cols>
  <sheetData>
    <row r="1" spans="1:11" ht="15" customHeight="1">
      <c r="A1" s="58" t="s">
        <v>857</v>
      </c>
      <c r="B1" s="60"/>
      <c r="C1" s="60"/>
      <c r="D1" s="60"/>
      <c r="E1" s="60"/>
      <c r="F1" s="60"/>
      <c r="G1" s="60"/>
      <c r="H1" s="60"/>
      <c r="I1" s="60"/>
      <c r="J1" s="60"/>
      <c r="K1" s="60"/>
    </row>
    <row r="2" spans="1:12" ht="12.75" customHeight="1" thickBot="1">
      <c r="A2" s="61"/>
      <c r="B2" s="36"/>
      <c r="C2" s="36"/>
      <c r="D2" s="36"/>
      <c r="E2" s="36"/>
      <c r="F2" s="36"/>
      <c r="G2" s="36"/>
      <c r="H2" s="36"/>
      <c r="I2" s="36"/>
      <c r="J2" s="36"/>
      <c r="K2" s="36"/>
      <c r="L2" s="149" t="s">
        <v>99</v>
      </c>
    </row>
    <row r="3" spans="1:13" s="17" customFormat="1" ht="12.75" customHeight="1" thickTop="1">
      <c r="A3" s="164" t="s">
        <v>756</v>
      </c>
      <c r="B3" s="1428" t="s">
        <v>858</v>
      </c>
      <c r="C3" s="1429"/>
      <c r="D3" s="1430"/>
      <c r="E3" s="166" t="s">
        <v>859</v>
      </c>
      <c r="F3" s="167"/>
      <c r="G3" s="166" t="s">
        <v>860</v>
      </c>
      <c r="H3" s="167"/>
      <c r="I3" s="166" t="s">
        <v>861</v>
      </c>
      <c r="J3" s="167"/>
      <c r="K3" s="166" t="s">
        <v>862</v>
      </c>
      <c r="L3" s="168"/>
      <c r="M3" s="169"/>
    </row>
    <row r="4" spans="1:13" s="17" customFormat="1" ht="12.75" customHeight="1">
      <c r="A4" s="170"/>
      <c r="B4" s="1394"/>
      <c r="C4" s="1431"/>
      <c r="D4" s="1432"/>
      <c r="E4" s="171" t="s">
        <v>102</v>
      </c>
      <c r="F4" s="172"/>
      <c r="G4" s="171" t="s">
        <v>103</v>
      </c>
      <c r="H4" s="172"/>
      <c r="I4" s="171" t="s">
        <v>104</v>
      </c>
      <c r="J4" s="172"/>
      <c r="K4" s="171" t="s">
        <v>105</v>
      </c>
      <c r="L4" s="173"/>
      <c r="M4" s="169"/>
    </row>
    <row r="5" spans="1:13" s="17" customFormat="1" ht="12.75" customHeight="1">
      <c r="A5" s="63"/>
      <c r="B5" s="1433" t="s">
        <v>863</v>
      </c>
      <c r="C5" s="174" t="s">
        <v>864</v>
      </c>
      <c r="D5" s="174" t="s">
        <v>864</v>
      </c>
      <c r="E5" s="174" t="s">
        <v>864</v>
      </c>
      <c r="F5" s="174" t="s">
        <v>864</v>
      </c>
      <c r="G5" s="174" t="s">
        <v>864</v>
      </c>
      <c r="H5" s="174" t="s">
        <v>864</v>
      </c>
      <c r="I5" s="174" t="s">
        <v>864</v>
      </c>
      <c r="J5" s="174" t="s">
        <v>864</v>
      </c>
      <c r="K5" s="174" t="s">
        <v>864</v>
      </c>
      <c r="L5" s="175" t="s">
        <v>864</v>
      </c>
      <c r="M5" s="169"/>
    </row>
    <row r="6" spans="1:13" s="17" customFormat="1" ht="12.75" customHeight="1">
      <c r="A6" s="176" t="s">
        <v>865</v>
      </c>
      <c r="B6" s="1389"/>
      <c r="C6" s="40" t="s">
        <v>866</v>
      </c>
      <c r="D6" s="25" t="s">
        <v>867</v>
      </c>
      <c r="E6" s="40" t="s">
        <v>866</v>
      </c>
      <c r="F6" s="25" t="s">
        <v>867</v>
      </c>
      <c r="G6" s="40" t="s">
        <v>866</v>
      </c>
      <c r="H6" s="25" t="s">
        <v>867</v>
      </c>
      <c r="I6" s="40" t="s">
        <v>866</v>
      </c>
      <c r="J6" s="25" t="s">
        <v>867</v>
      </c>
      <c r="K6" s="40" t="s">
        <v>866</v>
      </c>
      <c r="L6" s="25" t="s">
        <v>867</v>
      </c>
      <c r="M6" s="169"/>
    </row>
    <row r="7" spans="1:13" s="17" customFormat="1" ht="18" customHeight="1">
      <c r="A7" s="177">
        <v>28</v>
      </c>
      <c r="B7" s="178">
        <v>5097</v>
      </c>
      <c r="C7" s="178">
        <v>1095</v>
      </c>
      <c r="D7" s="178">
        <v>4002</v>
      </c>
      <c r="E7" s="178">
        <v>15</v>
      </c>
      <c r="F7" s="178">
        <v>111</v>
      </c>
      <c r="G7" s="178">
        <v>221</v>
      </c>
      <c r="H7" s="178">
        <v>977</v>
      </c>
      <c r="I7" s="178">
        <v>272</v>
      </c>
      <c r="J7" s="178">
        <v>987</v>
      </c>
      <c r="K7" s="178">
        <v>587</v>
      </c>
      <c r="L7" s="179">
        <v>1927</v>
      </c>
      <c r="M7" s="169"/>
    </row>
    <row r="8" spans="1:13" s="17" customFormat="1" ht="18" customHeight="1">
      <c r="A8" s="529">
        <v>29</v>
      </c>
      <c r="B8" s="1111">
        <v>5233</v>
      </c>
      <c r="C8" s="1111">
        <v>1104</v>
      </c>
      <c r="D8" s="1111">
        <v>4129</v>
      </c>
      <c r="E8" s="1111">
        <v>19</v>
      </c>
      <c r="F8" s="1111">
        <v>109</v>
      </c>
      <c r="G8" s="1111">
        <v>233</v>
      </c>
      <c r="H8" s="1111">
        <v>994</v>
      </c>
      <c r="I8" s="1111">
        <v>268</v>
      </c>
      <c r="J8" s="1111">
        <v>999</v>
      </c>
      <c r="K8" s="1111">
        <v>584</v>
      </c>
      <c r="L8" s="1112">
        <v>2027</v>
      </c>
      <c r="M8" s="169"/>
    </row>
    <row r="9" spans="1:13" s="17" customFormat="1" ht="18" customHeight="1">
      <c r="A9" s="1113">
        <v>30</v>
      </c>
      <c r="B9" s="182">
        <v>5399</v>
      </c>
      <c r="C9" s="182">
        <v>1165</v>
      </c>
      <c r="D9" s="182">
        <v>4234</v>
      </c>
      <c r="E9" s="182">
        <v>19</v>
      </c>
      <c r="F9" s="182">
        <v>109</v>
      </c>
      <c r="G9" s="182">
        <v>242</v>
      </c>
      <c r="H9" s="182">
        <v>1006</v>
      </c>
      <c r="I9" s="182">
        <v>282</v>
      </c>
      <c r="J9" s="182">
        <v>1002</v>
      </c>
      <c r="K9" s="182">
        <v>622</v>
      </c>
      <c r="L9" s="183">
        <v>2117</v>
      </c>
      <c r="M9" s="169"/>
    </row>
    <row r="10" spans="1:12" ht="12.75" customHeight="1">
      <c r="A10" s="29" t="s">
        <v>101</v>
      </c>
      <c r="B10" s="184"/>
      <c r="C10" s="29"/>
      <c r="D10" s="29"/>
      <c r="E10" s="184"/>
      <c r="F10" s="184"/>
      <c r="G10" s="184"/>
      <c r="H10" s="184"/>
      <c r="I10" s="184"/>
      <c r="J10" s="184"/>
      <c r="K10" s="184"/>
      <c r="L10" s="185" t="s">
        <v>868</v>
      </c>
    </row>
  </sheetData>
  <sheetProtection/>
  <mergeCells count="2">
    <mergeCell ref="B3:D4"/>
    <mergeCell ref="B5:B6"/>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N14"/>
  <sheetViews>
    <sheetView zoomScalePageLayoutView="0" workbookViewId="0" topLeftCell="A1">
      <selection activeCell="A1" sqref="A1"/>
    </sheetView>
  </sheetViews>
  <sheetFormatPr defaultColWidth="9.140625" defaultRowHeight="15"/>
  <cols>
    <col min="1" max="1" width="5.421875" style="5" customWidth="1"/>
    <col min="2" max="7" width="8.421875" style="5" bestFit="1" customWidth="1"/>
    <col min="8" max="8" width="5.421875" style="5" bestFit="1" customWidth="1"/>
    <col min="9" max="10" width="6.421875" style="5" bestFit="1" customWidth="1"/>
    <col min="11" max="11" width="9.00390625" style="5" customWidth="1"/>
    <col min="12" max="12" width="5.421875" style="5" bestFit="1" customWidth="1"/>
    <col min="13" max="13" width="5.421875" style="5" customWidth="1"/>
    <col min="14" max="16384" width="9.00390625" style="5" customWidth="1"/>
  </cols>
  <sheetData>
    <row r="1" spans="1:13" ht="15" customHeight="1">
      <c r="A1" s="524" t="s">
        <v>869</v>
      </c>
      <c r="B1" s="1115"/>
      <c r="C1" s="1115"/>
      <c r="D1" s="1115"/>
      <c r="E1" s="1115"/>
      <c r="F1" s="1115"/>
      <c r="G1" s="1115"/>
      <c r="H1" s="1115"/>
      <c r="I1" s="1115"/>
      <c r="J1" s="1115"/>
      <c r="K1" s="1115"/>
      <c r="L1" s="96"/>
      <c r="M1" s="96"/>
    </row>
    <row r="2" spans="1:13" ht="12.75" customHeight="1" thickBot="1">
      <c r="A2" s="525"/>
      <c r="B2" s="1116"/>
      <c r="C2" s="1116"/>
      <c r="D2" s="1116"/>
      <c r="E2" s="1116"/>
      <c r="F2" s="1116"/>
      <c r="G2" s="1116"/>
      <c r="H2" s="1116"/>
      <c r="I2" s="1116"/>
      <c r="J2" s="1116"/>
      <c r="K2" s="1116"/>
      <c r="L2" s="96"/>
      <c r="M2" s="713" t="s">
        <v>106</v>
      </c>
    </row>
    <row r="3" spans="1:13" s="17" customFormat="1" ht="13.5" customHeight="1" thickTop="1">
      <c r="A3" s="706" t="s">
        <v>107</v>
      </c>
      <c r="B3" s="1439" t="s">
        <v>108</v>
      </c>
      <c r="C3" s="1117" t="s">
        <v>109</v>
      </c>
      <c r="D3" s="1118"/>
      <c r="E3" s="1118"/>
      <c r="F3" s="1118"/>
      <c r="G3" s="1117" t="s">
        <v>110</v>
      </c>
      <c r="H3" s="1118"/>
      <c r="I3" s="1118"/>
      <c r="J3" s="1119"/>
      <c r="K3" s="1441" t="s">
        <v>111</v>
      </c>
      <c r="L3" s="1434" t="s">
        <v>112</v>
      </c>
      <c r="M3" s="1120" t="s">
        <v>113</v>
      </c>
    </row>
    <row r="4" spans="1:13" s="17" customFormat="1" ht="12">
      <c r="A4" s="527"/>
      <c r="B4" s="1439"/>
      <c r="C4" s="1437" t="s">
        <v>61</v>
      </c>
      <c r="D4" s="1437" t="s">
        <v>114</v>
      </c>
      <c r="E4" s="1437" t="s">
        <v>115</v>
      </c>
      <c r="F4" s="1437" t="s">
        <v>116</v>
      </c>
      <c r="G4" s="1437" t="s">
        <v>61</v>
      </c>
      <c r="H4" s="1437" t="s">
        <v>870</v>
      </c>
      <c r="I4" s="1437" t="s">
        <v>871</v>
      </c>
      <c r="J4" s="1437" t="s">
        <v>872</v>
      </c>
      <c r="K4" s="1442"/>
      <c r="L4" s="1435"/>
      <c r="M4" s="535" t="s">
        <v>117</v>
      </c>
    </row>
    <row r="5" spans="1:13" s="17" customFormat="1" ht="12">
      <c r="A5" s="526" t="s">
        <v>873</v>
      </c>
      <c r="B5" s="1440"/>
      <c r="C5" s="1438"/>
      <c r="D5" s="1438"/>
      <c r="E5" s="1438"/>
      <c r="F5" s="1438"/>
      <c r="G5" s="1438"/>
      <c r="H5" s="1438"/>
      <c r="I5" s="1438"/>
      <c r="J5" s="1438"/>
      <c r="K5" s="1443"/>
      <c r="L5" s="1436"/>
      <c r="M5" s="1121" t="s">
        <v>118</v>
      </c>
    </row>
    <row r="6" spans="1:13" s="17" customFormat="1" ht="18" customHeight="1">
      <c r="A6" s="1122">
        <v>28</v>
      </c>
      <c r="B6" s="1123">
        <v>9787</v>
      </c>
      <c r="C6" s="1123">
        <v>8529</v>
      </c>
      <c r="D6" s="1123">
        <v>4430</v>
      </c>
      <c r="E6" s="1123">
        <v>2323</v>
      </c>
      <c r="F6" s="1123">
        <v>1776</v>
      </c>
      <c r="G6" s="1123">
        <v>1015</v>
      </c>
      <c r="H6" s="1123">
        <v>12</v>
      </c>
      <c r="I6" s="1123">
        <v>396</v>
      </c>
      <c r="J6" s="1123">
        <v>607</v>
      </c>
      <c r="K6" s="190">
        <v>145</v>
      </c>
      <c r="L6" s="1123">
        <v>92</v>
      </c>
      <c r="M6" s="1124">
        <v>6</v>
      </c>
    </row>
    <row r="7" spans="1:13" s="17" customFormat="1" ht="18" customHeight="1">
      <c r="A7" s="1125">
        <v>29</v>
      </c>
      <c r="B7" s="1126">
        <v>9660</v>
      </c>
      <c r="C7" s="1126">
        <v>8425</v>
      </c>
      <c r="D7" s="1126">
        <v>4383</v>
      </c>
      <c r="E7" s="1126">
        <v>2313</v>
      </c>
      <c r="F7" s="1126">
        <v>1729</v>
      </c>
      <c r="G7" s="1126">
        <v>988</v>
      </c>
      <c r="H7" s="1126">
        <v>10</v>
      </c>
      <c r="I7" s="1126">
        <v>391</v>
      </c>
      <c r="J7" s="1126">
        <v>587</v>
      </c>
      <c r="K7" s="191">
        <v>148</v>
      </c>
      <c r="L7" s="1126">
        <v>93</v>
      </c>
      <c r="M7" s="1127">
        <v>6</v>
      </c>
    </row>
    <row r="8" spans="1:14" s="17" customFormat="1" ht="18" customHeight="1">
      <c r="A8" s="192">
        <v>30</v>
      </c>
      <c r="B8" s="193">
        <v>9582</v>
      </c>
      <c r="C8" s="193">
        <v>8318</v>
      </c>
      <c r="D8" s="193">
        <v>4330</v>
      </c>
      <c r="E8" s="193">
        <v>2298</v>
      </c>
      <c r="F8" s="193">
        <v>1690</v>
      </c>
      <c r="G8" s="193">
        <v>1027</v>
      </c>
      <c r="H8" s="193">
        <v>10</v>
      </c>
      <c r="I8" s="193">
        <v>417</v>
      </c>
      <c r="J8" s="193">
        <v>600</v>
      </c>
      <c r="K8" s="193">
        <v>137</v>
      </c>
      <c r="L8" s="193">
        <v>94</v>
      </c>
      <c r="M8" s="194">
        <v>6</v>
      </c>
      <c r="N8" s="195"/>
    </row>
    <row r="9" spans="1:14" ht="12" customHeight="1">
      <c r="A9" s="95" t="s">
        <v>120</v>
      </c>
      <c r="B9" s="95"/>
      <c r="C9" s="95"/>
      <c r="D9" s="95"/>
      <c r="E9" s="95"/>
      <c r="F9" s="95"/>
      <c r="G9" s="95"/>
      <c r="H9" s="95"/>
      <c r="I9" s="95"/>
      <c r="J9" s="95"/>
      <c r="K9" s="95"/>
      <c r="L9" s="95"/>
      <c r="M9" s="96"/>
      <c r="N9" s="96"/>
    </row>
    <row r="10" spans="1:12" ht="13.5">
      <c r="A10" s="11"/>
      <c r="B10" s="11"/>
      <c r="C10" s="11"/>
      <c r="D10" s="79"/>
      <c r="E10" s="11"/>
      <c r="F10" s="11"/>
      <c r="G10" s="11"/>
      <c r="H10" s="11"/>
      <c r="I10" s="11"/>
      <c r="J10" s="11"/>
      <c r="K10" s="11"/>
      <c r="L10" s="11"/>
    </row>
    <row r="12" ht="13.5">
      <c r="G12" s="196"/>
    </row>
    <row r="14" ht="13.5">
      <c r="F14" s="1"/>
    </row>
  </sheetData>
  <sheetProtection/>
  <mergeCells count="11">
    <mergeCell ref="B3:B5"/>
    <mergeCell ref="K3:K5"/>
    <mergeCell ref="L3:L5"/>
    <mergeCell ref="C4:C5"/>
    <mergeCell ref="D4:D5"/>
    <mergeCell ref="E4:E5"/>
    <mergeCell ref="F4:F5"/>
    <mergeCell ref="G4:G5"/>
    <mergeCell ref="H4:H5"/>
    <mergeCell ref="I4:I5"/>
    <mergeCell ref="J4:J5"/>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G19"/>
  <sheetViews>
    <sheetView zoomScalePageLayoutView="0" workbookViewId="0" topLeftCell="A1">
      <selection activeCell="A1" sqref="A1"/>
    </sheetView>
  </sheetViews>
  <sheetFormatPr defaultColWidth="9.140625" defaultRowHeight="15"/>
  <cols>
    <col min="1" max="1" width="17.57421875" style="5" customWidth="1"/>
    <col min="2" max="2" width="16.8515625" style="5" customWidth="1"/>
    <col min="3" max="3" width="16.421875" style="5" customWidth="1"/>
    <col min="4" max="4" width="16.140625" style="5" customWidth="1"/>
    <col min="5" max="5" width="19.00390625" style="5" customWidth="1"/>
    <col min="6" max="16384" width="9.00390625" style="5" customWidth="1"/>
  </cols>
  <sheetData>
    <row r="1" spans="1:4" ht="15" customHeight="1">
      <c r="A1" s="58" t="s">
        <v>874</v>
      </c>
      <c r="B1" s="59"/>
      <c r="C1" s="56"/>
      <c r="D1" s="82"/>
    </row>
    <row r="2" spans="1:5" ht="12.75" customHeight="1" thickBot="1">
      <c r="A2" s="58"/>
      <c r="B2" s="59"/>
      <c r="C2" s="56"/>
      <c r="D2" s="82"/>
      <c r="E2" s="149" t="s">
        <v>121</v>
      </c>
    </row>
    <row r="3" spans="1:5" s="17" customFormat="1" ht="12.75" thickTop="1">
      <c r="A3" s="197" t="s">
        <v>720</v>
      </c>
      <c r="B3" s="1390" t="s">
        <v>122</v>
      </c>
      <c r="C3" s="1390" t="s">
        <v>123</v>
      </c>
      <c r="D3" s="1390" t="s">
        <v>124</v>
      </c>
      <c r="E3" s="1391" t="s">
        <v>875</v>
      </c>
    </row>
    <row r="4" spans="1:5" s="17" customFormat="1" ht="12">
      <c r="A4" s="86" t="s">
        <v>876</v>
      </c>
      <c r="B4" s="1389"/>
      <c r="C4" s="1389"/>
      <c r="D4" s="1389"/>
      <c r="E4" s="1392"/>
    </row>
    <row r="5" spans="1:5" s="17" customFormat="1" ht="16.5" customHeight="1">
      <c r="A5" s="42">
        <v>28</v>
      </c>
      <c r="B5" s="198">
        <v>1135</v>
      </c>
      <c r="C5" s="198">
        <v>816</v>
      </c>
      <c r="D5" s="198">
        <v>291</v>
      </c>
      <c r="E5" s="199">
        <v>28</v>
      </c>
    </row>
    <row r="6" spans="1:5" s="17" customFormat="1" ht="16.5" customHeight="1">
      <c r="A6" s="1125">
        <v>29</v>
      </c>
      <c r="B6" s="708">
        <v>1156</v>
      </c>
      <c r="C6" s="708">
        <v>831</v>
      </c>
      <c r="D6" s="708">
        <v>298</v>
      </c>
      <c r="E6" s="1128">
        <v>27</v>
      </c>
    </row>
    <row r="7" spans="1:5" s="17" customFormat="1" ht="16.5" customHeight="1">
      <c r="A7" s="192">
        <v>30</v>
      </c>
      <c r="B7" s="202">
        <v>1168</v>
      </c>
      <c r="C7" s="202">
        <v>845</v>
      </c>
      <c r="D7" s="202">
        <v>294</v>
      </c>
      <c r="E7" s="203">
        <v>29</v>
      </c>
    </row>
    <row r="8" spans="1:5" ht="12.75" customHeight="1">
      <c r="A8" s="29" t="s">
        <v>125</v>
      </c>
      <c r="B8" s="138"/>
      <c r="C8" s="138"/>
      <c r="D8" s="138"/>
      <c r="E8" s="138"/>
    </row>
    <row r="9" spans="1:5" ht="13.5">
      <c r="A9" s="138"/>
      <c r="B9" s="138"/>
      <c r="C9" s="138"/>
      <c r="D9" s="138"/>
      <c r="E9" s="138"/>
    </row>
    <row r="19" ht="13.5">
      <c r="G19" s="196"/>
    </row>
  </sheetData>
  <sheetProtection/>
  <mergeCells count="4">
    <mergeCell ref="B3:B4"/>
    <mergeCell ref="C3:C4"/>
    <mergeCell ref="D3:D4"/>
    <mergeCell ref="E3:E4"/>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G19"/>
  <sheetViews>
    <sheetView zoomScalePageLayoutView="0" workbookViewId="0" topLeftCell="A1">
      <selection activeCell="A1" sqref="A1"/>
    </sheetView>
  </sheetViews>
  <sheetFormatPr defaultColWidth="9.140625" defaultRowHeight="15"/>
  <cols>
    <col min="1" max="2" width="28.57421875" style="5" customWidth="1"/>
    <col min="3" max="3" width="13.00390625" style="5" customWidth="1"/>
    <col min="4" max="16384" width="9.00390625" style="5" customWidth="1"/>
  </cols>
  <sheetData>
    <row r="1" spans="1:2" ht="15" customHeight="1">
      <c r="A1" s="58" t="s">
        <v>877</v>
      </c>
      <c r="B1" s="59"/>
    </row>
    <row r="2" spans="1:2" s="60" customFormat="1" ht="12.75" customHeight="1" thickBot="1">
      <c r="A2" s="58"/>
      <c r="B2" s="82" t="s">
        <v>126</v>
      </c>
    </row>
    <row r="3" spans="1:3" s="17" customFormat="1" ht="15" customHeight="1" thickTop="1">
      <c r="A3" s="204" t="s">
        <v>720</v>
      </c>
      <c r="B3" s="38" t="s">
        <v>878</v>
      </c>
      <c r="C3" s="169"/>
    </row>
    <row r="4" spans="1:3" s="17" customFormat="1" ht="15" customHeight="1">
      <c r="A4" s="205" t="s">
        <v>876</v>
      </c>
      <c r="B4" s="41" t="s">
        <v>879</v>
      </c>
      <c r="C4" s="169"/>
    </row>
    <row r="5" spans="1:3" s="17" customFormat="1" ht="18" customHeight="1">
      <c r="A5" s="180">
        <v>28</v>
      </c>
      <c r="B5" s="206">
        <v>613</v>
      </c>
      <c r="C5" s="169"/>
    </row>
    <row r="6" spans="1:3" s="17" customFormat="1" ht="18" customHeight="1">
      <c r="A6" s="180">
        <v>29</v>
      </c>
      <c r="B6" s="206">
        <v>620</v>
      </c>
      <c r="C6" s="169"/>
    </row>
    <row r="7" spans="1:3" s="17" customFormat="1" ht="18" customHeight="1">
      <c r="A7" s="181">
        <v>30</v>
      </c>
      <c r="B7" s="207">
        <v>609</v>
      </c>
      <c r="C7" s="169"/>
    </row>
    <row r="8" spans="1:3" ht="12" customHeight="1">
      <c r="A8" s="29" t="s">
        <v>880</v>
      </c>
      <c r="B8" s="82"/>
      <c r="C8" s="97"/>
    </row>
    <row r="9" spans="2:3" ht="13.5">
      <c r="B9" s="97"/>
      <c r="C9" s="97"/>
    </row>
    <row r="10" ht="13.5">
      <c r="C10" s="97"/>
    </row>
    <row r="11" ht="13.5">
      <c r="C11" s="97"/>
    </row>
    <row r="19" ht="13.5">
      <c r="G19" s="196"/>
    </row>
  </sheetData>
  <sheetProtection/>
  <printOptions/>
  <pageMargins left="0.984251968503937" right="0" top="0.3937007874015748" bottom="0.3937007874015748" header="0.31496062992125984" footer="0.31496062992125984"/>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G19"/>
  <sheetViews>
    <sheetView zoomScalePageLayoutView="0" workbookViewId="0" topLeftCell="A1">
      <selection activeCell="A1" sqref="A1"/>
    </sheetView>
  </sheetViews>
  <sheetFormatPr defaultColWidth="9.140625" defaultRowHeight="15"/>
  <cols>
    <col min="1" max="1" width="22.140625" style="5" customWidth="1"/>
    <col min="2" max="4" width="21.57421875" style="5" customWidth="1"/>
    <col min="5" max="5" width="13.421875" style="5" customWidth="1"/>
    <col min="6" max="6" width="15.8515625" style="5" customWidth="1"/>
    <col min="7" max="16384" width="9.00390625" style="5" customWidth="1"/>
  </cols>
  <sheetData>
    <row r="1" spans="1:3" ht="15" customHeight="1">
      <c r="A1" s="58" t="s">
        <v>881</v>
      </c>
      <c r="B1" s="59"/>
      <c r="C1" s="59"/>
    </row>
    <row r="2" spans="1:4" ht="12.75" customHeight="1" thickBot="1">
      <c r="A2" s="58"/>
      <c r="B2" s="59"/>
      <c r="C2" s="59"/>
      <c r="D2" s="82" t="s">
        <v>106</v>
      </c>
    </row>
    <row r="3" spans="1:6" s="17" customFormat="1" ht="15.75" customHeight="1" thickTop="1">
      <c r="A3" s="204" t="s">
        <v>720</v>
      </c>
      <c r="B3" s="208"/>
      <c r="C3" s="209" t="s">
        <v>882</v>
      </c>
      <c r="D3" s="83"/>
      <c r="E3" s="210"/>
      <c r="F3" s="169"/>
    </row>
    <row r="4" spans="1:6" s="17" customFormat="1" ht="30" customHeight="1">
      <c r="A4" s="211" t="s">
        <v>876</v>
      </c>
      <c r="B4" s="212" t="s">
        <v>883</v>
      </c>
      <c r="C4" s="213" t="s">
        <v>884</v>
      </c>
      <c r="D4" s="214" t="s">
        <v>885</v>
      </c>
      <c r="E4" s="215"/>
      <c r="F4" s="215"/>
    </row>
    <row r="5" spans="1:6" s="17" customFormat="1" ht="18" customHeight="1">
      <c r="A5" s="177">
        <v>28</v>
      </c>
      <c r="B5" s="216">
        <v>6796</v>
      </c>
      <c r="C5" s="217">
        <v>6146</v>
      </c>
      <c r="D5" s="218">
        <v>650</v>
      </c>
      <c r="E5" s="219"/>
      <c r="F5" s="219"/>
    </row>
    <row r="6" spans="1:6" s="17" customFormat="1" ht="18" customHeight="1">
      <c r="A6" s="529">
        <v>29</v>
      </c>
      <c r="B6" s="1129">
        <v>6690</v>
      </c>
      <c r="C6" s="1130">
        <v>6073</v>
      </c>
      <c r="D6" s="530">
        <v>617</v>
      </c>
      <c r="E6" s="219"/>
      <c r="F6" s="219"/>
    </row>
    <row r="7" spans="1:6" s="17" customFormat="1" ht="18" customHeight="1">
      <c r="A7" s="1113">
        <v>30</v>
      </c>
      <c r="B7" s="222">
        <v>6652</v>
      </c>
      <c r="C7" s="223">
        <v>5974</v>
      </c>
      <c r="D7" s="224">
        <v>678</v>
      </c>
      <c r="E7" s="219"/>
      <c r="F7" s="219"/>
    </row>
    <row r="8" spans="1:6" ht="12" customHeight="1">
      <c r="A8" s="29" t="s">
        <v>880</v>
      </c>
      <c r="B8" s="29"/>
      <c r="C8" s="29"/>
      <c r="D8" s="226" t="s">
        <v>886</v>
      </c>
      <c r="F8" s="226"/>
    </row>
    <row r="19" ht="13.5">
      <c r="G19" s="196"/>
    </row>
  </sheetData>
  <sheetProtection/>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K132"/>
  <sheetViews>
    <sheetView view="pageBreakPreview" zoomScaleSheetLayoutView="100" zoomScalePageLayoutView="0" workbookViewId="0" topLeftCell="A1">
      <selection activeCell="A1" sqref="A1"/>
    </sheetView>
  </sheetViews>
  <sheetFormatPr defaultColWidth="9.140625" defaultRowHeight="15"/>
  <cols>
    <col min="1" max="1" width="2.00390625" style="230" customWidth="1"/>
    <col min="2" max="2" width="21.140625" style="229" customWidth="1"/>
    <col min="3" max="3" width="7.8515625" style="229" customWidth="1"/>
    <col min="4" max="4" width="2.00390625" style="230" customWidth="1"/>
    <col min="5" max="5" width="21.57421875" style="229" customWidth="1"/>
    <col min="6" max="6" width="5.8515625" style="229" customWidth="1"/>
    <col min="7" max="7" width="2.00390625" style="230" customWidth="1"/>
    <col min="8" max="8" width="21.57421875" style="229" customWidth="1"/>
    <col min="9" max="9" width="5.8515625" style="229" customWidth="1"/>
    <col min="10" max="10" width="1.7109375" style="229" customWidth="1"/>
    <col min="11" max="16384" width="9.00390625" style="229" customWidth="1"/>
  </cols>
  <sheetData>
    <row r="1" spans="1:10" s="5" customFormat="1" ht="13.5">
      <c r="A1" s="227" t="s">
        <v>887</v>
      </c>
      <c r="B1" s="228"/>
      <c r="C1" s="97"/>
      <c r="D1" s="228"/>
      <c r="F1" s="2"/>
      <c r="G1" s="2"/>
      <c r="H1" s="3"/>
      <c r="I1" s="4"/>
      <c r="J1" s="4"/>
    </row>
    <row r="2" spans="1:10" s="5" customFormat="1" ht="13.5">
      <c r="A2" s="227"/>
      <c r="B2" s="228"/>
      <c r="C2" s="97"/>
      <c r="D2" s="228"/>
      <c r="F2" s="2"/>
      <c r="G2" s="2"/>
      <c r="H2" s="3"/>
      <c r="I2" s="4"/>
      <c r="J2" s="4"/>
    </row>
    <row r="3" spans="1:7" s="60" customFormat="1" ht="12" customHeight="1">
      <c r="A3" s="104" t="s">
        <v>255</v>
      </c>
      <c r="B3" s="56"/>
      <c r="C3" s="59"/>
      <c r="D3" s="232"/>
      <c r="E3" s="56"/>
      <c r="F3" s="59"/>
      <c r="G3" s="233"/>
    </row>
    <row r="4" spans="1:9" s="11" customFormat="1" ht="13.5" customHeight="1">
      <c r="A4" s="1498" t="s">
        <v>256</v>
      </c>
      <c r="B4" s="1500"/>
      <c r="C4" s="234"/>
      <c r="D4" s="1501" t="s">
        <v>256</v>
      </c>
      <c r="E4" s="1500"/>
      <c r="F4" s="235"/>
      <c r="G4" s="1498" t="s">
        <v>256</v>
      </c>
      <c r="H4" s="1499"/>
      <c r="I4" s="236"/>
    </row>
    <row r="5" spans="1:10" s="29" customFormat="1" ht="15.75" customHeight="1">
      <c r="A5" s="1502" t="s">
        <v>888</v>
      </c>
      <c r="B5" s="1503"/>
      <c r="C5" s="237">
        <v>3283</v>
      </c>
      <c r="D5" s="238"/>
      <c r="E5" s="239" t="s">
        <v>191</v>
      </c>
      <c r="F5" s="240">
        <v>0</v>
      </c>
      <c r="G5" s="241"/>
      <c r="H5" s="242" t="s">
        <v>175</v>
      </c>
      <c r="I5" s="243">
        <v>704</v>
      </c>
      <c r="J5" s="244"/>
    </row>
    <row r="6" spans="1:10" s="29" customFormat="1" ht="15.75" customHeight="1">
      <c r="A6" s="245"/>
      <c r="B6" s="242" t="s">
        <v>230</v>
      </c>
      <c r="C6" s="246">
        <v>2</v>
      </c>
      <c r="D6" s="247"/>
      <c r="E6" s="248" t="s">
        <v>139</v>
      </c>
      <c r="F6" s="249">
        <v>346</v>
      </c>
      <c r="G6" s="250"/>
      <c r="H6" s="251" t="s">
        <v>221</v>
      </c>
      <c r="I6" s="252">
        <v>0</v>
      </c>
      <c r="J6" s="244"/>
    </row>
    <row r="7" spans="1:10" s="29" customFormat="1" ht="15.75" customHeight="1">
      <c r="A7" s="253"/>
      <c r="B7" s="254" t="s">
        <v>149</v>
      </c>
      <c r="C7" s="255">
        <v>2</v>
      </c>
      <c r="D7" s="256"/>
      <c r="E7" s="257" t="s">
        <v>889</v>
      </c>
      <c r="F7" s="258">
        <v>67</v>
      </c>
      <c r="G7" s="256"/>
      <c r="H7" s="259" t="s">
        <v>223</v>
      </c>
      <c r="I7" s="255">
        <v>0</v>
      </c>
      <c r="J7" s="244"/>
    </row>
    <row r="8" spans="1:9" s="29" customFormat="1" ht="15.75" customHeight="1">
      <c r="A8" s="253"/>
      <c r="B8" s="254" t="s">
        <v>212</v>
      </c>
      <c r="C8" s="255">
        <v>1</v>
      </c>
      <c r="D8" s="256"/>
      <c r="E8" s="257" t="s">
        <v>161</v>
      </c>
      <c r="F8" s="258">
        <v>85</v>
      </c>
      <c r="G8" s="256"/>
      <c r="H8" s="259" t="s">
        <v>226</v>
      </c>
      <c r="I8" s="255">
        <v>0</v>
      </c>
    </row>
    <row r="9" spans="1:9" s="29" customFormat="1" ht="15.75" customHeight="1">
      <c r="A9" s="260"/>
      <c r="B9" s="261" t="s">
        <v>148</v>
      </c>
      <c r="C9" s="255">
        <v>0</v>
      </c>
      <c r="D9" s="247"/>
      <c r="E9" s="254" t="s">
        <v>146</v>
      </c>
      <c r="F9" s="258">
        <v>44</v>
      </c>
      <c r="G9" s="256"/>
      <c r="H9" s="259" t="s">
        <v>228</v>
      </c>
      <c r="I9" s="255">
        <v>0</v>
      </c>
    </row>
    <row r="10" spans="1:9" s="29" customFormat="1" ht="15.75" customHeight="1">
      <c r="A10" s="260"/>
      <c r="B10" s="257" t="s">
        <v>198</v>
      </c>
      <c r="C10" s="255">
        <v>1</v>
      </c>
      <c r="D10" s="247"/>
      <c r="E10" s="254" t="s">
        <v>240</v>
      </c>
      <c r="F10" s="258">
        <v>70</v>
      </c>
      <c r="G10" s="256"/>
      <c r="H10" s="259" t="s">
        <v>231</v>
      </c>
      <c r="I10" s="255">
        <v>0</v>
      </c>
    </row>
    <row r="11" spans="1:9" s="29" customFormat="1" ht="15.75" customHeight="1">
      <c r="A11" s="260"/>
      <c r="B11" s="257" t="s">
        <v>890</v>
      </c>
      <c r="C11" s="255">
        <v>136</v>
      </c>
      <c r="D11" s="247"/>
      <c r="E11" s="254" t="s">
        <v>891</v>
      </c>
      <c r="F11" s="258">
        <v>28</v>
      </c>
      <c r="G11" s="256"/>
      <c r="H11" s="259" t="s">
        <v>892</v>
      </c>
      <c r="I11" s="255">
        <v>0</v>
      </c>
    </row>
    <row r="12" spans="1:9" s="29" customFormat="1" ht="15.75" customHeight="1">
      <c r="A12" s="260"/>
      <c r="B12" s="257" t="s">
        <v>204</v>
      </c>
      <c r="C12" s="255">
        <v>1</v>
      </c>
      <c r="D12" s="256"/>
      <c r="E12" s="262" t="s">
        <v>194</v>
      </c>
      <c r="F12" s="258">
        <v>0</v>
      </c>
      <c r="G12" s="256"/>
      <c r="H12" s="259" t="s">
        <v>236</v>
      </c>
      <c r="I12" s="255">
        <v>0</v>
      </c>
    </row>
    <row r="13" spans="1:9" s="29" customFormat="1" ht="15.75" customHeight="1">
      <c r="A13" s="253"/>
      <c r="B13" s="254" t="s">
        <v>227</v>
      </c>
      <c r="C13" s="255">
        <v>0</v>
      </c>
      <c r="D13" s="247"/>
      <c r="E13" s="254" t="s">
        <v>134</v>
      </c>
      <c r="F13" s="263">
        <v>122</v>
      </c>
      <c r="G13" s="256"/>
      <c r="H13" s="259" t="s">
        <v>239</v>
      </c>
      <c r="I13" s="255">
        <v>0</v>
      </c>
    </row>
    <row r="14" spans="1:9" s="29" customFormat="1" ht="15.75" customHeight="1">
      <c r="A14" s="260"/>
      <c r="B14" s="262" t="s">
        <v>151</v>
      </c>
      <c r="C14" s="255">
        <v>0</v>
      </c>
      <c r="D14" s="247"/>
      <c r="E14" s="254" t="s">
        <v>234</v>
      </c>
      <c r="F14" s="263">
        <v>76</v>
      </c>
      <c r="G14" s="256"/>
      <c r="H14" s="259" t="s">
        <v>893</v>
      </c>
      <c r="I14" s="255">
        <v>0</v>
      </c>
    </row>
    <row r="15" spans="1:9" s="29" customFormat="1" ht="15.75" customHeight="1">
      <c r="A15" s="260"/>
      <c r="B15" s="262" t="s">
        <v>154</v>
      </c>
      <c r="C15" s="255">
        <v>2</v>
      </c>
      <c r="D15" s="247"/>
      <c r="E15" s="254" t="s">
        <v>218</v>
      </c>
      <c r="F15" s="263">
        <v>13</v>
      </c>
      <c r="G15" s="256"/>
      <c r="H15" s="259" t="s">
        <v>244</v>
      </c>
      <c r="I15" s="255">
        <v>0</v>
      </c>
    </row>
    <row r="16" spans="1:9" s="29" customFormat="1" ht="15.75" customHeight="1">
      <c r="A16" s="253"/>
      <c r="B16" s="254" t="s">
        <v>136</v>
      </c>
      <c r="C16" s="255">
        <v>79</v>
      </c>
      <c r="D16" s="247"/>
      <c r="E16" s="254" t="s">
        <v>232</v>
      </c>
      <c r="F16" s="263">
        <v>0</v>
      </c>
      <c r="G16" s="256"/>
      <c r="H16" s="259" t="s">
        <v>894</v>
      </c>
      <c r="I16" s="255">
        <v>1</v>
      </c>
    </row>
    <row r="17" spans="1:9" s="29" customFormat="1" ht="15.75" customHeight="1">
      <c r="A17" s="260"/>
      <c r="B17" s="262" t="s">
        <v>157</v>
      </c>
      <c r="C17" s="255">
        <v>0</v>
      </c>
      <c r="D17" s="247"/>
      <c r="E17" s="254" t="s">
        <v>145</v>
      </c>
      <c r="F17" s="263">
        <v>18</v>
      </c>
      <c r="G17" s="256"/>
      <c r="H17" s="259" t="s">
        <v>250</v>
      </c>
      <c r="I17" s="255">
        <v>0</v>
      </c>
    </row>
    <row r="18" spans="1:9" s="29" customFormat="1" ht="15.75" customHeight="1">
      <c r="A18" s="260"/>
      <c r="B18" s="257" t="s">
        <v>142</v>
      </c>
      <c r="C18" s="255">
        <v>87</v>
      </c>
      <c r="D18" s="256"/>
      <c r="E18" s="262" t="s">
        <v>197</v>
      </c>
      <c r="F18" s="263">
        <v>0</v>
      </c>
      <c r="G18" s="256"/>
      <c r="H18" s="259" t="s">
        <v>253</v>
      </c>
      <c r="I18" s="255">
        <v>0</v>
      </c>
    </row>
    <row r="19" spans="1:9" s="29" customFormat="1" ht="15.75" customHeight="1">
      <c r="A19" s="264"/>
      <c r="B19" s="1504" t="s">
        <v>185</v>
      </c>
      <c r="C19" s="1506">
        <v>16</v>
      </c>
      <c r="D19" s="256"/>
      <c r="E19" s="262" t="s">
        <v>200</v>
      </c>
      <c r="F19" s="263">
        <v>1</v>
      </c>
      <c r="G19" s="256" t="s">
        <v>895</v>
      </c>
      <c r="H19" s="259" t="s">
        <v>896</v>
      </c>
      <c r="I19" s="255">
        <v>0</v>
      </c>
    </row>
    <row r="20" spans="1:9" s="29" customFormat="1" ht="15.75" customHeight="1">
      <c r="A20" s="265"/>
      <c r="B20" s="1505"/>
      <c r="C20" s="1507"/>
      <c r="D20" s="247"/>
      <c r="E20" s="254" t="s">
        <v>155</v>
      </c>
      <c r="F20" s="263">
        <v>83</v>
      </c>
      <c r="G20" s="256" t="s">
        <v>895</v>
      </c>
      <c r="H20" s="259" t="s">
        <v>897</v>
      </c>
      <c r="I20" s="255">
        <v>0</v>
      </c>
    </row>
    <row r="21" spans="1:9" s="29" customFormat="1" ht="15.75" customHeight="1">
      <c r="A21" s="260"/>
      <c r="B21" s="262" t="s">
        <v>160</v>
      </c>
      <c r="C21" s="255">
        <v>0</v>
      </c>
      <c r="D21" s="256"/>
      <c r="E21" s="262" t="s">
        <v>203</v>
      </c>
      <c r="F21" s="263">
        <v>1</v>
      </c>
      <c r="G21" s="256" t="s">
        <v>895</v>
      </c>
      <c r="H21" s="259" t="s">
        <v>898</v>
      </c>
      <c r="I21" s="255">
        <v>0</v>
      </c>
    </row>
    <row r="22" spans="1:9" s="29" customFormat="1" ht="15.75" customHeight="1">
      <c r="A22" s="260"/>
      <c r="B22" s="262" t="s">
        <v>163</v>
      </c>
      <c r="C22" s="255">
        <v>0</v>
      </c>
      <c r="D22" s="247"/>
      <c r="E22" s="254" t="s">
        <v>153</v>
      </c>
      <c r="F22" s="263">
        <v>16</v>
      </c>
      <c r="G22" s="1460" t="s">
        <v>895</v>
      </c>
      <c r="H22" s="1474" t="s">
        <v>899</v>
      </c>
      <c r="I22" s="1450">
        <v>0</v>
      </c>
    </row>
    <row r="23" spans="1:9" s="29" customFormat="1" ht="15.75" customHeight="1">
      <c r="A23" s="253"/>
      <c r="B23" s="254" t="s">
        <v>237</v>
      </c>
      <c r="C23" s="255">
        <v>11</v>
      </c>
      <c r="D23" s="256"/>
      <c r="E23" s="262" t="s">
        <v>900</v>
      </c>
      <c r="F23" s="263">
        <v>16</v>
      </c>
      <c r="G23" s="1461"/>
      <c r="H23" s="1475"/>
      <c r="I23" s="1451"/>
    </row>
    <row r="24" spans="1:9" s="29" customFormat="1" ht="15.75" customHeight="1">
      <c r="A24" s="264"/>
      <c r="B24" s="1494" t="s">
        <v>181</v>
      </c>
      <c r="C24" s="1446">
        <v>62</v>
      </c>
      <c r="D24" s="247"/>
      <c r="E24" s="254" t="s">
        <v>245</v>
      </c>
      <c r="F24" s="263">
        <v>16</v>
      </c>
      <c r="G24" s="256" t="s">
        <v>895</v>
      </c>
      <c r="H24" s="259" t="s">
        <v>901</v>
      </c>
      <c r="I24" s="255">
        <v>0</v>
      </c>
    </row>
    <row r="25" spans="1:9" s="29" customFormat="1" ht="15.75" customHeight="1">
      <c r="A25" s="265"/>
      <c r="B25" s="1475"/>
      <c r="C25" s="1495"/>
      <c r="D25" s="247"/>
      <c r="E25" s="254" t="s">
        <v>246</v>
      </c>
      <c r="F25" s="263">
        <v>7</v>
      </c>
      <c r="G25" s="256" t="s">
        <v>895</v>
      </c>
      <c r="H25" s="259" t="s">
        <v>258</v>
      </c>
      <c r="I25" s="255">
        <v>0</v>
      </c>
    </row>
    <row r="26" spans="1:9" s="29" customFormat="1" ht="15.75" customHeight="1">
      <c r="A26" s="253"/>
      <c r="B26" s="254" t="s">
        <v>902</v>
      </c>
      <c r="C26" s="255">
        <v>3</v>
      </c>
      <c r="D26" s="247"/>
      <c r="E26" s="254" t="s">
        <v>224</v>
      </c>
      <c r="F26" s="263">
        <v>97</v>
      </c>
      <c r="G26" s="256" t="s">
        <v>895</v>
      </c>
      <c r="H26" s="259" t="s">
        <v>903</v>
      </c>
      <c r="I26" s="255">
        <v>1</v>
      </c>
    </row>
    <row r="27" spans="1:9" s="29" customFormat="1" ht="15.75" customHeight="1">
      <c r="A27" s="253"/>
      <c r="B27" s="254" t="s">
        <v>202</v>
      </c>
      <c r="C27" s="266">
        <v>1</v>
      </c>
      <c r="D27" s="247"/>
      <c r="E27" s="254" t="s">
        <v>254</v>
      </c>
      <c r="F27" s="258">
        <v>14</v>
      </c>
      <c r="G27" s="256" t="s">
        <v>895</v>
      </c>
      <c r="H27" s="259" t="s">
        <v>904</v>
      </c>
      <c r="I27" s="255">
        <v>0</v>
      </c>
    </row>
    <row r="28" spans="1:9" s="29" customFormat="1" ht="15.75" customHeight="1">
      <c r="A28" s="253"/>
      <c r="B28" s="254" t="s">
        <v>150</v>
      </c>
      <c r="C28" s="255">
        <v>9</v>
      </c>
      <c r="D28" s="247"/>
      <c r="E28" s="254" t="s">
        <v>140</v>
      </c>
      <c r="F28" s="258">
        <v>50</v>
      </c>
      <c r="G28" s="256" t="s">
        <v>895</v>
      </c>
      <c r="H28" s="259" t="s">
        <v>905</v>
      </c>
      <c r="I28" s="255">
        <v>1</v>
      </c>
    </row>
    <row r="29" spans="1:9" s="29" customFormat="1" ht="15.75" customHeight="1">
      <c r="A29" s="260"/>
      <c r="B29" s="257" t="s">
        <v>259</v>
      </c>
      <c r="C29" s="255">
        <v>54</v>
      </c>
      <c r="D29" s="256"/>
      <c r="E29" s="257" t="s">
        <v>252</v>
      </c>
      <c r="F29" s="258">
        <v>20</v>
      </c>
      <c r="G29" s="256" t="s">
        <v>895</v>
      </c>
      <c r="H29" s="259" t="s">
        <v>906</v>
      </c>
      <c r="I29" s="255">
        <v>0</v>
      </c>
    </row>
    <row r="30" spans="1:9" s="29" customFormat="1" ht="15.75" customHeight="1">
      <c r="A30" s="253"/>
      <c r="B30" s="254" t="s">
        <v>162</v>
      </c>
      <c r="C30" s="255">
        <v>0</v>
      </c>
      <c r="D30" s="256"/>
      <c r="E30" s="257" t="s">
        <v>130</v>
      </c>
      <c r="F30" s="258">
        <v>1</v>
      </c>
      <c r="G30" s="256" t="s">
        <v>895</v>
      </c>
      <c r="H30" s="259" t="s">
        <v>907</v>
      </c>
      <c r="I30" s="255">
        <v>0</v>
      </c>
    </row>
    <row r="31" spans="1:9" s="29" customFormat="1" ht="15.75" customHeight="1">
      <c r="A31" s="253"/>
      <c r="B31" s="254" t="s">
        <v>193</v>
      </c>
      <c r="C31" s="255">
        <v>0</v>
      </c>
      <c r="D31" s="256"/>
      <c r="E31" s="257" t="s">
        <v>133</v>
      </c>
      <c r="F31" s="258">
        <v>10</v>
      </c>
      <c r="G31" s="256" t="s">
        <v>895</v>
      </c>
      <c r="H31" s="259" t="s">
        <v>908</v>
      </c>
      <c r="I31" s="255">
        <v>0</v>
      </c>
    </row>
    <row r="32" spans="1:9" s="29" customFormat="1" ht="15.75" customHeight="1">
      <c r="A32" s="260"/>
      <c r="B32" s="262" t="s">
        <v>166</v>
      </c>
      <c r="C32" s="255">
        <v>0</v>
      </c>
      <c r="D32" s="256"/>
      <c r="E32" s="257" t="s">
        <v>135</v>
      </c>
      <c r="F32" s="258">
        <v>2</v>
      </c>
      <c r="G32" s="1460" t="s">
        <v>895</v>
      </c>
      <c r="H32" s="1496" t="s">
        <v>909</v>
      </c>
      <c r="I32" s="1450">
        <v>0</v>
      </c>
    </row>
    <row r="33" spans="1:9" s="29" customFormat="1" ht="15.75" customHeight="1">
      <c r="A33" s="260"/>
      <c r="B33" s="262" t="s">
        <v>910</v>
      </c>
      <c r="C33" s="255">
        <v>1</v>
      </c>
      <c r="D33" s="256"/>
      <c r="E33" s="257" t="s">
        <v>138</v>
      </c>
      <c r="F33" s="258">
        <v>0</v>
      </c>
      <c r="G33" s="1461"/>
      <c r="H33" s="1497"/>
      <c r="I33" s="1451"/>
    </row>
    <row r="34" spans="1:9" s="29" customFormat="1" ht="15.75" customHeight="1">
      <c r="A34" s="260"/>
      <c r="B34" s="262" t="s">
        <v>172</v>
      </c>
      <c r="C34" s="255">
        <v>0</v>
      </c>
      <c r="D34" s="256"/>
      <c r="E34" s="257" t="s">
        <v>141</v>
      </c>
      <c r="F34" s="258">
        <v>10</v>
      </c>
      <c r="G34" s="1460" t="s">
        <v>895</v>
      </c>
      <c r="H34" s="1496" t="s">
        <v>911</v>
      </c>
      <c r="I34" s="1450">
        <v>0</v>
      </c>
    </row>
    <row r="35" spans="1:9" s="29" customFormat="1" ht="15.75" customHeight="1">
      <c r="A35" s="260"/>
      <c r="B35" s="257" t="s">
        <v>222</v>
      </c>
      <c r="C35" s="266">
        <v>11</v>
      </c>
      <c r="D35" s="256"/>
      <c r="E35" s="257" t="s">
        <v>144</v>
      </c>
      <c r="F35" s="258">
        <v>23</v>
      </c>
      <c r="G35" s="1461"/>
      <c r="H35" s="1497"/>
      <c r="I35" s="1451"/>
    </row>
    <row r="36" spans="1:9" s="29" customFormat="1" ht="15.75" customHeight="1">
      <c r="A36" s="260"/>
      <c r="B36" s="262" t="s">
        <v>174</v>
      </c>
      <c r="C36" s="266">
        <v>0</v>
      </c>
      <c r="D36" s="267"/>
      <c r="E36" s="1489" t="s">
        <v>912</v>
      </c>
      <c r="F36" s="1446">
        <v>0</v>
      </c>
      <c r="G36" s="1460" t="s">
        <v>895</v>
      </c>
      <c r="H36" s="1490" t="s">
        <v>260</v>
      </c>
      <c r="I36" s="1450">
        <v>0</v>
      </c>
    </row>
    <row r="37" spans="1:9" s="29" customFormat="1" ht="15.75" customHeight="1">
      <c r="A37" s="260"/>
      <c r="B37" s="262" t="s">
        <v>177</v>
      </c>
      <c r="C37" s="266">
        <v>0</v>
      </c>
      <c r="D37" s="268"/>
      <c r="E37" s="1477"/>
      <c r="F37" s="1447"/>
      <c r="G37" s="1461"/>
      <c r="H37" s="1491"/>
      <c r="I37" s="1451"/>
    </row>
    <row r="38" spans="1:9" s="29" customFormat="1" ht="15.75" customHeight="1">
      <c r="A38" s="260"/>
      <c r="B38" s="262" t="s">
        <v>180</v>
      </c>
      <c r="C38" s="255">
        <v>0</v>
      </c>
      <c r="D38" s="256"/>
      <c r="E38" s="262" t="s">
        <v>208</v>
      </c>
      <c r="F38" s="258">
        <v>1</v>
      </c>
      <c r="G38" s="256" t="s">
        <v>895</v>
      </c>
      <c r="H38" s="259" t="s">
        <v>913</v>
      </c>
      <c r="I38" s="255">
        <v>0</v>
      </c>
    </row>
    <row r="39" spans="1:9" s="29" customFormat="1" ht="15.75" customHeight="1">
      <c r="A39" s="260"/>
      <c r="B39" s="262" t="s">
        <v>182</v>
      </c>
      <c r="C39" s="255">
        <v>0</v>
      </c>
      <c r="D39" s="256"/>
      <c r="E39" s="262" t="s">
        <v>210</v>
      </c>
      <c r="F39" s="258">
        <v>1</v>
      </c>
      <c r="G39" s="256" t="s">
        <v>895</v>
      </c>
      <c r="H39" s="259" t="s">
        <v>914</v>
      </c>
      <c r="I39" s="255">
        <v>0</v>
      </c>
    </row>
    <row r="40" spans="1:9" s="29" customFormat="1" ht="15.75" customHeight="1">
      <c r="A40" s="260"/>
      <c r="B40" s="262" t="s">
        <v>183</v>
      </c>
      <c r="C40" s="255">
        <v>0</v>
      </c>
      <c r="D40" s="256"/>
      <c r="E40" s="262" t="s">
        <v>213</v>
      </c>
      <c r="F40" s="258">
        <v>0</v>
      </c>
      <c r="G40" s="256" t="s">
        <v>895</v>
      </c>
      <c r="H40" s="259" t="s">
        <v>915</v>
      </c>
      <c r="I40" s="255">
        <v>0</v>
      </c>
    </row>
    <row r="41" spans="1:9" s="29" customFormat="1" ht="15.75" customHeight="1">
      <c r="A41" s="253"/>
      <c r="B41" s="254" t="s">
        <v>176</v>
      </c>
      <c r="C41" s="266">
        <v>11</v>
      </c>
      <c r="D41" s="256"/>
      <c r="E41" s="262" t="s">
        <v>216</v>
      </c>
      <c r="F41" s="258">
        <v>0</v>
      </c>
      <c r="G41" s="256" t="s">
        <v>895</v>
      </c>
      <c r="H41" s="259" t="s">
        <v>916</v>
      </c>
      <c r="I41" s="255">
        <v>0</v>
      </c>
    </row>
    <row r="42" spans="1:9" s="29" customFormat="1" ht="15.75" customHeight="1">
      <c r="A42" s="253"/>
      <c r="B42" s="254" t="s">
        <v>173</v>
      </c>
      <c r="C42" s="255">
        <v>12</v>
      </c>
      <c r="D42" s="247"/>
      <c r="E42" s="254" t="s">
        <v>917</v>
      </c>
      <c r="F42" s="258">
        <v>70</v>
      </c>
      <c r="G42" s="256" t="s">
        <v>895</v>
      </c>
      <c r="H42" s="259" t="s">
        <v>918</v>
      </c>
      <c r="I42" s="255">
        <v>0</v>
      </c>
    </row>
    <row r="43" spans="1:9" s="29" customFormat="1" ht="15.75" customHeight="1">
      <c r="A43" s="253"/>
      <c r="B43" s="254" t="s">
        <v>242</v>
      </c>
      <c r="C43" s="255">
        <v>1</v>
      </c>
      <c r="D43" s="247"/>
      <c r="E43" s="254" t="s">
        <v>159</v>
      </c>
      <c r="F43" s="263">
        <v>9</v>
      </c>
      <c r="G43" s="256" t="s">
        <v>895</v>
      </c>
      <c r="H43" s="259" t="s">
        <v>919</v>
      </c>
      <c r="I43" s="255">
        <v>0</v>
      </c>
    </row>
    <row r="44" spans="1:9" s="29" customFormat="1" ht="15.75" customHeight="1">
      <c r="A44" s="253"/>
      <c r="B44" s="254" t="s">
        <v>251</v>
      </c>
      <c r="C44" s="255">
        <v>8</v>
      </c>
      <c r="D44" s="247"/>
      <c r="E44" s="254" t="s">
        <v>171</v>
      </c>
      <c r="F44" s="263">
        <v>9</v>
      </c>
      <c r="G44" s="256" t="s">
        <v>895</v>
      </c>
      <c r="H44" s="259" t="s">
        <v>261</v>
      </c>
      <c r="I44" s="255">
        <v>0</v>
      </c>
    </row>
    <row r="45" spans="1:11" s="60" customFormat="1" ht="15.75" customHeight="1">
      <c r="A45" s="260"/>
      <c r="B45" s="257" t="s">
        <v>241</v>
      </c>
      <c r="C45" s="255">
        <v>0</v>
      </c>
      <c r="D45" s="256"/>
      <c r="E45" s="262" t="s">
        <v>219</v>
      </c>
      <c r="F45" s="263">
        <v>0</v>
      </c>
      <c r="G45" s="256" t="s">
        <v>895</v>
      </c>
      <c r="H45" s="259" t="s">
        <v>262</v>
      </c>
      <c r="I45" s="255">
        <v>0</v>
      </c>
      <c r="J45" s="29"/>
      <c r="K45" s="29"/>
    </row>
    <row r="46" spans="1:11" s="60" customFormat="1" ht="15.75" customHeight="1">
      <c r="A46" s="260"/>
      <c r="B46" s="257" t="s">
        <v>243</v>
      </c>
      <c r="C46" s="255">
        <v>0</v>
      </c>
      <c r="D46" s="247"/>
      <c r="E46" s="254" t="s">
        <v>199</v>
      </c>
      <c r="F46" s="263">
        <v>4</v>
      </c>
      <c r="G46" s="1460" t="s">
        <v>895</v>
      </c>
      <c r="H46" s="1492" t="s">
        <v>920</v>
      </c>
      <c r="I46" s="1450">
        <v>0</v>
      </c>
      <c r="J46" s="29"/>
      <c r="K46" s="29"/>
    </row>
    <row r="47" spans="1:9" s="60" customFormat="1" ht="15.75" customHeight="1">
      <c r="A47" s="260"/>
      <c r="B47" s="257" t="s">
        <v>164</v>
      </c>
      <c r="C47" s="266">
        <v>26</v>
      </c>
      <c r="D47" s="256"/>
      <c r="E47" s="257" t="s">
        <v>235</v>
      </c>
      <c r="F47" s="263">
        <v>3</v>
      </c>
      <c r="G47" s="1461"/>
      <c r="H47" s="1493"/>
      <c r="I47" s="1451"/>
    </row>
    <row r="48" spans="1:9" s="60" customFormat="1" ht="15.75" customHeight="1">
      <c r="A48" s="264"/>
      <c r="B48" s="269" t="s">
        <v>186</v>
      </c>
      <c r="C48" s="255">
        <v>0</v>
      </c>
      <c r="D48" s="247"/>
      <c r="E48" s="254" t="s">
        <v>165</v>
      </c>
      <c r="F48" s="270">
        <v>63</v>
      </c>
      <c r="G48" s="256" t="s">
        <v>895</v>
      </c>
      <c r="H48" s="259" t="s">
        <v>921</v>
      </c>
      <c r="I48" s="255">
        <v>0</v>
      </c>
    </row>
    <row r="49" spans="1:9" s="60" customFormat="1" ht="15.75" customHeight="1">
      <c r="A49" s="260"/>
      <c r="B49" s="257" t="s">
        <v>167</v>
      </c>
      <c r="C49" s="255">
        <v>9</v>
      </c>
      <c r="D49" s="247"/>
      <c r="E49" s="254" t="s">
        <v>196</v>
      </c>
      <c r="F49" s="263">
        <v>2</v>
      </c>
      <c r="G49" s="256" t="s">
        <v>895</v>
      </c>
      <c r="H49" s="259" t="s">
        <v>922</v>
      </c>
      <c r="I49" s="255">
        <v>0</v>
      </c>
    </row>
    <row r="50" spans="1:9" s="60" customFormat="1" ht="13.5" customHeight="1">
      <c r="A50" s="260"/>
      <c r="B50" s="257" t="s">
        <v>170</v>
      </c>
      <c r="C50" s="255">
        <v>6</v>
      </c>
      <c r="D50" s="247"/>
      <c r="E50" s="254" t="s">
        <v>248</v>
      </c>
      <c r="F50" s="263">
        <v>1</v>
      </c>
      <c r="G50" s="256" t="s">
        <v>895</v>
      </c>
      <c r="H50" s="259" t="s">
        <v>923</v>
      </c>
      <c r="I50" s="255">
        <v>0</v>
      </c>
    </row>
    <row r="51" spans="1:9" s="60" customFormat="1" ht="13.5" customHeight="1">
      <c r="A51" s="260"/>
      <c r="B51" s="257" t="s">
        <v>229</v>
      </c>
      <c r="C51" s="255">
        <v>10</v>
      </c>
      <c r="D51" s="247"/>
      <c r="E51" s="254" t="s">
        <v>132</v>
      </c>
      <c r="F51" s="263">
        <v>85</v>
      </c>
      <c r="G51" s="256" t="s">
        <v>895</v>
      </c>
      <c r="H51" s="259" t="s">
        <v>924</v>
      </c>
      <c r="I51" s="255">
        <v>1</v>
      </c>
    </row>
    <row r="52" spans="1:9" s="60" customFormat="1" ht="13.5" customHeight="1">
      <c r="A52" s="260"/>
      <c r="B52" s="262" t="s">
        <v>188</v>
      </c>
      <c r="C52" s="255">
        <v>5</v>
      </c>
      <c r="D52" s="247"/>
      <c r="E52" s="254" t="s">
        <v>205</v>
      </c>
      <c r="F52" s="263">
        <v>1</v>
      </c>
      <c r="G52" s="256" t="s">
        <v>895</v>
      </c>
      <c r="H52" s="259" t="s">
        <v>925</v>
      </c>
      <c r="I52" s="255">
        <v>0</v>
      </c>
    </row>
    <row r="53" spans="1:9" s="60" customFormat="1" ht="12.75" customHeight="1">
      <c r="A53" s="253"/>
      <c r="B53" s="254" t="s">
        <v>189</v>
      </c>
      <c r="C53" s="266">
        <v>19</v>
      </c>
      <c r="D53" s="247"/>
      <c r="E53" s="254" t="s">
        <v>209</v>
      </c>
      <c r="F53" s="263">
        <v>32</v>
      </c>
      <c r="G53" s="271" t="s">
        <v>895</v>
      </c>
      <c r="H53" s="272" t="s">
        <v>926</v>
      </c>
      <c r="I53" s="273">
        <v>0</v>
      </c>
    </row>
    <row r="54" spans="1:9" s="60" customFormat="1" ht="12.75" customHeight="1">
      <c r="A54" s="274"/>
      <c r="B54" s="275" t="s">
        <v>927</v>
      </c>
      <c r="C54" s="276">
        <v>30</v>
      </c>
      <c r="D54" s="277"/>
      <c r="E54" s="278" t="s">
        <v>184</v>
      </c>
      <c r="F54" s="279">
        <v>198</v>
      </c>
      <c r="G54" s="280"/>
      <c r="H54" s="281"/>
      <c r="I54" s="281"/>
    </row>
    <row r="55" spans="1:9" s="60" customFormat="1" ht="12.75" customHeight="1">
      <c r="A55" s="1464" t="s">
        <v>928</v>
      </c>
      <c r="B55" s="1467"/>
      <c r="C55" s="282"/>
      <c r="D55" s="1466" t="s">
        <v>928</v>
      </c>
      <c r="E55" s="1467"/>
      <c r="F55" s="283"/>
      <c r="G55" s="1466" t="s">
        <v>928</v>
      </c>
      <c r="H55" s="1467"/>
      <c r="I55" s="284"/>
    </row>
    <row r="56" spans="1:9" s="60" customFormat="1" ht="12.75" customHeight="1">
      <c r="A56" s="1486" t="s">
        <v>129</v>
      </c>
      <c r="B56" s="1487" t="s">
        <v>929</v>
      </c>
      <c r="C56" s="1488">
        <v>0</v>
      </c>
      <c r="D56" s="260" t="s">
        <v>129</v>
      </c>
      <c r="E56" s="262" t="s">
        <v>930</v>
      </c>
      <c r="F56" s="285">
        <v>0</v>
      </c>
      <c r="G56" s="238" t="s">
        <v>129</v>
      </c>
      <c r="H56" s="239" t="s">
        <v>931</v>
      </c>
      <c r="I56" s="246">
        <v>0</v>
      </c>
    </row>
    <row r="57" spans="1:11" s="60" customFormat="1" ht="12.75" customHeight="1">
      <c r="A57" s="1449"/>
      <c r="B57" s="1463"/>
      <c r="C57" s="1447"/>
      <c r="D57" s="260" t="s">
        <v>129</v>
      </c>
      <c r="E57" s="262" t="s">
        <v>932</v>
      </c>
      <c r="F57" s="285">
        <v>0</v>
      </c>
      <c r="G57" s="256" t="s">
        <v>129</v>
      </c>
      <c r="H57" s="262" t="s">
        <v>933</v>
      </c>
      <c r="I57" s="255">
        <v>0</v>
      </c>
      <c r="J57" s="11"/>
      <c r="K57" s="11"/>
    </row>
    <row r="58" spans="1:9" s="60" customFormat="1" ht="12.75" customHeight="1">
      <c r="A58" s="260" t="s">
        <v>129</v>
      </c>
      <c r="B58" s="286" t="s">
        <v>934</v>
      </c>
      <c r="C58" s="249">
        <v>0</v>
      </c>
      <c r="D58" s="260" t="s">
        <v>129</v>
      </c>
      <c r="E58" s="262" t="s">
        <v>935</v>
      </c>
      <c r="F58" s="285">
        <v>0</v>
      </c>
      <c r="G58" s="287" t="s">
        <v>129</v>
      </c>
      <c r="H58" s="288" t="s">
        <v>936</v>
      </c>
      <c r="I58" s="289">
        <v>0</v>
      </c>
    </row>
    <row r="59" spans="1:9" s="60" customFormat="1" ht="12.75" customHeight="1">
      <c r="A59" s="1448" t="s">
        <v>129</v>
      </c>
      <c r="B59" s="1484" t="s">
        <v>937</v>
      </c>
      <c r="C59" s="1446">
        <v>0</v>
      </c>
      <c r="D59" s="260" t="s">
        <v>129</v>
      </c>
      <c r="E59" s="262" t="s">
        <v>938</v>
      </c>
      <c r="F59" s="285">
        <v>0</v>
      </c>
      <c r="G59" s="256" t="s">
        <v>129</v>
      </c>
      <c r="H59" s="262" t="s">
        <v>264</v>
      </c>
      <c r="I59" s="255">
        <v>0</v>
      </c>
    </row>
    <row r="60" spans="1:9" s="60" customFormat="1" ht="12.75" customHeight="1">
      <c r="A60" s="1449"/>
      <c r="B60" s="1485"/>
      <c r="C60" s="1447"/>
      <c r="D60" s="1448" t="s">
        <v>129</v>
      </c>
      <c r="E60" s="1474" t="s">
        <v>939</v>
      </c>
      <c r="F60" s="1446">
        <v>0</v>
      </c>
      <c r="G60" s="256" t="s">
        <v>129</v>
      </c>
      <c r="H60" s="262" t="s">
        <v>265</v>
      </c>
      <c r="I60" s="285">
        <v>0</v>
      </c>
    </row>
    <row r="61" spans="1:9" s="60" customFormat="1" ht="12.75" customHeight="1">
      <c r="A61" s="260" t="s">
        <v>129</v>
      </c>
      <c r="B61" s="262" t="s">
        <v>940</v>
      </c>
      <c r="C61" s="290">
        <v>2</v>
      </c>
      <c r="D61" s="1449"/>
      <c r="E61" s="1475"/>
      <c r="F61" s="1447"/>
      <c r="G61" s="256" t="s">
        <v>129</v>
      </c>
      <c r="H61" s="291" t="s">
        <v>941</v>
      </c>
      <c r="I61" s="285">
        <v>0</v>
      </c>
    </row>
    <row r="62" spans="1:9" s="60" customFormat="1" ht="12.75" customHeight="1">
      <c r="A62" s="260" t="s">
        <v>129</v>
      </c>
      <c r="B62" s="262" t="s">
        <v>942</v>
      </c>
      <c r="C62" s="290">
        <v>2</v>
      </c>
      <c r="D62" s="256" t="s">
        <v>943</v>
      </c>
      <c r="E62" s="269" t="s">
        <v>944</v>
      </c>
      <c r="F62" s="292">
        <v>0</v>
      </c>
      <c r="G62" s="256" t="s">
        <v>943</v>
      </c>
      <c r="H62" s="262" t="s">
        <v>945</v>
      </c>
      <c r="I62" s="285">
        <v>0</v>
      </c>
    </row>
    <row r="63" spans="1:9" s="60" customFormat="1" ht="12.75" customHeight="1">
      <c r="A63" s="260" t="s">
        <v>129</v>
      </c>
      <c r="B63" s="262" t="s">
        <v>946</v>
      </c>
      <c r="C63" s="285">
        <v>0</v>
      </c>
      <c r="D63" s="256" t="s">
        <v>129</v>
      </c>
      <c r="E63" s="262" t="s">
        <v>947</v>
      </c>
      <c r="F63" s="290">
        <v>0</v>
      </c>
      <c r="G63" s="1460" t="s">
        <v>943</v>
      </c>
      <c r="H63" s="1480" t="s">
        <v>948</v>
      </c>
      <c r="I63" s="1450">
        <v>0</v>
      </c>
    </row>
    <row r="64" spans="1:9" s="60" customFormat="1" ht="15.75" customHeight="1">
      <c r="A64" s="260" t="s">
        <v>949</v>
      </c>
      <c r="B64" s="262" t="s">
        <v>950</v>
      </c>
      <c r="C64" s="285">
        <v>0</v>
      </c>
      <c r="D64" s="256" t="s">
        <v>949</v>
      </c>
      <c r="E64" s="262" t="s">
        <v>266</v>
      </c>
      <c r="F64" s="290">
        <v>0</v>
      </c>
      <c r="G64" s="1461"/>
      <c r="H64" s="1480"/>
      <c r="I64" s="1451"/>
    </row>
    <row r="65" spans="1:9" s="60" customFormat="1" ht="15.75" customHeight="1">
      <c r="A65" s="1448" t="s">
        <v>129</v>
      </c>
      <c r="B65" s="1474" t="s">
        <v>951</v>
      </c>
      <c r="C65" s="1446">
        <v>0</v>
      </c>
      <c r="D65" s="256" t="s">
        <v>943</v>
      </c>
      <c r="E65" s="262" t="s">
        <v>952</v>
      </c>
      <c r="F65" s="290">
        <v>0</v>
      </c>
      <c r="G65" s="1460" t="s">
        <v>943</v>
      </c>
      <c r="H65" s="1482" t="s">
        <v>953</v>
      </c>
      <c r="I65" s="1450">
        <v>0</v>
      </c>
    </row>
    <row r="66" spans="1:9" s="60" customFormat="1" ht="12.75" customHeight="1">
      <c r="A66" s="1449"/>
      <c r="B66" s="1475"/>
      <c r="C66" s="1447"/>
      <c r="D66" s="256" t="s">
        <v>943</v>
      </c>
      <c r="E66" s="262" t="s">
        <v>954</v>
      </c>
      <c r="F66" s="290">
        <v>0</v>
      </c>
      <c r="G66" s="1481"/>
      <c r="H66" s="1483"/>
      <c r="I66" s="1451"/>
    </row>
    <row r="67" spans="1:9" s="60" customFormat="1" ht="12.75" customHeight="1">
      <c r="A67" s="1448" t="s">
        <v>943</v>
      </c>
      <c r="B67" s="1479" t="s">
        <v>955</v>
      </c>
      <c r="C67" s="1446">
        <v>0</v>
      </c>
      <c r="D67" s="256" t="s">
        <v>129</v>
      </c>
      <c r="E67" s="262" t="s">
        <v>956</v>
      </c>
      <c r="F67" s="290">
        <v>0</v>
      </c>
      <c r="G67" s="256" t="s">
        <v>129</v>
      </c>
      <c r="H67" s="262" t="s">
        <v>957</v>
      </c>
      <c r="I67" s="255">
        <v>0</v>
      </c>
    </row>
    <row r="68" spans="1:9" s="60" customFormat="1" ht="12.75" customHeight="1">
      <c r="A68" s="1449"/>
      <c r="B68" s="1463"/>
      <c r="C68" s="1447"/>
      <c r="D68" s="256" t="s">
        <v>129</v>
      </c>
      <c r="E68" s="262" t="s">
        <v>267</v>
      </c>
      <c r="F68" s="290">
        <v>1</v>
      </c>
      <c r="G68" s="256" t="s">
        <v>129</v>
      </c>
      <c r="H68" s="262" t="s">
        <v>958</v>
      </c>
      <c r="I68" s="285">
        <v>0</v>
      </c>
    </row>
    <row r="69" spans="1:9" s="60" customFormat="1" ht="12.75" customHeight="1">
      <c r="A69" s="260" t="s">
        <v>129</v>
      </c>
      <c r="B69" s="262" t="s">
        <v>959</v>
      </c>
      <c r="C69" s="285">
        <v>0</v>
      </c>
      <c r="D69" s="256" t="s">
        <v>129</v>
      </c>
      <c r="E69" s="262" t="s">
        <v>960</v>
      </c>
      <c r="F69" s="290">
        <v>0</v>
      </c>
      <c r="G69" s="256" t="s">
        <v>129</v>
      </c>
      <c r="H69" s="262" t="s">
        <v>961</v>
      </c>
      <c r="I69" s="285">
        <v>0</v>
      </c>
    </row>
    <row r="70" spans="1:9" s="60" customFormat="1" ht="12.75" customHeight="1">
      <c r="A70" s="260" t="s">
        <v>129</v>
      </c>
      <c r="B70" s="262" t="s">
        <v>962</v>
      </c>
      <c r="C70" s="285">
        <v>0</v>
      </c>
      <c r="D70" s="256" t="s">
        <v>129</v>
      </c>
      <c r="E70" s="262" t="s">
        <v>963</v>
      </c>
      <c r="F70" s="293">
        <v>0</v>
      </c>
      <c r="G70" s="256" t="s">
        <v>129</v>
      </c>
      <c r="H70" s="262" t="s">
        <v>964</v>
      </c>
      <c r="I70" s="285">
        <v>0</v>
      </c>
    </row>
    <row r="71" spans="1:9" s="60" customFormat="1" ht="12.75" customHeight="1">
      <c r="A71" s="260" t="s">
        <v>129</v>
      </c>
      <c r="B71" s="262" t="s">
        <v>965</v>
      </c>
      <c r="C71" s="285">
        <v>0</v>
      </c>
      <c r="D71" s="256" t="s">
        <v>949</v>
      </c>
      <c r="E71" s="262" t="s">
        <v>966</v>
      </c>
      <c r="F71" s="258">
        <v>0</v>
      </c>
      <c r="G71" s="256" t="s">
        <v>949</v>
      </c>
      <c r="H71" s="262" t="s">
        <v>967</v>
      </c>
      <c r="I71" s="285">
        <v>0</v>
      </c>
    </row>
    <row r="72" spans="1:9" s="60" customFormat="1" ht="12.75" customHeight="1">
      <c r="A72" s="260" t="s">
        <v>949</v>
      </c>
      <c r="B72" s="261" t="s">
        <v>968</v>
      </c>
      <c r="C72" s="285">
        <v>0</v>
      </c>
      <c r="D72" s="256" t="s">
        <v>949</v>
      </c>
      <c r="E72" s="262" t="s">
        <v>969</v>
      </c>
      <c r="F72" s="290">
        <v>0</v>
      </c>
      <c r="G72" s="256" t="s">
        <v>949</v>
      </c>
      <c r="H72" s="262" t="s">
        <v>970</v>
      </c>
      <c r="I72" s="285">
        <v>0</v>
      </c>
    </row>
    <row r="73" spans="1:11" s="11" customFormat="1" ht="13.5" customHeight="1">
      <c r="A73" s="1448" t="s">
        <v>949</v>
      </c>
      <c r="B73" s="1472" t="s">
        <v>971</v>
      </c>
      <c r="C73" s="1446">
        <v>0</v>
      </c>
      <c r="D73" s="256" t="s">
        <v>949</v>
      </c>
      <c r="E73" s="262" t="s">
        <v>972</v>
      </c>
      <c r="F73" s="290">
        <v>1</v>
      </c>
      <c r="G73" s="256" t="s">
        <v>949</v>
      </c>
      <c r="H73" s="262" t="s">
        <v>973</v>
      </c>
      <c r="I73" s="285">
        <v>0</v>
      </c>
      <c r="J73" s="60"/>
      <c r="K73" s="60"/>
    </row>
    <row r="74" spans="1:11" s="29" customFormat="1" ht="15.75" customHeight="1">
      <c r="A74" s="1449"/>
      <c r="B74" s="1473"/>
      <c r="C74" s="1447"/>
      <c r="D74" s="1460" t="s">
        <v>949</v>
      </c>
      <c r="E74" s="1474" t="s">
        <v>974</v>
      </c>
      <c r="F74" s="1446">
        <v>0</v>
      </c>
      <c r="G74" s="256" t="s">
        <v>949</v>
      </c>
      <c r="H74" s="262" t="s">
        <v>975</v>
      </c>
      <c r="I74" s="285">
        <v>0</v>
      </c>
      <c r="J74" s="60"/>
      <c r="K74" s="60"/>
    </row>
    <row r="75" spans="1:9" s="60" customFormat="1" ht="12.75" customHeight="1">
      <c r="A75" s="260" t="s">
        <v>949</v>
      </c>
      <c r="B75" s="261" t="s">
        <v>268</v>
      </c>
      <c r="C75" s="285">
        <v>0</v>
      </c>
      <c r="D75" s="1461"/>
      <c r="E75" s="1475"/>
      <c r="F75" s="1447"/>
      <c r="G75" s="256" t="s">
        <v>949</v>
      </c>
      <c r="H75" s="262" t="s">
        <v>976</v>
      </c>
      <c r="I75" s="285">
        <v>0</v>
      </c>
    </row>
    <row r="76" spans="1:9" s="60" customFormat="1" ht="12.75" customHeight="1">
      <c r="A76" s="260" t="s">
        <v>949</v>
      </c>
      <c r="B76" s="262" t="s">
        <v>977</v>
      </c>
      <c r="C76" s="285">
        <v>0</v>
      </c>
      <c r="D76" s="1460" t="s">
        <v>895</v>
      </c>
      <c r="E76" s="1474" t="s">
        <v>978</v>
      </c>
      <c r="F76" s="1446">
        <v>0</v>
      </c>
      <c r="G76" s="1460" t="s">
        <v>895</v>
      </c>
      <c r="H76" s="1478" t="s">
        <v>979</v>
      </c>
      <c r="I76" s="1450">
        <v>0</v>
      </c>
    </row>
    <row r="77" spans="1:11" s="60" customFormat="1" ht="12.75" customHeight="1">
      <c r="A77" s="260" t="s">
        <v>895</v>
      </c>
      <c r="B77" s="261" t="s">
        <v>980</v>
      </c>
      <c r="C77" s="285">
        <v>1</v>
      </c>
      <c r="D77" s="1461"/>
      <c r="E77" s="1475"/>
      <c r="F77" s="1447"/>
      <c r="G77" s="1461"/>
      <c r="H77" s="1477"/>
      <c r="I77" s="1451"/>
      <c r="J77" s="11"/>
      <c r="K77" s="11"/>
    </row>
    <row r="78" spans="1:11" s="60" customFormat="1" ht="12.75" customHeight="1">
      <c r="A78" s="260" t="s">
        <v>895</v>
      </c>
      <c r="B78" s="262" t="s">
        <v>981</v>
      </c>
      <c r="C78" s="285">
        <v>1</v>
      </c>
      <c r="D78" s="256" t="s">
        <v>895</v>
      </c>
      <c r="E78" s="262" t="s">
        <v>982</v>
      </c>
      <c r="F78" s="290">
        <v>0</v>
      </c>
      <c r="G78" s="256" t="s">
        <v>895</v>
      </c>
      <c r="H78" s="262" t="s">
        <v>983</v>
      </c>
      <c r="I78" s="285">
        <v>0</v>
      </c>
      <c r="J78" s="29"/>
      <c r="K78" s="29"/>
    </row>
    <row r="79" spans="1:9" s="60" customFormat="1" ht="12.75" customHeight="1">
      <c r="A79" s="260" t="s">
        <v>895</v>
      </c>
      <c r="B79" s="262" t="s">
        <v>984</v>
      </c>
      <c r="C79" s="285">
        <v>0</v>
      </c>
      <c r="D79" s="256" t="s">
        <v>895</v>
      </c>
      <c r="E79" s="262" t="s">
        <v>985</v>
      </c>
      <c r="F79" s="290">
        <v>0</v>
      </c>
      <c r="G79" s="256" t="s">
        <v>895</v>
      </c>
      <c r="H79" s="262" t="s">
        <v>986</v>
      </c>
      <c r="I79" s="285">
        <v>7</v>
      </c>
    </row>
    <row r="80" spans="1:9" s="60" customFormat="1" ht="12.75" customHeight="1">
      <c r="A80" s="260" t="s">
        <v>895</v>
      </c>
      <c r="B80" s="262" t="s">
        <v>987</v>
      </c>
      <c r="C80" s="294">
        <v>0</v>
      </c>
      <c r="D80" s="256" t="s">
        <v>895</v>
      </c>
      <c r="E80" s="262" t="s">
        <v>988</v>
      </c>
      <c r="F80" s="290">
        <v>0</v>
      </c>
      <c r="G80" s="256" t="s">
        <v>895</v>
      </c>
      <c r="H80" s="262" t="s">
        <v>989</v>
      </c>
      <c r="I80" s="285">
        <v>0</v>
      </c>
    </row>
    <row r="81" spans="1:9" s="60" customFormat="1" ht="12.75" customHeight="1">
      <c r="A81" s="260" t="s">
        <v>895</v>
      </c>
      <c r="B81" s="261" t="s">
        <v>990</v>
      </c>
      <c r="C81" s="255">
        <v>0</v>
      </c>
      <c r="D81" s="256" t="s">
        <v>895</v>
      </c>
      <c r="E81" s="262" t="s">
        <v>991</v>
      </c>
      <c r="F81" s="290">
        <v>1</v>
      </c>
      <c r="G81" s="256" t="s">
        <v>895</v>
      </c>
      <c r="H81" s="262" t="s">
        <v>992</v>
      </c>
      <c r="I81" s="285">
        <v>0</v>
      </c>
    </row>
    <row r="82" spans="1:9" s="60" customFormat="1" ht="12.75" customHeight="1">
      <c r="A82" s="1448" t="s">
        <v>943</v>
      </c>
      <c r="B82" s="1474" t="s">
        <v>993</v>
      </c>
      <c r="C82" s="1446">
        <v>1</v>
      </c>
      <c r="D82" s="256" t="s">
        <v>943</v>
      </c>
      <c r="E82" s="262" t="s">
        <v>994</v>
      </c>
      <c r="F82" s="290">
        <v>0</v>
      </c>
      <c r="G82" s="256" t="s">
        <v>943</v>
      </c>
      <c r="H82" s="261" t="s">
        <v>995</v>
      </c>
      <c r="I82" s="285">
        <v>1</v>
      </c>
    </row>
    <row r="83" spans="1:9" s="60" customFormat="1" ht="12.75" customHeight="1">
      <c r="A83" s="1449"/>
      <c r="B83" s="1475"/>
      <c r="C83" s="1447"/>
      <c r="D83" s="256" t="s">
        <v>943</v>
      </c>
      <c r="E83" s="262" t="s">
        <v>996</v>
      </c>
      <c r="F83" s="290">
        <v>0</v>
      </c>
      <c r="G83" s="256" t="s">
        <v>943</v>
      </c>
      <c r="H83" s="261" t="s">
        <v>269</v>
      </c>
      <c r="I83" s="285">
        <v>0</v>
      </c>
    </row>
    <row r="84" spans="1:9" s="60" customFormat="1" ht="12.75" customHeight="1">
      <c r="A84" s="260" t="s">
        <v>943</v>
      </c>
      <c r="B84" s="262" t="s">
        <v>997</v>
      </c>
      <c r="C84" s="285">
        <v>1</v>
      </c>
      <c r="D84" s="256" t="s">
        <v>943</v>
      </c>
      <c r="E84" s="262" t="s">
        <v>270</v>
      </c>
      <c r="F84" s="290">
        <v>0</v>
      </c>
      <c r="G84" s="256" t="s">
        <v>943</v>
      </c>
      <c r="H84" s="261" t="s">
        <v>998</v>
      </c>
      <c r="I84" s="285">
        <v>0</v>
      </c>
    </row>
    <row r="85" spans="1:9" s="60" customFormat="1" ht="12.75" customHeight="1">
      <c r="A85" s="260" t="s">
        <v>943</v>
      </c>
      <c r="B85" s="262" t="s">
        <v>999</v>
      </c>
      <c r="C85" s="285">
        <v>0</v>
      </c>
      <c r="D85" s="256" t="s">
        <v>943</v>
      </c>
      <c r="E85" s="262" t="s">
        <v>1000</v>
      </c>
      <c r="F85" s="290">
        <v>3</v>
      </c>
      <c r="G85" s="256" t="s">
        <v>943</v>
      </c>
      <c r="H85" s="262" t="s">
        <v>272</v>
      </c>
      <c r="I85" s="285">
        <v>0</v>
      </c>
    </row>
    <row r="86" spans="1:9" s="60" customFormat="1" ht="12.75" customHeight="1">
      <c r="A86" s="260" t="s">
        <v>943</v>
      </c>
      <c r="B86" s="262" t="s">
        <v>1001</v>
      </c>
      <c r="C86" s="285">
        <v>0</v>
      </c>
      <c r="D86" s="256" t="s">
        <v>943</v>
      </c>
      <c r="E86" s="262" t="s">
        <v>273</v>
      </c>
      <c r="F86" s="290">
        <v>0</v>
      </c>
      <c r="G86" s="256" t="s">
        <v>943</v>
      </c>
      <c r="H86" s="262" t="s">
        <v>1002</v>
      </c>
      <c r="I86" s="285">
        <v>0</v>
      </c>
    </row>
    <row r="87" spans="1:9" s="60" customFormat="1" ht="12.75" customHeight="1">
      <c r="A87" s="260" t="s">
        <v>943</v>
      </c>
      <c r="B87" s="262" t="s">
        <v>1003</v>
      </c>
      <c r="C87" s="285">
        <v>0</v>
      </c>
      <c r="D87" s="256" t="s">
        <v>943</v>
      </c>
      <c r="E87" s="262" t="s">
        <v>1004</v>
      </c>
      <c r="F87" s="290">
        <v>0</v>
      </c>
      <c r="G87" s="1460" t="s">
        <v>943</v>
      </c>
      <c r="H87" s="1470" t="s">
        <v>1005</v>
      </c>
      <c r="I87" s="1450">
        <v>0</v>
      </c>
    </row>
    <row r="88" spans="1:9" s="60" customFormat="1" ht="12.75" customHeight="1">
      <c r="A88" s="260" t="s">
        <v>943</v>
      </c>
      <c r="B88" s="262" t="s">
        <v>1006</v>
      </c>
      <c r="C88" s="285">
        <v>1</v>
      </c>
      <c r="D88" s="256" t="s">
        <v>943</v>
      </c>
      <c r="E88" s="262" t="s">
        <v>1007</v>
      </c>
      <c r="F88" s="290">
        <v>0</v>
      </c>
      <c r="G88" s="1461"/>
      <c r="H88" s="1471"/>
      <c r="I88" s="1451"/>
    </row>
    <row r="89" spans="1:9" s="60" customFormat="1" ht="12.75" customHeight="1">
      <c r="A89" s="260" t="s">
        <v>943</v>
      </c>
      <c r="B89" s="262" t="s">
        <v>1008</v>
      </c>
      <c r="C89" s="285">
        <v>0</v>
      </c>
      <c r="D89" s="256" t="s">
        <v>943</v>
      </c>
      <c r="E89" s="262" t="s">
        <v>1009</v>
      </c>
      <c r="F89" s="290">
        <v>1</v>
      </c>
      <c r="G89" s="1460" t="s">
        <v>943</v>
      </c>
      <c r="H89" s="1476" t="s">
        <v>1010</v>
      </c>
      <c r="I89" s="1450">
        <v>0</v>
      </c>
    </row>
    <row r="90" spans="1:9" s="60" customFormat="1" ht="12.75" customHeight="1">
      <c r="A90" s="260" t="s">
        <v>943</v>
      </c>
      <c r="B90" s="262" t="s">
        <v>1011</v>
      </c>
      <c r="C90" s="285">
        <v>0</v>
      </c>
      <c r="D90" s="256" t="s">
        <v>943</v>
      </c>
      <c r="E90" s="262" t="s">
        <v>1012</v>
      </c>
      <c r="F90" s="290">
        <v>0</v>
      </c>
      <c r="G90" s="1461"/>
      <c r="H90" s="1477"/>
      <c r="I90" s="1451"/>
    </row>
    <row r="91" spans="1:9" s="60" customFormat="1" ht="12.75" customHeight="1">
      <c r="A91" s="260" t="s">
        <v>895</v>
      </c>
      <c r="B91" s="262" t="s">
        <v>1013</v>
      </c>
      <c r="C91" s="255">
        <v>0</v>
      </c>
      <c r="D91" s="256" t="s">
        <v>895</v>
      </c>
      <c r="E91" s="262" t="s">
        <v>1014</v>
      </c>
      <c r="F91" s="290">
        <v>0</v>
      </c>
      <c r="G91" s="1460" t="s">
        <v>895</v>
      </c>
      <c r="H91" s="1472" t="s">
        <v>1015</v>
      </c>
      <c r="I91" s="1450">
        <v>1</v>
      </c>
    </row>
    <row r="92" spans="1:9" s="60" customFormat="1" ht="12.75" customHeight="1">
      <c r="A92" s="260" t="s">
        <v>895</v>
      </c>
      <c r="B92" s="1131" t="s">
        <v>1016</v>
      </c>
      <c r="C92" s="285">
        <v>3</v>
      </c>
      <c r="D92" s="1460" t="s">
        <v>895</v>
      </c>
      <c r="E92" s="1474" t="s">
        <v>1017</v>
      </c>
      <c r="F92" s="1446">
        <v>1</v>
      </c>
      <c r="G92" s="1461"/>
      <c r="H92" s="1473"/>
      <c r="I92" s="1451"/>
    </row>
    <row r="93" spans="1:9" s="60" customFormat="1" ht="12.75" customHeight="1">
      <c r="A93" s="260" t="s">
        <v>895</v>
      </c>
      <c r="B93" s="261" t="s">
        <v>1018</v>
      </c>
      <c r="C93" s="285">
        <v>0</v>
      </c>
      <c r="D93" s="1461"/>
      <c r="E93" s="1475"/>
      <c r="F93" s="1447"/>
      <c r="G93" s="256" t="s">
        <v>895</v>
      </c>
      <c r="H93" s="295" t="s">
        <v>274</v>
      </c>
      <c r="I93" s="285">
        <v>0</v>
      </c>
    </row>
    <row r="94" spans="1:9" s="60" customFormat="1" ht="12.75" customHeight="1">
      <c r="A94" s="260" t="s">
        <v>895</v>
      </c>
      <c r="B94" s="262" t="s">
        <v>1019</v>
      </c>
      <c r="C94" s="285">
        <v>0</v>
      </c>
      <c r="D94" s="256" t="s">
        <v>895</v>
      </c>
      <c r="E94" s="262" t="s">
        <v>1020</v>
      </c>
      <c r="F94" s="290">
        <v>0</v>
      </c>
      <c r="G94" s="256" t="s">
        <v>895</v>
      </c>
      <c r="H94" s="262" t="s">
        <v>1021</v>
      </c>
      <c r="I94" s="285">
        <v>0</v>
      </c>
    </row>
    <row r="95" spans="1:9" s="60" customFormat="1" ht="12.75" customHeight="1">
      <c r="A95" s="260" t="s">
        <v>895</v>
      </c>
      <c r="B95" s="262" t="s">
        <v>1022</v>
      </c>
      <c r="C95" s="285">
        <v>0</v>
      </c>
      <c r="D95" s="256" t="s">
        <v>895</v>
      </c>
      <c r="E95" s="262" t="s">
        <v>1023</v>
      </c>
      <c r="F95" s="290">
        <v>0</v>
      </c>
      <c r="G95" s="256" t="s">
        <v>895</v>
      </c>
      <c r="H95" s="261" t="s">
        <v>1024</v>
      </c>
      <c r="I95" s="285">
        <v>0</v>
      </c>
    </row>
    <row r="96" spans="1:9" s="60" customFormat="1" ht="12.75" customHeight="1">
      <c r="A96" s="260" t="s">
        <v>895</v>
      </c>
      <c r="B96" s="262" t="s">
        <v>1025</v>
      </c>
      <c r="C96" s="285">
        <v>0</v>
      </c>
      <c r="D96" s="256" t="s">
        <v>895</v>
      </c>
      <c r="E96" s="262" t="s">
        <v>1026</v>
      </c>
      <c r="F96" s="290">
        <v>0</v>
      </c>
      <c r="G96" s="256" t="s">
        <v>895</v>
      </c>
      <c r="H96" s="262" t="s">
        <v>1027</v>
      </c>
      <c r="I96" s="285">
        <v>0</v>
      </c>
    </row>
    <row r="97" spans="1:9" s="60" customFormat="1" ht="12.75" customHeight="1">
      <c r="A97" s="260" t="s">
        <v>895</v>
      </c>
      <c r="B97" s="262" t="s">
        <v>1028</v>
      </c>
      <c r="C97" s="285">
        <v>0</v>
      </c>
      <c r="D97" s="256" t="s">
        <v>895</v>
      </c>
      <c r="E97" s="262" t="s">
        <v>1029</v>
      </c>
      <c r="F97" s="290">
        <v>0</v>
      </c>
      <c r="G97" s="256" t="s">
        <v>895</v>
      </c>
      <c r="H97" s="262" t="s">
        <v>1030</v>
      </c>
      <c r="I97" s="285">
        <v>0</v>
      </c>
    </row>
    <row r="98" spans="1:9" s="60" customFormat="1" ht="12.75" customHeight="1">
      <c r="A98" s="260" t="s">
        <v>895</v>
      </c>
      <c r="B98" s="262" t="s">
        <v>1031</v>
      </c>
      <c r="C98" s="285">
        <v>0</v>
      </c>
      <c r="D98" s="1460" t="s">
        <v>895</v>
      </c>
      <c r="E98" s="1468" t="s">
        <v>1032</v>
      </c>
      <c r="F98" s="1446">
        <v>0</v>
      </c>
      <c r="G98" s="256" t="s">
        <v>895</v>
      </c>
      <c r="H98" s="262" t="s">
        <v>1033</v>
      </c>
      <c r="I98" s="285">
        <v>0</v>
      </c>
    </row>
    <row r="99" spans="1:9" s="60" customFormat="1" ht="12.75" customHeight="1">
      <c r="A99" s="260" t="s">
        <v>895</v>
      </c>
      <c r="B99" s="262" t="s">
        <v>1034</v>
      </c>
      <c r="C99" s="285">
        <v>0</v>
      </c>
      <c r="D99" s="1461"/>
      <c r="E99" s="1469"/>
      <c r="F99" s="1447"/>
      <c r="G99" s="256" t="s">
        <v>895</v>
      </c>
      <c r="H99" s="262" t="s">
        <v>1035</v>
      </c>
      <c r="I99" s="285">
        <v>0</v>
      </c>
    </row>
    <row r="100" spans="1:9" s="60" customFormat="1" ht="12.75" customHeight="1">
      <c r="A100" s="260" t="s">
        <v>895</v>
      </c>
      <c r="B100" s="262" t="s">
        <v>1036</v>
      </c>
      <c r="C100" s="285">
        <v>0</v>
      </c>
      <c r="D100" s="256" t="s">
        <v>895</v>
      </c>
      <c r="E100" s="262" t="s">
        <v>275</v>
      </c>
      <c r="F100" s="290">
        <v>0</v>
      </c>
      <c r="G100" s="256" t="s">
        <v>895</v>
      </c>
      <c r="H100" s="262" t="s">
        <v>1037</v>
      </c>
      <c r="I100" s="285">
        <v>0</v>
      </c>
    </row>
    <row r="101" spans="1:9" s="60" customFormat="1" ht="12.75" customHeight="1">
      <c r="A101" s="260" t="s">
        <v>895</v>
      </c>
      <c r="B101" s="262" t="s">
        <v>1038</v>
      </c>
      <c r="C101" s="285">
        <v>0</v>
      </c>
      <c r="D101" s="256" t="s">
        <v>895</v>
      </c>
      <c r="E101" s="262" t="s">
        <v>1039</v>
      </c>
      <c r="F101" s="290">
        <v>0</v>
      </c>
      <c r="G101" s="256" t="s">
        <v>895</v>
      </c>
      <c r="H101" s="262" t="s">
        <v>1040</v>
      </c>
      <c r="I101" s="285">
        <v>0</v>
      </c>
    </row>
    <row r="102" spans="1:9" s="60" customFormat="1" ht="12.75" customHeight="1">
      <c r="A102" s="260" t="s">
        <v>895</v>
      </c>
      <c r="B102" s="262" t="s">
        <v>1041</v>
      </c>
      <c r="C102" s="285">
        <v>0</v>
      </c>
      <c r="D102" s="256" t="s">
        <v>895</v>
      </c>
      <c r="E102" s="295" t="s">
        <v>1042</v>
      </c>
      <c r="F102" s="290">
        <v>0</v>
      </c>
      <c r="G102" s="1460" t="s">
        <v>895</v>
      </c>
      <c r="H102" s="1470" t="s">
        <v>1043</v>
      </c>
      <c r="I102" s="1450">
        <v>0</v>
      </c>
    </row>
    <row r="103" spans="1:9" s="60" customFormat="1" ht="12.75" customHeight="1">
      <c r="A103" s="260" t="s">
        <v>895</v>
      </c>
      <c r="B103" s="262" t="s">
        <v>1044</v>
      </c>
      <c r="C103" s="285">
        <v>0</v>
      </c>
      <c r="D103" s="256" t="s">
        <v>895</v>
      </c>
      <c r="E103" s="262" t="s">
        <v>1045</v>
      </c>
      <c r="F103" s="290">
        <v>0</v>
      </c>
      <c r="G103" s="1461"/>
      <c r="H103" s="1471"/>
      <c r="I103" s="1451"/>
    </row>
    <row r="104" spans="1:9" s="60" customFormat="1" ht="12.75" customHeight="1">
      <c r="A104" s="260" t="s">
        <v>895</v>
      </c>
      <c r="B104" s="262" t="s">
        <v>1046</v>
      </c>
      <c r="C104" s="285">
        <v>0</v>
      </c>
      <c r="D104" s="256" t="s">
        <v>895</v>
      </c>
      <c r="E104" s="262" t="s">
        <v>1047</v>
      </c>
      <c r="F104" s="290">
        <v>0</v>
      </c>
      <c r="G104" s="256" t="s">
        <v>895</v>
      </c>
      <c r="H104" s="261" t="s">
        <v>1048</v>
      </c>
      <c r="I104" s="285">
        <v>0</v>
      </c>
    </row>
    <row r="105" spans="1:9" s="60" customFormat="1" ht="12.75" customHeight="1">
      <c r="A105" s="260" t="s">
        <v>895</v>
      </c>
      <c r="B105" s="262" t="s">
        <v>1049</v>
      </c>
      <c r="C105" s="285">
        <v>0</v>
      </c>
      <c r="D105" s="256" t="s">
        <v>895</v>
      </c>
      <c r="E105" s="262" t="s">
        <v>1050</v>
      </c>
      <c r="F105" s="290">
        <v>2</v>
      </c>
      <c r="G105" s="256" t="s">
        <v>895</v>
      </c>
      <c r="H105" s="261" t="s">
        <v>1051</v>
      </c>
      <c r="I105" s="285">
        <v>0</v>
      </c>
    </row>
    <row r="106" spans="1:9" s="60" customFormat="1" ht="12.75" customHeight="1">
      <c r="A106" s="260" t="s">
        <v>895</v>
      </c>
      <c r="B106" s="262" t="s">
        <v>1052</v>
      </c>
      <c r="C106" s="285">
        <v>0</v>
      </c>
      <c r="D106" s="256" t="s">
        <v>895</v>
      </c>
      <c r="E106" s="262" t="s">
        <v>1053</v>
      </c>
      <c r="F106" s="290">
        <v>0</v>
      </c>
      <c r="G106" s="256" t="s">
        <v>895</v>
      </c>
      <c r="H106" s="262" t="s">
        <v>1054</v>
      </c>
      <c r="I106" s="285">
        <v>0</v>
      </c>
    </row>
    <row r="107" spans="1:9" s="60" customFormat="1" ht="12.75" customHeight="1">
      <c r="A107" s="260" t="s">
        <v>895</v>
      </c>
      <c r="B107" s="262" t="s">
        <v>1055</v>
      </c>
      <c r="C107" s="285">
        <v>0</v>
      </c>
      <c r="D107" s="256" t="s">
        <v>895</v>
      </c>
      <c r="E107" s="262" t="s">
        <v>1056</v>
      </c>
      <c r="F107" s="290">
        <v>0</v>
      </c>
      <c r="G107" s="256" t="s">
        <v>895</v>
      </c>
      <c r="H107" s="262" t="s">
        <v>1057</v>
      </c>
      <c r="I107" s="285">
        <v>0</v>
      </c>
    </row>
    <row r="108" spans="1:9" s="60" customFormat="1" ht="12.75" customHeight="1">
      <c r="A108" s="260" t="s">
        <v>895</v>
      </c>
      <c r="B108" s="262" t="s">
        <v>1058</v>
      </c>
      <c r="C108" s="285">
        <v>0</v>
      </c>
      <c r="D108" s="256" t="s">
        <v>895</v>
      </c>
      <c r="E108" s="262" t="s">
        <v>1059</v>
      </c>
      <c r="F108" s="290">
        <v>0</v>
      </c>
      <c r="G108" s="256" t="s">
        <v>895</v>
      </c>
      <c r="H108" s="262" t="s">
        <v>1060</v>
      </c>
      <c r="I108" s="285">
        <v>0</v>
      </c>
    </row>
    <row r="109" spans="1:9" s="60" customFormat="1" ht="12.75" customHeight="1">
      <c r="A109" s="260" t="s">
        <v>895</v>
      </c>
      <c r="B109" s="262" t="s">
        <v>277</v>
      </c>
      <c r="C109" s="285">
        <v>0</v>
      </c>
      <c r="D109" s="256" t="s">
        <v>895</v>
      </c>
      <c r="E109" s="262" t="s">
        <v>278</v>
      </c>
      <c r="F109" s="290">
        <v>0</v>
      </c>
      <c r="G109" s="256" t="s">
        <v>895</v>
      </c>
      <c r="H109" s="262" t="s">
        <v>1061</v>
      </c>
      <c r="I109" s="285">
        <v>0</v>
      </c>
    </row>
    <row r="110" spans="1:9" s="60" customFormat="1" ht="12.75" customHeight="1">
      <c r="A110" s="260" t="s">
        <v>895</v>
      </c>
      <c r="B110" s="262" t="s">
        <v>1062</v>
      </c>
      <c r="C110" s="285">
        <v>0</v>
      </c>
      <c r="D110" s="256" t="s">
        <v>895</v>
      </c>
      <c r="E110" s="262" t="s">
        <v>1063</v>
      </c>
      <c r="F110" s="290">
        <v>0</v>
      </c>
      <c r="G110" s="256" t="s">
        <v>895</v>
      </c>
      <c r="H110" s="262" t="s">
        <v>1064</v>
      </c>
      <c r="I110" s="285">
        <v>0</v>
      </c>
    </row>
    <row r="111" spans="1:9" s="60" customFormat="1" ht="12.75" customHeight="1">
      <c r="A111" s="260" t="s">
        <v>895</v>
      </c>
      <c r="B111" s="262" t="s">
        <v>1065</v>
      </c>
      <c r="C111" s="285">
        <v>0</v>
      </c>
      <c r="D111" s="256" t="s">
        <v>895</v>
      </c>
      <c r="E111" s="262" t="s">
        <v>1066</v>
      </c>
      <c r="F111" s="290">
        <v>0</v>
      </c>
      <c r="G111" s="256" t="s">
        <v>895</v>
      </c>
      <c r="H111" s="262" t="s">
        <v>1067</v>
      </c>
      <c r="I111" s="285">
        <v>0</v>
      </c>
    </row>
    <row r="112" spans="1:9" s="60" customFormat="1" ht="12.75" customHeight="1">
      <c r="A112" s="260" t="s">
        <v>895</v>
      </c>
      <c r="B112" s="262" t="s">
        <v>1068</v>
      </c>
      <c r="C112" s="285">
        <v>0</v>
      </c>
      <c r="D112" s="256" t="s">
        <v>895</v>
      </c>
      <c r="E112" s="262" t="s">
        <v>1069</v>
      </c>
      <c r="F112" s="290">
        <v>0</v>
      </c>
      <c r="G112" s="256" t="s">
        <v>895</v>
      </c>
      <c r="H112" s="261" t="s">
        <v>1070</v>
      </c>
      <c r="I112" s="285">
        <v>0</v>
      </c>
    </row>
    <row r="113" spans="1:9" s="60" customFormat="1" ht="12.75" customHeight="1">
      <c r="A113" s="260" t="s">
        <v>895</v>
      </c>
      <c r="B113" s="262" t="s">
        <v>1071</v>
      </c>
      <c r="C113" s="285">
        <v>0</v>
      </c>
      <c r="D113" s="1460" t="s">
        <v>895</v>
      </c>
      <c r="E113" s="1462" t="s">
        <v>1072</v>
      </c>
      <c r="F113" s="1446">
        <v>0</v>
      </c>
      <c r="G113" s="256" t="s">
        <v>895</v>
      </c>
      <c r="H113" s="261" t="s">
        <v>1073</v>
      </c>
      <c r="I113" s="285">
        <v>1</v>
      </c>
    </row>
    <row r="114" spans="1:9" s="60" customFormat="1" ht="12.75" customHeight="1">
      <c r="A114" s="260" t="s">
        <v>895</v>
      </c>
      <c r="B114" s="262" t="s">
        <v>1074</v>
      </c>
      <c r="C114" s="285">
        <v>0</v>
      </c>
      <c r="D114" s="1461"/>
      <c r="E114" s="1463"/>
      <c r="F114" s="1447"/>
      <c r="G114" s="256" t="s">
        <v>895</v>
      </c>
      <c r="H114" s="262" t="s">
        <v>279</v>
      </c>
      <c r="I114" s="285">
        <v>0</v>
      </c>
    </row>
    <row r="115" spans="1:9" s="60" customFormat="1" ht="13.5">
      <c r="A115" s="260" t="s">
        <v>895</v>
      </c>
      <c r="B115" s="262" t="s">
        <v>1075</v>
      </c>
      <c r="C115" s="285">
        <v>1</v>
      </c>
      <c r="D115" s="256" t="s">
        <v>895</v>
      </c>
      <c r="E115" s="262" t="s">
        <v>280</v>
      </c>
      <c r="F115" s="290">
        <v>0</v>
      </c>
      <c r="G115" s="256" t="s">
        <v>895</v>
      </c>
      <c r="H115" s="262" t="s">
        <v>1076</v>
      </c>
      <c r="I115" s="285">
        <v>0</v>
      </c>
    </row>
    <row r="116" spans="1:9" s="60" customFormat="1" ht="13.5">
      <c r="A116" s="274" t="s">
        <v>895</v>
      </c>
      <c r="B116" s="296" t="s">
        <v>1077</v>
      </c>
      <c r="C116" s="297">
        <v>0</v>
      </c>
      <c r="D116" s="271" t="s">
        <v>895</v>
      </c>
      <c r="E116" s="296" t="s">
        <v>281</v>
      </c>
      <c r="F116" s="298">
        <v>0</v>
      </c>
      <c r="G116" s="271" t="s">
        <v>895</v>
      </c>
      <c r="H116" s="296" t="s">
        <v>1078</v>
      </c>
      <c r="I116" s="297">
        <v>0</v>
      </c>
    </row>
    <row r="117" spans="1:9" s="60" customFormat="1" ht="13.5">
      <c r="A117" s="1464" t="s">
        <v>928</v>
      </c>
      <c r="B117" s="1465"/>
      <c r="C117" s="282"/>
      <c r="D117" s="1466" t="s">
        <v>928</v>
      </c>
      <c r="E117" s="1467"/>
      <c r="F117" s="283"/>
      <c r="G117" s="1464" t="s">
        <v>928</v>
      </c>
      <c r="H117" s="1467"/>
      <c r="I117" s="284"/>
    </row>
    <row r="118" spans="1:9" s="60" customFormat="1" ht="13.5">
      <c r="A118" s="299" t="s">
        <v>895</v>
      </c>
      <c r="B118" s="262" t="s">
        <v>1079</v>
      </c>
      <c r="C118" s="285">
        <v>0</v>
      </c>
      <c r="D118" s="238"/>
      <c r="E118" s="242" t="s">
        <v>207</v>
      </c>
      <c r="F118" s="240">
        <v>1</v>
      </c>
      <c r="G118" s="238"/>
      <c r="H118" s="242" t="s">
        <v>131</v>
      </c>
      <c r="I118" s="246">
        <v>7</v>
      </c>
    </row>
    <row r="119" spans="1:9" s="60" customFormat="1" ht="13.5">
      <c r="A119" s="264" t="s">
        <v>895</v>
      </c>
      <c r="B119" s="269" t="s">
        <v>1080</v>
      </c>
      <c r="C119" s="292">
        <v>5</v>
      </c>
      <c r="D119" s="300"/>
      <c r="E119" s="1444" t="s">
        <v>282</v>
      </c>
      <c r="F119" s="1446">
        <v>9</v>
      </c>
      <c r="G119" s="300"/>
      <c r="H119" s="301" t="s">
        <v>1081</v>
      </c>
      <c r="I119" s="255">
        <v>0</v>
      </c>
    </row>
    <row r="120" spans="1:9" s="60" customFormat="1" ht="13.5">
      <c r="A120" s="1448"/>
      <c r="B120" s="1444" t="s">
        <v>284</v>
      </c>
      <c r="C120" s="1450">
        <v>3</v>
      </c>
      <c r="D120" s="250"/>
      <c r="E120" s="1445"/>
      <c r="F120" s="1447"/>
      <c r="G120" s="256"/>
      <c r="H120" s="254" t="s">
        <v>195</v>
      </c>
      <c r="I120" s="285">
        <v>27</v>
      </c>
    </row>
    <row r="121" spans="1:9" s="60" customFormat="1" ht="13.5">
      <c r="A121" s="1449"/>
      <c r="B121" s="1445"/>
      <c r="C121" s="1451"/>
      <c r="D121" s="300"/>
      <c r="E121" s="301" t="s">
        <v>128</v>
      </c>
      <c r="F121" s="302">
        <v>3</v>
      </c>
      <c r="G121" s="256"/>
      <c r="H121" s="254" t="s">
        <v>211</v>
      </c>
      <c r="I121" s="285">
        <v>1</v>
      </c>
    </row>
    <row r="122" spans="1:9" s="60" customFormat="1" ht="13.5">
      <c r="A122" s="260"/>
      <c r="B122" s="254" t="s">
        <v>1082</v>
      </c>
      <c r="C122" s="285">
        <v>7</v>
      </c>
      <c r="D122" s="256"/>
      <c r="E122" s="254" t="s">
        <v>285</v>
      </c>
      <c r="F122" s="290">
        <v>15</v>
      </c>
      <c r="G122" s="247"/>
      <c r="H122" s="262" t="s">
        <v>238</v>
      </c>
      <c r="I122" s="285">
        <v>1</v>
      </c>
    </row>
    <row r="123" spans="1:9" s="60" customFormat="1" ht="13.5">
      <c r="A123" s="260"/>
      <c r="B123" s="254" t="s">
        <v>286</v>
      </c>
      <c r="C123" s="285">
        <v>4</v>
      </c>
      <c r="D123" s="256"/>
      <c r="E123" s="254" t="s">
        <v>143</v>
      </c>
      <c r="F123" s="290">
        <v>8</v>
      </c>
      <c r="G123" s="247"/>
      <c r="H123" s="254" t="s">
        <v>249</v>
      </c>
      <c r="I123" s="285">
        <v>1</v>
      </c>
    </row>
    <row r="124" spans="1:9" s="60" customFormat="1" ht="13.5">
      <c r="A124" s="260"/>
      <c r="B124" s="254" t="s">
        <v>190</v>
      </c>
      <c r="C124" s="285">
        <v>3</v>
      </c>
      <c r="D124" s="256"/>
      <c r="E124" s="254" t="s">
        <v>168</v>
      </c>
      <c r="F124" s="290">
        <v>1</v>
      </c>
      <c r="G124" s="247"/>
      <c r="H124" s="254" t="s">
        <v>187</v>
      </c>
      <c r="I124" s="285">
        <v>0</v>
      </c>
    </row>
    <row r="125" spans="1:9" s="60" customFormat="1" ht="13.5">
      <c r="A125" s="260"/>
      <c r="B125" s="254" t="s">
        <v>217</v>
      </c>
      <c r="C125" s="285">
        <v>0</v>
      </c>
      <c r="D125" s="256"/>
      <c r="E125" s="254" t="s">
        <v>287</v>
      </c>
      <c r="F125" s="290">
        <v>1</v>
      </c>
      <c r="G125" s="247"/>
      <c r="H125" s="254" t="s">
        <v>137</v>
      </c>
      <c r="I125" s="285">
        <v>2</v>
      </c>
    </row>
    <row r="126" spans="1:9" s="60" customFormat="1" ht="13.5">
      <c r="A126" s="264"/>
      <c r="B126" s="301" t="s">
        <v>288</v>
      </c>
      <c r="C126" s="292">
        <v>75</v>
      </c>
      <c r="D126" s="256"/>
      <c r="E126" s="254" t="s">
        <v>179</v>
      </c>
      <c r="F126" s="290">
        <v>2</v>
      </c>
      <c r="G126" s="247"/>
      <c r="H126" s="254" t="s">
        <v>156</v>
      </c>
      <c r="I126" s="285">
        <v>6</v>
      </c>
    </row>
    <row r="127" spans="1:9" s="60" customFormat="1" ht="13.5">
      <c r="A127" s="1452" t="s">
        <v>1083</v>
      </c>
      <c r="B127" s="1455" t="s">
        <v>289</v>
      </c>
      <c r="C127" s="1446">
        <v>9</v>
      </c>
      <c r="D127" s="271"/>
      <c r="E127" s="278" t="s">
        <v>192</v>
      </c>
      <c r="F127" s="298">
        <v>13</v>
      </c>
      <c r="G127" s="277"/>
      <c r="H127" s="278" t="s">
        <v>215</v>
      </c>
      <c r="I127" s="297">
        <v>7</v>
      </c>
    </row>
    <row r="128" spans="1:7" s="60" customFormat="1" ht="13.5">
      <c r="A128" s="1453"/>
      <c r="B128" s="1456"/>
      <c r="C128" s="1458"/>
      <c r="D128" s="303" t="s">
        <v>895</v>
      </c>
      <c r="E128" s="29" t="s">
        <v>1084</v>
      </c>
      <c r="F128" s="304"/>
      <c r="G128" s="233"/>
    </row>
    <row r="129" spans="1:7" s="60" customFormat="1" ht="13.5">
      <c r="A129" s="1453"/>
      <c r="B129" s="1456"/>
      <c r="C129" s="1458"/>
      <c r="D129" s="233"/>
      <c r="E129" s="29" t="s">
        <v>1085</v>
      </c>
      <c r="F129" s="304"/>
      <c r="G129" s="233"/>
    </row>
    <row r="130" spans="1:7" s="60" customFormat="1" ht="13.5">
      <c r="A130" s="1454"/>
      <c r="B130" s="1457"/>
      <c r="C130" s="1459"/>
      <c r="D130" s="303" t="s">
        <v>1083</v>
      </c>
      <c r="E130" s="29" t="s">
        <v>1086</v>
      </c>
      <c r="G130" s="233"/>
    </row>
    <row r="131" spans="1:7" s="60" customFormat="1" ht="13.5">
      <c r="A131" s="231" t="s">
        <v>1087</v>
      </c>
      <c r="D131" s="233"/>
      <c r="E131" s="29" t="s">
        <v>1088</v>
      </c>
      <c r="G131" s="233"/>
    </row>
    <row r="132" spans="1:7" s="60" customFormat="1" ht="13.5">
      <c r="A132" s="233"/>
      <c r="D132" s="233"/>
      <c r="E132" s="11"/>
      <c r="G132" s="233"/>
    </row>
  </sheetData>
  <sheetProtection/>
  <mergeCells count="96">
    <mergeCell ref="H22:H23"/>
    <mergeCell ref="G4:H4"/>
    <mergeCell ref="A4:B4"/>
    <mergeCell ref="D4:E4"/>
    <mergeCell ref="A5:B5"/>
    <mergeCell ref="B19:B20"/>
    <mergeCell ref="C19:C20"/>
    <mergeCell ref="I22:I23"/>
    <mergeCell ref="B24:B25"/>
    <mergeCell ref="C24:C25"/>
    <mergeCell ref="G34:G35"/>
    <mergeCell ref="H34:H35"/>
    <mergeCell ref="I34:I35"/>
    <mergeCell ref="G32:G33"/>
    <mergeCell ref="H32:H33"/>
    <mergeCell ref="I32:I33"/>
    <mergeCell ref="G22:G23"/>
    <mergeCell ref="E36:E37"/>
    <mergeCell ref="F36:F37"/>
    <mergeCell ref="G36:G37"/>
    <mergeCell ref="H36:H37"/>
    <mergeCell ref="I36:I37"/>
    <mergeCell ref="G46:G47"/>
    <mergeCell ref="H46:H47"/>
    <mergeCell ref="I46:I47"/>
    <mergeCell ref="A55:B55"/>
    <mergeCell ref="D55:E55"/>
    <mergeCell ref="G55:H55"/>
    <mergeCell ref="A56:A57"/>
    <mergeCell ref="B56:B57"/>
    <mergeCell ref="C56:C57"/>
    <mergeCell ref="A59:A60"/>
    <mergeCell ref="B59:B60"/>
    <mergeCell ref="C59:C60"/>
    <mergeCell ref="D60:D61"/>
    <mergeCell ref="E60:E61"/>
    <mergeCell ref="F60:F61"/>
    <mergeCell ref="G63:G64"/>
    <mergeCell ref="H63:H64"/>
    <mergeCell ref="I63:I64"/>
    <mergeCell ref="A65:A66"/>
    <mergeCell ref="B65:B66"/>
    <mergeCell ref="C65:C66"/>
    <mergeCell ref="G65:G66"/>
    <mergeCell ref="H65:H66"/>
    <mergeCell ref="I65:I66"/>
    <mergeCell ref="A67:A68"/>
    <mergeCell ref="B67:B68"/>
    <mergeCell ref="C67:C68"/>
    <mergeCell ref="A73:A74"/>
    <mergeCell ref="B73:B74"/>
    <mergeCell ref="C73:C74"/>
    <mergeCell ref="D74:D75"/>
    <mergeCell ref="E74:E75"/>
    <mergeCell ref="F74:F75"/>
    <mergeCell ref="D76:D77"/>
    <mergeCell ref="E76:E77"/>
    <mergeCell ref="F76:F77"/>
    <mergeCell ref="G76:G77"/>
    <mergeCell ref="H76:H77"/>
    <mergeCell ref="I76:I77"/>
    <mergeCell ref="A82:A83"/>
    <mergeCell ref="B82:B83"/>
    <mergeCell ref="C82:C83"/>
    <mergeCell ref="G87:G88"/>
    <mergeCell ref="H87:H88"/>
    <mergeCell ref="I87:I88"/>
    <mergeCell ref="G89:G90"/>
    <mergeCell ref="H89:H90"/>
    <mergeCell ref="I89:I90"/>
    <mergeCell ref="G91:G92"/>
    <mergeCell ref="H91:H92"/>
    <mergeCell ref="I91:I92"/>
    <mergeCell ref="D92:D93"/>
    <mergeCell ref="E92:E93"/>
    <mergeCell ref="F92:F93"/>
    <mergeCell ref="D98:D99"/>
    <mergeCell ref="E98:E99"/>
    <mergeCell ref="F98:F99"/>
    <mergeCell ref="G102:G103"/>
    <mergeCell ref="H102:H103"/>
    <mergeCell ref="I102:I103"/>
    <mergeCell ref="D113:D114"/>
    <mergeCell ref="E113:E114"/>
    <mergeCell ref="F113:F114"/>
    <mergeCell ref="A117:B117"/>
    <mergeCell ref="D117:E117"/>
    <mergeCell ref="G117:H117"/>
    <mergeCell ref="E119:E120"/>
    <mergeCell ref="F119:F120"/>
    <mergeCell ref="A120:A121"/>
    <mergeCell ref="B120:B121"/>
    <mergeCell ref="C120:C121"/>
    <mergeCell ref="A127:A130"/>
    <mergeCell ref="B127:B130"/>
    <mergeCell ref="C127:C130"/>
  </mergeCells>
  <printOptions horizontalCentered="1"/>
  <pageMargins left="0" right="0" top="0.3937007874015748" bottom="0.3937007874015748" header="0.31496062992125984" footer="0.31496062992125984"/>
  <pageSetup horizontalDpi="600" verticalDpi="600" orientation="portrait" paperSize="9" r:id="rId1"/>
  <rowBreaks count="2" manualBreakCount="2">
    <brk id="54" max="255" man="1"/>
    <brk id="116" max="255" man="1"/>
  </rowBreaks>
</worksheet>
</file>

<file path=xl/worksheets/sheet16.xml><?xml version="1.0" encoding="utf-8"?>
<worksheet xmlns="http://schemas.openxmlformats.org/spreadsheetml/2006/main" xmlns:r="http://schemas.openxmlformats.org/officeDocument/2006/relationships">
  <dimension ref="A1:K139"/>
  <sheetViews>
    <sheetView view="pageBreakPreview" zoomScale="98" zoomScaleSheetLayoutView="98" zoomScalePageLayoutView="0" workbookViewId="0" topLeftCell="A1">
      <selection activeCell="A1" sqref="A1"/>
    </sheetView>
  </sheetViews>
  <sheetFormatPr defaultColWidth="9.140625" defaultRowHeight="15"/>
  <cols>
    <col min="1" max="1" width="2.00390625" style="233" customWidth="1"/>
    <col min="2" max="2" width="21.140625" style="11" customWidth="1"/>
    <col min="3" max="3" width="7.57421875" style="60" customWidth="1"/>
    <col min="4" max="4" width="2.00390625" style="233" customWidth="1"/>
    <col min="5" max="5" width="21.57421875" style="11" customWidth="1"/>
    <col min="6" max="6" width="5.8515625" style="60" customWidth="1"/>
    <col min="7" max="7" width="2.00390625" style="233" customWidth="1"/>
    <col min="8" max="8" width="21.57421875" style="60" customWidth="1"/>
    <col min="9" max="9" width="6.140625" style="60" customWidth="1"/>
    <col min="10" max="10" width="2.00390625" style="60" customWidth="1"/>
    <col min="11" max="16384" width="9.00390625" style="60" customWidth="1"/>
  </cols>
  <sheetData>
    <row r="1" spans="1:6" ht="12" customHeight="1">
      <c r="A1" s="104" t="s">
        <v>295</v>
      </c>
      <c r="B1" s="56"/>
      <c r="C1" s="305"/>
      <c r="D1" s="232"/>
      <c r="E1" s="56"/>
      <c r="F1" s="59"/>
    </row>
    <row r="2" spans="1:9" s="11" customFormat="1" ht="13.5" customHeight="1">
      <c r="A2" s="1498" t="s">
        <v>256</v>
      </c>
      <c r="B2" s="1500"/>
      <c r="C2" s="234"/>
      <c r="D2" s="1501" t="s">
        <v>256</v>
      </c>
      <c r="E2" s="1500"/>
      <c r="F2" s="235"/>
      <c r="G2" s="1498" t="s">
        <v>256</v>
      </c>
      <c r="H2" s="1499"/>
      <c r="I2" s="236"/>
    </row>
    <row r="3" spans="1:10" s="29" customFormat="1" ht="15.75" customHeight="1">
      <c r="A3" s="1502" t="s">
        <v>127</v>
      </c>
      <c r="B3" s="1503"/>
      <c r="C3" s="237">
        <v>3356</v>
      </c>
      <c r="D3" s="238"/>
      <c r="E3" s="239" t="s">
        <v>1089</v>
      </c>
      <c r="F3" s="240">
        <v>0</v>
      </c>
      <c r="G3" s="241"/>
      <c r="H3" s="242" t="s">
        <v>175</v>
      </c>
      <c r="I3" s="243">
        <v>718</v>
      </c>
      <c r="J3" s="244"/>
    </row>
    <row r="4" spans="1:10" s="29" customFormat="1" ht="15.75" customHeight="1">
      <c r="A4" s="245"/>
      <c r="B4" s="242" t="s">
        <v>230</v>
      </c>
      <c r="C4" s="246">
        <v>2</v>
      </c>
      <c r="D4" s="247"/>
      <c r="E4" s="248" t="s">
        <v>139</v>
      </c>
      <c r="F4" s="249">
        <v>343</v>
      </c>
      <c r="G4" s="250"/>
      <c r="H4" s="251" t="s">
        <v>221</v>
      </c>
      <c r="I4" s="252">
        <v>2</v>
      </c>
      <c r="J4" s="244"/>
    </row>
    <row r="5" spans="1:10" s="29" customFormat="1" ht="15.75" customHeight="1">
      <c r="A5" s="253"/>
      <c r="B5" s="254" t="s">
        <v>149</v>
      </c>
      <c r="C5" s="255">
        <v>3</v>
      </c>
      <c r="D5" s="256"/>
      <c r="E5" s="257" t="s">
        <v>1090</v>
      </c>
      <c r="F5" s="258">
        <v>67</v>
      </c>
      <c r="G5" s="256"/>
      <c r="H5" s="259" t="s">
        <v>223</v>
      </c>
      <c r="I5" s="255">
        <v>0</v>
      </c>
      <c r="J5" s="244"/>
    </row>
    <row r="6" spans="1:9" s="29" customFormat="1" ht="15.75" customHeight="1">
      <c r="A6" s="253"/>
      <c r="B6" s="254" t="s">
        <v>212</v>
      </c>
      <c r="C6" s="255">
        <v>0</v>
      </c>
      <c r="D6" s="256"/>
      <c r="E6" s="257" t="s">
        <v>161</v>
      </c>
      <c r="F6" s="258">
        <v>82</v>
      </c>
      <c r="G6" s="256"/>
      <c r="H6" s="259" t="s">
        <v>226</v>
      </c>
      <c r="I6" s="255">
        <v>0</v>
      </c>
    </row>
    <row r="7" spans="1:9" s="29" customFormat="1" ht="15.75" customHeight="1">
      <c r="A7" s="260"/>
      <c r="B7" s="261" t="s">
        <v>148</v>
      </c>
      <c r="C7" s="255">
        <v>0</v>
      </c>
      <c r="D7" s="247"/>
      <c r="E7" s="254" t="s">
        <v>146</v>
      </c>
      <c r="F7" s="258">
        <v>45</v>
      </c>
      <c r="G7" s="256"/>
      <c r="H7" s="259" t="s">
        <v>228</v>
      </c>
      <c r="I7" s="255">
        <v>0</v>
      </c>
    </row>
    <row r="8" spans="1:9" s="29" customFormat="1" ht="15.75" customHeight="1">
      <c r="A8" s="260"/>
      <c r="B8" s="257" t="s">
        <v>198</v>
      </c>
      <c r="C8" s="255">
        <v>0</v>
      </c>
      <c r="D8" s="247"/>
      <c r="E8" s="254" t="s">
        <v>240</v>
      </c>
      <c r="F8" s="258">
        <v>68</v>
      </c>
      <c r="G8" s="256"/>
      <c r="H8" s="259" t="s">
        <v>231</v>
      </c>
      <c r="I8" s="255">
        <v>0</v>
      </c>
    </row>
    <row r="9" spans="1:9" s="29" customFormat="1" ht="15.75" customHeight="1">
      <c r="A9" s="260"/>
      <c r="B9" s="257" t="s">
        <v>1091</v>
      </c>
      <c r="C9" s="255">
        <v>137</v>
      </c>
      <c r="D9" s="247"/>
      <c r="E9" s="254" t="s">
        <v>1092</v>
      </c>
      <c r="F9" s="258">
        <v>29</v>
      </c>
      <c r="G9" s="256"/>
      <c r="H9" s="259" t="s">
        <v>1093</v>
      </c>
      <c r="I9" s="255">
        <v>0</v>
      </c>
    </row>
    <row r="10" spans="1:9" s="29" customFormat="1" ht="15.75" customHeight="1">
      <c r="A10" s="260"/>
      <c r="B10" s="257" t="s">
        <v>204</v>
      </c>
      <c r="C10" s="255">
        <v>1</v>
      </c>
      <c r="D10" s="256"/>
      <c r="E10" s="262" t="s">
        <v>194</v>
      </c>
      <c r="F10" s="258">
        <v>0</v>
      </c>
      <c r="G10" s="256"/>
      <c r="H10" s="259" t="s">
        <v>1094</v>
      </c>
      <c r="I10" s="255">
        <v>0</v>
      </c>
    </row>
    <row r="11" spans="1:9" s="29" customFormat="1" ht="15.75" customHeight="1">
      <c r="A11" s="253"/>
      <c r="B11" s="254" t="s">
        <v>227</v>
      </c>
      <c r="C11" s="255">
        <v>1</v>
      </c>
      <c r="D11" s="247"/>
      <c r="E11" s="254" t="s">
        <v>134</v>
      </c>
      <c r="F11" s="263">
        <v>116</v>
      </c>
      <c r="G11" s="256"/>
      <c r="H11" s="259" t="s">
        <v>239</v>
      </c>
      <c r="I11" s="255">
        <v>0</v>
      </c>
    </row>
    <row r="12" spans="1:9" s="29" customFormat="1" ht="15.75" customHeight="1">
      <c r="A12" s="260"/>
      <c r="B12" s="262" t="s">
        <v>151</v>
      </c>
      <c r="C12" s="255">
        <v>0</v>
      </c>
      <c r="D12" s="247"/>
      <c r="E12" s="254" t="s">
        <v>234</v>
      </c>
      <c r="F12" s="263">
        <v>73</v>
      </c>
      <c r="G12" s="256"/>
      <c r="H12" s="259" t="s">
        <v>893</v>
      </c>
      <c r="I12" s="255">
        <v>0</v>
      </c>
    </row>
    <row r="13" spans="1:9" s="29" customFormat="1" ht="15.75" customHeight="1">
      <c r="A13" s="260"/>
      <c r="B13" s="262" t="s">
        <v>154</v>
      </c>
      <c r="C13" s="255">
        <v>3</v>
      </c>
      <c r="D13" s="247"/>
      <c r="E13" s="254" t="s">
        <v>218</v>
      </c>
      <c r="F13" s="263">
        <v>17</v>
      </c>
      <c r="G13" s="256"/>
      <c r="H13" s="259" t="s">
        <v>244</v>
      </c>
      <c r="I13" s="255">
        <v>0</v>
      </c>
    </row>
    <row r="14" spans="1:9" s="29" customFormat="1" ht="15.75" customHeight="1">
      <c r="A14" s="253"/>
      <c r="B14" s="254" t="s">
        <v>136</v>
      </c>
      <c r="C14" s="255">
        <v>89</v>
      </c>
      <c r="D14" s="247"/>
      <c r="E14" s="254" t="s">
        <v>232</v>
      </c>
      <c r="F14" s="263">
        <v>0</v>
      </c>
      <c r="G14" s="256"/>
      <c r="H14" s="259" t="s">
        <v>1095</v>
      </c>
      <c r="I14" s="255">
        <v>2</v>
      </c>
    </row>
    <row r="15" spans="1:9" s="29" customFormat="1" ht="15.75" customHeight="1">
      <c r="A15" s="260"/>
      <c r="B15" s="262" t="s">
        <v>157</v>
      </c>
      <c r="C15" s="255">
        <v>0</v>
      </c>
      <c r="D15" s="247"/>
      <c r="E15" s="254" t="s">
        <v>145</v>
      </c>
      <c r="F15" s="263">
        <v>18</v>
      </c>
      <c r="G15" s="256"/>
      <c r="H15" s="259" t="s">
        <v>250</v>
      </c>
      <c r="I15" s="255">
        <v>0</v>
      </c>
    </row>
    <row r="16" spans="1:9" s="29" customFormat="1" ht="15.75" customHeight="1">
      <c r="A16" s="260"/>
      <c r="B16" s="257" t="s">
        <v>142</v>
      </c>
      <c r="C16" s="255">
        <v>93</v>
      </c>
      <c r="D16" s="256"/>
      <c r="E16" s="262" t="s">
        <v>197</v>
      </c>
      <c r="F16" s="263">
        <v>0</v>
      </c>
      <c r="G16" s="256"/>
      <c r="H16" s="259" t="s">
        <v>253</v>
      </c>
      <c r="I16" s="255">
        <v>0</v>
      </c>
    </row>
    <row r="17" spans="1:9" s="29" customFormat="1" ht="15.75" customHeight="1">
      <c r="A17" s="264"/>
      <c r="B17" s="1504" t="s">
        <v>185</v>
      </c>
      <c r="C17" s="1506">
        <v>14</v>
      </c>
      <c r="D17" s="256"/>
      <c r="E17" s="262" t="s">
        <v>200</v>
      </c>
      <c r="F17" s="263">
        <v>1</v>
      </c>
      <c r="G17" s="256" t="s">
        <v>943</v>
      </c>
      <c r="H17" s="259" t="s">
        <v>1096</v>
      </c>
      <c r="I17" s="255">
        <v>0</v>
      </c>
    </row>
    <row r="18" spans="1:9" s="29" customFormat="1" ht="15.75" customHeight="1">
      <c r="A18" s="265"/>
      <c r="B18" s="1505"/>
      <c r="C18" s="1507"/>
      <c r="D18" s="247"/>
      <c r="E18" s="254" t="s">
        <v>155</v>
      </c>
      <c r="F18" s="263">
        <v>81</v>
      </c>
      <c r="G18" s="256" t="s">
        <v>943</v>
      </c>
      <c r="H18" s="259" t="s">
        <v>1097</v>
      </c>
      <c r="I18" s="255">
        <v>0</v>
      </c>
    </row>
    <row r="19" spans="1:9" s="29" customFormat="1" ht="15.75" customHeight="1">
      <c r="A19" s="260"/>
      <c r="B19" s="262" t="s">
        <v>160</v>
      </c>
      <c r="C19" s="255">
        <v>0</v>
      </c>
      <c r="D19" s="256"/>
      <c r="E19" s="262" t="s">
        <v>203</v>
      </c>
      <c r="F19" s="263">
        <v>1</v>
      </c>
      <c r="G19" s="256" t="s">
        <v>943</v>
      </c>
      <c r="H19" s="259" t="s">
        <v>1098</v>
      </c>
      <c r="I19" s="255">
        <v>5</v>
      </c>
    </row>
    <row r="20" spans="1:9" s="29" customFormat="1" ht="15.75" customHeight="1">
      <c r="A20" s="260"/>
      <c r="B20" s="262" t="s">
        <v>163</v>
      </c>
      <c r="C20" s="255">
        <v>0</v>
      </c>
      <c r="D20" s="247"/>
      <c r="E20" s="254" t="s">
        <v>153</v>
      </c>
      <c r="F20" s="263">
        <v>14</v>
      </c>
      <c r="G20" s="1460" t="s">
        <v>943</v>
      </c>
      <c r="H20" s="1474" t="s">
        <v>1099</v>
      </c>
      <c r="I20" s="1450">
        <v>0</v>
      </c>
    </row>
    <row r="21" spans="1:9" s="29" customFormat="1" ht="15.75" customHeight="1">
      <c r="A21" s="253"/>
      <c r="B21" s="254" t="s">
        <v>237</v>
      </c>
      <c r="C21" s="255">
        <v>8</v>
      </c>
      <c r="D21" s="256"/>
      <c r="E21" s="262" t="s">
        <v>900</v>
      </c>
      <c r="F21" s="263">
        <v>28</v>
      </c>
      <c r="G21" s="1461"/>
      <c r="H21" s="1475"/>
      <c r="I21" s="1451"/>
    </row>
    <row r="22" spans="1:9" s="29" customFormat="1" ht="15.75" customHeight="1">
      <c r="A22" s="264"/>
      <c r="B22" s="1494" t="s">
        <v>181</v>
      </c>
      <c r="C22" s="1446">
        <v>63</v>
      </c>
      <c r="D22" s="247"/>
      <c r="E22" s="254" t="s">
        <v>245</v>
      </c>
      <c r="F22" s="263">
        <v>19</v>
      </c>
      <c r="G22" s="256" t="s">
        <v>943</v>
      </c>
      <c r="H22" s="259" t="s">
        <v>901</v>
      </c>
      <c r="I22" s="255">
        <v>0</v>
      </c>
    </row>
    <row r="23" spans="1:9" s="29" customFormat="1" ht="15.75" customHeight="1">
      <c r="A23" s="265"/>
      <c r="B23" s="1475"/>
      <c r="C23" s="1495"/>
      <c r="D23" s="247"/>
      <c r="E23" s="254" t="s">
        <v>246</v>
      </c>
      <c r="F23" s="263">
        <v>7</v>
      </c>
      <c r="G23" s="256" t="s">
        <v>943</v>
      </c>
      <c r="H23" s="259" t="s">
        <v>258</v>
      </c>
      <c r="I23" s="255">
        <v>0</v>
      </c>
    </row>
    <row r="24" spans="1:9" s="29" customFormat="1" ht="15.75" customHeight="1">
      <c r="A24" s="253"/>
      <c r="B24" s="254" t="s">
        <v>1100</v>
      </c>
      <c r="C24" s="255">
        <v>3</v>
      </c>
      <c r="D24" s="247"/>
      <c r="E24" s="254" t="s">
        <v>224</v>
      </c>
      <c r="F24" s="263">
        <v>96</v>
      </c>
      <c r="G24" s="256" t="s">
        <v>943</v>
      </c>
      <c r="H24" s="259" t="s">
        <v>1101</v>
      </c>
      <c r="I24" s="255">
        <v>1</v>
      </c>
    </row>
    <row r="25" spans="1:9" s="29" customFormat="1" ht="15.75" customHeight="1">
      <c r="A25" s="253"/>
      <c r="B25" s="254" t="s">
        <v>202</v>
      </c>
      <c r="C25" s="266">
        <v>1</v>
      </c>
      <c r="D25" s="247"/>
      <c r="E25" s="254" t="s">
        <v>254</v>
      </c>
      <c r="F25" s="258">
        <v>14</v>
      </c>
      <c r="G25" s="256" t="s">
        <v>943</v>
      </c>
      <c r="H25" s="259" t="s">
        <v>1102</v>
      </c>
      <c r="I25" s="255">
        <v>0</v>
      </c>
    </row>
    <row r="26" spans="1:9" s="29" customFormat="1" ht="15.75" customHeight="1">
      <c r="A26" s="253"/>
      <c r="B26" s="254" t="s">
        <v>150</v>
      </c>
      <c r="C26" s="255">
        <v>9</v>
      </c>
      <c r="D26" s="247"/>
      <c r="E26" s="254" t="s">
        <v>140</v>
      </c>
      <c r="F26" s="258">
        <v>59</v>
      </c>
      <c r="G26" s="256" t="s">
        <v>943</v>
      </c>
      <c r="H26" s="259" t="s">
        <v>905</v>
      </c>
      <c r="I26" s="255">
        <v>0</v>
      </c>
    </row>
    <row r="27" spans="1:9" s="29" customFormat="1" ht="15.75" customHeight="1">
      <c r="A27" s="260"/>
      <c r="B27" s="257" t="s">
        <v>259</v>
      </c>
      <c r="C27" s="255">
        <v>56</v>
      </c>
      <c r="D27" s="256"/>
      <c r="E27" s="257" t="s">
        <v>252</v>
      </c>
      <c r="F27" s="258">
        <v>19</v>
      </c>
      <c r="G27" s="256" t="s">
        <v>943</v>
      </c>
      <c r="H27" s="259" t="s">
        <v>1103</v>
      </c>
      <c r="I27" s="255">
        <v>0</v>
      </c>
    </row>
    <row r="28" spans="1:9" s="29" customFormat="1" ht="15.75" customHeight="1">
      <c r="A28" s="253"/>
      <c r="B28" s="254" t="s">
        <v>162</v>
      </c>
      <c r="C28" s="255">
        <v>1</v>
      </c>
      <c r="D28" s="256"/>
      <c r="E28" s="257" t="s">
        <v>130</v>
      </c>
      <c r="F28" s="258">
        <v>1</v>
      </c>
      <c r="G28" s="256" t="s">
        <v>943</v>
      </c>
      <c r="H28" s="259" t="s">
        <v>1104</v>
      </c>
      <c r="I28" s="255">
        <v>0</v>
      </c>
    </row>
    <row r="29" spans="1:9" s="29" customFormat="1" ht="15.75" customHeight="1">
      <c r="A29" s="253"/>
      <c r="B29" s="254" t="s">
        <v>193</v>
      </c>
      <c r="C29" s="255">
        <v>0</v>
      </c>
      <c r="D29" s="256"/>
      <c r="E29" s="257" t="s">
        <v>133</v>
      </c>
      <c r="F29" s="258">
        <v>11</v>
      </c>
      <c r="G29" s="256" t="s">
        <v>943</v>
      </c>
      <c r="H29" s="259" t="s">
        <v>1105</v>
      </c>
      <c r="I29" s="255">
        <v>0</v>
      </c>
    </row>
    <row r="30" spans="1:9" s="29" customFormat="1" ht="15.75" customHeight="1">
      <c r="A30" s="260"/>
      <c r="B30" s="262" t="s">
        <v>166</v>
      </c>
      <c r="C30" s="255">
        <v>0</v>
      </c>
      <c r="D30" s="256"/>
      <c r="E30" s="257" t="s">
        <v>135</v>
      </c>
      <c r="F30" s="258">
        <v>2</v>
      </c>
      <c r="G30" s="1460" t="s">
        <v>943</v>
      </c>
      <c r="H30" s="1496" t="s">
        <v>1106</v>
      </c>
      <c r="I30" s="1450">
        <v>0</v>
      </c>
    </row>
    <row r="31" spans="1:9" s="29" customFormat="1" ht="15.75" customHeight="1">
      <c r="A31" s="260"/>
      <c r="B31" s="262" t="s">
        <v>1107</v>
      </c>
      <c r="C31" s="255">
        <v>1</v>
      </c>
      <c r="D31" s="256"/>
      <c r="E31" s="257" t="s">
        <v>138</v>
      </c>
      <c r="F31" s="258">
        <v>0</v>
      </c>
      <c r="G31" s="1461"/>
      <c r="H31" s="1497"/>
      <c r="I31" s="1451"/>
    </row>
    <row r="32" spans="1:9" s="29" customFormat="1" ht="15.75" customHeight="1">
      <c r="A32" s="260"/>
      <c r="B32" s="262" t="s">
        <v>172</v>
      </c>
      <c r="C32" s="255">
        <v>0</v>
      </c>
      <c r="D32" s="256"/>
      <c r="E32" s="257" t="s">
        <v>141</v>
      </c>
      <c r="F32" s="258">
        <v>11</v>
      </c>
      <c r="G32" s="1460" t="s">
        <v>943</v>
      </c>
      <c r="H32" s="1496" t="s">
        <v>1108</v>
      </c>
      <c r="I32" s="1450">
        <v>0</v>
      </c>
    </row>
    <row r="33" spans="1:9" s="29" customFormat="1" ht="15.75" customHeight="1">
      <c r="A33" s="260"/>
      <c r="B33" s="257" t="s">
        <v>222</v>
      </c>
      <c r="C33" s="266">
        <v>11</v>
      </c>
      <c r="D33" s="256"/>
      <c r="E33" s="257" t="s">
        <v>144</v>
      </c>
      <c r="F33" s="258">
        <v>28</v>
      </c>
      <c r="G33" s="1461"/>
      <c r="H33" s="1497"/>
      <c r="I33" s="1451"/>
    </row>
    <row r="34" spans="1:9" s="29" customFormat="1" ht="15.75" customHeight="1">
      <c r="A34" s="260"/>
      <c r="B34" s="262" t="s">
        <v>174</v>
      </c>
      <c r="C34" s="266">
        <v>0</v>
      </c>
      <c r="D34" s="267"/>
      <c r="E34" s="1489" t="s">
        <v>1109</v>
      </c>
      <c r="F34" s="1446">
        <v>0</v>
      </c>
      <c r="G34" s="1460" t="s">
        <v>943</v>
      </c>
      <c r="H34" s="1490" t="s">
        <v>260</v>
      </c>
      <c r="I34" s="1450">
        <v>0</v>
      </c>
    </row>
    <row r="35" spans="1:9" s="29" customFormat="1" ht="15.75" customHeight="1">
      <c r="A35" s="260"/>
      <c r="B35" s="262" t="s">
        <v>177</v>
      </c>
      <c r="C35" s="266">
        <v>0</v>
      </c>
      <c r="D35" s="268"/>
      <c r="E35" s="1477"/>
      <c r="F35" s="1447"/>
      <c r="G35" s="1461"/>
      <c r="H35" s="1491"/>
      <c r="I35" s="1451"/>
    </row>
    <row r="36" spans="1:9" s="29" customFormat="1" ht="15.75" customHeight="1">
      <c r="A36" s="260"/>
      <c r="B36" s="262" t="s">
        <v>180</v>
      </c>
      <c r="C36" s="255">
        <v>0</v>
      </c>
      <c r="D36" s="256"/>
      <c r="E36" s="262" t="s">
        <v>208</v>
      </c>
      <c r="F36" s="258">
        <v>2</v>
      </c>
      <c r="G36" s="256" t="s">
        <v>943</v>
      </c>
      <c r="H36" s="259" t="s">
        <v>913</v>
      </c>
      <c r="I36" s="255">
        <v>0</v>
      </c>
    </row>
    <row r="37" spans="1:9" s="29" customFormat="1" ht="15.75" customHeight="1">
      <c r="A37" s="260"/>
      <c r="B37" s="262" t="s">
        <v>182</v>
      </c>
      <c r="C37" s="255">
        <v>0</v>
      </c>
      <c r="D37" s="256"/>
      <c r="E37" s="262" t="s">
        <v>210</v>
      </c>
      <c r="F37" s="258">
        <v>1</v>
      </c>
      <c r="G37" s="256" t="s">
        <v>943</v>
      </c>
      <c r="H37" s="259" t="s">
        <v>914</v>
      </c>
      <c r="I37" s="255">
        <v>0</v>
      </c>
    </row>
    <row r="38" spans="1:9" s="29" customFormat="1" ht="15.75" customHeight="1">
      <c r="A38" s="260"/>
      <c r="B38" s="262" t="s">
        <v>183</v>
      </c>
      <c r="C38" s="255">
        <v>0</v>
      </c>
      <c r="D38" s="256"/>
      <c r="E38" s="262" t="s">
        <v>213</v>
      </c>
      <c r="F38" s="258">
        <v>0</v>
      </c>
      <c r="G38" s="256" t="s">
        <v>943</v>
      </c>
      <c r="H38" s="259" t="s">
        <v>1110</v>
      </c>
      <c r="I38" s="255">
        <v>0</v>
      </c>
    </row>
    <row r="39" spans="1:9" s="29" customFormat="1" ht="15.75" customHeight="1">
      <c r="A39" s="253"/>
      <c r="B39" s="254" t="s">
        <v>176</v>
      </c>
      <c r="C39" s="266">
        <v>15</v>
      </c>
      <c r="D39" s="256"/>
      <c r="E39" s="262" t="s">
        <v>216</v>
      </c>
      <c r="F39" s="258">
        <v>0</v>
      </c>
      <c r="G39" s="256" t="s">
        <v>943</v>
      </c>
      <c r="H39" s="259" t="s">
        <v>916</v>
      </c>
      <c r="I39" s="255">
        <v>0</v>
      </c>
    </row>
    <row r="40" spans="1:9" s="29" customFormat="1" ht="15.75" customHeight="1">
      <c r="A40" s="253"/>
      <c r="B40" s="254" t="s">
        <v>173</v>
      </c>
      <c r="C40" s="255">
        <v>12</v>
      </c>
      <c r="D40" s="247"/>
      <c r="E40" s="254" t="s">
        <v>1111</v>
      </c>
      <c r="F40" s="258">
        <v>67</v>
      </c>
      <c r="G40" s="256" t="s">
        <v>943</v>
      </c>
      <c r="H40" s="259" t="s">
        <v>1112</v>
      </c>
      <c r="I40" s="255">
        <v>0</v>
      </c>
    </row>
    <row r="41" spans="1:9" s="29" customFormat="1" ht="15.75" customHeight="1">
      <c r="A41" s="253"/>
      <c r="B41" s="254" t="s">
        <v>242</v>
      </c>
      <c r="C41" s="255">
        <v>1</v>
      </c>
      <c r="D41" s="247"/>
      <c r="E41" s="254" t="s">
        <v>159</v>
      </c>
      <c r="F41" s="263">
        <v>9</v>
      </c>
      <c r="G41" s="256" t="s">
        <v>943</v>
      </c>
      <c r="H41" s="259" t="s">
        <v>1113</v>
      </c>
      <c r="I41" s="255">
        <v>0</v>
      </c>
    </row>
    <row r="42" spans="1:9" s="29" customFormat="1" ht="15.75" customHeight="1">
      <c r="A42" s="253"/>
      <c r="B42" s="254" t="s">
        <v>251</v>
      </c>
      <c r="C42" s="255">
        <v>8</v>
      </c>
      <c r="D42" s="247"/>
      <c r="E42" s="254" t="s">
        <v>171</v>
      </c>
      <c r="F42" s="263">
        <v>11</v>
      </c>
      <c r="G42" s="256" t="s">
        <v>943</v>
      </c>
      <c r="H42" s="259" t="s">
        <v>261</v>
      </c>
      <c r="I42" s="255">
        <v>0</v>
      </c>
    </row>
    <row r="43" spans="1:11" ht="15.75" customHeight="1">
      <c r="A43" s="260"/>
      <c r="B43" s="257" t="s">
        <v>241</v>
      </c>
      <c r="C43" s="255">
        <v>0</v>
      </c>
      <c r="D43" s="256"/>
      <c r="E43" s="262" t="s">
        <v>219</v>
      </c>
      <c r="F43" s="263">
        <v>0</v>
      </c>
      <c r="G43" s="256" t="s">
        <v>943</v>
      </c>
      <c r="H43" s="259" t="s">
        <v>262</v>
      </c>
      <c r="I43" s="255">
        <v>1</v>
      </c>
      <c r="J43" s="29"/>
      <c r="K43" s="29"/>
    </row>
    <row r="44" spans="1:11" ht="15.75" customHeight="1">
      <c r="A44" s="260"/>
      <c r="B44" s="257" t="s">
        <v>243</v>
      </c>
      <c r="C44" s="255">
        <v>0</v>
      </c>
      <c r="D44" s="247"/>
      <c r="E44" s="254" t="s">
        <v>199</v>
      </c>
      <c r="F44" s="263">
        <v>5</v>
      </c>
      <c r="G44" s="1460" t="s">
        <v>943</v>
      </c>
      <c r="H44" s="1492" t="s">
        <v>1114</v>
      </c>
      <c r="I44" s="1450">
        <v>0</v>
      </c>
      <c r="J44" s="29"/>
      <c r="K44" s="29"/>
    </row>
    <row r="45" spans="1:9" ht="15.75" customHeight="1">
      <c r="A45" s="260"/>
      <c r="B45" s="257" t="s">
        <v>164</v>
      </c>
      <c r="C45" s="266">
        <v>25</v>
      </c>
      <c r="D45" s="256"/>
      <c r="E45" s="257" t="s">
        <v>235</v>
      </c>
      <c r="F45" s="263">
        <v>1</v>
      </c>
      <c r="G45" s="1461"/>
      <c r="H45" s="1493"/>
      <c r="I45" s="1451"/>
    </row>
    <row r="46" spans="1:9" ht="15.75" customHeight="1">
      <c r="A46" s="264"/>
      <c r="B46" s="269" t="s">
        <v>186</v>
      </c>
      <c r="C46" s="255">
        <v>0</v>
      </c>
      <c r="D46" s="247"/>
      <c r="E46" s="254" t="s">
        <v>165</v>
      </c>
      <c r="F46" s="270">
        <v>64</v>
      </c>
      <c r="G46" s="256" t="s">
        <v>943</v>
      </c>
      <c r="H46" s="259" t="s">
        <v>1115</v>
      </c>
      <c r="I46" s="255">
        <v>0</v>
      </c>
    </row>
    <row r="47" spans="1:9" ht="15.75" customHeight="1">
      <c r="A47" s="260"/>
      <c r="B47" s="257" t="s">
        <v>167</v>
      </c>
      <c r="C47" s="255">
        <v>10</v>
      </c>
      <c r="D47" s="247"/>
      <c r="E47" s="254" t="s">
        <v>196</v>
      </c>
      <c r="F47" s="263">
        <v>3</v>
      </c>
      <c r="G47" s="256" t="s">
        <v>943</v>
      </c>
      <c r="H47" s="259" t="s">
        <v>1116</v>
      </c>
      <c r="I47" s="255">
        <v>0</v>
      </c>
    </row>
    <row r="48" spans="1:9" ht="13.5" customHeight="1">
      <c r="A48" s="260"/>
      <c r="B48" s="257" t="s">
        <v>170</v>
      </c>
      <c r="C48" s="255">
        <v>7</v>
      </c>
      <c r="D48" s="247"/>
      <c r="E48" s="254" t="s">
        <v>248</v>
      </c>
      <c r="F48" s="263">
        <v>1</v>
      </c>
      <c r="G48" s="256" t="s">
        <v>943</v>
      </c>
      <c r="H48" s="259" t="s">
        <v>1117</v>
      </c>
      <c r="I48" s="255">
        <v>0</v>
      </c>
    </row>
    <row r="49" spans="1:9" ht="13.5" customHeight="1">
      <c r="A49" s="260"/>
      <c r="B49" s="257" t="s">
        <v>229</v>
      </c>
      <c r="C49" s="255">
        <v>10</v>
      </c>
      <c r="D49" s="247"/>
      <c r="E49" s="254" t="s">
        <v>132</v>
      </c>
      <c r="F49" s="263">
        <v>89</v>
      </c>
      <c r="G49" s="256" t="s">
        <v>943</v>
      </c>
      <c r="H49" s="259" t="s">
        <v>1118</v>
      </c>
      <c r="I49" s="255">
        <v>0</v>
      </c>
    </row>
    <row r="50" spans="1:9" ht="13.5" customHeight="1">
      <c r="A50" s="260"/>
      <c r="B50" s="262" t="s">
        <v>188</v>
      </c>
      <c r="C50" s="255">
        <v>7</v>
      </c>
      <c r="D50" s="247"/>
      <c r="E50" s="254" t="s">
        <v>205</v>
      </c>
      <c r="F50" s="263">
        <v>2</v>
      </c>
      <c r="G50" s="256" t="s">
        <v>943</v>
      </c>
      <c r="H50" s="259" t="s">
        <v>1119</v>
      </c>
      <c r="I50" s="255">
        <v>0</v>
      </c>
    </row>
    <row r="51" spans="1:9" ht="12.75" customHeight="1">
      <c r="A51" s="253"/>
      <c r="B51" s="254" t="s">
        <v>189</v>
      </c>
      <c r="C51" s="266">
        <v>18</v>
      </c>
      <c r="D51" s="247"/>
      <c r="E51" s="254" t="s">
        <v>209</v>
      </c>
      <c r="F51" s="263">
        <v>30</v>
      </c>
      <c r="G51" s="271" t="s">
        <v>943</v>
      </c>
      <c r="H51" s="272" t="s">
        <v>1120</v>
      </c>
      <c r="I51" s="273">
        <v>0</v>
      </c>
    </row>
    <row r="52" spans="1:9" ht="12.75" customHeight="1">
      <c r="A52" s="274"/>
      <c r="B52" s="275" t="s">
        <v>1121</v>
      </c>
      <c r="C52" s="276">
        <v>30</v>
      </c>
      <c r="D52" s="277"/>
      <c r="E52" s="278" t="s">
        <v>184</v>
      </c>
      <c r="F52" s="279">
        <v>201</v>
      </c>
      <c r="G52" s="280"/>
      <c r="H52" s="281"/>
      <c r="I52" s="281"/>
    </row>
    <row r="53" spans="1:9" ht="12.75" customHeight="1">
      <c r="A53" s="1464" t="s">
        <v>1122</v>
      </c>
      <c r="B53" s="1467"/>
      <c r="C53" s="306"/>
      <c r="D53" s="1466" t="s">
        <v>1122</v>
      </c>
      <c r="E53" s="1467"/>
      <c r="F53" s="307"/>
      <c r="G53" s="1466" t="s">
        <v>1122</v>
      </c>
      <c r="H53" s="1467"/>
      <c r="I53" s="284"/>
    </row>
    <row r="54" spans="1:9" ht="12.75" customHeight="1">
      <c r="A54" s="1486" t="s">
        <v>943</v>
      </c>
      <c r="B54" s="1487" t="s">
        <v>1123</v>
      </c>
      <c r="C54" s="1488">
        <v>0</v>
      </c>
      <c r="D54" s="260" t="s">
        <v>943</v>
      </c>
      <c r="E54" s="262" t="s">
        <v>930</v>
      </c>
      <c r="F54" s="285">
        <v>0</v>
      </c>
      <c r="G54" s="238" t="s">
        <v>943</v>
      </c>
      <c r="H54" s="239" t="s">
        <v>931</v>
      </c>
      <c r="I54" s="246">
        <v>0</v>
      </c>
    </row>
    <row r="55" spans="1:11" ht="12.75" customHeight="1">
      <c r="A55" s="1449"/>
      <c r="B55" s="1463"/>
      <c r="C55" s="1447"/>
      <c r="D55" s="260" t="s">
        <v>943</v>
      </c>
      <c r="E55" s="262" t="s">
        <v>932</v>
      </c>
      <c r="F55" s="285">
        <v>0</v>
      </c>
      <c r="G55" s="256" t="s">
        <v>943</v>
      </c>
      <c r="H55" s="262" t="s">
        <v>933</v>
      </c>
      <c r="I55" s="255">
        <v>0</v>
      </c>
      <c r="J55" s="11"/>
      <c r="K55" s="11"/>
    </row>
    <row r="56" spans="1:9" ht="12.75" customHeight="1">
      <c r="A56" s="260" t="s">
        <v>943</v>
      </c>
      <c r="B56" s="286" t="s">
        <v>1124</v>
      </c>
      <c r="C56" s="249">
        <v>0</v>
      </c>
      <c r="D56" s="260" t="s">
        <v>943</v>
      </c>
      <c r="E56" s="262" t="s">
        <v>935</v>
      </c>
      <c r="F56" s="285">
        <v>0</v>
      </c>
      <c r="G56" s="287" t="s">
        <v>943</v>
      </c>
      <c r="H56" s="288" t="s">
        <v>936</v>
      </c>
      <c r="I56" s="289">
        <v>0</v>
      </c>
    </row>
    <row r="57" spans="1:9" ht="12.75" customHeight="1">
      <c r="A57" s="1448" t="s">
        <v>943</v>
      </c>
      <c r="B57" s="1484" t="s">
        <v>1125</v>
      </c>
      <c r="C57" s="1446">
        <v>0</v>
      </c>
      <c r="D57" s="260" t="s">
        <v>943</v>
      </c>
      <c r="E57" s="262" t="s">
        <v>938</v>
      </c>
      <c r="F57" s="285">
        <v>0</v>
      </c>
      <c r="G57" s="256" t="s">
        <v>943</v>
      </c>
      <c r="H57" s="262" t="s">
        <v>264</v>
      </c>
      <c r="I57" s="255">
        <v>0</v>
      </c>
    </row>
    <row r="58" spans="1:9" ht="12.75" customHeight="1">
      <c r="A58" s="1449"/>
      <c r="B58" s="1485"/>
      <c r="C58" s="1447"/>
      <c r="D58" s="1448" t="s">
        <v>943</v>
      </c>
      <c r="E58" s="1474" t="s">
        <v>939</v>
      </c>
      <c r="F58" s="1446">
        <v>0</v>
      </c>
      <c r="G58" s="256" t="s">
        <v>943</v>
      </c>
      <c r="H58" s="262" t="s">
        <v>265</v>
      </c>
      <c r="I58" s="285">
        <v>0</v>
      </c>
    </row>
    <row r="59" spans="1:9" ht="12.75" customHeight="1">
      <c r="A59" s="260" t="s">
        <v>943</v>
      </c>
      <c r="B59" s="262" t="s">
        <v>940</v>
      </c>
      <c r="C59" s="290">
        <v>2</v>
      </c>
      <c r="D59" s="1449"/>
      <c r="E59" s="1475"/>
      <c r="F59" s="1447"/>
      <c r="G59" s="256" t="s">
        <v>943</v>
      </c>
      <c r="H59" s="291" t="s">
        <v>941</v>
      </c>
      <c r="I59" s="285">
        <v>0</v>
      </c>
    </row>
    <row r="60" spans="1:9" ht="12.75" customHeight="1">
      <c r="A60" s="260" t="s">
        <v>943</v>
      </c>
      <c r="B60" s="262" t="s">
        <v>942</v>
      </c>
      <c r="C60" s="290">
        <v>2</v>
      </c>
      <c r="D60" s="256" t="s">
        <v>943</v>
      </c>
      <c r="E60" s="269" t="s">
        <v>944</v>
      </c>
      <c r="F60" s="292">
        <v>0</v>
      </c>
      <c r="G60" s="256" t="s">
        <v>943</v>
      </c>
      <c r="H60" s="262" t="s">
        <v>945</v>
      </c>
      <c r="I60" s="285">
        <v>0</v>
      </c>
    </row>
    <row r="61" spans="1:9" ht="12.75" customHeight="1">
      <c r="A61" s="260" t="s">
        <v>943</v>
      </c>
      <c r="B61" s="262" t="s">
        <v>1126</v>
      </c>
      <c r="C61" s="285">
        <v>0</v>
      </c>
      <c r="D61" s="256" t="s">
        <v>943</v>
      </c>
      <c r="E61" s="262" t="s">
        <v>947</v>
      </c>
      <c r="F61" s="290">
        <v>0</v>
      </c>
      <c r="G61" s="1460" t="s">
        <v>943</v>
      </c>
      <c r="H61" s="1480" t="s">
        <v>1127</v>
      </c>
      <c r="I61" s="1450">
        <v>0</v>
      </c>
    </row>
    <row r="62" spans="1:9" ht="15.75" customHeight="1">
      <c r="A62" s="260" t="s">
        <v>943</v>
      </c>
      <c r="B62" s="262" t="s">
        <v>1128</v>
      </c>
      <c r="C62" s="285">
        <v>0</v>
      </c>
      <c r="D62" s="256" t="s">
        <v>943</v>
      </c>
      <c r="E62" s="262" t="s">
        <v>266</v>
      </c>
      <c r="F62" s="290">
        <v>0</v>
      </c>
      <c r="G62" s="1461"/>
      <c r="H62" s="1480"/>
      <c r="I62" s="1451"/>
    </row>
    <row r="63" spans="1:9" ht="15.75" customHeight="1">
      <c r="A63" s="1448" t="s">
        <v>943</v>
      </c>
      <c r="B63" s="1474" t="s">
        <v>951</v>
      </c>
      <c r="C63" s="1446">
        <v>0</v>
      </c>
      <c r="D63" s="256" t="s">
        <v>943</v>
      </c>
      <c r="E63" s="262" t="s">
        <v>952</v>
      </c>
      <c r="F63" s="290">
        <v>0</v>
      </c>
      <c r="G63" s="1460" t="s">
        <v>943</v>
      </c>
      <c r="H63" s="1482" t="s">
        <v>953</v>
      </c>
      <c r="I63" s="1450">
        <v>0</v>
      </c>
    </row>
    <row r="64" spans="1:9" ht="12.75" customHeight="1">
      <c r="A64" s="1449"/>
      <c r="B64" s="1475"/>
      <c r="C64" s="1447"/>
      <c r="D64" s="256" t="s">
        <v>943</v>
      </c>
      <c r="E64" s="262" t="s">
        <v>298</v>
      </c>
      <c r="F64" s="290">
        <v>0</v>
      </c>
      <c r="G64" s="1481"/>
      <c r="H64" s="1483"/>
      <c r="I64" s="1451"/>
    </row>
    <row r="65" spans="1:9" ht="12.75" customHeight="1">
      <c r="A65" s="1448" t="s">
        <v>943</v>
      </c>
      <c r="B65" s="1479" t="s">
        <v>1129</v>
      </c>
      <c r="C65" s="1446">
        <v>0</v>
      </c>
      <c r="D65" s="256" t="s">
        <v>943</v>
      </c>
      <c r="E65" s="262" t="s">
        <v>1130</v>
      </c>
      <c r="F65" s="290">
        <v>0</v>
      </c>
      <c r="G65" s="256" t="s">
        <v>943</v>
      </c>
      <c r="H65" s="262" t="s">
        <v>957</v>
      </c>
      <c r="I65" s="255">
        <v>0</v>
      </c>
    </row>
    <row r="66" spans="1:9" ht="12.75" customHeight="1">
      <c r="A66" s="1449"/>
      <c r="B66" s="1463"/>
      <c r="C66" s="1447"/>
      <c r="D66" s="256" t="s">
        <v>943</v>
      </c>
      <c r="E66" s="262" t="s">
        <v>1131</v>
      </c>
      <c r="F66" s="290">
        <v>1</v>
      </c>
      <c r="G66" s="256" t="s">
        <v>943</v>
      </c>
      <c r="H66" s="262" t="s">
        <v>958</v>
      </c>
      <c r="I66" s="285">
        <v>0</v>
      </c>
    </row>
    <row r="67" spans="1:9" ht="12.75" customHeight="1">
      <c r="A67" s="260" t="s">
        <v>943</v>
      </c>
      <c r="B67" s="262" t="s">
        <v>1132</v>
      </c>
      <c r="C67" s="285">
        <v>0</v>
      </c>
      <c r="D67" s="256" t="s">
        <v>943</v>
      </c>
      <c r="E67" s="262" t="s">
        <v>960</v>
      </c>
      <c r="F67" s="290">
        <v>1</v>
      </c>
      <c r="G67" s="256" t="s">
        <v>943</v>
      </c>
      <c r="H67" s="262" t="s">
        <v>961</v>
      </c>
      <c r="I67" s="285">
        <v>0</v>
      </c>
    </row>
    <row r="68" spans="1:9" ht="12.75" customHeight="1">
      <c r="A68" s="260" t="s">
        <v>943</v>
      </c>
      <c r="B68" s="262" t="s">
        <v>1133</v>
      </c>
      <c r="C68" s="285">
        <v>0</v>
      </c>
      <c r="D68" s="256" t="s">
        <v>943</v>
      </c>
      <c r="E68" s="262" t="s">
        <v>963</v>
      </c>
      <c r="F68" s="293">
        <v>1</v>
      </c>
      <c r="G68" s="256" t="s">
        <v>943</v>
      </c>
      <c r="H68" s="262" t="s">
        <v>964</v>
      </c>
      <c r="I68" s="285">
        <v>0</v>
      </c>
    </row>
    <row r="69" spans="1:9" ht="12.75" customHeight="1">
      <c r="A69" s="260" t="s">
        <v>943</v>
      </c>
      <c r="B69" s="262" t="s">
        <v>1134</v>
      </c>
      <c r="C69" s="285">
        <v>0</v>
      </c>
      <c r="D69" s="256" t="s">
        <v>943</v>
      </c>
      <c r="E69" s="262" t="s">
        <v>966</v>
      </c>
      <c r="F69" s="258">
        <v>0</v>
      </c>
      <c r="G69" s="256" t="s">
        <v>943</v>
      </c>
      <c r="H69" s="262" t="s">
        <v>967</v>
      </c>
      <c r="I69" s="285">
        <v>0</v>
      </c>
    </row>
    <row r="70" spans="1:9" ht="12.75" customHeight="1">
      <c r="A70" s="260" t="s">
        <v>943</v>
      </c>
      <c r="B70" s="261" t="s">
        <v>1135</v>
      </c>
      <c r="C70" s="285">
        <v>0</v>
      </c>
      <c r="D70" s="256" t="s">
        <v>943</v>
      </c>
      <c r="E70" s="262" t="s">
        <v>1136</v>
      </c>
      <c r="F70" s="290">
        <v>0</v>
      </c>
      <c r="G70" s="256" t="s">
        <v>943</v>
      </c>
      <c r="H70" s="262" t="s">
        <v>970</v>
      </c>
      <c r="I70" s="285">
        <v>0</v>
      </c>
    </row>
    <row r="71" spans="1:11" s="11" customFormat="1" ht="13.5" customHeight="1">
      <c r="A71" s="1448" t="s">
        <v>943</v>
      </c>
      <c r="B71" s="1472" t="s">
        <v>1137</v>
      </c>
      <c r="C71" s="1446">
        <v>0</v>
      </c>
      <c r="D71" s="256" t="s">
        <v>943</v>
      </c>
      <c r="E71" s="262" t="s">
        <v>972</v>
      </c>
      <c r="F71" s="290">
        <v>1</v>
      </c>
      <c r="G71" s="256" t="s">
        <v>943</v>
      </c>
      <c r="H71" s="262" t="s">
        <v>973</v>
      </c>
      <c r="I71" s="285">
        <v>0</v>
      </c>
      <c r="J71" s="60"/>
      <c r="K71" s="60"/>
    </row>
    <row r="72" spans="1:11" s="29" customFormat="1" ht="15.75" customHeight="1">
      <c r="A72" s="1449"/>
      <c r="B72" s="1473"/>
      <c r="C72" s="1447"/>
      <c r="D72" s="1460" t="s">
        <v>943</v>
      </c>
      <c r="E72" s="1474" t="s">
        <v>974</v>
      </c>
      <c r="F72" s="1446">
        <v>0</v>
      </c>
      <c r="G72" s="256" t="s">
        <v>943</v>
      </c>
      <c r="H72" s="262" t="s">
        <v>975</v>
      </c>
      <c r="I72" s="285">
        <v>0</v>
      </c>
      <c r="J72" s="60"/>
      <c r="K72" s="60"/>
    </row>
    <row r="73" spans="1:9" ht="12.75" customHeight="1">
      <c r="A73" s="260" t="s">
        <v>943</v>
      </c>
      <c r="B73" s="261" t="s">
        <v>268</v>
      </c>
      <c r="C73" s="285">
        <v>0</v>
      </c>
      <c r="D73" s="1461"/>
      <c r="E73" s="1475"/>
      <c r="F73" s="1447"/>
      <c r="G73" s="256" t="s">
        <v>943</v>
      </c>
      <c r="H73" s="262" t="s">
        <v>976</v>
      </c>
      <c r="I73" s="285">
        <v>0</v>
      </c>
    </row>
    <row r="74" spans="1:9" ht="12.75" customHeight="1">
      <c r="A74" s="260" t="s">
        <v>943</v>
      </c>
      <c r="B74" s="262" t="s">
        <v>1138</v>
      </c>
      <c r="C74" s="285">
        <v>0</v>
      </c>
      <c r="D74" s="1460" t="s">
        <v>943</v>
      </c>
      <c r="E74" s="1474" t="s">
        <v>978</v>
      </c>
      <c r="F74" s="1446">
        <v>0</v>
      </c>
      <c r="G74" s="1460" t="s">
        <v>943</v>
      </c>
      <c r="H74" s="1478" t="s">
        <v>1139</v>
      </c>
      <c r="I74" s="1450">
        <v>0</v>
      </c>
    </row>
    <row r="75" spans="1:11" ht="12.75" customHeight="1">
      <c r="A75" s="260" t="s">
        <v>943</v>
      </c>
      <c r="B75" s="261" t="s">
        <v>1140</v>
      </c>
      <c r="C75" s="285">
        <v>0</v>
      </c>
      <c r="D75" s="1461"/>
      <c r="E75" s="1475"/>
      <c r="F75" s="1447"/>
      <c r="G75" s="1461"/>
      <c r="H75" s="1477"/>
      <c r="I75" s="1451"/>
      <c r="J75" s="11"/>
      <c r="K75" s="11"/>
    </row>
    <row r="76" spans="1:11" ht="12.75" customHeight="1">
      <c r="A76" s="260" t="s">
        <v>943</v>
      </c>
      <c r="B76" s="262" t="s">
        <v>981</v>
      </c>
      <c r="C76" s="285">
        <v>4</v>
      </c>
      <c r="D76" s="256" t="s">
        <v>943</v>
      </c>
      <c r="E76" s="262" t="s">
        <v>982</v>
      </c>
      <c r="F76" s="290">
        <v>1</v>
      </c>
      <c r="G76" s="256" t="s">
        <v>943</v>
      </c>
      <c r="H76" s="262" t="s">
        <v>983</v>
      </c>
      <c r="I76" s="285">
        <v>0</v>
      </c>
      <c r="J76" s="29"/>
      <c r="K76" s="29"/>
    </row>
    <row r="77" spans="1:9" ht="12.75" customHeight="1">
      <c r="A77" s="260" t="s">
        <v>943</v>
      </c>
      <c r="B77" s="262" t="s">
        <v>984</v>
      </c>
      <c r="C77" s="285">
        <v>0</v>
      </c>
      <c r="D77" s="256" t="s">
        <v>943</v>
      </c>
      <c r="E77" s="262" t="s">
        <v>985</v>
      </c>
      <c r="F77" s="290">
        <v>0</v>
      </c>
      <c r="G77" s="256" t="s">
        <v>943</v>
      </c>
      <c r="H77" s="262" t="s">
        <v>986</v>
      </c>
      <c r="I77" s="285">
        <v>18</v>
      </c>
    </row>
    <row r="78" spans="1:9" ht="12.75" customHeight="1">
      <c r="A78" s="260" t="s">
        <v>943</v>
      </c>
      <c r="B78" s="262" t="s">
        <v>987</v>
      </c>
      <c r="C78" s="294">
        <v>0</v>
      </c>
      <c r="D78" s="256" t="s">
        <v>943</v>
      </c>
      <c r="E78" s="262" t="s">
        <v>988</v>
      </c>
      <c r="F78" s="290">
        <v>0</v>
      </c>
      <c r="G78" s="256" t="s">
        <v>943</v>
      </c>
      <c r="H78" s="262" t="s">
        <v>989</v>
      </c>
      <c r="I78" s="285">
        <v>0</v>
      </c>
    </row>
    <row r="79" spans="1:9" ht="12.75" customHeight="1">
      <c r="A79" s="260" t="s">
        <v>943</v>
      </c>
      <c r="B79" s="261" t="s">
        <v>990</v>
      </c>
      <c r="C79" s="255">
        <v>0</v>
      </c>
      <c r="D79" s="256" t="s">
        <v>943</v>
      </c>
      <c r="E79" s="262" t="s">
        <v>991</v>
      </c>
      <c r="F79" s="290">
        <v>4</v>
      </c>
      <c r="G79" s="256" t="s">
        <v>943</v>
      </c>
      <c r="H79" s="262" t="s">
        <v>992</v>
      </c>
      <c r="I79" s="285">
        <v>0</v>
      </c>
    </row>
    <row r="80" spans="1:9" ht="12.75" customHeight="1">
      <c r="A80" s="1448" t="s">
        <v>943</v>
      </c>
      <c r="B80" s="1474" t="s">
        <v>993</v>
      </c>
      <c r="C80" s="1446">
        <v>1</v>
      </c>
      <c r="D80" s="256" t="s">
        <v>943</v>
      </c>
      <c r="E80" s="262" t="s">
        <v>994</v>
      </c>
      <c r="F80" s="290">
        <v>0</v>
      </c>
      <c r="G80" s="256" t="s">
        <v>943</v>
      </c>
      <c r="H80" s="261" t="s">
        <v>995</v>
      </c>
      <c r="I80" s="285">
        <v>2</v>
      </c>
    </row>
    <row r="81" spans="1:9" ht="12.75" customHeight="1">
      <c r="A81" s="1449"/>
      <c r="B81" s="1475"/>
      <c r="C81" s="1447"/>
      <c r="D81" s="256" t="s">
        <v>943</v>
      </c>
      <c r="E81" s="262" t="s">
        <v>996</v>
      </c>
      <c r="F81" s="290">
        <v>1</v>
      </c>
      <c r="G81" s="256" t="s">
        <v>943</v>
      </c>
      <c r="H81" s="261" t="s">
        <v>269</v>
      </c>
      <c r="I81" s="285">
        <v>0</v>
      </c>
    </row>
    <row r="82" spans="1:9" ht="12.75" customHeight="1">
      <c r="A82" s="260" t="s">
        <v>943</v>
      </c>
      <c r="B82" s="262" t="s">
        <v>997</v>
      </c>
      <c r="C82" s="285">
        <v>1</v>
      </c>
      <c r="D82" s="256" t="s">
        <v>943</v>
      </c>
      <c r="E82" s="262" t="s">
        <v>270</v>
      </c>
      <c r="F82" s="290">
        <v>1</v>
      </c>
      <c r="G82" s="256" t="s">
        <v>943</v>
      </c>
      <c r="H82" s="261" t="s">
        <v>998</v>
      </c>
      <c r="I82" s="285">
        <v>1</v>
      </c>
    </row>
    <row r="83" spans="1:9" ht="12.75" customHeight="1">
      <c r="A83" s="260" t="s">
        <v>943</v>
      </c>
      <c r="B83" s="262" t="s">
        <v>999</v>
      </c>
      <c r="C83" s="285">
        <v>0</v>
      </c>
      <c r="D83" s="256" t="s">
        <v>943</v>
      </c>
      <c r="E83" s="262" t="s">
        <v>1000</v>
      </c>
      <c r="F83" s="290">
        <v>54</v>
      </c>
      <c r="G83" s="256" t="s">
        <v>943</v>
      </c>
      <c r="H83" s="262" t="s">
        <v>272</v>
      </c>
      <c r="I83" s="285">
        <v>0</v>
      </c>
    </row>
    <row r="84" spans="1:9" ht="12.75" customHeight="1">
      <c r="A84" s="260" t="s">
        <v>943</v>
      </c>
      <c r="B84" s="262" t="s">
        <v>1001</v>
      </c>
      <c r="C84" s="285">
        <v>0</v>
      </c>
      <c r="D84" s="256" t="s">
        <v>943</v>
      </c>
      <c r="E84" s="262" t="s">
        <v>273</v>
      </c>
      <c r="F84" s="290">
        <v>1</v>
      </c>
      <c r="G84" s="256" t="s">
        <v>943</v>
      </c>
      <c r="H84" s="262" t="s">
        <v>1002</v>
      </c>
      <c r="I84" s="285">
        <v>0</v>
      </c>
    </row>
    <row r="85" spans="1:9" ht="12.75" customHeight="1">
      <c r="A85" s="260" t="s">
        <v>943</v>
      </c>
      <c r="B85" s="262" t="s">
        <v>1003</v>
      </c>
      <c r="C85" s="285">
        <v>0</v>
      </c>
      <c r="D85" s="256" t="s">
        <v>943</v>
      </c>
      <c r="E85" s="262" t="s">
        <v>1004</v>
      </c>
      <c r="F85" s="290">
        <v>0</v>
      </c>
      <c r="G85" s="1460" t="s">
        <v>943</v>
      </c>
      <c r="H85" s="1470" t="s">
        <v>1005</v>
      </c>
      <c r="I85" s="1450">
        <v>0</v>
      </c>
    </row>
    <row r="86" spans="1:9" ht="12.75" customHeight="1">
      <c r="A86" s="260" t="s">
        <v>129</v>
      </c>
      <c r="B86" s="262" t="s">
        <v>1006</v>
      </c>
      <c r="C86" s="285">
        <v>3</v>
      </c>
      <c r="D86" s="256" t="s">
        <v>129</v>
      </c>
      <c r="E86" s="262" t="s">
        <v>1007</v>
      </c>
      <c r="F86" s="290">
        <v>0</v>
      </c>
      <c r="G86" s="1461"/>
      <c r="H86" s="1471"/>
      <c r="I86" s="1451"/>
    </row>
    <row r="87" spans="1:9" ht="12.75" customHeight="1">
      <c r="A87" s="260" t="s">
        <v>129</v>
      </c>
      <c r="B87" s="262" t="s">
        <v>1008</v>
      </c>
      <c r="C87" s="285">
        <v>0</v>
      </c>
      <c r="D87" s="256" t="s">
        <v>129</v>
      </c>
      <c r="E87" s="262" t="s">
        <v>1009</v>
      </c>
      <c r="F87" s="290">
        <v>1</v>
      </c>
      <c r="G87" s="1460" t="s">
        <v>129</v>
      </c>
      <c r="H87" s="1476" t="s">
        <v>1010</v>
      </c>
      <c r="I87" s="1450">
        <v>0</v>
      </c>
    </row>
    <row r="88" spans="1:9" ht="12.75" customHeight="1">
      <c r="A88" s="260" t="s">
        <v>129</v>
      </c>
      <c r="B88" s="262" t="s">
        <v>1011</v>
      </c>
      <c r="C88" s="285">
        <v>0</v>
      </c>
      <c r="D88" s="256" t="s">
        <v>129</v>
      </c>
      <c r="E88" s="262" t="s">
        <v>1012</v>
      </c>
      <c r="F88" s="290">
        <v>1</v>
      </c>
      <c r="G88" s="1461"/>
      <c r="H88" s="1477"/>
      <c r="I88" s="1451"/>
    </row>
    <row r="89" spans="1:9" ht="12.75" customHeight="1">
      <c r="A89" s="260" t="s">
        <v>129</v>
      </c>
      <c r="B89" s="262" t="s">
        <v>1013</v>
      </c>
      <c r="C89" s="285">
        <v>0</v>
      </c>
      <c r="D89" s="256" t="s">
        <v>129</v>
      </c>
      <c r="E89" s="262" t="s">
        <v>1014</v>
      </c>
      <c r="F89" s="290">
        <v>0</v>
      </c>
      <c r="G89" s="1460" t="s">
        <v>129</v>
      </c>
      <c r="H89" s="1472" t="s">
        <v>1141</v>
      </c>
      <c r="I89" s="1450">
        <v>2</v>
      </c>
    </row>
    <row r="90" spans="1:9" ht="12.75" customHeight="1">
      <c r="A90" s="260" t="s">
        <v>129</v>
      </c>
      <c r="B90" s="262" t="s">
        <v>1142</v>
      </c>
      <c r="C90" s="285">
        <v>3</v>
      </c>
      <c r="D90" s="1460" t="s">
        <v>129</v>
      </c>
      <c r="E90" s="1474" t="s">
        <v>1017</v>
      </c>
      <c r="F90" s="1446">
        <v>1</v>
      </c>
      <c r="G90" s="1461"/>
      <c r="H90" s="1473"/>
      <c r="I90" s="1451"/>
    </row>
    <row r="91" spans="1:9" ht="12.75" customHeight="1">
      <c r="A91" s="260" t="s">
        <v>129</v>
      </c>
      <c r="B91" s="261" t="s">
        <v>1018</v>
      </c>
      <c r="C91" s="285">
        <v>0</v>
      </c>
      <c r="D91" s="1461"/>
      <c r="E91" s="1475"/>
      <c r="F91" s="1447"/>
      <c r="G91" s="256" t="s">
        <v>129</v>
      </c>
      <c r="H91" s="295" t="s">
        <v>274</v>
      </c>
      <c r="I91" s="285">
        <v>0</v>
      </c>
    </row>
    <row r="92" spans="1:9" ht="12.75" customHeight="1">
      <c r="A92" s="260" t="s">
        <v>129</v>
      </c>
      <c r="B92" s="262" t="s">
        <v>1019</v>
      </c>
      <c r="C92" s="285">
        <v>0</v>
      </c>
      <c r="D92" s="256" t="s">
        <v>129</v>
      </c>
      <c r="E92" s="262" t="s">
        <v>1020</v>
      </c>
      <c r="F92" s="290">
        <v>0</v>
      </c>
      <c r="G92" s="256" t="s">
        <v>129</v>
      </c>
      <c r="H92" s="262" t="s">
        <v>1021</v>
      </c>
      <c r="I92" s="285">
        <v>0</v>
      </c>
    </row>
    <row r="93" spans="1:9" ht="12.75" customHeight="1">
      <c r="A93" s="260" t="s">
        <v>129</v>
      </c>
      <c r="B93" s="262" t="s">
        <v>1022</v>
      </c>
      <c r="C93" s="285">
        <v>0</v>
      </c>
      <c r="D93" s="256" t="s">
        <v>129</v>
      </c>
      <c r="E93" s="262" t="s">
        <v>1023</v>
      </c>
      <c r="F93" s="290">
        <v>0</v>
      </c>
      <c r="G93" s="256" t="s">
        <v>129</v>
      </c>
      <c r="H93" s="261" t="s">
        <v>1143</v>
      </c>
      <c r="I93" s="285">
        <v>0</v>
      </c>
    </row>
    <row r="94" spans="1:9" ht="12.75" customHeight="1">
      <c r="A94" s="260" t="s">
        <v>129</v>
      </c>
      <c r="B94" s="262" t="s">
        <v>1025</v>
      </c>
      <c r="C94" s="285">
        <v>0</v>
      </c>
      <c r="D94" s="256" t="s">
        <v>129</v>
      </c>
      <c r="E94" s="262" t="s">
        <v>1026</v>
      </c>
      <c r="F94" s="290">
        <v>0</v>
      </c>
      <c r="G94" s="256" t="s">
        <v>129</v>
      </c>
      <c r="H94" s="262" t="s">
        <v>1027</v>
      </c>
      <c r="I94" s="285">
        <v>0</v>
      </c>
    </row>
    <row r="95" spans="1:9" ht="12.75" customHeight="1">
      <c r="A95" s="260" t="s">
        <v>129</v>
      </c>
      <c r="B95" s="262" t="s">
        <v>1144</v>
      </c>
      <c r="C95" s="285">
        <v>0</v>
      </c>
      <c r="D95" s="256" t="s">
        <v>129</v>
      </c>
      <c r="E95" s="262" t="s">
        <v>1029</v>
      </c>
      <c r="F95" s="290">
        <v>0</v>
      </c>
      <c r="G95" s="256" t="s">
        <v>129</v>
      </c>
      <c r="H95" s="262" t="s">
        <v>1030</v>
      </c>
      <c r="I95" s="285">
        <v>0</v>
      </c>
    </row>
    <row r="96" spans="1:9" ht="12.75" customHeight="1">
      <c r="A96" s="260" t="s">
        <v>129</v>
      </c>
      <c r="B96" s="262" t="s">
        <v>1031</v>
      </c>
      <c r="C96" s="285">
        <v>0</v>
      </c>
      <c r="D96" s="1460" t="s">
        <v>129</v>
      </c>
      <c r="E96" s="1468" t="s">
        <v>1145</v>
      </c>
      <c r="F96" s="1446">
        <v>0</v>
      </c>
      <c r="G96" s="256" t="s">
        <v>129</v>
      </c>
      <c r="H96" s="262" t="s">
        <v>1033</v>
      </c>
      <c r="I96" s="285">
        <v>0</v>
      </c>
    </row>
    <row r="97" spans="1:9" ht="12.75" customHeight="1">
      <c r="A97" s="260" t="s">
        <v>129</v>
      </c>
      <c r="B97" s="262" t="s">
        <v>1034</v>
      </c>
      <c r="C97" s="285">
        <v>0</v>
      </c>
      <c r="D97" s="1461"/>
      <c r="E97" s="1469"/>
      <c r="F97" s="1447"/>
      <c r="G97" s="256" t="s">
        <v>129</v>
      </c>
      <c r="H97" s="262" t="s">
        <v>1035</v>
      </c>
      <c r="I97" s="285">
        <v>0</v>
      </c>
    </row>
    <row r="98" spans="1:9" ht="12.75" customHeight="1">
      <c r="A98" s="260" t="s">
        <v>129</v>
      </c>
      <c r="B98" s="262" t="s">
        <v>1036</v>
      </c>
      <c r="C98" s="285">
        <v>0</v>
      </c>
      <c r="D98" s="256" t="s">
        <v>129</v>
      </c>
      <c r="E98" s="262" t="s">
        <v>275</v>
      </c>
      <c r="F98" s="290">
        <v>0</v>
      </c>
      <c r="G98" s="256" t="s">
        <v>129</v>
      </c>
      <c r="H98" s="262" t="s">
        <v>1037</v>
      </c>
      <c r="I98" s="285">
        <v>0</v>
      </c>
    </row>
    <row r="99" spans="1:9" ht="12.75" customHeight="1">
      <c r="A99" s="260" t="s">
        <v>129</v>
      </c>
      <c r="B99" s="262" t="s">
        <v>1038</v>
      </c>
      <c r="C99" s="285">
        <v>0</v>
      </c>
      <c r="D99" s="256" t="s">
        <v>129</v>
      </c>
      <c r="E99" s="262" t="s">
        <v>1039</v>
      </c>
      <c r="F99" s="290">
        <v>0</v>
      </c>
      <c r="G99" s="256" t="s">
        <v>129</v>
      </c>
      <c r="H99" s="262" t="s">
        <v>1040</v>
      </c>
      <c r="I99" s="285">
        <v>0</v>
      </c>
    </row>
    <row r="100" spans="1:9" ht="12.75" customHeight="1">
      <c r="A100" s="260" t="s">
        <v>129</v>
      </c>
      <c r="B100" s="262" t="s">
        <v>1041</v>
      </c>
      <c r="C100" s="285">
        <v>0</v>
      </c>
      <c r="D100" s="256" t="s">
        <v>129</v>
      </c>
      <c r="E100" s="295" t="s">
        <v>276</v>
      </c>
      <c r="F100" s="290">
        <v>0</v>
      </c>
      <c r="G100" s="1460" t="s">
        <v>129</v>
      </c>
      <c r="H100" s="1470" t="s">
        <v>1043</v>
      </c>
      <c r="I100" s="1450">
        <v>0</v>
      </c>
    </row>
    <row r="101" spans="1:9" ht="12.75" customHeight="1">
      <c r="A101" s="260" t="s">
        <v>129</v>
      </c>
      <c r="B101" s="262" t="s">
        <v>1044</v>
      </c>
      <c r="C101" s="285">
        <v>0</v>
      </c>
      <c r="D101" s="256" t="s">
        <v>129</v>
      </c>
      <c r="E101" s="262" t="s">
        <v>1146</v>
      </c>
      <c r="F101" s="290">
        <v>0</v>
      </c>
      <c r="G101" s="1461"/>
      <c r="H101" s="1471"/>
      <c r="I101" s="1451"/>
    </row>
    <row r="102" spans="1:9" ht="12.75" customHeight="1">
      <c r="A102" s="260" t="s">
        <v>129</v>
      </c>
      <c r="B102" s="262" t="s">
        <v>1046</v>
      </c>
      <c r="C102" s="285">
        <v>0</v>
      </c>
      <c r="D102" s="256" t="s">
        <v>129</v>
      </c>
      <c r="E102" s="262" t="s">
        <v>1047</v>
      </c>
      <c r="F102" s="290">
        <v>0</v>
      </c>
      <c r="G102" s="256" t="s">
        <v>129</v>
      </c>
      <c r="H102" s="261" t="s">
        <v>1048</v>
      </c>
      <c r="I102" s="285">
        <v>0</v>
      </c>
    </row>
    <row r="103" spans="1:9" ht="12.75" customHeight="1">
      <c r="A103" s="260" t="s">
        <v>129</v>
      </c>
      <c r="B103" s="262" t="s">
        <v>1049</v>
      </c>
      <c r="C103" s="285">
        <v>0</v>
      </c>
      <c r="D103" s="256" t="s">
        <v>129</v>
      </c>
      <c r="E103" s="262" t="s">
        <v>1050</v>
      </c>
      <c r="F103" s="290">
        <v>2</v>
      </c>
      <c r="G103" s="256" t="s">
        <v>129</v>
      </c>
      <c r="H103" s="261" t="s">
        <v>1051</v>
      </c>
      <c r="I103" s="285">
        <v>0</v>
      </c>
    </row>
    <row r="104" spans="1:9" ht="12.75" customHeight="1">
      <c r="A104" s="260" t="s">
        <v>129</v>
      </c>
      <c r="B104" s="262" t="s">
        <v>1052</v>
      </c>
      <c r="C104" s="285">
        <v>0</v>
      </c>
      <c r="D104" s="256" t="s">
        <v>129</v>
      </c>
      <c r="E104" s="262" t="s">
        <v>1147</v>
      </c>
      <c r="F104" s="290">
        <v>0</v>
      </c>
      <c r="G104" s="256" t="s">
        <v>129</v>
      </c>
      <c r="H104" s="262" t="s">
        <v>1054</v>
      </c>
      <c r="I104" s="285">
        <v>0</v>
      </c>
    </row>
    <row r="105" spans="1:9" ht="12.75" customHeight="1">
      <c r="A105" s="260" t="s">
        <v>129</v>
      </c>
      <c r="B105" s="262" t="s">
        <v>1055</v>
      </c>
      <c r="C105" s="285">
        <v>0</v>
      </c>
      <c r="D105" s="256" t="s">
        <v>129</v>
      </c>
      <c r="E105" s="262" t="s">
        <v>1056</v>
      </c>
      <c r="F105" s="290">
        <v>0</v>
      </c>
      <c r="G105" s="256" t="s">
        <v>129</v>
      </c>
      <c r="H105" s="262" t="s">
        <v>1057</v>
      </c>
      <c r="I105" s="285">
        <v>0</v>
      </c>
    </row>
    <row r="106" spans="1:9" ht="12.75" customHeight="1">
      <c r="A106" s="260" t="s">
        <v>129</v>
      </c>
      <c r="B106" s="262" t="s">
        <v>1058</v>
      </c>
      <c r="C106" s="285">
        <v>1</v>
      </c>
      <c r="D106" s="256" t="s">
        <v>129</v>
      </c>
      <c r="E106" s="262" t="s">
        <v>1059</v>
      </c>
      <c r="F106" s="290">
        <v>0</v>
      </c>
      <c r="G106" s="256" t="s">
        <v>129</v>
      </c>
      <c r="H106" s="262" t="s">
        <v>1060</v>
      </c>
      <c r="I106" s="285">
        <v>0</v>
      </c>
    </row>
    <row r="107" spans="1:9" ht="12.75" customHeight="1">
      <c r="A107" s="260" t="s">
        <v>129</v>
      </c>
      <c r="B107" s="262" t="s">
        <v>277</v>
      </c>
      <c r="C107" s="285">
        <v>0</v>
      </c>
      <c r="D107" s="256" t="s">
        <v>129</v>
      </c>
      <c r="E107" s="262" t="s">
        <v>278</v>
      </c>
      <c r="F107" s="290">
        <v>0</v>
      </c>
      <c r="G107" s="256" t="s">
        <v>129</v>
      </c>
      <c r="H107" s="262" t="s">
        <v>1061</v>
      </c>
      <c r="I107" s="285">
        <v>0</v>
      </c>
    </row>
    <row r="108" spans="1:9" ht="12.75" customHeight="1">
      <c r="A108" s="260" t="s">
        <v>129</v>
      </c>
      <c r="B108" s="262" t="s">
        <v>1148</v>
      </c>
      <c r="C108" s="285">
        <v>0</v>
      </c>
      <c r="D108" s="256" t="s">
        <v>129</v>
      </c>
      <c r="E108" s="262" t="s">
        <v>1063</v>
      </c>
      <c r="F108" s="290">
        <v>0</v>
      </c>
      <c r="G108" s="256" t="s">
        <v>129</v>
      </c>
      <c r="H108" s="262" t="s">
        <v>1064</v>
      </c>
      <c r="I108" s="285">
        <v>0</v>
      </c>
    </row>
    <row r="109" spans="1:9" ht="12.75" customHeight="1">
      <c r="A109" s="260" t="s">
        <v>129</v>
      </c>
      <c r="B109" s="262" t="s">
        <v>1065</v>
      </c>
      <c r="C109" s="285">
        <v>0</v>
      </c>
      <c r="D109" s="256" t="s">
        <v>129</v>
      </c>
      <c r="E109" s="262" t="s">
        <v>1066</v>
      </c>
      <c r="F109" s="290">
        <v>0</v>
      </c>
      <c r="G109" s="256" t="s">
        <v>129</v>
      </c>
      <c r="H109" s="262" t="s">
        <v>1067</v>
      </c>
      <c r="I109" s="285">
        <v>0</v>
      </c>
    </row>
    <row r="110" spans="1:9" ht="12.75" customHeight="1">
      <c r="A110" s="260" t="s">
        <v>129</v>
      </c>
      <c r="B110" s="262" t="s">
        <v>1068</v>
      </c>
      <c r="C110" s="285">
        <v>0</v>
      </c>
      <c r="D110" s="256" t="s">
        <v>129</v>
      </c>
      <c r="E110" s="262" t="s">
        <v>1069</v>
      </c>
      <c r="F110" s="290">
        <v>0</v>
      </c>
      <c r="G110" s="256" t="s">
        <v>129</v>
      </c>
      <c r="H110" s="261" t="s">
        <v>1070</v>
      </c>
      <c r="I110" s="285">
        <v>0</v>
      </c>
    </row>
    <row r="111" spans="1:9" ht="12.75" customHeight="1">
      <c r="A111" s="260" t="s">
        <v>129</v>
      </c>
      <c r="B111" s="262" t="s">
        <v>1071</v>
      </c>
      <c r="C111" s="285">
        <v>0</v>
      </c>
      <c r="D111" s="1460" t="s">
        <v>129</v>
      </c>
      <c r="E111" s="1462" t="s">
        <v>1149</v>
      </c>
      <c r="F111" s="1446">
        <v>0</v>
      </c>
      <c r="G111" s="256" t="s">
        <v>129</v>
      </c>
      <c r="H111" s="261" t="s">
        <v>1073</v>
      </c>
      <c r="I111" s="285">
        <v>2</v>
      </c>
    </row>
    <row r="112" spans="1:9" ht="12.75" customHeight="1">
      <c r="A112" s="260" t="s">
        <v>129</v>
      </c>
      <c r="B112" s="262" t="s">
        <v>1074</v>
      </c>
      <c r="C112" s="285">
        <v>0</v>
      </c>
      <c r="D112" s="1461"/>
      <c r="E112" s="1463"/>
      <c r="F112" s="1447"/>
      <c r="G112" s="256" t="s">
        <v>129</v>
      </c>
      <c r="H112" s="262" t="s">
        <v>279</v>
      </c>
      <c r="I112" s="285">
        <v>0</v>
      </c>
    </row>
    <row r="113" spans="1:9" ht="13.5">
      <c r="A113" s="260" t="s">
        <v>129</v>
      </c>
      <c r="B113" s="262" t="s">
        <v>1075</v>
      </c>
      <c r="C113" s="285">
        <v>1</v>
      </c>
      <c r="D113" s="256" t="s">
        <v>129</v>
      </c>
      <c r="E113" s="262" t="s">
        <v>280</v>
      </c>
      <c r="F113" s="290">
        <v>0</v>
      </c>
      <c r="G113" s="256" t="s">
        <v>129</v>
      </c>
      <c r="H113" s="262" t="s">
        <v>1076</v>
      </c>
      <c r="I113" s="285">
        <v>0</v>
      </c>
    </row>
    <row r="114" spans="1:9" ht="13.5">
      <c r="A114" s="274" t="s">
        <v>129</v>
      </c>
      <c r="B114" s="296" t="s">
        <v>1077</v>
      </c>
      <c r="C114" s="297">
        <v>0</v>
      </c>
      <c r="D114" s="271" t="s">
        <v>129</v>
      </c>
      <c r="E114" s="296" t="s">
        <v>281</v>
      </c>
      <c r="F114" s="298">
        <v>0</v>
      </c>
      <c r="G114" s="271" t="s">
        <v>129</v>
      </c>
      <c r="H114" s="296" t="s">
        <v>1078</v>
      </c>
      <c r="I114" s="297">
        <v>0</v>
      </c>
    </row>
    <row r="115" spans="1:9" ht="13.5">
      <c r="A115" s="1464" t="s">
        <v>256</v>
      </c>
      <c r="B115" s="1465"/>
      <c r="C115" s="282"/>
      <c r="D115" s="1466" t="s">
        <v>256</v>
      </c>
      <c r="E115" s="1467"/>
      <c r="F115" s="308"/>
      <c r="G115" s="1464" t="s">
        <v>256</v>
      </c>
      <c r="H115" s="1467"/>
      <c r="I115" s="284"/>
    </row>
    <row r="116" spans="1:9" ht="13.5">
      <c r="A116" s="299" t="s">
        <v>129</v>
      </c>
      <c r="B116" s="262" t="s">
        <v>1079</v>
      </c>
      <c r="C116" s="285">
        <v>0</v>
      </c>
      <c r="D116" s="238"/>
      <c r="E116" s="242" t="s">
        <v>207</v>
      </c>
      <c r="F116" s="240">
        <v>1</v>
      </c>
      <c r="G116" s="238"/>
      <c r="H116" s="242" t="s">
        <v>131</v>
      </c>
      <c r="I116" s="246">
        <v>6</v>
      </c>
    </row>
    <row r="117" spans="1:9" ht="13.5">
      <c r="A117" s="264" t="s">
        <v>129</v>
      </c>
      <c r="B117" s="269" t="s">
        <v>1080</v>
      </c>
      <c r="C117" s="292">
        <v>12</v>
      </c>
      <c r="D117" s="300"/>
      <c r="E117" s="1444" t="s">
        <v>282</v>
      </c>
      <c r="F117" s="1446">
        <v>3</v>
      </c>
      <c r="G117" s="300"/>
      <c r="H117" s="301" t="s">
        <v>283</v>
      </c>
      <c r="I117" s="255">
        <v>0</v>
      </c>
    </row>
    <row r="118" spans="1:9" ht="13.5">
      <c r="A118" s="1448"/>
      <c r="B118" s="1444" t="s">
        <v>284</v>
      </c>
      <c r="C118" s="1450">
        <v>2</v>
      </c>
      <c r="D118" s="250"/>
      <c r="E118" s="1445"/>
      <c r="F118" s="1447"/>
      <c r="G118" s="256"/>
      <c r="H118" s="254" t="s">
        <v>195</v>
      </c>
      <c r="I118" s="285">
        <v>27</v>
      </c>
    </row>
    <row r="119" spans="1:9" ht="13.5">
      <c r="A119" s="1449"/>
      <c r="B119" s="1445"/>
      <c r="C119" s="1451"/>
      <c r="D119" s="300"/>
      <c r="E119" s="301" t="s">
        <v>128</v>
      </c>
      <c r="F119" s="302">
        <v>3</v>
      </c>
      <c r="G119" s="256"/>
      <c r="H119" s="254" t="s">
        <v>211</v>
      </c>
      <c r="I119" s="285">
        <v>1</v>
      </c>
    </row>
    <row r="120" spans="1:9" ht="13.5">
      <c r="A120" s="260"/>
      <c r="B120" s="254" t="s">
        <v>1082</v>
      </c>
      <c r="C120" s="285">
        <v>5</v>
      </c>
      <c r="D120" s="256"/>
      <c r="E120" s="254" t="s">
        <v>285</v>
      </c>
      <c r="F120" s="290">
        <v>7</v>
      </c>
      <c r="G120" s="247"/>
      <c r="H120" s="262" t="s">
        <v>238</v>
      </c>
      <c r="I120" s="285">
        <v>1</v>
      </c>
    </row>
    <row r="121" spans="1:9" ht="13.5">
      <c r="A121" s="260"/>
      <c r="B121" s="254" t="s">
        <v>286</v>
      </c>
      <c r="C121" s="285">
        <v>3</v>
      </c>
      <c r="D121" s="256"/>
      <c r="E121" s="254" t="s">
        <v>143</v>
      </c>
      <c r="F121" s="290">
        <v>7</v>
      </c>
      <c r="G121" s="247"/>
      <c r="H121" s="254" t="s">
        <v>249</v>
      </c>
      <c r="I121" s="285">
        <v>0</v>
      </c>
    </row>
    <row r="122" spans="1:9" ht="13.5">
      <c r="A122" s="260"/>
      <c r="B122" s="254" t="s">
        <v>190</v>
      </c>
      <c r="C122" s="285">
        <v>3</v>
      </c>
      <c r="D122" s="256"/>
      <c r="E122" s="254" t="s">
        <v>168</v>
      </c>
      <c r="F122" s="290">
        <v>1</v>
      </c>
      <c r="G122" s="247"/>
      <c r="H122" s="254" t="s">
        <v>187</v>
      </c>
      <c r="I122" s="285">
        <v>0</v>
      </c>
    </row>
    <row r="123" spans="1:9" ht="13.5">
      <c r="A123" s="260"/>
      <c r="B123" s="254" t="s">
        <v>217</v>
      </c>
      <c r="C123" s="285">
        <v>0</v>
      </c>
      <c r="D123" s="256"/>
      <c r="E123" s="254" t="s">
        <v>287</v>
      </c>
      <c r="F123" s="290">
        <v>1</v>
      </c>
      <c r="G123" s="247"/>
      <c r="H123" s="254" t="s">
        <v>137</v>
      </c>
      <c r="I123" s="285">
        <v>2</v>
      </c>
    </row>
    <row r="124" spans="1:10" ht="13.5">
      <c r="A124" s="264"/>
      <c r="B124" s="301" t="s">
        <v>288</v>
      </c>
      <c r="C124" s="292">
        <v>22</v>
      </c>
      <c r="D124" s="256"/>
      <c r="E124" s="254" t="s">
        <v>179</v>
      </c>
      <c r="F124" s="290">
        <v>2</v>
      </c>
      <c r="G124" s="247"/>
      <c r="H124" s="254" t="s">
        <v>156</v>
      </c>
      <c r="I124" s="285">
        <v>4</v>
      </c>
      <c r="J124" s="309"/>
    </row>
    <row r="125" spans="1:10" ht="13.5">
      <c r="A125" s="1508" t="s">
        <v>147</v>
      </c>
      <c r="B125" s="1455" t="s">
        <v>289</v>
      </c>
      <c r="C125" s="1446">
        <v>8</v>
      </c>
      <c r="D125" s="271"/>
      <c r="E125" s="278" t="s">
        <v>192</v>
      </c>
      <c r="F125" s="298">
        <v>13</v>
      </c>
      <c r="G125" s="277"/>
      <c r="H125" s="278" t="s">
        <v>215</v>
      </c>
      <c r="I125" s="297">
        <v>4</v>
      </c>
      <c r="J125" s="309"/>
    </row>
    <row r="126" spans="1:6" ht="13.5">
      <c r="A126" s="1509"/>
      <c r="B126" s="1456"/>
      <c r="C126" s="1458"/>
      <c r="D126" s="303" t="s">
        <v>129</v>
      </c>
      <c r="E126" s="29" t="s">
        <v>290</v>
      </c>
      <c r="F126" s="304"/>
    </row>
    <row r="127" spans="1:6" ht="13.5">
      <c r="A127" s="1509"/>
      <c r="B127" s="1456"/>
      <c r="C127" s="1458"/>
      <c r="E127" s="29" t="s">
        <v>291</v>
      </c>
      <c r="F127" s="304"/>
    </row>
    <row r="128" spans="1:5" ht="13.5">
      <c r="A128" s="1510"/>
      <c r="B128" s="1457"/>
      <c r="C128" s="1459"/>
      <c r="D128" s="303" t="s">
        <v>147</v>
      </c>
      <c r="E128" s="29" t="s">
        <v>292</v>
      </c>
    </row>
    <row r="129" spans="1:5" ht="13.5">
      <c r="A129" s="231" t="s">
        <v>293</v>
      </c>
      <c r="B129" s="60"/>
      <c r="C129" s="309"/>
      <c r="E129" s="29" t="s">
        <v>294</v>
      </c>
    </row>
    <row r="130" ht="13.5">
      <c r="B130" s="60"/>
    </row>
    <row r="131" ht="13.5">
      <c r="B131" s="29"/>
    </row>
    <row r="132" ht="13.5">
      <c r="B132" s="29"/>
    </row>
    <row r="133" spans="2:5" ht="13.5">
      <c r="B133" s="29"/>
      <c r="E133" s="60"/>
    </row>
    <row r="134" ht="13.5">
      <c r="B134" s="60"/>
    </row>
    <row r="135" ht="13.5">
      <c r="B135" s="60"/>
    </row>
    <row r="138" ht="13.5">
      <c r="B138" s="60"/>
    </row>
    <row r="139" ht="13.5">
      <c r="B139" s="60"/>
    </row>
  </sheetData>
  <sheetProtection/>
  <mergeCells count="96">
    <mergeCell ref="H20:H21"/>
    <mergeCell ref="I20:I21"/>
    <mergeCell ref="B22:B23"/>
    <mergeCell ref="C22:C23"/>
    <mergeCell ref="G30:G31"/>
    <mergeCell ref="H30:H31"/>
    <mergeCell ref="I30:I31"/>
    <mergeCell ref="G20:G21"/>
    <mergeCell ref="A2:B2"/>
    <mergeCell ref="D2:E2"/>
    <mergeCell ref="G2:H2"/>
    <mergeCell ref="A3:B3"/>
    <mergeCell ref="B17:B18"/>
    <mergeCell ref="C17:C18"/>
    <mergeCell ref="G32:G33"/>
    <mergeCell ref="H32:H33"/>
    <mergeCell ref="I32:I33"/>
    <mergeCell ref="E34:E35"/>
    <mergeCell ref="F34:F35"/>
    <mergeCell ref="G34:G35"/>
    <mergeCell ref="H34:H35"/>
    <mergeCell ref="I34:I35"/>
    <mergeCell ref="G44:G45"/>
    <mergeCell ref="H44:H45"/>
    <mergeCell ref="I44:I45"/>
    <mergeCell ref="A53:B53"/>
    <mergeCell ref="D53:E53"/>
    <mergeCell ref="G53:H53"/>
    <mergeCell ref="A54:A55"/>
    <mergeCell ref="B54:B55"/>
    <mergeCell ref="C54:C55"/>
    <mergeCell ref="A57:A58"/>
    <mergeCell ref="B57:B58"/>
    <mergeCell ref="C57:C58"/>
    <mergeCell ref="D58:D59"/>
    <mergeCell ref="E58:E59"/>
    <mergeCell ref="F58:F59"/>
    <mergeCell ref="G61:G62"/>
    <mergeCell ref="H61:H62"/>
    <mergeCell ref="I61:I62"/>
    <mergeCell ref="A63:A64"/>
    <mergeCell ref="B63:B64"/>
    <mergeCell ref="C63:C64"/>
    <mergeCell ref="G63:G64"/>
    <mergeCell ref="H63:H64"/>
    <mergeCell ref="I63:I64"/>
    <mergeCell ref="A65:A66"/>
    <mergeCell ref="B65:B66"/>
    <mergeCell ref="C65:C66"/>
    <mergeCell ref="A71:A72"/>
    <mergeCell ref="B71:B72"/>
    <mergeCell ref="C71:C72"/>
    <mergeCell ref="D72:D73"/>
    <mergeCell ref="E72:E73"/>
    <mergeCell ref="F72:F73"/>
    <mergeCell ref="D74:D75"/>
    <mergeCell ref="E74:E75"/>
    <mergeCell ref="F74:F75"/>
    <mergeCell ref="G74:G75"/>
    <mergeCell ref="H74:H75"/>
    <mergeCell ref="I74:I75"/>
    <mergeCell ref="A80:A81"/>
    <mergeCell ref="B80:B81"/>
    <mergeCell ref="C80:C81"/>
    <mergeCell ref="G85:G86"/>
    <mergeCell ref="H85:H86"/>
    <mergeCell ref="I85:I86"/>
    <mergeCell ref="G87:G88"/>
    <mergeCell ref="H87:H88"/>
    <mergeCell ref="I87:I88"/>
    <mergeCell ref="I100:I101"/>
    <mergeCell ref="G89:G90"/>
    <mergeCell ref="H89:H90"/>
    <mergeCell ref="I89:I90"/>
    <mergeCell ref="D90:D91"/>
    <mergeCell ref="E90:E91"/>
    <mergeCell ref="F90:F91"/>
    <mergeCell ref="C118:C119"/>
    <mergeCell ref="G115:H115"/>
    <mergeCell ref="D96:D97"/>
    <mergeCell ref="E96:E97"/>
    <mergeCell ref="F96:F97"/>
    <mergeCell ref="G100:G101"/>
    <mergeCell ref="H100:H101"/>
    <mergeCell ref="D111:D112"/>
    <mergeCell ref="E111:E112"/>
    <mergeCell ref="A125:A128"/>
    <mergeCell ref="B125:B128"/>
    <mergeCell ref="C125:C128"/>
    <mergeCell ref="E117:E118"/>
    <mergeCell ref="F111:F112"/>
    <mergeCell ref="A115:B115"/>
    <mergeCell ref="D115:E115"/>
    <mergeCell ref="F117:F118"/>
    <mergeCell ref="A118:A119"/>
    <mergeCell ref="B118:B119"/>
  </mergeCells>
  <printOptions horizontalCentered="1"/>
  <pageMargins left="0" right="0" top="0.984251968503937" bottom="0.3937007874015748" header="0.31496062992125984" footer="0.31496062992125984"/>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K141"/>
  <sheetViews>
    <sheetView view="pageBreakPreview" zoomScale="112" zoomScaleSheetLayoutView="112" zoomScalePageLayoutView="0" workbookViewId="0" topLeftCell="A1">
      <selection activeCell="A1" sqref="A1"/>
    </sheetView>
  </sheetViews>
  <sheetFormatPr defaultColWidth="9.140625" defaultRowHeight="15"/>
  <cols>
    <col min="1" max="1" width="2.00390625" style="233" customWidth="1"/>
    <col min="2" max="2" width="21.140625" style="11" customWidth="1"/>
    <col min="3" max="3" width="7.57421875" style="60" customWidth="1"/>
    <col min="4" max="4" width="2.00390625" style="233" customWidth="1"/>
    <col min="5" max="5" width="21.57421875" style="11" customWidth="1"/>
    <col min="6" max="6" width="5.8515625" style="60" customWidth="1"/>
    <col min="7" max="7" width="2.00390625" style="233" customWidth="1"/>
    <col min="8" max="8" width="21.57421875" style="60" customWidth="1"/>
    <col min="9" max="9" width="6.140625" style="60" customWidth="1"/>
    <col min="10" max="16384" width="9.00390625" style="60" customWidth="1"/>
  </cols>
  <sheetData>
    <row r="1" spans="1:6" ht="12" customHeight="1">
      <c r="A1" s="104" t="s">
        <v>1150</v>
      </c>
      <c r="B1" s="56"/>
      <c r="C1" s="305"/>
      <c r="D1" s="232"/>
      <c r="E1" s="56"/>
      <c r="F1" s="59"/>
    </row>
    <row r="2" spans="1:9" s="11" customFormat="1" ht="13.5" customHeight="1">
      <c r="A2" s="1498" t="s">
        <v>256</v>
      </c>
      <c r="B2" s="1500"/>
      <c r="C2" s="1132">
        <f>SUM(C4:C137)</f>
        <v>656</v>
      </c>
      <c r="D2" s="1561" t="s">
        <v>256</v>
      </c>
      <c r="E2" s="1562"/>
      <c r="F2" s="1133">
        <f>SUM(F3:F137)</f>
        <v>2593</v>
      </c>
      <c r="G2" s="1561" t="s">
        <v>256</v>
      </c>
      <c r="H2" s="1562"/>
      <c r="I2" s="1134">
        <f>SUM(I3:I135)</f>
        <v>134</v>
      </c>
    </row>
    <row r="3" spans="1:10" s="29" customFormat="1" ht="15.75" customHeight="1">
      <c r="A3" s="1502" t="s">
        <v>127</v>
      </c>
      <c r="B3" s="1503"/>
      <c r="C3" s="246">
        <f>C2+F2+I2</f>
        <v>3383</v>
      </c>
      <c r="D3" s="250"/>
      <c r="E3" s="248" t="s">
        <v>139</v>
      </c>
      <c r="F3" s="240">
        <v>350</v>
      </c>
      <c r="G3" s="268"/>
      <c r="H3" s="251" t="s">
        <v>223</v>
      </c>
      <c r="I3" s="243">
        <v>0</v>
      </c>
      <c r="J3" s="244"/>
    </row>
    <row r="4" spans="1:10" s="29" customFormat="1" ht="15.75" customHeight="1">
      <c r="A4" s="245"/>
      <c r="B4" s="242" t="s">
        <v>230</v>
      </c>
      <c r="C4" s="246">
        <v>2</v>
      </c>
      <c r="D4" s="247"/>
      <c r="E4" s="257" t="s">
        <v>158</v>
      </c>
      <c r="F4" s="249">
        <v>67</v>
      </c>
      <c r="G4" s="250"/>
      <c r="H4" s="259" t="s">
        <v>226</v>
      </c>
      <c r="I4" s="252">
        <v>0</v>
      </c>
      <c r="J4" s="244"/>
    </row>
    <row r="5" spans="1:10" s="29" customFormat="1" ht="15.75" customHeight="1">
      <c r="A5" s="253"/>
      <c r="B5" s="254" t="s">
        <v>149</v>
      </c>
      <c r="C5" s="255">
        <v>3</v>
      </c>
      <c r="D5" s="256"/>
      <c r="E5" s="257" t="s">
        <v>161</v>
      </c>
      <c r="F5" s="258">
        <v>82</v>
      </c>
      <c r="G5" s="256"/>
      <c r="H5" s="259" t="s">
        <v>228</v>
      </c>
      <c r="I5" s="255">
        <v>0</v>
      </c>
      <c r="J5" s="244"/>
    </row>
    <row r="6" spans="1:9" s="29" customFormat="1" ht="15.75" customHeight="1">
      <c r="A6" s="253"/>
      <c r="B6" s="254" t="s">
        <v>212</v>
      </c>
      <c r="C6" s="255">
        <v>0</v>
      </c>
      <c r="D6" s="256"/>
      <c r="E6" s="254" t="s">
        <v>146</v>
      </c>
      <c r="F6" s="258">
        <v>46</v>
      </c>
      <c r="G6" s="256"/>
      <c r="H6" s="259" t="s">
        <v>231</v>
      </c>
      <c r="I6" s="255">
        <v>0</v>
      </c>
    </row>
    <row r="7" spans="1:9" s="29" customFormat="1" ht="15.75" customHeight="1">
      <c r="A7" s="260"/>
      <c r="B7" s="261" t="s">
        <v>148</v>
      </c>
      <c r="C7" s="255">
        <v>0</v>
      </c>
      <c r="D7" s="247"/>
      <c r="E7" s="254" t="s">
        <v>240</v>
      </c>
      <c r="F7" s="258">
        <v>72</v>
      </c>
      <c r="G7" s="256"/>
      <c r="H7" s="259" t="s">
        <v>233</v>
      </c>
      <c r="I7" s="255">
        <v>0</v>
      </c>
    </row>
    <row r="8" spans="1:9" s="29" customFormat="1" ht="15.75" customHeight="1">
      <c r="A8" s="260"/>
      <c r="B8" s="257" t="s">
        <v>198</v>
      </c>
      <c r="C8" s="255">
        <v>1</v>
      </c>
      <c r="D8" s="247"/>
      <c r="E8" s="254" t="s">
        <v>220</v>
      </c>
      <c r="F8" s="258">
        <v>27</v>
      </c>
      <c r="G8" s="256"/>
      <c r="H8" s="259" t="s">
        <v>297</v>
      </c>
      <c r="I8" s="255">
        <v>0</v>
      </c>
    </row>
    <row r="9" spans="1:9" s="29" customFormat="1" ht="15.75" customHeight="1">
      <c r="A9" s="260"/>
      <c r="B9" s="257" t="s">
        <v>201</v>
      </c>
      <c r="C9" s="255">
        <v>133</v>
      </c>
      <c r="D9" s="247"/>
      <c r="E9" s="262" t="s">
        <v>194</v>
      </c>
      <c r="F9" s="258">
        <v>0</v>
      </c>
      <c r="G9" s="256"/>
      <c r="H9" s="259" t="s">
        <v>239</v>
      </c>
      <c r="I9" s="255">
        <v>0</v>
      </c>
    </row>
    <row r="10" spans="1:9" s="29" customFormat="1" ht="15.75" customHeight="1">
      <c r="A10" s="260"/>
      <c r="B10" s="257" t="s">
        <v>204</v>
      </c>
      <c r="C10" s="255">
        <v>1</v>
      </c>
      <c r="D10" s="256"/>
      <c r="E10" s="254" t="s">
        <v>134</v>
      </c>
      <c r="F10" s="258">
        <v>97</v>
      </c>
      <c r="G10" s="256"/>
      <c r="H10" s="259" t="s">
        <v>893</v>
      </c>
      <c r="I10" s="255">
        <v>0</v>
      </c>
    </row>
    <row r="11" spans="1:9" s="29" customFormat="1" ht="15.75" customHeight="1">
      <c r="A11" s="253"/>
      <c r="B11" s="254" t="s">
        <v>227</v>
      </c>
      <c r="C11" s="255">
        <v>1</v>
      </c>
      <c r="D11" s="247"/>
      <c r="E11" s="254" t="s">
        <v>234</v>
      </c>
      <c r="F11" s="263">
        <v>66</v>
      </c>
      <c r="G11" s="256"/>
      <c r="H11" s="259" t="s">
        <v>244</v>
      </c>
      <c r="I11" s="255">
        <v>1</v>
      </c>
    </row>
    <row r="12" spans="1:9" s="29" customFormat="1" ht="15.75" customHeight="1">
      <c r="A12" s="260"/>
      <c r="B12" s="262" t="s">
        <v>151</v>
      </c>
      <c r="C12" s="255">
        <v>0</v>
      </c>
      <c r="D12" s="247"/>
      <c r="E12" s="254" t="s">
        <v>218</v>
      </c>
      <c r="F12" s="263">
        <v>17</v>
      </c>
      <c r="G12" s="256"/>
      <c r="H12" s="259" t="s">
        <v>247</v>
      </c>
      <c r="I12" s="255">
        <v>2</v>
      </c>
    </row>
    <row r="13" spans="1:9" s="29" customFormat="1" ht="15.75" customHeight="1">
      <c r="A13" s="260"/>
      <c r="B13" s="1135" t="s">
        <v>154</v>
      </c>
      <c r="C13" s="255">
        <v>4</v>
      </c>
      <c r="D13" s="247"/>
      <c r="E13" s="254" t="s">
        <v>232</v>
      </c>
      <c r="F13" s="263">
        <v>0</v>
      </c>
      <c r="G13" s="256"/>
      <c r="H13" s="259" t="s">
        <v>250</v>
      </c>
      <c r="I13" s="255">
        <v>0</v>
      </c>
    </row>
    <row r="14" spans="1:9" s="29" customFormat="1" ht="15.75" customHeight="1">
      <c r="A14" s="253"/>
      <c r="B14" s="254" t="s">
        <v>136</v>
      </c>
      <c r="C14" s="255">
        <v>86</v>
      </c>
      <c r="D14" s="247"/>
      <c r="E14" s="254" t="s">
        <v>145</v>
      </c>
      <c r="F14" s="263">
        <v>19</v>
      </c>
      <c r="G14" s="256"/>
      <c r="H14" s="259" t="s">
        <v>253</v>
      </c>
      <c r="I14" s="255">
        <v>0</v>
      </c>
    </row>
    <row r="15" spans="1:9" s="29" customFormat="1" ht="15.75" customHeight="1">
      <c r="A15" s="260"/>
      <c r="B15" s="262" t="s">
        <v>157</v>
      </c>
      <c r="C15" s="255">
        <v>0</v>
      </c>
      <c r="D15" s="247"/>
      <c r="E15" s="262" t="s">
        <v>197</v>
      </c>
      <c r="F15" s="263">
        <v>1</v>
      </c>
      <c r="G15" s="256"/>
      <c r="H15" s="259" t="s">
        <v>257</v>
      </c>
      <c r="I15" s="255">
        <v>1</v>
      </c>
    </row>
    <row r="16" spans="1:9" s="29" customFormat="1" ht="15.75" customHeight="1">
      <c r="A16" s="260"/>
      <c r="B16" s="257" t="s">
        <v>142</v>
      </c>
      <c r="C16" s="255">
        <v>94</v>
      </c>
      <c r="D16" s="256"/>
      <c r="E16" s="262" t="s">
        <v>200</v>
      </c>
      <c r="F16" s="263">
        <v>1</v>
      </c>
      <c r="G16" s="256"/>
      <c r="H16" s="259" t="s">
        <v>1151</v>
      </c>
      <c r="I16" s="255">
        <v>0</v>
      </c>
    </row>
    <row r="17" spans="1:9" s="29" customFormat="1" ht="15.75" customHeight="1">
      <c r="A17" s="264"/>
      <c r="B17" s="1504" t="s">
        <v>185</v>
      </c>
      <c r="C17" s="1506">
        <v>18</v>
      </c>
      <c r="D17" s="256"/>
      <c r="E17" s="254" t="s">
        <v>155</v>
      </c>
      <c r="F17" s="263">
        <v>87</v>
      </c>
      <c r="G17" s="256"/>
      <c r="H17" s="259" t="s">
        <v>1152</v>
      </c>
      <c r="I17" s="255">
        <v>2</v>
      </c>
    </row>
    <row r="18" spans="1:9" s="29" customFormat="1" ht="15.75" customHeight="1">
      <c r="A18" s="265"/>
      <c r="B18" s="1505"/>
      <c r="C18" s="1507"/>
      <c r="D18" s="247"/>
      <c r="E18" s="262" t="s">
        <v>203</v>
      </c>
      <c r="F18" s="263">
        <v>1</v>
      </c>
      <c r="G18" s="1460"/>
      <c r="H18" s="1474" t="s">
        <v>1153</v>
      </c>
      <c r="I18" s="1450">
        <v>0</v>
      </c>
    </row>
    <row r="19" spans="1:9" s="29" customFormat="1" ht="15.75" customHeight="1">
      <c r="A19" s="260"/>
      <c r="B19" s="262" t="s">
        <v>160</v>
      </c>
      <c r="C19" s="255">
        <v>0</v>
      </c>
      <c r="D19" s="256"/>
      <c r="E19" s="254" t="s">
        <v>153</v>
      </c>
      <c r="F19" s="263">
        <v>12</v>
      </c>
      <c r="G19" s="1537"/>
      <c r="H19" s="1560"/>
      <c r="I19" s="1541"/>
    </row>
    <row r="20" spans="1:9" s="29" customFormat="1" ht="15.75" customHeight="1">
      <c r="A20" s="260"/>
      <c r="B20" s="262" t="s">
        <v>163</v>
      </c>
      <c r="C20" s="255">
        <v>0</v>
      </c>
      <c r="D20" s="247"/>
      <c r="E20" s="262" t="s">
        <v>206</v>
      </c>
      <c r="F20" s="263">
        <v>34</v>
      </c>
      <c r="G20" s="256"/>
      <c r="H20" s="262" t="s">
        <v>901</v>
      </c>
      <c r="I20" s="255">
        <v>0</v>
      </c>
    </row>
    <row r="21" spans="1:9" s="29" customFormat="1" ht="15.75" customHeight="1">
      <c r="A21" s="253"/>
      <c r="B21" s="254" t="s">
        <v>237</v>
      </c>
      <c r="C21" s="255">
        <v>11</v>
      </c>
      <c r="D21" s="256"/>
      <c r="E21" s="254" t="s">
        <v>245</v>
      </c>
      <c r="F21" s="263">
        <v>21</v>
      </c>
      <c r="G21" s="1006"/>
      <c r="H21" s="251" t="s">
        <v>258</v>
      </c>
      <c r="I21" s="1005">
        <v>0</v>
      </c>
    </row>
    <row r="22" spans="1:9" s="29" customFormat="1" ht="15.75" customHeight="1">
      <c r="A22" s="264"/>
      <c r="B22" s="1494" t="s">
        <v>181</v>
      </c>
      <c r="C22" s="1446">
        <v>60</v>
      </c>
      <c r="D22" s="247"/>
      <c r="E22" s="254" t="s">
        <v>246</v>
      </c>
      <c r="F22" s="263">
        <v>6</v>
      </c>
      <c r="G22" s="256"/>
      <c r="H22" s="259" t="s">
        <v>1154</v>
      </c>
      <c r="I22" s="255">
        <v>2</v>
      </c>
    </row>
    <row r="23" spans="1:9" s="29" customFormat="1" ht="15.75" customHeight="1">
      <c r="A23" s="265"/>
      <c r="B23" s="1475"/>
      <c r="C23" s="1495"/>
      <c r="D23" s="247"/>
      <c r="E23" s="254" t="s">
        <v>224</v>
      </c>
      <c r="F23" s="263">
        <v>93</v>
      </c>
      <c r="G23" s="256"/>
      <c r="H23" s="259" t="s">
        <v>1155</v>
      </c>
      <c r="I23" s="255">
        <v>0</v>
      </c>
    </row>
    <row r="24" spans="1:9" s="29" customFormat="1" ht="15.75" customHeight="1">
      <c r="A24" s="253"/>
      <c r="B24" s="254" t="s">
        <v>214</v>
      </c>
      <c r="C24" s="255">
        <v>3</v>
      </c>
      <c r="D24" s="247"/>
      <c r="E24" s="254" t="s">
        <v>254</v>
      </c>
      <c r="F24" s="263">
        <v>14</v>
      </c>
      <c r="G24" s="256"/>
      <c r="H24" s="259" t="s">
        <v>905</v>
      </c>
      <c r="I24" s="255">
        <v>0</v>
      </c>
    </row>
    <row r="25" spans="1:9" s="29" customFormat="1" ht="15.75" customHeight="1">
      <c r="A25" s="253"/>
      <c r="B25" s="254" t="s">
        <v>202</v>
      </c>
      <c r="C25" s="266">
        <v>1</v>
      </c>
      <c r="D25" s="247"/>
      <c r="E25" s="254" t="s">
        <v>140</v>
      </c>
      <c r="F25" s="258">
        <v>61</v>
      </c>
      <c r="G25" s="256"/>
      <c r="H25" s="259" t="s">
        <v>1156</v>
      </c>
      <c r="I25" s="255">
        <v>0</v>
      </c>
    </row>
    <row r="26" spans="1:9" s="29" customFormat="1" ht="15.75" customHeight="1">
      <c r="A26" s="253"/>
      <c r="B26" s="254" t="s">
        <v>150</v>
      </c>
      <c r="C26" s="255">
        <v>9</v>
      </c>
      <c r="D26" s="247"/>
      <c r="E26" s="257" t="s">
        <v>252</v>
      </c>
      <c r="F26" s="258">
        <v>19</v>
      </c>
      <c r="G26" s="256"/>
      <c r="H26" s="259" t="s">
        <v>1157</v>
      </c>
      <c r="I26" s="255">
        <v>0</v>
      </c>
    </row>
    <row r="27" spans="1:9" s="29" customFormat="1" ht="15.75" customHeight="1">
      <c r="A27" s="260"/>
      <c r="B27" s="257" t="s">
        <v>259</v>
      </c>
      <c r="C27" s="255">
        <v>43</v>
      </c>
      <c r="D27" s="256"/>
      <c r="E27" s="257" t="s">
        <v>130</v>
      </c>
      <c r="F27" s="258">
        <v>1</v>
      </c>
      <c r="G27" s="256"/>
      <c r="H27" s="259" t="s">
        <v>1158</v>
      </c>
      <c r="I27" s="255">
        <v>0</v>
      </c>
    </row>
    <row r="28" spans="1:9" s="29" customFormat="1" ht="15.75" customHeight="1">
      <c r="A28" s="253"/>
      <c r="B28" s="254" t="s">
        <v>162</v>
      </c>
      <c r="C28" s="255">
        <v>1</v>
      </c>
      <c r="D28" s="256"/>
      <c r="E28" s="257" t="s">
        <v>133</v>
      </c>
      <c r="F28" s="258">
        <v>12</v>
      </c>
      <c r="G28" s="1460"/>
      <c r="H28" s="1556" t="s">
        <v>1159</v>
      </c>
      <c r="I28" s="1450">
        <v>0</v>
      </c>
    </row>
    <row r="29" spans="1:9" s="29" customFormat="1" ht="15.75" customHeight="1">
      <c r="A29" s="253"/>
      <c r="B29" s="254" t="s">
        <v>193</v>
      </c>
      <c r="C29" s="255">
        <v>0</v>
      </c>
      <c r="D29" s="256"/>
      <c r="E29" s="257" t="s">
        <v>135</v>
      </c>
      <c r="F29" s="258">
        <v>3</v>
      </c>
      <c r="G29" s="1537"/>
      <c r="H29" s="1553"/>
      <c r="I29" s="1541"/>
    </row>
    <row r="30" spans="1:9" s="29" customFormat="1" ht="15.75" customHeight="1">
      <c r="A30" s="260"/>
      <c r="B30" s="262" t="s">
        <v>166</v>
      </c>
      <c r="C30" s="255">
        <v>0</v>
      </c>
      <c r="D30" s="256"/>
      <c r="E30" s="257" t="s">
        <v>138</v>
      </c>
      <c r="F30" s="258">
        <v>0</v>
      </c>
      <c r="G30" s="1460"/>
      <c r="H30" s="1556" t="s">
        <v>1160</v>
      </c>
      <c r="I30" s="1450">
        <v>0</v>
      </c>
    </row>
    <row r="31" spans="1:9" s="29" customFormat="1" ht="15.75" customHeight="1">
      <c r="A31" s="260"/>
      <c r="B31" s="262" t="s">
        <v>169</v>
      </c>
      <c r="C31" s="255">
        <v>2</v>
      </c>
      <c r="D31" s="256"/>
      <c r="E31" s="257" t="s">
        <v>141</v>
      </c>
      <c r="F31" s="258">
        <v>11</v>
      </c>
      <c r="G31" s="1461"/>
      <c r="H31" s="1553"/>
      <c r="I31" s="1451"/>
    </row>
    <row r="32" spans="1:9" s="29" customFormat="1" ht="15.75" customHeight="1">
      <c r="A32" s="260"/>
      <c r="B32" s="262" t="s">
        <v>172</v>
      </c>
      <c r="C32" s="255">
        <v>0</v>
      </c>
      <c r="D32" s="256"/>
      <c r="E32" s="257" t="s">
        <v>144</v>
      </c>
      <c r="F32" s="258">
        <v>34</v>
      </c>
      <c r="G32" s="1460"/>
      <c r="H32" s="1558" t="s">
        <v>260</v>
      </c>
      <c r="I32" s="1450">
        <v>0</v>
      </c>
    </row>
    <row r="33" spans="1:9" s="29" customFormat="1" ht="15.75" customHeight="1">
      <c r="A33" s="260"/>
      <c r="B33" s="257" t="s">
        <v>222</v>
      </c>
      <c r="C33" s="266">
        <v>10</v>
      </c>
      <c r="D33" s="1460"/>
      <c r="E33" s="1557" t="s">
        <v>225</v>
      </c>
      <c r="F33" s="1446">
        <v>0</v>
      </c>
      <c r="G33" s="1461"/>
      <c r="H33" s="1553"/>
      <c r="I33" s="1451"/>
    </row>
    <row r="34" spans="1:9" s="29" customFormat="1" ht="15.75" customHeight="1">
      <c r="A34" s="260"/>
      <c r="B34" s="262" t="s">
        <v>174</v>
      </c>
      <c r="C34" s="266">
        <v>0</v>
      </c>
      <c r="D34" s="1513"/>
      <c r="E34" s="1534"/>
      <c r="F34" s="1527"/>
      <c r="G34" s="256"/>
      <c r="H34" s="259" t="s">
        <v>913</v>
      </c>
      <c r="I34" s="255">
        <v>0</v>
      </c>
    </row>
    <row r="35" spans="1:9" s="29" customFormat="1" ht="15.75" customHeight="1">
      <c r="A35" s="260"/>
      <c r="B35" s="262" t="s">
        <v>177</v>
      </c>
      <c r="C35" s="266">
        <v>0</v>
      </c>
      <c r="D35" s="268"/>
      <c r="E35" s="262" t="s">
        <v>208</v>
      </c>
      <c r="F35" s="249">
        <v>2</v>
      </c>
      <c r="G35" s="1136"/>
      <c r="H35" s="259" t="s">
        <v>914</v>
      </c>
      <c r="I35" s="1137">
        <v>1</v>
      </c>
    </row>
    <row r="36" spans="1:9" s="29" customFormat="1" ht="15.75" customHeight="1">
      <c r="A36" s="260"/>
      <c r="B36" s="262" t="s">
        <v>180</v>
      </c>
      <c r="C36" s="255">
        <v>0</v>
      </c>
      <c r="D36" s="256"/>
      <c r="E36" s="262" t="s">
        <v>210</v>
      </c>
      <c r="F36" s="258">
        <v>2</v>
      </c>
      <c r="G36" s="256"/>
      <c r="H36" s="259" t="s">
        <v>1161</v>
      </c>
      <c r="I36" s="255">
        <v>0</v>
      </c>
    </row>
    <row r="37" spans="1:9" s="29" customFormat="1" ht="15.75" customHeight="1">
      <c r="A37" s="260"/>
      <c r="B37" s="262" t="s">
        <v>182</v>
      </c>
      <c r="C37" s="255">
        <v>0</v>
      </c>
      <c r="D37" s="256"/>
      <c r="E37" s="262" t="s">
        <v>213</v>
      </c>
      <c r="F37" s="258">
        <v>0</v>
      </c>
      <c r="G37" s="256"/>
      <c r="H37" s="259" t="s">
        <v>916</v>
      </c>
      <c r="I37" s="255">
        <v>0</v>
      </c>
    </row>
    <row r="38" spans="1:9" s="29" customFormat="1" ht="15.75" customHeight="1">
      <c r="A38" s="260"/>
      <c r="B38" s="262" t="s">
        <v>183</v>
      </c>
      <c r="C38" s="255">
        <v>0</v>
      </c>
      <c r="D38" s="256"/>
      <c r="E38" s="262" t="s">
        <v>216</v>
      </c>
      <c r="F38" s="258">
        <v>0</v>
      </c>
      <c r="G38" s="256"/>
      <c r="H38" s="259" t="s">
        <v>1162</v>
      </c>
      <c r="I38" s="255">
        <v>0</v>
      </c>
    </row>
    <row r="39" spans="1:9" s="29" customFormat="1" ht="15.75" customHeight="1">
      <c r="A39" s="253"/>
      <c r="B39" s="254" t="s">
        <v>176</v>
      </c>
      <c r="C39" s="266">
        <v>15</v>
      </c>
      <c r="D39" s="256"/>
      <c r="E39" s="254" t="s">
        <v>152</v>
      </c>
      <c r="F39" s="258">
        <v>67</v>
      </c>
      <c r="G39" s="256"/>
      <c r="H39" s="259" t="s">
        <v>1163</v>
      </c>
      <c r="I39" s="255">
        <v>0</v>
      </c>
    </row>
    <row r="40" spans="1:9" s="29" customFormat="1" ht="15.75" customHeight="1">
      <c r="A40" s="253"/>
      <c r="B40" s="254" t="s">
        <v>173</v>
      </c>
      <c r="C40" s="255">
        <v>11</v>
      </c>
      <c r="D40" s="247"/>
      <c r="E40" s="254" t="s">
        <v>159</v>
      </c>
      <c r="F40" s="258">
        <v>9</v>
      </c>
      <c r="G40" s="256"/>
      <c r="H40" s="259" t="s">
        <v>261</v>
      </c>
      <c r="I40" s="255">
        <v>0</v>
      </c>
    </row>
    <row r="41" spans="1:9" s="29" customFormat="1" ht="15.75" customHeight="1">
      <c r="A41" s="253"/>
      <c r="B41" s="254" t="s">
        <v>242</v>
      </c>
      <c r="C41" s="255">
        <v>1</v>
      </c>
      <c r="D41" s="247"/>
      <c r="E41" s="254" t="s">
        <v>171</v>
      </c>
      <c r="F41" s="263">
        <v>11</v>
      </c>
      <c r="G41" s="256"/>
      <c r="H41" s="259" t="s">
        <v>262</v>
      </c>
      <c r="I41" s="255">
        <v>1</v>
      </c>
    </row>
    <row r="42" spans="1:9" s="29" customFormat="1" ht="15.75" customHeight="1">
      <c r="A42" s="253"/>
      <c r="B42" s="254" t="s">
        <v>251</v>
      </c>
      <c r="C42" s="255">
        <v>7</v>
      </c>
      <c r="D42" s="247"/>
      <c r="E42" s="262" t="s">
        <v>219</v>
      </c>
      <c r="F42" s="263">
        <v>0</v>
      </c>
      <c r="G42" s="1460"/>
      <c r="H42" s="1492" t="s">
        <v>263</v>
      </c>
      <c r="I42" s="1450">
        <v>0</v>
      </c>
    </row>
    <row r="43" spans="1:11" ht="15.75" customHeight="1">
      <c r="A43" s="260"/>
      <c r="B43" s="1138" t="s">
        <v>241</v>
      </c>
      <c r="C43" s="255">
        <v>1</v>
      </c>
      <c r="D43" s="256"/>
      <c r="E43" s="254" t="s">
        <v>199</v>
      </c>
      <c r="F43" s="263">
        <v>5</v>
      </c>
      <c r="G43" s="1537"/>
      <c r="H43" s="1553"/>
      <c r="I43" s="1541"/>
      <c r="J43" s="29"/>
      <c r="K43" s="29"/>
    </row>
    <row r="44" spans="1:11" ht="15.75" customHeight="1">
      <c r="A44" s="260"/>
      <c r="B44" s="257" t="s">
        <v>243</v>
      </c>
      <c r="C44" s="255">
        <v>1</v>
      </c>
      <c r="D44" s="247"/>
      <c r="E44" s="257" t="s">
        <v>235</v>
      </c>
      <c r="F44" s="263">
        <v>1</v>
      </c>
      <c r="G44" s="256"/>
      <c r="H44" s="259" t="s">
        <v>1164</v>
      </c>
      <c r="I44" s="255">
        <v>0</v>
      </c>
      <c r="J44" s="29"/>
      <c r="K44" s="29"/>
    </row>
    <row r="45" spans="1:9" ht="15.75" customHeight="1">
      <c r="A45" s="260"/>
      <c r="B45" s="257" t="s">
        <v>164</v>
      </c>
      <c r="C45" s="266">
        <v>25</v>
      </c>
      <c r="D45" s="256"/>
      <c r="E45" s="254" t="s">
        <v>165</v>
      </c>
      <c r="F45" s="263">
        <v>63</v>
      </c>
      <c r="G45" s="1136"/>
      <c r="H45" s="259" t="s">
        <v>1165</v>
      </c>
      <c r="I45" s="1137">
        <v>0</v>
      </c>
    </row>
    <row r="46" spans="1:9" ht="15.75" customHeight="1">
      <c r="A46" s="264"/>
      <c r="B46" s="269" t="s">
        <v>186</v>
      </c>
      <c r="C46" s="255">
        <v>1</v>
      </c>
      <c r="D46" s="247"/>
      <c r="E46" s="254" t="s">
        <v>196</v>
      </c>
      <c r="F46" s="270">
        <v>3</v>
      </c>
      <c r="G46" s="256"/>
      <c r="H46" s="259" t="s">
        <v>1166</v>
      </c>
      <c r="I46" s="255">
        <v>0</v>
      </c>
    </row>
    <row r="47" spans="1:9" ht="15.75" customHeight="1">
      <c r="A47" s="260"/>
      <c r="B47" s="257" t="s">
        <v>167</v>
      </c>
      <c r="C47" s="255">
        <v>10</v>
      </c>
      <c r="D47" s="247"/>
      <c r="E47" s="254" t="s">
        <v>248</v>
      </c>
      <c r="F47" s="263">
        <v>1</v>
      </c>
      <c r="G47" s="256"/>
      <c r="H47" s="259" t="s">
        <v>1167</v>
      </c>
      <c r="I47" s="255">
        <v>1</v>
      </c>
    </row>
    <row r="48" spans="1:9" ht="13.5" customHeight="1">
      <c r="A48" s="260"/>
      <c r="B48" s="257" t="s">
        <v>170</v>
      </c>
      <c r="C48" s="255">
        <v>7</v>
      </c>
      <c r="D48" s="1139" t="s">
        <v>147</v>
      </c>
      <c r="E48" s="254" t="s">
        <v>1168</v>
      </c>
      <c r="F48" s="263">
        <v>87</v>
      </c>
      <c r="G48" s="256"/>
      <c r="H48" s="259" t="s">
        <v>1169</v>
      </c>
      <c r="I48" s="255">
        <v>0</v>
      </c>
    </row>
    <row r="49" spans="1:9" ht="13.5" customHeight="1">
      <c r="A49" s="260"/>
      <c r="B49" s="257" t="s">
        <v>229</v>
      </c>
      <c r="C49" s="255">
        <v>10</v>
      </c>
      <c r="D49" s="1139"/>
      <c r="E49" s="254" t="s">
        <v>205</v>
      </c>
      <c r="F49" s="263">
        <v>2</v>
      </c>
      <c r="G49" s="256"/>
      <c r="H49" s="262" t="s">
        <v>1170</v>
      </c>
      <c r="I49" s="255">
        <v>0</v>
      </c>
    </row>
    <row r="50" spans="1:9" ht="13.5" customHeight="1">
      <c r="A50" s="260"/>
      <c r="B50" s="262" t="s">
        <v>188</v>
      </c>
      <c r="C50" s="255">
        <v>8</v>
      </c>
      <c r="D50" s="247"/>
      <c r="E50" s="254" t="s">
        <v>209</v>
      </c>
      <c r="F50" s="263">
        <v>31</v>
      </c>
      <c r="G50" s="1460"/>
      <c r="H50" s="1554" t="s">
        <v>929</v>
      </c>
      <c r="I50" s="1450">
        <v>0</v>
      </c>
    </row>
    <row r="51" spans="1:9" ht="12.75" customHeight="1">
      <c r="A51" s="253"/>
      <c r="B51" s="254" t="s">
        <v>189</v>
      </c>
      <c r="C51" s="266">
        <v>17</v>
      </c>
      <c r="D51" s="247"/>
      <c r="E51" s="254" t="s">
        <v>184</v>
      </c>
      <c r="F51" s="263">
        <v>211</v>
      </c>
      <c r="G51" s="1537"/>
      <c r="H51" s="1463"/>
      <c r="I51" s="1555"/>
    </row>
    <row r="52" spans="1:9" ht="12.75" customHeight="1">
      <c r="A52" s="260"/>
      <c r="B52" s="257" t="s">
        <v>178</v>
      </c>
      <c r="C52" s="1140">
        <v>29</v>
      </c>
      <c r="D52" s="247"/>
      <c r="E52" s="254" t="s">
        <v>175</v>
      </c>
      <c r="F52" s="263">
        <v>716</v>
      </c>
      <c r="G52" s="1141"/>
      <c r="H52" s="286" t="s">
        <v>934</v>
      </c>
      <c r="I52" s="273">
        <v>0</v>
      </c>
    </row>
    <row r="53" spans="1:9" ht="12.75" customHeight="1">
      <c r="A53" s="274"/>
      <c r="B53" s="296" t="s">
        <v>296</v>
      </c>
      <c r="C53" s="1142">
        <v>0</v>
      </c>
      <c r="D53" s="277"/>
      <c r="E53" s="296" t="s">
        <v>221</v>
      </c>
      <c r="F53" s="1143">
        <v>3</v>
      </c>
      <c r="G53" s="280"/>
      <c r="H53" s="281"/>
      <c r="I53" s="59"/>
    </row>
    <row r="54" spans="1:9" ht="12.75" customHeight="1">
      <c r="A54" s="1464" t="s">
        <v>256</v>
      </c>
      <c r="B54" s="1467"/>
      <c r="C54" s="306"/>
      <c r="D54" s="1466" t="s">
        <v>256</v>
      </c>
      <c r="E54" s="1467"/>
      <c r="F54" s="307"/>
      <c r="G54" s="1466" t="s">
        <v>256</v>
      </c>
      <c r="H54" s="1467"/>
      <c r="I54" s="284"/>
    </row>
    <row r="55" spans="1:9" ht="12.75" customHeight="1">
      <c r="A55" s="1486"/>
      <c r="B55" s="1484" t="s">
        <v>937</v>
      </c>
      <c r="C55" s="1488">
        <v>0</v>
      </c>
      <c r="D55" s="260"/>
      <c r="E55" s="262" t="s">
        <v>938</v>
      </c>
      <c r="F55" s="285">
        <v>0</v>
      </c>
      <c r="G55" s="238"/>
      <c r="H55" s="288" t="s">
        <v>936</v>
      </c>
      <c r="I55" s="246">
        <v>0</v>
      </c>
    </row>
    <row r="56" spans="1:11" ht="12.75" customHeight="1">
      <c r="A56" s="1449"/>
      <c r="B56" s="1485"/>
      <c r="C56" s="1447"/>
      <c r="D56" s="1460"/>
      <c r="E56" s="1474" t="s">
        <v>939</v>
      </c>
      <c r="F56" s="1446">
        <v>0</v>
      </c>
      <c r="G56" s="256"/>
      <c r="H56" s="262" t="s">
        <v>264</v>
      </c>
      <c r="I56" s="255">
        <v>0</v>
      </c>
      <c r="J56" s="11"/>
      <c r="K56" s="11"/>
    </row>
    <row r="57" spans="1:9" ht="12.75" customHeight="1">
      <c r="A57" s="260"/>
      <c r="B57" s="262" t="s">
        <v>940</v>
      </c>
      <c r="C57" s="290">
        <v>2</v>
      </c>
      <c r="D57" s="1537"/>
      <c r="E57" s="1475"/>
      <c r="F57" s="1527"/>
      <c r="G57" s="287"/>
      <c r="H57" s="262" t="s">
        <v>265</v>
      </c>
      <c r="I57" s="289">
        <v>0</v>
      </c>
    </row>
    <row r="58" spans="1:9" ht="12.75" customHeight="1">
      <c r="A58" s="260"/>
      <c r="B58" s="262" t="s">
        <v>1171</v>
      </c>
      <c r="C58" s="290">
        <v>2</v>
      </c>
      <c r="D58" s="260"/>
      <c r="E58" s="269" t="s">
        <v>944</v>
      </c>
      <c r="F58" s="285">
        <v>0</v>
      </c>
      <c r="G58" s="256"/>
      <c r="H58" s="291" t="s">
        <v>941</v>
      </c>
      <c r="I58" s="255">
        <v>0</v>
      </c>
    </row>
    <row r="59" spans="1:9" ht="12.75" customHeight="1">
      <c r="A59" s="260"/>
      <c r="B59" s="262" t="s">
        <v>946</v>
      </c>
      <c r="C59" s="285">
        <v>0</v>
      </c>
      <c r="D59" s="300"/>
      <c r="E59" s="262" t="s">
        <v>947</v>
      </c>
      <c r="F59" s="258">
        <v>0</v>
      </c>
      <c r="G59" s="256"/>
      <c r="H59" s="262" t="s">
        <v>945</v>
      </c>
      <c r="I59" s="285">
        <v>0</v>
      </c>
    </row>
    <row r="60" spans="1:9" ht="12.75" customHeight="1">
      <c r="A60" s="260"/>
      <c r="B60" s="262" t="s">
        <v>1172</v>
      </c>
      <c r="C60" s="285">
        <v>0</v>
      </c>
      <c r="D60" s="1006"/>
      <c r="E60" s="262" t="s">
        <v>266</v>
      </c>
      <c r="F60" s="1144">
        <v>0</v>
      </c>
      <c r="G60" s="1544"/>
      <c r="H60" s="1546" t="s">
        <v>1173</v>
      </c>
      <c r="I60" s="1547">
        <v>0</v>
      </c>
    </row>
    <row r="61" spans="1:9" ht="12.75" customHeight="1">
      <c r="A61" s="1549"/>
      <c r="B61" s="1484" t="s">
        <v>1174</v>
      </c>
      <c r="C61" s="1446">
        <v>0</v>
      </c>
      <c r="D61" s="256"/>
      <c r="E61" s="262" t="s">
        <v>952</v>
      </c>
      <c r="F61" s="292">
        <v>0</v>
      </c>
      <c r="G61" s="1545"/>
      <c r="H61" s="1546"/>
      <c r="I61" s="1548"/>
    </row>
    <row r="62" spans="1:9" ht="12.75" customHeight="1">
      <c r="A62" s="1550"/>
      <c r="B62" s="1534"/>
      <c r="C62" s="1527"/>
      <c r="D62" s="256"/>
      <c r="E62" s="262" t="s">
        <v>298</v>
      </c>
      <c r="F62" s="290">
        <v>0</v>
      </c>
      <c r="G62" s="1460"/>
      <c r="H62" s="1551" t="s">
        <v>953</v>
      </c>
      <c r="I62" s="1450">
        <v>0</v>
      </c>
    </row>
    <row r="63" spans="1:9" ht="15.75" customHeight="1">
      <c r="A63" s="1448"/>
      <c r="B63" s="1556" t="s">
        <v>955</v>
      </c>
      <c r="C63" s="1446">
        <v>0</v>
      </c>
      <c r="D63" s="256"/>
      <c r="E63" s="262" t="s">
        <v>1175</v>
      </c>
      <c r="F63" s="290">
        <v>0</v>
      </c>
      <c r="G63" s="1461"/>
      <c r="H63" s="1552"/>
      <c r="I63" s="1451"/>
    </row>
    <row r="64" spans="1:9" ht="15.75" customHeight="1">
      <c r="A64" s="1550"/>
      <c r="B64" s="1553"/>
      <c r="C64" s="1527"/>
      <c r="D64" s="256"/>
      <c r="E64" s="262" t="s">
        <v>267</v>
      </c>
      <c r="F64" s="290">
        <v>1</v>
      </c>
      <c r="G64" s="256"/>
      <c r="H64" s="262" t="s">
        <v>957</v>
      </c>
      <c r="I64" s="255">
        <v>0</v>
      </c>
    </row>
    <row r="65" spans="1:9" ht="12.75" customHeight="1">
      <c r="A65" s="260"/>
      <c r="B65" s="262" t="s">
        <v>959</v>
      </c>
      <c r="C65" s="285">
        <v>0</v>
      </c>
      <c r="D65" s="256"/>
      <c r="E65" s="262" t="s">
        <v>960</v>
      </c>
      <c r="F65" s="290">
        <v>1</v>
      </c>
      <c r="G65" s="1136"/>
      <c r="H65" s="262" t="s">
        <v>958</v>
      </c>
      <c r="I65" s="1137">
        <v>0</v>
      </c>
    </row>
    <row r="66" spans="1:9" ht="12.75" customHeight="1">
      <c r="A66" s="260"/>
      <c r="B66" s="262" t="s">
        <v>962</v>
      </c>
      <c r="C66" s="285">
        <v>0</v>
      </c>
      <c r="D66" s="256"/>
      <c r="E66" s="262" t="s">
        <v>963</v>
      </c>
      <c r="F66" s="290">
        <v>1</v>
      </c>
      <c r="G66" s="256"/>
      <c r="H66" s="262" t="s">
        <v>961</v>
      </c>
      <c r="I66" s="255">
        <v>1</v>
      </c>
    </row>
    <row r="67" spans="1:9" ht="12.75" customHeight="1">
      <c r="A67" s="260"/>
      <c r="B67" s="262" t="s">
        <v>1176</v>
      </c>
      <c r="C67" s="285">
        <v>0</v>
      </c>
      <c r="D67" s="256"/>
      <c r="E67" s="262" t="s">
        <v>966</v>
      </c>
      <c r="F67" s="290">
        <v>0</v>
      </c>
      <c r="G67" s="256"/>
      <c r="H67" s="262" t="s">
        <v>964</v>
      </c>
      <c r="I67" s="285">
        <v>0</v>
      </c>
    </row>
    <row r="68" spans="1:9" ht="12.75" customHeight="1">
      <c r="A68" s="260"/>
      <c r="B68" s="1145" t="s">
        <v>1177</v>
      </c>
      <c r="C68" s="285">
        <v>0</v>
      </c>
      <c r="D68" s="256"/>
      <c r="E68" s="262" t="s">
        <v>1178</v>
      </c>
      <c r="F68" s="290">
        <v>2</v>
      </c>
      <c r="G68" s="256"/>
      <c r="H68" s="262" t="s">
        <v>967</v>
      </c>
      <c r="I68" s="285">
        <v>0</v>
      </c>
    </row>
    <row r="69" spans="1:9" ht="12.75" customHeight="1">
      <c r="A69" s="1448"/>
      <c r="B69" s="1556" t="s">
        <v>1179</v>
      </c>
      <c r="C69" s="1446">
        <v>0</v>
      </c>
      <c r="D69" s="256"/>
      <c r="E69" s="262" t="s">
        <v>972</v>
      </c>
      <c r="F69" s="293">
        <v>1</v>
      </c>
      <c r="G69" s="256"/>
      <c r="H69" s="262" t="s">
        <v>970</v>
      </c>
      <c r="I69" s="285">
        <v>0</v>
      </c>
    </row>
    <row r="70" spans="1:9" ht="12.75" customHeight="1">
      <c r="A70" s="1550"/>
      <c r="B70" s="1553"/>
      <c r="C70" s="1527"/>
      <c r="D70" s="1460"/>
      <c r="E70" s="1474" t="s">
        <v>974</v>
      </c>
      <c r="F70" s="1446">
        <v>0</v>
      </c>
      <c r="G70" s="256"/>
      <c r="H70" s="262" t="s">
        <v>973</v>
      </c>
      <c r="I70" s="285">
        <v>1</v>
      </c>
    </row>
    <row r="71" spans="1:9" ht="12.75" customHeight="1">
      <c r="A71" s="260"/>
      <c r="B71" s="261" t="s">
        <v>268</v>
      </c>
      <c r="C71" s="285">
        <v>0</v>
      </c>
      <c r="D71" s="1537"/>
      <c r="E71" s="1475"/>
      <c r="F71" s="1527"/>
      <c r="G71" s="256"/>
      <c r="H71" s="262" t="s">
        <v>975</v>
      </c>
      <c r="I71" s="285">
        <v>0</v>
      </c>
    </row>
    <row r="72" spans="1:11" s="11" customFormat="1" ht="13.5" customHeight="1">
      <c r="A72" s="260"/>
      <c r="B72" s="262" t="s">
        <v>1180</v>
      </c>
      <c r="C72" s="285">
        <v>0</v>
      </c>
      <c r="D72" s="1460"/>
      <c r="E72" s="1484" t="s">
        <v>978</v>
      </c>
      <c r="F72" s="1446">
        <v>0</v>
      </c>
      <c r="G72" s="256"/>
      <c r="H72" s="262" t="s">
        <v>976</v>
      </c>
      <c r="I72" s="285">
        <v>0</v>
      </c>
      <c r="J72" s="60"/>
      <c r="K72" s="60"/>
    </row>
    <row r="73" spans="1:11" s="29" customFormat="1" ht="15.75" customHeight="1">
      <c r="A73" s="260"/>
      <c r="B73" s="261" t="s">
        <v>1181</v>
      </c>
      <c r="C73" s="285">
        <v>0</v>
      </c>
      <c r="D73" s="1537"/>
      <c r="E73" s="1559"/>
      <c r="F73" s="1527"/>
      <c r="G73" s="1460"/>
      <c r="H73" s="1478" t="s">
        <v>1182</v>
      </c>
      <c r="I73" s="1450">
        <v>0</v>
      </c>
      <c r="J73" s="60"/>
      <c r="K73" s="60"/>
    </row>
    <row r="74" spans="1:9" ht="12.75" customHeight="1">
      <c r="A74" s="260"/>
      <c r="B74" s="262" t="s">
        <v>981</v>
      </c>
      <c r="C74" s="285">
        <v>6</v>
      </c>
      <c r="D74" s="1006"/>
      <c r="E74" s="262" t="s">
        <v>982</v>
      </c>
      <c r="F74" s="1004">
        <v>0</v>
      </c>
      <c r="G74" s="1537"/>
      <c r="H74" s="1477"/>
      <c r="I74" s="1541"/>
    </row>
    <row r="75" spans="1:9" ht="12.75" customHeight="1">
      <c r="A75" s="260"/>
      <c r="B75" s="262" t="s">
        <v>984</v>
      </c>
      <c r="C75" s="285">
        <v>0</v>
      </c>
      <c r="D75" s="256"/>
      <c r="E75" s="262" t="s">
        <v>985</v>
      </c>
      <c r="F75" s="258">
        <v>3</v>
      </c>
      <c r="G75" s="256"/>
      <c r="H75" s="262" t="s">
        <v>983</v>
      </c>
      <c r="I75" s="255">
        <v>0</v>
      </c>
    </row>
    <row r="76" spans="1:11" ht="12.75" customHeight="1">
      <c r="A76" s="260"/>
      <c r="B76" s="262" t="s">
        <v>987</v>
      </c>
      <c r="C76" s="294">
        <v>0</v>
      </c>
      <c r="D76" s="1136"/>
      <c r="E76" s="262" t="s">
        <v>988</v>
      </c>
      <c r="F76" s="1004">
        <v>0</v>
      </c>
      <c r="G76" s="1136"/>
      <c r="H76" s="262" t="s">
        <v>986</v>
      </c>
      <c r="I76" s="255">
        <v>19</v>
      </c>
      <c r="J76" s="11"/>
      <c r="K76" s="11"/>
    </row>
    <row r="77" spans="1:11" ht="12.75" customHeight="1">
      <c r="A77" s="260"/>
      <c r="B77" s="261" t="s">
        <v>990</v>
      </c>
      <c r="C77" s="255">
        <v>2</v>
      </c>
      <c r="D77" s="256"/>
      <c r="E77" s="262" t="s">
        <v>991</v>
      </c>
      <c r="F77" s="290">
        <v>2</v>
      </c>
      <c r="G77" s="256"/>
      <c r="H77" s="262" t="s">
        <v>989</v>
      </c>
      <c r="I77" s="285">
        <v>0</v>
      </c>
      <c r="J77" s="29"/>
      <c r="K77" s="29"/>
    </row>
    <row r="78" spans="1:9" ht="12.75" customHeight="1">
      <c r="A78" s="1448"/>
      <c r="B78" s="1484" t="s">
        <v>993</v>
      </c>
      <c r="C78" s="1446">
        <v>2</v>
      </c>
      <c r="D78" s="256"/>
      <c r="E78" s="262" t="s">
        <v>994</v>
      </c>
      <c r="F78" s="290">
        <v>0</v>
      </c>
      <c r="G78" s="256"/>
      <c r="H78" s="262" t="s">
        <v>1183</v>
      </c>
      <c r="I78" s="285">
        <v>0</v>
      </c>
    </row>
    <row r="79" spans="1:9" ht="12.75" customHeight="1">
      <c r="A79" s="1550"/>
      <c r="B79" s="1534"/>
      <c r="C79" s="1527"/>
      <c r="D79" s="256"/>
      <c r="E79" s="262" t="s">
        <v>996</v>
      </c>
      <c r="F79" s="290">
        <v>1</v>
      </c>
      <c r="G79" s="256"/>
      <c r="H79" s="261" t="s">
        <v>995</v>
      </c>
      <c r="I79" s="285">
        <v>3</v>
      </c>
    </row>
    <row r="80" spans="1:9" ht="12.75" customHeight="1">
      <c r="A80" s="260"/>
      <c r="B80" s="262" t="s">
        <v>997</v>
      </c>
      <c r="C80" s="285">
        <v>2</v>
      </c>
      <c r="D80" s="256"/>
      <c r="E80" s="262" t="s">
        <v>270</v>
      </c>
      <c r="F80" s="290">
        <v>1</v>
      </c>
      <c r="G80" s="256"/>
      <c r="H80" s="261" t="s">
        <v>269</v>
      </c>
      <c r="I80" s="285">
        <v>0</v>
      </c>
    </row>
    <row r="81" spans="1:9" ht="12.75" customHeight="1">
      <c r="A81" s="260"/>
      <c r="B81" s="262" t="s">
        <v>999</v>
      </c>
      <c r="C81" s="285">
        <v>0</v>
      </c>
      <c r="D81" s="256"/>
      <c r="E81" s="262" t="s">
        <v>271</v>
      </c>
      <c r="F81" s="290">
        <v>62</v>
      </c>
      <c r="G81" s="256"/>
      <c r="H81" s="261" t="s">
        <v>998</v>
      </c>
      <c r="I81" s="285">
        <v>1</v>
      </c>
    </row>
    <row r="82" spans="1:9" ht="12.75" customHeight="1">
      <c r="A82" s="260"/>
      <c r="B82" s="262" t="s">
        <v>1001</v>
      </c>
      <c r="C82" s="285">
        <v>0</v>
      </c>
      <c r="D82" s="256"/>
      <c r="E82" s="262" t="s">
        <v>273</v>
      </c>
      <c r="F82" s="290">
        <v>1</v>
      </c>
      <c r="G82" s="256"/>
      <c r="H82" s="262" t="s">
        <v>272</v>
      </c>
      <c r="I82" s="285">
        <v>1</v>
      </c>
    </row>
    <row r="83" spans="1:9" ht="12.75" customHeight="1">
      <c r="A83" s="260"/>
      <c r="B83" s="262" t="s">
        <v>1003</v>
      </c>
      <c r="C83" s="285">
        <v>0</v>
      </c>
      <c r="D83" s="256"/>
      <c r="E83" s="262" t="s">
        <v>1004</v>
      </c>
      <c r="F83" s="290">
        <v>0</v>
      </c>
      <c r="G83" s="256"/>
      <c r="H83" s="1135" t="s">
        <v>1002</v>
      </c>
      <c r="I83" s="285">
        <v>0</v>
      </c>
    </row>
    <row r="84" spans="1:9" ht="12.75" customHeight="1">
      <c r="A84" s="260"/>
      <c r="B84" s="262" t="s">
        <v>1006</v>
      </c>
      <c r="C84" s="285">
        <v>5</v>
      </c>
      <c r="D84" s="256"/>
      <c r="E84" s="262" t="s">
        <v>1007</v>
      </c>
      <c r="F84" s="290">
        <v>0</v>
      </c>
      <c r="G84" s="1460"/>
      <c r="H84" s="1470" t="s">
        <v>1005</v>
      </c>
      <c r="I84" s="1450">
        <v>0</v>
      </c>
    </row>
    <row r="85" spans="1:9" ht="12.75" customHeight="1">
      <c r="A85" s="260"/>
      <c r="B85" s="262" t="s">
        <v>1008</v>
      </c>
      <c r="C85" s="285">
        <v>0</v>
      </c>
      <c r="D85" s="256"/>
      <c r="E85" s="262" t="s">
        <v>1009</v>
      </c>
      <c r="F85" s="1146">
        <v>1</v>
      </c>
      <c r="G85" s="1537"/>
      <c r="H85" s="1471"/>
      <c r="I85" s="1541"/>
    </row>
    <row r="86" spans="1:9" ht="12.75" customHeight="1">
      <c r="A86" s="260"/>
      <c r="B86" s="262" t="s">
        <v>1011</v>
      </c>
      <c r="C86" s="285">
        <v>0</v>
      </c>
      <c r="D86" s="256"/>
      <c r="E86" s="262" t="s">
        <v>1012</v>
      </c>
      <c r="F86" s="1146">
        <v>1</v>
      </c>
      <c r="G86" s="1460"/>
      <c r="H86" s="1476" t="s">
        <v>1010</v>
      </c>
      <c r="I86" s="1450">
        <v>1</v>
      </c>
    </row>
    <row r="87" spans="1:9" ht="12.75" customHeight="1">
      <c r="A87" s="260"/>
      <c r="B87" s="262" t="s">
        <v>1013</v>
      </c>
      <c r="C87" s="285">
        <v>0</v>
      </c>
      <c r="D87" s="256"/>
      <c r="E87" s="262" t="s">
        <v>1014</v>
      </c>
      <c r="F87" s="1146">
        <v>0</v>
      </c>
      <c r="G87" s="1461"/>
      <c r="H87" s="1477"/>
      <c r="I87" s="1451"/>
    </row>
    <row r="88" spans="1:9" ht="12.75" customHeight="1">
      <c r="A88" s="260"/>
      <c r="B88" s="262" t="s">
        <v>1142</v>
      </c>
      <c r="C88" s="285">
        <v>5</v>
      </c>
      <c r="D88" s="1460"/>
      <c r="E88" s="1474" t="s">
        <v>1017</v>
      </c>
      <c r="F88" s="1446">
        <v>1</v>
      </c>
      <c r="G88" s="1460"/>
      <c r="H88" s="1472" t="s">
        <v>1141</v>
      </c>
      <c r="I88" s="1450">
        <v>2</v>
      </c>
    </row>
    <row r="89" spans="1:9" ht="12.75" customHeight="1">
      <c r="A89" s="260"/>
      <c r="B89" s="261" t="s">
        <v>1018</v>
      </c>
      <c r="C89" s="285">
        <v>0</v>
      </c>
      <c r="D89" s="1537"/>
      <c r="E89" s="1475"/>
      <c r="F89" s="1527"/>
      <c r="G89" s="1461"/>
      <c r="H89" s="1473"/>
      <c r="I89" s="1451"/>
    </row>
    <row r="90" spans="1:9" ht="12.75" customHeight="1">
      <c r="A90" s="260"/>
      <c r="B90" s="262" t="s">
        <v>1019</v>
      </c>
      <c r="C90" s="285">
        <v>0</v>
      </c>
      <c r="D90" s="256"/>
      <c r="E90" s="262" t="s">
        <v>1020</v>
      </c>
      <c r="F90" s="290">
        <v>0</v>
      </c>
      <c r="G90" s="256"/>
      <c r="H90" s="295" t="s">
        <v>274</v>
      </c>
      <c r="I90" s="255">
        <v>0</v>
      </c>
    </row>
    <row r="91" spans="1:9" ht="12.75" customHeight="1">
      <c r="A91" s="260"/>
      <c r="B91" s="262" t="s">
        <v>1022</v>
      </c>
      <c r="C91" s="285">
        <v>0</v>
      </c>
      <c r="D91" s="256"/>
      <c r="E91" s="262" t="s">
        <v>1023</v>
      </c>
      <c r="F91" s="258">
        <v>0</v>
      </c>
      <c r="G91" s="1136"/>
      <c r="H91" s="262" t="s">
        <v>1021</v>
      </c>
      <c r="I91" s="1137">
        <v>0</v>
      </c>
    </row>
    <row r="92" spans="1:9" ht="12.75" customHeight="1">
      <c r="A92" s="260"/>
      <c r="B92" s="262" t="s">
        <v>1025</v>
      </c>
      <c r="C92" s="285">
        <v>0</v>
      </c>
      <c r="D92" s="1136"/>
      <c r="E92" s="262" t="s">
        <v>1026</v>
      </c>
      <c r="F92" s="1144">
        <v>0</v>
      </c>
      <c r="G92" s="256"/>
      <c r="H92" s="261" t="s">
        <v>1143</v>
      </c>
      <c r="I92" s="285">
        <v>0</v>
      </c>
    </row>
    <row r="93" spans="1:9" ht="12.75" customHeight="1">
      <c r="A93" s="260"/>
      <c r="B93" s="262" t="s">
        <v>1144</v>
      </c>
      <c r="C93" s="285">
        <v>0</v>
      </c>
      <c r="D93" s="256"/>
      <c r="E93" s="262" t="s">
        <v>1029</v>
      </c>
      <c r="F93" s="290">
        <v>0</v>
      </c>
      <c r="G93" s="256"/>
      <c r="H93" s="262" t="s">
        <v>1027</v>
      </c>
      <c r="I93" s="285">
        <v>0</v>
      </c>
    </row>
    <row r="94" spans="1:9" ht="12.75" customHeight="1">
      <c r="A94" s="260"/>
      <c r="B94" s="262" t="s">
        <v>1031</v>
      </c>
      <c r="C94" s="285">
        <v>0</v>
      </c>
      <c r="D94" s="1460"/>
      <c r="E94" s="1551" t="s">
        <v>1145</v>
      </c>
      <c r="F94" s="1446">
        <v>0</v>
      </c>
      <c r="G94" s="256"/>
      <c r="H94" s="262" t="s">
        <v>1030</v>
      </c>
      <c r="I94" s="285">
        <v>0</v>
      </c>
    </row>
    <row r="95" spans="1:9" ht="12.75" customHeight="1">
      <c r="A95" s="260"/>
      <c r="B95" s="262" t="s">
        <v>1034</v>
      </c>
      <c r="C95" s="285">
        <v>0</v>
      </c>
      <c r="D95" s="1537"/>
      <c r="E95" s="1552"/>
      <c r="F95" s="1527"/>
      <c r="G95" s="256"/>
      <c r="H95" s="262" t="s">
        <v>1033</v>
      </c>
      <c r="I95" s="285">
        <v>0</v>
      </c>
    </row>
    <row r="96" spans="1:9" ht="12.75" customHeight="1">
      <c r="A96" s="260"/>
      <c r="B96" s="262" t="s">
        <v>1036</v>
      </c>
      <c r="C96" s="285">
        <v>0</v>
      </c>
      <c r="D96" s="256"/>
      <c r="E96" s="262" t="s">
        <v>275</v>
      </c>
      <c r="F96" s="290">
        <v>0</v>
      </c>
      <c r="G96" s="256" t="s">
        <v>147</v>
      </c>
      <c r="H96" s="1135" t="s">
        <v>1184</v>
      </c>
      <c r="I96" s="285">
        <v>0</v>
      </c>
    </row>
    <row r="97" spans="1:9" ht="12.75" customHeight="1">
      <c r="A97" s="260"/>
      <c r="B97" s="262" t="s">
        <v>1038</v>
      </c>
      <c r="C97" s="285">
        <v>0</v>
      </c>
      <c r="D97" s="300"/>
      <c r="E97" s="262" t="s">
        <v>1039</v>
      </c>
      <c r="F97" s="258">
        <v>0</v>
      </c>
      <c r="G97" s="256"/>
      <c r="H97" s="262" t="s">
        <v>1037</v>
      </c>
      <c r="I97" s="285">
        <v>0</v>
      </c>
    </row>
    <row r="98" spans="1:9" ht="12.75" customHeight="1">
      <c r="A98" s="260"/>
      <c r="B98" s="262" t="s">
        <v>1041</v>
      </c>
      <c r="C98" s="285">
        <v>0</v>
      </c>
      <c r="D98" s="1136"/>
      <c r="E98" s="295" t="s">
        <v>276</v>
      </c>
      <c r="F98" s="1144">
        <v>0</v>
      </c>
      <c r="H98" s="262" t="s">
        <v>1040</v>
      </c>
      <c r="I98" s="285">
        <v>0</v>
      </c>
    </row>
    <row r="99" spans="1:9" ht="12.75" customHeight="1">
      <c r="A99" s="260"/>
      <c r="B99" s="262" t="s">
        <v>1044</v>
      </c>
      <c r="C99" s="285">
        <v>0</v>
      </c>
      <c r="D99" s="256"/>
      <c r="E99" s="262" t="s">
        <v>1146</v>
      </c>
      <c r="F99" s="290">
        <v>2</v>
      </c>
      <c r="G99" s="1460"/>
      <c r="H99" s="1470" t="s">
        <v>1043</v>
      </c>
      <c r="I99" s="1450">
        <v>0</v>
      </c>
    </row>
    <row r="100" spans="1:9" ht="12.75" customHeight="1">
      <c r="A100" s="260"/>
      <c r="B100" s="262" t="s">
        <v>1046</v>
      </c>
      <c r="C100" s="285">
        <v>0</v>
      </c>
      <c r="D100" s="256"/>
      <c r="E100" s="262" t="s">
        <v>1047</v>
      </c>
      <c r="F100" s="290">
        <v>0</v>
      </c>
      <c r="G100" s="1537"/>
      <c r="H100" s="1471"/>
      <c r="I100" s="1541"/>
    </row>
    <row r="101" spans="1:9" ht="12.75" customHeight="1">
      <c r="A101" s="260"/>
      <c r="B101" s="262" t="s">
        <v>1049</v>
      </c>
      <c r="C101" s="285">
        <v>0</v>
      </c>
      <c r="D101" s="256"/>
      <c r="E101" s="262" t="s">
        <v>1050</v>
      </c>
      <c r="F101" s="290">
        <v>2</v>
      </c>
      <c r="G101" s="256"/>
      <c r="H101" s="261" t="s">
        <v>1048</v>
      </c>
      <c r="I101" s="255">
        <v>0</v>
      </c>
    </row>
    <row r="102" spans="1:9" ht="12.75" customHeight="1">
      <c r="A102" s="260"/>
      <c r="B102" s="262" t="s">
        <v>1052</v>
      </c>
      <c r="C102" s="285">
        <v>0</v>
      </c>
      <c r="D102" s="256"/>
      <c r="E102" s="262" t="s">
        <v>1147</v>
      </c>
      <c r="F102" s="290">
        <v>0</v>
      </c>
      <c r="G102" s="1136"/>
      <c r="H102" s="261" t="s">
        <v>1051</v>
      </c>
      <c r="I102" s="1137">
        <v>0</v>
      </c>
    </row>
    <row r="103" spans="1:9" ht="12.75" customHeight="1">
      <c r="A103" s="260"/>
      <c r="B103" s="262" t="s">
        <v>1055</v>
      </c>
      <c r="C103" s="285">
        <v>0</v>
      </c>
      <c r="D103" s="256"/>
      <c r="E103" s="262" t="s">
        <v>1056</v>
      </c>
      <c r="F103" s="290">
        <v>0</v>
      </c>
      <c r="G103" s="256"/>
      <c r="H103" s="262" t="s">
        <v>1054</v>
      </c>
      <c r="I103" s="285">
        <v>0</v>
      </c>
    </row>
    <row r="104" spans="1:9" ht="12.75" customHeight="1">
      <c r="A104" s="260"/>
      <c r="B104" s="262" t="s">
        <v>1058</v>
      </c>
      <c r="C104" s="285">
        <v>1</v>
      </c>
      <c r="D104" s="256"/>
      <c r="E104" s="262" t="s">
        <v>1059</v>
      </c>
      <c r="F104" s="290">
        <v>0</v>
      </c>
      <c r="G104" s="256"/>
      <c r="H104" s="262" t="s">
        <v>1057</v>
      </c>
      <c r="I104" s="285">
        <v>0</v>
      </c>
    </row>
    <row r="105" spans="1:9" ht="12.75" customHeight="1">
      <c r="A105" s="260"/>
      <c r="B105" s="262" t="s">
        <v>277</v>
      </c>
      <c r="C105" s="285">
        <v>0</v>
      </c>
      <c r="D105" s="256"/>
      <c r="E105" s="262" t="s">
        <v>278</v>
      </c>
      <c r="F105" s="290">
        <v>0</v>
      </c>
      <c r="G105" s="256"/>
      <c r="H105" s="262" t="s">
        <v>1060</v>
      </c>
      <c r="I105" s="285">
        <v>0</v>
      </c>
    </row>
    <row r="106" spans="1:9" ht="12.75" customHeight="1">
      <c r="A106" s="260"/>
      <c r="B106" s="262" t="s">
        <v>1148</v>
      </c>
      <c r="C106" s="285">
        <v>1</v>
      </c>
      <c r="D106" s="256"/>
      <c r="E106" s="262" t="s">
        <v>1063</v>
      </c>
      <c r="F106" s="290">
        <v>0</v>
      </c>
      <c r="G106" s="256"/>
      <c r="H106" s="262" t="s">
        <v>1061</v>
      </c>
      <c r="I106" s="285">
        <v>0</v>
      </c>
    </row>
    <row r="107" spans="1:9" ht="12.75" customHeight="1">
      <c r="A107" s="260"/>
      <c r="B107" s="262" t="s">
        <v>1065</v>
      </c>
      <c r="C107" s="285">
        <v>0</v>
      </c>
      <c r="D107" s="256"/>
      <c r="E107" s="262" t="s">
        <v>1066</v>
      </c>
      <c r="F107" s="290">
        <v>0</v>
      </c>
      <c r="G107" s="256"/>
      <c r="H107" s="262" t="s">
        <v>1064</v>
      </c>
      <c r="I107" s="285">
        <v>0</v>
      </c>
    </row>
    <row r="108" spans="1:9" ht="12.75" customHeight="1">
      <c r="A108" s="260"/>
      <c r="B108" s="262" t="s">
        <v>1068</v>
      </c>
      <c r="C108" s="285">
        <v>0</v>
      </c>
      <c r="D108" s="256"/>
      <c r="E108" s="262" t="s">
        <v>1069</v>
      </c>
      <c r="F108" s="290">
        <v>0</v>
      </c>
      <c r="G108" s="256"/>
      <c r="H108" s="262" t="s">
        <v>1067</v>
      </c>
      <c r="I108" s="285">
        <v>0</v>
      </c>
    </row>
    <row r="109" spans="1:9" ht="12.75" customHeight="1">
      <c r="A109" s="260"/>
      <c r="B109" s="262" t="s">
        <v>1071</v>
      </c>
      <c r="C109" s="285">
        <v>0</v>
      </c>
      <c r="D109" s="1460"/>
      <c r="E109" s="1462" t="s">
        <v>1149</v>
      </c>
      <c r="F109" s="1446">
        <v>0</v>
      </c>
      <c r="G109" s="256"/>
      <c r="H109" s="261" t="s">
        <v>1070</v>
      </c>
      <c r="I109" s="285">
        <v>1</v>
      </c>
    </row>
    <row r="110" spans="1:9" ht="12.75" customHeight="1">
      <c r="A110" s="260"/>
      <c r="B110" s="262" t="s">
        <v>1074</v>
      </c>
      <c r="C110" s="285">
        <v>1</v>
      </c>
      <c r="D110" s="1537"/>
      <c r="E110" s="1463"/>
      <c r="F110" s="1527"/>
      <c r="G110" s="256"/>
      <c r="H110" s="261" t="s">
        <v>1073</v>
      </c>
      <c r="I110" s="285">
        <v>2</v>
      </c>
    </row>
    <row r="111" spans="1:9" ht="12.75" customHeight="1">
      <c r="A111" s="260"/>
      <c r="B111" s="262" t="s">
        <v>1075</v>
      </c>
      <c r="C111" s="285">
        <v>1</v>
      </c>
      <c r="D111" s="256"/>
      <c r="E111" s="262" t="s">
        <v>1069</v>
      </c>
      <c r="F111" s="290">
        <v>0</v>
      </c>
      <c r="G111" s="256"/>
      <c r="H111" s="262" t="s">
        <v>279</v>
      </c>
      <c r="I111" s="285">
        <v>0</v>
      </c>
    </row>
    <row r="112" spans="1:9" ht="12.75" customHeight="1">
      <c r="A112" s="260"/>
      <c r="B112" s="262" t="s">
        <v>1077</v>
      </c>
      <c r="C112" s="290">
        <v>0</v>
      </c>
      <c r="D112" s="256"/>
      <c r="E112" s="262" t="s">
        <v>280</v>
      </c>
      <c r="F112" s="290">
        <v>0</v>
      </c>
      <c r="G112" s="256"/>
      <c r="H112" s="262" t="s">
        <v>1076</v>
      </c>
      <c r="I112" s="285">
        <v>0</v>
      </c>
    </row>
    <row r="113" spans="1:9" ht="12.75" customHeight="1">
      <c r="A113" s="265"/>
      <c r="B113" s="1131" t="s">
        <v>930</v>
      </c>
      <c r="C113" s="1147">
        <v>0</v>
      </c>
      <c r="D113" s="1136"/>
      <c r="E113" s="1148" t="s">
        <v>281</v>
      </c>
      <c r="F113" s="290">
        <v>0</v>
      </c>
      <c r="G113" s="256"/>
      <c r="H113" s="1148" t="s">
        <v>1078</v>
      </c>
      <c r="I113" s="285">
        <v>0</v>
      </c>
    </row>
    <row r="114" spans="1:9" ht="13.5">
      <c r="A114" s="260"/>
      <c r="B114" s="262" t="s">
        <v>932</v>
      </c>
      <c r="C114" s="285">
        <v>0</v>
      </c>
      <c r="D114" s="256"/>
      <c r="E114" s="1131" t="s">
        <v>931</v>
      </c>
      <c r="F114" s="290">
        <v>0</v>
      </c>
      <c r="G114" s="256"/>
      <c r="H114" s="1131" t="s">
        <v>1079</v>
      </c>
      <c r="I114" s="285">
        <v>0</v>
      </c>
    </row>
    <row r="115" spans="1:9" ht="13.5">
      <c r="A115" s="274"/>
      <c r="B115" s="296" t="s">
        <v>935</v>
      </c>
      <c r="C115" s="297">
        <v>0</v>
      </c>
      <c r="D115" s="271"/>
      <c r="E115" s="296" t="s">
        <v>933</v>
      </c>
      <c r="F115" s="298">
        <v>0</v>
      </c>
      <c r="G115" s="271"/>
      <c r="H115" s="296" t="s">
        <v>1080</v>
      </c>
      <c r="I115" s="297">
        <v>13</v>
      </c>
    </row>
    <row r="116" spans="1:9" ht="13.5">
      <c r="A116" s="1464" t="s">
        <v>256</v>
      </c>
      <c r="B116" s="1465"/>
      <c r="C116" s="282"/>
      <c r="D116" s="1466" t="s">
        <v>256</v>
      </c>
      <c r="E116" s="1467"/>
      <c r="F116" s="308"/>
      <c r="G116" s="1464" t="s">
        <v>256</v>
      </c>
      <c r="H116" s="1467"/>
      <c r="I116" s="284"/>
    </row>
    <row r="117" spans="1:9" ht="13.5">
      <c r="A117" s="260" t="s">
        <v>129</v>
      </c>
      <c r="B117" s="1149" t="s">
        <v>1185</v>
      </c>
      <c r="C117" s="240">
        <v>0</v>
      </c>
      <c r="D117" s="1150" t="s">
        <v>129</v>
      </c>
      <c r="E117" s="254" t="s">
        <v>1186</v>
      </c>
      <c r="F117" s="258">
        <v>0</v>
      </c>
      <c r="G117" s="1536"/>
      <c r="H117" s="1538" t="s">
        <v>282</v>
      </c>
      <c r="I117" s="1540">
        <v>3</v>
      </c>
    </row>
    <row r="118" spans="1:9" ht="13.5">
      <c r="A118" s="260" t="s">
        <v>129</v>
      </c>
      <c r="B118" s="1149" t="s">
        <v>1187</v>
      </c>
      <c r="C118" s="258">
        <v>0</v>
      </c>
      <c r="D118" s="1150" t="s">
        <v>129</v>
      </c>
      <c r="E118" s="254" t="s">
        <v>1188</v>
      </c>
      <c r="F118" s="258">
        <v>0</v>
      </c>
      <c r="G118" s="1537"/>
      <c r="H118" s="1539"/>
      <c r="I118" s="1541"/>
    </row>
    <row r="119" spans="1:9" ht="13.5">
      <c r="A119" s="260" t="s">
        <v>129</v>
      </c>
      <c r="B119" s="254" t="s">
        <v>1189</v>
      </c>
      <c r="C119" s="258">
        <v>0</v>
      </c>
      <c r="D119" s="1150" t="s">
        <v>129</v>
      </c>
      <c r="E119" s="254" t="s">
        <v>1190</v>
      </c>
      <c r="F119" s="258">
        <v>0</v>
      </c>
      <c r="G119" s="256"/>
      <c r="H119" s="254" t="s">
        <v>285</v>
      </c>
      <c r="I119" s="285">
        <v>7</v>
      </c>
    </row>
    <row r="120" spans="1:9" ht="13.5">
      <c r="A120" s="260" t="s">
        <v>129</v>
      </c>
      <c r="B120" s="254" t="s">
        <v>1191</v>
      </c>
      <c r="C120" s="258">
        <v>0</v>
      </c>
      <c r="D120" s="1508" t="s">
        <v>129</v>
      </c>
      <c r="E120" s="1530" t="s">
        <v>1192</v>
      </c>
      <c r="F120" s="1446">
        <v>0</v>
      </c>
      <c r="G120" s="247"/>
      <c r="H120" s="254" t="s">
        <v>143</v>
      </c>
      <c r="I120" s="285">
        <v>7</v>
      </c>
    </row>
    <row r="121" spans="1:9" ht="13.5">
      <c r="A121" s="260" t="s">
        <v>129</v>
      </c>
      <c r="B121" s="254" t="s">
        <v>1193</v>
      </c>
      <c r="C121" s="258">
        <v>0</v>
      </c>
      <c r="D121" s="1542"/>
      <c r="E121" s="1543"/>
      <c r="F121" s="1535"/>
      <c r="G121" s="247"/>
      <c r="H121" s="254" t="s">
        <v>168</v>
      </c>
      <c r="I121" s="285">
        <v>1</v>
      </c>
    </row>
    <row r="122" spans="1:9" ht="13.5">
      <c r="A122" s="260" t="s">
        <v>129</v>
      </c>
      <c r="B122" s="254" t="s">
        <v>1194</v>
      </c>
      <c r="C122" s="258">
        <v>0</v>
      </c>
      <c r="D122" s="1150" t="s">
        <v>129</v>
      </c>
      <c r="E122" s="254" t="s">
        <v>1195</v>
      </c>
      <c r="F122" s="290">
        <v>0</v>
      </c>
      <c r="G122" s="247"/>
      <c r="H122" s="254" t="s">
        <v>287</v>
      </c>
      <c r="I122" s="285">
        <v>1</v>
      </c>
    </row>
    <row r="123" spans="1:9" ht="13.5" customHeight="1">
      <c r="A123" s="260" t="s">
        <v>129</v>
      </c>
      <c r="B123" s="301" t="s">
        <v>1196</v>
      </c>
      <c r="C123" s="258">
        <v>0</v>
      </c>
      <c r="D123" s="1150" t="s">
        <v>129</v>
      </c>
      <c r="E123" s="262" t="s">
        <v>1197</v>
      </c>
      <c r="F123" s="290">
        <v>1</v>
      </c>
      <c r="G123" s="247"/>
      <c r="H123" s="254" t="s">
        <v>179</v>
      </c>
      <c r="I123" s="255">
        <v>1</v>
      </c>
    </row>
    <row r="124" spans="1:9" ht="13.5">
      <c r="A124" s="1150" t="s">
        <v>129</v>
      </c>
      <c r="B124" s="1151" t="s">
        <v>1198</v>
      </c>
      <c r="C124" s="258">
        <v>0</v>
      </c>
      <c r="D124" s="1150" t="s">
        <v>129</v>
      </c>
      <c r="E124" s="254" t="s">
        <v>1199</v>
      </c>
      <c r="F124" s="290">
        <v>0</v>
      </c>
      <c r="G124" s="247"/>
      <c r="H124" s="254" t="s">
        <v>192</v>
      </c>
      <c r="I124" s="289">
        <v>14</v>
      </c>
    </row>
    <row r="125" spans="1:10" ht="13.5">
      <c r="A125" s="1508" t="s">
        <v>129</v>
      </c>
      <c r="B125" s="1530" t="s">
        <v>1200</v>
      </c>
      <c r="C125" s="1532">
        <v>0</v>
      </c>
      <c r="D125" s="1533"/>
      <c r="E125" s="1530" t="s">
        <v>284</v>
      </c>
      <c r="F125" s="1446">
        <v>2</v>
      </c>
      <c r="H125" s="248" t="s">
        <v>131</v>
      </c>
      <c r="I125" s="255">
        <v>6</v>
      </c>
      <c r="J125" s="309"/>
    </row>
    <row r="126" spans="1:9" ht="13.5">
      <c r="A126" s="1524"/>
      <c r="B126" s="1531"/>
      <c r="C126" s="1527"/>
      <c r="D126" s="1512"/>
      <c r="E126" s="1534"/>
      <c r="F126" s="1535"/>
      <c r="G126" s="267"/>
      <c r="H126" s="301" t="s">
        <v>283</v>
      </c>
      <c r="I126" s="285">
        <v>0</v>
      </c>
    </row>
    <row r="127" spans="1:9" ht="13.5">
      <c r="A127" s="1150" t="s">
        <v>129</v>
      </c>
      <c r="B127" s="1152" t="s">
        <v>1201</v>
      </c>
      <c r="C127" s="1144">
        <v>0</v>
      </c>
      <c r="D127" s="256"/>
      <c r="E127" s="254" t="s">
        <v>1082</v>
      </c>
      <c r="F127" s="302">
        <v>4</v>
      </c>
      <c r="G127" s="267"/>
      <c r="H127" s="254" t="s">
        <v>195</v>
      </c>
      <c r="I127" s="285">
        <v>29</v>
      </c>
    </row>
    <row r="128" spans="1:9" ht="13.5">
      <c r="A128" s="1150" t="s">
        <v>129</v>
      </c>
      <c r="B128" s="248" t="s">
        <v>1202</v>
      </c>
      <c r="C128" s="1144">
        <v>0</v>
      </c>
      <c r="D128" s="1153"/>
      <c r="E128" s="254" t="s">
        <v>286</v>
      </c>
      <c r="F128" s="290">
        <v>3</v>
      </c>
      <c r="G128" s="267"/>
      <c r="H128" s="254" t="s">
        <v>211</v>
      </c>
      <c r="I128" s="285">
        <v>1</v>
      </c>
    </row>
    <row r="129" spans="1:9" ht="13.5">
      <c r="A129" s="1150" t="s">
        <v>129</v>
      </c>
      <c r="B129" s="1149" t="s">
        <v>1203</v>
      </c>
      <c r="C129" s="1144">
        <v>0</v>
      </c>
      <c r="D129" s="1154"/>
      <c r="E129" s="254" t="s">
        <v>190</v>
      </c>
      <c r="F129" s="290">
        <v>2</v>
      </c>
      <c r="G129" s="267"/>
      <c r="H129" s="262" t="s">
        <v>238</v>
      </c>
      <c r="I129" s="285">
        <v>1</v>
      </c>
    </row>
    <row r="130" spans="1:9" ht="13.5">
      <c r="A130" s="1508" t="s">
        <v>129</v>
      </c>
      <c r="B130" s="1525" t="s">
        <v>1204</v>
      </c>
      <c r="C130" s="1446">
        <v>0</v>
      </c>
      <c r="D130" s="1154"/>
      <c r="E130" s="254" t="s">
        <v>217</v>
      </c>
      <c r="F130" s="290">
        <v>0</v>
      </c>
      <c r="G130" s="267"/>
      <c r="H130" s="254" t="s">
        <v>249</v>
      </c>
      <c r="I130" s="285">
        <v>0</v>
      </c>
    </row>
    <row r="131" spans="1:9" ht="13.5">
      <c r="A131" s="1524"/>
      <c r="B131" s="1526"/>
      <c r="C131" s="1527"/>
      <c r="E131" s="301" t="s">
        <v>288</v>
      </c>
      <c r="F131" s="290">
        <v>19</v>
      </c>
      <c r="G131" s="267"/>
      <c r="H131" s="254" t="s">
        <v>187</v>
      </c>
      <c r="I131" s="285">
        <v>0</v>
      </c>
    </row>
    <row r="132" spans="1:9" ht="13.5">
      <c r="A132" s="1508" t="s">
        <v>129</v>
      </c>
      <c r="B132" s="1528" t="s">
        <v>1205</v>
      </c>
      <c r="C132" s="1522">
        <v>0</v>
      </c>
      <c r="D132" s="1511"/>
      <c r="E132" s="1514" t="s">
        <v>289</v>
      </c>
      <c r="F132" s="1516">
        <v>7</v>
      </c>
      <c r="G132" s="267"/>
      <c r="H132" s="254" t="s">
        <v>137</v>
      </c>
      <c r="I132" s="255">
        <v>1</v>
      </c>
    </row>
    <row r="133" spans="1:9" ht="13.5">
      <c r="A133" s="1524"/>
      <c r="B133" s="1529"/>
      <c r="C133" s="1527"/>
      <c r="D133" s="1512"/>
      <c r="E133" s="1515"/>
      <c r="F133" s="1517"/>
      <c r="G133" s="247"/>
      <c r="H133" s="254" t="s">
        <v>156</v>
      </c>
      <c r="I133" s="1147">
        <v>2</v>
      </c>
    </row>
    <row r="134" spans="1:9" ht="13.5">
      <c r="A134" s="1150" t="s">
        <v>129</v>
      </c>
      <c r="B134" s="254" t="s">
        <v>1206</v>
      </c>
      <c r="C134" s="1144">
        <v>0</v>
      </c>
      <c r="D134" s="1512"/>
      <c r="E134" s="1515"/>
      <c r="F134" s="1517"/>
      <c r="G134" s="277"/>
      <c r="H134" s="278" t="s">
        <v>215</v>
      </c>
      <c r="I134" s="297">
        <v>4</v>
      </c>
    </row>
    <row r="135" spans="1:9" ht="13.5">
      <c r="A135" s="1150" t="s">
        <v>129</v>
      </c>
      <c r="B135" s="254" t="s">
        <v>1207</v>
      </c>
      <c r="C135" s="1144">
        <v>0</v>
      </c>
      <c r="D135" s="1513"/>
      <c r="E135" s="1505"/>
      <c r="F135" s="1518"/>
      <c r="G135" s="1141"/>
      <c r="H135" s="1155"/>
      <c r="I135" s="1156"/>
    </row>
    <row r="136" spans="1:6" ht="13.5">
      <c r="A136" s="1508" t="s">
        <v>129</v>
      </c>
      <c r="B136" s="1520" t="s">
        <v>1208</v>
      </c>
      <c r="C136" s="1522">
        <v>0</v>
      </c>
      <c r="D136" s="247"/>
      <c r="E136" s="254" t="s">
        <v>207</v>
      </c>
      <c r="F136" s="258">
        <v>1</v>
      </c>
    </row>
    <row r="137" spans="1:6" ht="13.5">
      <c r="A137" s="1519"/>
      <c r="B137" s="1521"/>
      <c r="C137" s="1523"/>
      <c r="D137" s="271"/>
      <c r="E137" s="278" t="s">
        <v>128</v>
      </c>
      <c r="F137" s="1142">
        <v>3</v>
      </c>
    </row>
    <row r="138" spans="1:6" ht="13.5">
      <c r="A138" s="231" t="s">
        <v>293</v>
      </c>
      <c r="B138" s="60"/>
      <c r="D138" s="303" t="s">
        <v>129</v>
      </c>
      <c r="E138" s="29" t="s">
        <v>1209</v>
      </c>
      <c r="F138" s="304"/>
    </row>
    <row r="139" spans="2:5" ht="13.5">
      <c r="B139" s="60"/>
      <c r="E139" s="29" t="s">
        <v>1210</v>
      </c>
    </row>
    <row r="140" spans="2:5" ht="13.5">
      <c r="B140" s="60"/>
      <c r="D140" s="303" t="s">
        <v>147</v>
      </c>
      <c r="E140" s="29" t="s">
        <v>292</v>
      </c>
    </row>
    <row r="141" ht="13.5">
      <c r="E141" s="29" t="s">
        <v>1211</v>
      </c>
    </row>
  </sheetData>
  <sheetProtection/>
  <mergeCells count="113">
    <mergeCell ref="B22:B23"/>
    <mergeCell ref="C22:C23"/>
    <mergeCell ref="G30:G31"/>
    <mergeCell ref="H30:H31"/>
    <mergeCell ref="I30:I31"/>
    <mergeCell ref="A2:B2"/>
    <mergeCell ref="D2:E2"/>
    <mergeCell ref="G2:H2"/>
    <mergeCell ref="A3:B3"/>
    <mergeCell ref="B17:B18"/>
    <mergeCell ref="C17:C18"/>
    <mergeCell ref="G18:G19"/>
    <mergeCell ref="H18:H19"/>
    <mergeCell ref="A69:A70"/>
    <mergeCell ref="B69:B70"/>
    <mergeCell ref="C69:C70"/>
    <mergeCell ref="A63:A64"/>
    <mergeCell ref="B63:B64"/>
    <mergeCell ref="C63:C64"/>
    <mergeCell ref="G42:G43"/>
    <mergeCell ref="A78:A79"/>
    <mergeCell ref="B78:B79"/>
    <mergeCell ref="C78:C79"/>
    <mergeCell ref="D72:D73"/>
    <mergeCell ref="E72:E73"/>
    <mergeCell ref="F72:F73"/>
    <mergeCell ref="D94:D95"/>
    <mergeCell ref="E94:E95"/>
    <mergeCell ref="F94:F95"/>
    <mergeCell ref="G84:G85"/>
    <mergeCell ref="H84:H85"/>
    <mergeCell ref="I84:I85"/>
    <mergeCell ref="G86:G87"/>
    <mergeCell ref="I88:I89"/>
    <mergeCell ref="I18:I19"/>
    <mergeCell ref="G28:G29"/>
    <mergeCell ref="H28:H29"/>
    <mergeCell ref="I28:I29"/>
    <mergeCell ref="D33:D34"/>
    <mergeCell ref="E33:E34"/>
    <mergeCell ref="F33:F34"/>
    <mergeCell ref="G32:G33"/>
    <mergeCell ref="H32:H33"/>
    <mergeCell ref="I32:I33"/>
    <mergeCell ref="E56:E57"/>
    <mergeCell ref="F56:F57"/>
    <mergeCell ref="H42:H43"/>
    <mergeCell ref="I42:I43"/>
    <mergeCell ref="G50:G51"/>
    <mergeCell ref="H50:H51"/>
    <mergeCell ref="I50:I51"/>
    <mergeCell ref="D54:E54"/>
    <mergeCell ref="G54:H54"/>
    <mergeCell ref="A54:B54"/>
    <mergeCell ref="A61:A62"/>
    <mergeCell ref="B61:B62"/>
    <mergeCell ref="C61:C62"/>
    <mergeCell ref="G62:G63"/>
    <mergeCell ref="H62:H63"/>
    <mergeCell ref="A55:A56"/>
    <mergeCell ref="B55:B56"/>
    <mergeCell ref="C55:C56"/>
    <mergeCell ref="D56:D57"/>
    <mergeCell ref="I62:I63"/>
    <mergeCell ref="G60:G61"/>
    <mergeCell ref="H60:H61"/>
    <mergeCell ref="I60:I61"/>
    <mergeCell ref="D70:D71"/>
    <mergeCell ref="E70:E71"/>
    <mergeCell ref="F70:F71"/>
    <mergeCell ref="G73:G74"/>
    <mergeCell ref="H73:H74"/>
    <mergeCell ref="I73:I74"/>
    <mergeCell ref="H86:H87"/>
    <mergeCell ref="I86:I87"/>
    <mergeCell ref="D88:D89"/>
    <mergeCell ref="E88:E89"/>
    <mergeCell ref="F88:F89"/>
    <mergeCell ref="G88:G89"/>
    <mergeCell ref="H88:H89"/>
    <mergeCell ref="H99:H100"/>
    <mergeCell ref="I99:I100"/>
    <mergeCell ref="D109:D110"/>
    <mergeCell ref="E109:E110"/>
    <mergeCell ref="F109:F110"/>
    <mergeCell ref="A116:B116"/>
    <mergeCell ref="D116:E116"/>
    <mergeCell ref="G116:H116"/>
    <mergeCell ref="G99:G100"/>
    <mergeCell ref="G117:G118"/>
    <mergeCell ref="H117:H118"/>
    <mergeCell ref="I117:I118"/>
    <mergeCell ref="D120:D121"/>
    <mergeCell ref="E120:E121"/>
    <mergeCell ref="F120:F121"/>
    <mergeCell ref="A125:A126"/>
    <mergeCell ref="B125:B126"/>
    <mergeCell ref="C125:C126"/>
    <mergeCell ref="D125:D126"/>
    <mergeCell ref="E125:E126"/>
    <mergeCell ref="F125:F126"/>
    <mergeCell ref="A130:A131"/>
    <mergeCell ref="B130:B131"/>
    <mergeCell ref="C130:C131"/>
    <mergeCell ref="A132:A133"/>
    <mergeCell ref="B132:B133"/>
    <mergeCell ref="C132:C133"/>
    <mergeCell ref="D132:D135"/>
    <mergeCell ref="E132:E135"/>
    <mergeCell ref="F132:F135"/>
    <mergeCell ref="A136:A137"/>
    <mergeCell ref="B136:B137"/>
    <mergeCell ref="C136:C137"/>
  </mergeCells>
  <printOptions horizontalCentered="1"/>
  <pageMargins left="0" right="0" top="0.984251968503937" bottom="0.3937007874015748" header="0.31496062992125984" footer="0.31496062992125984"/>
  <pageSetup horizontalDpi="600" verticalDpi="600" orientation="portrait" paperSize="9" scale="99" r:id="rId1"/>
  <rowBreaks count="2" manualBreakCount="2">
    <brk id="53" max="255" man="1"/>
    <brk id="115" max="255" man="1"/>
  </rowBreaks>
</worksheet>
</file>

<file path=xl/worksheets/sheet18.xml><?xml version="1.0" encoding="utf-8"?>
<worksheet xmlns="http://schemas.openxmlformats.org/spreadsheetml/2006/main" xmlns:r="http://schemas.openxmlformats.org/officeDocument/2006/relationships">
  <dimension ref="A1:G32"/>
  <sheetViews>
    <sheetView zoomScalePageLayoutView="0" workbookViewId="0" topLeftCell="A1">
      <selection activeCell="A1" sqref="A1"/>
    </sheetView>
  </sheetViews>
  <sheetFormatPr defaultColWidth="11.140625" defaultRowHeight="15"/>
  <cols>
    <col min="1" max="1" width="12.8515625" style="5" customWidth="1"/>
    <col min="2" max="7" width="12.421875" style="5" customWidth="1"/>
    <col min="8" max="16384" width="11.140625" style="5" customWidth="1"/>
  </cols>
  <sheetData>
    <row r="1" spans="1:3" ht="15" customHeight="1">
      <c r="A1" s="14" t="s">
        <v>1212</v>
      </c>
      <c r="B1" s="97"/>
      <c r="C1" s="97"/>
    </row>
    <row r="2" spans="1:7" ht="12.75" customHeight="1" thickBot="1">
      <c r="A2" s="310"/>
      <c r="B2" s="311"/>
      <c r="C2" s="311"/>
      <c r="D2" s="311"/>
      <c r="E2" s="311"/>
      <c r="F2" s="311"/>
      <c r="G2" s="149" t="s">
        <v>99</v>
      </c>
    </row>
    <row r="3" spans="1:7" s="17" customFormat="1" ht="15" customHeight="1" thickTop="1">
      <c r="A3" s="312" t="s">
        <v>299</v>
      </c>
      <c r="B3" s="1563" t="s">
        <v>1213</v>
      </c>
      <c r="C3" s="1564"/>
      <c r="D3" s="1563" t="s">
        <v>1214</v>
      </c>
      <c r="E3" s="1564"/>
      <c r="F3" s="1563" t="s">
        <v>1215</v>
      </c>
      <c r="G3" s="1565"/>
    </row>
    <row r="4" spans="1:7" s="17" customFormat="1" ht="15" customHeight="1">
      <c r="A4" s="188" t="s">
        <v>300</v>
      </c>
      <c r="B4" s="41" t="s">
        <v>1216</v>
      </c>
      <c r="C4" s="40" t="s">
        <v>1217</v>
      </c>
      <c r="D4" s="25" t="s">
        <v>1218</v>
      </c>
      <c r="E4" s="41" t="s">
        <v>1217</v>
      </c>
      <c r="F4" s="41" t="s">
        <v>1219</v>
      </c>
      <c r="G4" s="41" t="s">
        <v>1217</v>
      </c>
    </row>
    <row r="5" spans="1:7" s="17" customFormat="1" ht="18" customHeight="1">
      <c r="A5" s="42">
        <v>28</v>
      </c>
      <c r="B5" s="313">
        <v>20</v>
      </c>
      <c r="C5" s="313">
        <v>9</v>
      </c>
      <c r="D5" s="216">
        <v>33</v>
      </c>
      <c r="E5" s="216">
        <v>57</v>
      </c>
      <c r="F5" s="216">
        <v>20</v>
      </c>
      <c r="G5" s="314">
        <v>25</v>
      </c>
    </row>
    <row r="6" spans="1:7" s="17" customFormat="1" ht="18" customHeight="1">
      <c r="A6" s="1125">
        <v>29</v>
      </c>
      <c r="B6" s="1157">
        <v>20</v>
      </c>
      <c r="C6" s="1157">
        <v>3</v>
      </c>
      <c r="D6" s="1129">
        <v>33</v>
      </c>
      <c r="E6" s="1129">
        <v>51</v>
      </c>
      <c r="F6" s="1129">
        <v>20</v>
      </c>
      <c r="G6" s="528">
        <v>24</v>
      </c>
    </row>
    <row r="7" spans="1:7" s="17" customFormat="1" ht="18" customHeight="1">
      <c r="A7" s="192">
        <v>30</v>
      </c>
      <c r="B7" s="315">
        <v>20</v>
      </c>
      <c r="C7" s="315">
        <v>0</v>
      </c>
      <c r="D7" s="222">
        <v>33</v>
      </c>
      <c r="E7" s="222">
        <v>36</v>
      </c>
      <c r="F7" s="222">
        <v>20</v>
      </c>
      <c r="G7" s="207">
        <v>23</v>
      </c>
    </row>
    <row r="8" spans="1:7" ht="12" customHeight="1">
      <c r="A8" s="29" t="s">
        <v>1220</v>
      </c>
      <c r="G8" s="226"/>
    </row>
    <row r="11" spans="1:7" ht="13.5">
      <c r="A11" s="316"/>
      <c r="B11" s="60"/>
      <c r="C11" s="60"/>
      <c r="D11" s="60"/>
      <c r="E11" s="60"/>
      <c r="F11" s="60"/>
      <c r="G11" s="60"/>
    </row>
    <row r="12" spans="1:7" ht="13.5">
      <c r="A12" s="60"/>
      <c r="B12" s="60"/>
      <c r="C12" s="60"/>
      <c r="D12" s="60"/>
      <c r="E12" s="60"/>
      <c r="F12" s="60"/>
      <c r="G12" s="60"/>
    </row>
    <row r="13" spans="1:7" ht="13.5">
      <c r="A13" s="60"/>
      <c r="B13" s="60"/>
      <c r="C13" s="60"/>
      <c r="D13" s="60"/>
      <c r="E13" s="60"/>
      <c r="F13" s="60"/>
      <c r="G13" s="60"/>
    </row>
    <row r="14" spans="1:7" ht="13.5">
      <c r="A14" s="317"/>
      <c r="B14" s="59"/>
      <c r="C14" s="59"/>
      <c r="D14" s="59"/>
      <c r="E14" s="59"/>
      <c r="F14" s="59"/>
      <c r="G14" s="59"/>
    </row>
    <row r="15" spans="1:7" ht="13.5">
      <c r="A15" s="318"/>
      <c r="B15" s="57"/>
      <c r="C15" s="319"/>
      <c r="D15" s="319"/>
      <c r="E15" s="57"/>
      <c r="F15" s="319"/>
      <c r="G15" s="319"/>
    </row>
    <row r="16" spans="1:7" ht="13.5">
      <c r="A16" s="56"/>
      <c r="B16" s="320"/>
      <c r="C16" s="320"/>
      <c r="D16" s="320"/>
      <c r="E16" s="320"/>
      <c r="F16" s="320"/>
      <c r="G16" s="320"/>
    </row>
    <row r="17" spans="1:7" ht="13.5">
      <c r="A17" s="57"/>
      <c r="B17" s="321"/>
      <c r="C17" s="321"/>
      <c r="D17" s="321"/>
      <c r="E17" s="321"/>
      <c r="F17" s="321"/>
      <c r="G17" s="321"/>
    </row>
    <row r="18" spans="1:7" ht="13.5">
      <c r="A18" s="57"/>
      <c r="B18" s="321"/>
      <c r="C18" s="321"/>
      <c r="D18" s="321"/>
      <c r="E18" s="321"/>
      <c r="F18" s="321"/>
      <c r="G18" s="321"/>
    </row>
    <row r="19" spans="1:7" ht="13.5">
      <c r="A19" s="322"/>
      <c r="B19" s="323"/>
      <c r="C19" s="323"/>
      <c r="D19" s="323"/>
      <c r="E19" s="323"/>
      <c r="F19" s="323"/>
      <c r="G19" s="323"/>
    </row>
    <row r="20" spans="1:7" ht="13.5">
      <c r="A20" s="324"/>
      <c r="B20" s="324"/>
      <c r="C20" s="324"/>
      <c r="D20" s="324"/>
      <c r="E20" s="324"/>
      <c r="F20" s="324"/>
      <c r="G20" s="324"/>
    </row>
    <row r="23" ht="13.5">
      <c r="A23" s="316"/>
    </row>
    <row r="26" ht="13.5">
      <c r="A26" s="325"/>
    </row>
    <row r="27" spans="1:7" ht="13.5">
      <c r="A27" s="326"/>
      <c r="B27" s="319"/>
      <c r="C27" s="319"/>
      <c r="D27" s="319"/>
      <c r="E27" s="319"/>
      <c r="F27" s="319"/>
      <c r="G27" s="319"/>
    </row>
    <row r="28" spans="1:7" ht="13.5">
      <c r="A28" s="56"/>
      <c r="B28" s="57"/>
      <c r="C28" s="57"/>
      <c r="D28" s="57"/>
      <c r="E28" s="57"/>
      <c r="F28" s="57"/>
      <c r="G28" s="57"/>
    </row>
    <row r="29" spans="1:7" ht="13.5">
      <c r="A29" s="57"/>
      <c r="B29" s="327"/>
      <c r="C29" s="327"/>
      <c r="D29" s="327"/>
      <c r="E29" s="327"/>
      <c r="F29" s="327"/>
      <c r="G29" s="321"/>
    </row>
    <row r="30" spans="1:7" ht="13.5">
      <c r="A30" s="57"/>
      <c r="B30" s="328"/>
      <c r="C30" s="328"/>
      <c r="D30" s="328"/>
      <c r="E30" s="327"/>
      <c r="F30" s="327"/>
      <c r="G30" s="321"/>
    </row>
    <row r="31" spans="1:7" ht="13.5">
      <c r="A31" s="322"/>
      <c r="B31" s="329"/>
      <c r="C31" s="329"/>
      <c r="D31" s="329"/>
      <c r="E31" s="330"/>
      <c r="F31" s="330"/>
      <c r="G31" s="323"/>
    </row>
    <row r="32" ht="13.5">
      <c r="A32" s="29"/>
    </row>
  </sheetData>
  <sheetProtection/>
  <mergeCells count="3">
    <mergeCell ref="B3:C3"/>
    <mergeCell ref="D3:E3"/>
    <mergeCell ref="F3:G3"/>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I9"/>
  <sheetViews>
    <sheetView zoomScalePageLayoutView="0" workbookViewId="0" topLeftCell="A1">
      <selection activeCell="A1" sqref="A1"/>
    </sheetView>
  </sheetViews>
  <sheetFormatPr defaultColWidth="9.140625" defaultRowHeight="15"/>
  <cols>
    <col min="1" max="8" width="10.8515625" style="5" customWidth="1"/>
    <col min="9" max="16384" width="9.00390625" style="5" customWidth="1"/>
  </cols>
  <sheetData>
    <row r="1" spans="1:9" ht="15" customHeight="1">
      <c r="A1" s="58" t="s">
        <v>1221</v>
      </c>
      <c r="B1" s="97"/>
      <c r="C1" s="97"/>
      <c r="D1" s="97"/>
      <c r="E1" s="97"/>
      <c r="F1" s="97"/>
      <c r="G1" s="97"/>
      <c r="H1" s="331"/>
      <c r="I1" s="97"/>
    </row>
    <row r="2" spans="1:9" ht="9.75" customHeight="1" thickBot="1">
      <c r="A2" s="61"/>
      <c r="B2" s="36"/>
      <c r="C2" s="36"/>
      <c r="D2" s="36"/>
      <c r="E2" s="36"/>
      <c r="F2" s="36"/>
      <c r="G2" s="36"/>
      <c r="H2" s="149"/>
      <c r="I2" s="97"/>
    </row>
    <row r="3" spans="1:9" s="17" customFormat="1" ht="15" customHeight="1" thickTop="1">
      <c r="A3" s="312" t="s">
        <v>299</v>
      </c>
      <c r="B3" s="332" t="s">
        <v>301</v>
      </c>
      <c r="C3" s="1563" t="s">
        <v>302</v>
      </c>
      <c r="D3" s="1565"/>
      <c r="E3" s="1565"/>
      <c r="F3" s="1565"/>
      <c r="G3" s="1565"/>
      <c r="H3" s="1565"/>
      <c r="I3" s="169"/>
    </row>
    <row r="4" spans="1:9" s="17" customFormat="1" ht="15" customHeight="1">
      <c r="A4" s="205" t="s">
        <v>303</v>
      </c>
      <c r="B4" s="333" t="s">
        <v>304</v>
      </c>
      <c r="C4" s="41" t="s">
        <v>305</v>
      </c>
      <c r="D4" s="40" t="s">
        <v>306</v>
      </c>
      <c r="E4" s="25" t="s">
        <v>307</v>
      </c>
      <c r="F4" s="41" t="s">
        <v>308</v>
      </c>
      <c r="G4" s="41" t="s">
        <v>309</v>
      </c>
      <c r="H4" s="41" t="s">
        <v>310</v>
      </c>
      <c r="I4" s="169"/>
    </row>
    <row r="5" spans="1:9" s="17" customFormat="1" ht="18" customHeight="1">
      <c r="A5" s="42">
        <v>27</v>
      </c>
      <c r="B5" s="189">
        <v>30</v>
      </c>
      <c r="C5" s="189">
        <v>43</v>
      </c>
      <c r="D5" s="178" t="s">
        <v>311</v>
      </c>
      <c r="E5" s="189">
        <v>7</v>
      </c>
      <c r="F5" s="189">
        <v>11</v>
      </c>
      <c r="G5" s="189">
        <v>9</v>
      </c>
      <c r="H5" s="45">
        <v>16</v>
      </c>
      <c r="I5" s="169"/>
    </row>
    <row r="6" spans="1:9" s="17" customFormat="1" ht="18" customHeight="1">
      <c r="A6" s="1125">
        <v>28</v>
      </c>
      <c r="B6" s="1126">
        <v>30</v>
      </c>
      <c r="C6" s="1126">
        <v>43</v>
      </c>
      <c r="D6" s="1111">
        <v>0</v>
      </c>
      <c r="E6" s="1126">
        <v>7</v>
      </c>
      <c r="F6" s="1126">
        <v>14</v>
      </c>
      <c r="G6" s="1126">
        <v>11</v>
      </c>
      <c r="H6" s="1127">
        <v>11</v>
      </c>
      <c r="I6" s="169"/>
    </row>
    <row r="7" spans="1:9" s="17" customFormat="1" ht="18" customHeight="1">
      <c r="A7" s="192">
        <v>29</v>
      </c>
      <c r="B7" s="193">
        <v>30</v>
      </c>
      <c r="C7" s="193">
        <v>41</v>
      </c>
      <c r="D7" s="182" t="s">
        <v>119</v>
      </c>
      <c r="E7" s="193">
        <v>7</v>
      </c>
      <c r="F7" s="193">
        <v>13</v>
      </c>
      <c r="G7" s="193">
        <v>10</v>
      </c>
      <c r="H7" s="194">
        <v>11</v>
      </c>
      <c r="I7" s="169"/>
    </row>
    <row r="8" spans="1:9" ht="12" customHeight="1">
      <c r="A8" s="29" t="s">
        <v>1220</v>
      </c>
      <c r="B8" s="29"/>
      <c r="C8" s="29"/>
      <c r="D8" s="29"/>
      <c r="E8" s="29"/>
      <c r="F8" s="29"/>
      <c r="G8" s="29"/>
      <c r="H8" s="226" t="s">
        <v>312</v>
      </c>
      <c r="I8" s="97"/>
    </row>
    <row r="9" ht="13.5">
      <c r="I9" s="97"/>
    </row>
  </sheetData>
  <sheetProtection/>
  <mergeCells count="1">
    <mergeCell ref="C3:H3"/>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E17"/>
  <sheetViews>
    <sheetView zoomScalePageLayoutView="0" workbookViewId="0" topLeftCell="A1">
      <selection activeCell="A1" sqref="A1"/>
    </sheetView>
  </sheetViews>
  <sheetFormatPr defaultColWidth="9.140625" defaultRowHeight="15"/>
  <cols>
    <col min="1" max="1" width="17.57421875" style="5" customWidth="1"/>
    <col min="2" max="5" width="17.421875" style="5" customWidth="1"/>
    <col min="6" max="16384" width="9.00390625" style="5" customWidth="1"/>
  </cols>
  <sheetData>
    <row r="1" spans="1:5" ht="15" customHeight="1" thickBot="1">
      <c r="A1" s="35" t="s">
        <v>34</v>
      </c>
      <c r="B1" s="36"/>
      <c r="C1" s="36"/>
      <c r="D1" s="36"/>
      <c r="E1" s="149" t="s">
        <v>35</v>
      </c>
    </row>
    <row r="2" spans="1:5" s="17" customFormat="1" ht="12.75" thickTop="1">
      <c r="A2" s="37" t="s">
        <v>36</v>
      </c>
      <c r="B2" s="1388" t="s">
        <v>37</v>
      </c>
      <c r="C2" s="1388" t="s">
        <v>38</v>
      </c>
      <c r="D2" s="1390" t="s">
        <v>6</v>
      </c>
      <c r="E2" s="1391" t="s">
        <v>39</v>
      </c>
    </row>
    <row r="3" spans="1:5" s="17" customFormat="1" ht="12">
      <c r="A3" s="39" t="s">
        <v>40</v>
      </c>
      <c r="B3" s="1389"/>
      <c r="C3" s="1389"/>
      <c r="D3" s="1389"/>
      <c r="E3" s="1392"/>
    </row>
    <row r="4" spans="1:5" s="17" customFormat="1" ht="18" customHeight="1">
      <c r="A4" s="42">
        <v>28</v>
      </c>
      <c r="B4" s="43">
        <v>18986</v>
      </c>
      <c r="C4" s="43">
        <v>25894</v>
      </c>
      <c r="D4" s="44">
        <v>3.85</v>
      </c>
      <c r="E4" s="45">
        <v>231331</v>
      </c>
    </row>
    <row r="5" spans="1:5" s="17" customFormat="1" ht="18" customHeight="1">
      <c r="A5" s="46">
        <v>29</v>
      </c>
      <c r="B5" s="47">
        <v>18787</v>
      </c>
      <c r="C5" s="47">
        <v>24854</v>
      </c>
      <c r="D5" s="48">
        <v>3.68</v>
      </c>
      <c r="E5" s="49">
        <v>232255</v>
      </c>
    </row>
    <row r="6" spans="1:5" s="17" customFormat="1" ht="18" customHeight="1">
      <c r="A6" s="50">
        <v>30</v>
      </c>
      <c r="B6" s="51">
        <v>18775</v>
      </c>
      <c r="C6" s="52">
        <v>24633</v>
      </c>
      <c r="D6" s="1051">
        <v>3.63</v>
      </c>
      <c r="E6" s="1052">
        <v>232192</v>
      </c>
    </row>
    <row r="7" spans="1:5" ht="12.75" customHeight="1">
      <c r="A7" s="29" t="s">
        <v>41</v>
      </c>
      <c r="B7" s="29"/>
      <c r="C7" s="53"/>
      <c r="D7" s="53"/>
      <c r="E7" s="54" t="s">
        <v>42</v>
      </c>
    </row>
    <row r="8" spans="1:5" ht="13.5">
      <c r="A8" s="11"/>
      <c r="B8" s="11"/>
      <c r="C8" s="55"/>
      <c r="D8" s="55"/>
      <c r="E8" s="54" t="s">
        <v>43</v>
      </c>
    </row>
    <row r="9" spans="1:5" ht="13.5">
      <c r="A9" s="11"/>
      <c r="B9" s="11"/>
      <c r="C9" s="11"/>
      <c r="D9" s="11"/>
      <c r="E9" s="11"/>
    </row>
    <row r="10" spans="1:5" ht="13.5">
      <c r="A10" s="56"/>
      <c r="B10" s="56"/>
      <c r="C10" s="56"/>
      <c r="D10" s="11"/>
      <c r="E10" s="11"/>
    </row>
    <row r="11" spans="1:5" ht="13.5">
      <c r="A11" s="56"/>
      <c r="B11" s="56"/>
      <c r="C11" s="56"/>
      <c r="D11" s="11"/>
      <c r="E11" s="11"/>
    </row>
    <row r="12" spans="1:5" ht="13.5">
      <c r="A12" s="56"/>
      <c r="B12" s="56"/>
      <c r="C12" s="56"/>
      <c r="D12" s="11"/>
      <c r="E12" s="11"/>
    </row>
    <row r="13" spans="1:5" ht="13.5">
      <c r="A13" s="56"/>
      <c r="B13" s="57"/>
      <c r="C13" s="57"/>
      <c r="D13" s="11"/>
      <c r="E13" s="11"/>
    </row>
    <row r="14" spans="1:5" ht="13.5">
      <c r="A14" s="56"/>
      <c r="B14" s="56"/>
      <c r="C14" s="56"/>
      <c r="D14" s="11"/>
      <c r="E14" s="11"/>
    </row>
    <row r="15" spans="1:5" ht="13.5">
      <c r="A15" s="11"/>
      <c r="B15" s="11"/>
      <c r="C15" s="11"/>
      <c r="D15" s="11"/>
      <c r="E15" s="11"/>
    </row>
    <row r="16" spans="1:5" ht="13.5">
      <c r="A16" s="11"/>
      <c r="B16" s="11"/>
      <c r="C16" s="11"/>
      <c r="D16" s="11"/>
      <c r="E16" s="11"/>
    </row>
    <row r="17" spans="1:5" ht="13.5">
      <c r="A17" s="11"/>
      <c r="B17" s="11"/>
      <c r="C17" s="11"/>
      <c r="D17" s="11"/>
      <c r="E17" s="11"/>
    </row>
  </sheetData>
  <sheetProtection/>
  <mergeCells count="4">
    <mergeCell ref="B2:B3"/>
    <mergeCell ref="C2:C3"/>
    <mergeCell ref="D2:D3"/>
    <mergeCell ref="E2:E3"/>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A1:K9"/>
  <sheetViews>
    <sheetView zoomScalePageLayoutView="0" workbookViewId="0" topLeftCell="A1">
      <selection activeCell="A1" sqref="A1"/>
    </sheetView>
  </sheetViews>
  <sheetFormatPr defaultColWidth="9.140625" defaultRowHeight="15"/>
  <cols>
    <col min="1" max="1" width="9.421875" style="5" customWidth="1"/>
    <col min="2" max="10" width="8.57421875" style="5" customWidth="1"/>
    <col min="11" max="16384" width="9.00390625" style="5" customWidth="1"/>
  </cols>
  <sheetData>
    <row r="1" ht="15" customHeight="1">
      <c r="A1" s="14" t="s">
        <v>1222</v>
      </c>
    </row>
    <row r="2" ht="9.75" customHeight="1" thickBot="1">
      <c r="A2" s="334"/>
    </row>
    <row r="3" spans="1:10" s="17" customFormat="1" ht="15.75" customHeight="1" thickTop="1">
      <c r="A3" s="204" t="s">
        <v>720</v>
      </c>
      <c r="B3" s="335" t="s">
        <v>1223</v>
      </c>
      <c r="C3" s="336"/>
      <c r="D3" s="336"/>
      <c r="E3" s="335" t="s">
        <v>1224</v>
      </c>
      <c r="F3" s="336"/>
      <c r="G3" s="336"/>
      <c r="H3" s="335" t="s">
        <v>1225</v>
      </c>
      <c r="I3" s="336"/>
      <c r="J3" s="336"/>
    </row>
    <row r="4" spans="1:10" s="17" customFormat="1" ht="15.75" customHeight="1">
      <c r="A4" s="205" t="s">
        <v>313</v>
      </c>
      <c r="B4" s="40" t="s">
        <v>833</v>
      </c>
      <c r="C4" s="40" t="s">
        <v>1226</v>
      </c>
      <c r="D4" s="41" t="s">
        <v>1227</v>
      </c>
      <c r="E4" s="40" t="s">
        <v>833</v>
      </c>
      <c r="F4" s="41" t="s">
        <v>1226</v>
      </c>
      <c r="G4" s="41" t="s">
        <v>1227</v>
      </c>
      <c r="H4" s="41" t="s">
        <v>833</v>
      </c>
      <c r="I4" s="40" t="s">
        <v>1226</v>
      </c>
      <c r="J4" s="41" t="s">
        <v>1228</v>
      </c>
    </row>
    <row r="5" spans="1:10" s="17" customFormat="1" ht="18" customHeight="1">
      <c r="A5" s="42">
        <v>27</v>
      </c>
      <c r="B5" s="337">
        <v>3044</v>
      </c>
      <c r="C5" s="337">
        <v>750</v>
      </c>
      <c r="D5" s="313">
        <v>2294</v>
      </c>
      <c r="E5" s="337">
        <v>8437</v>
      </c>
      <c r="F5" s="337">
        <v>114</v>
      </c>
      <c r="G5" s="313">
        <v>8323</v>
      </c>
      <c r="H5" s="337">
        <v>1420</v>
      </c>
      <c r="I5" s="217">
        <v>889</v>
      </c>
      <c r="J5" s="218">
        <v>531</v>
      </c>
    </row>
    <row r="6" spans="1:10" s="17" customFormat="1" ht="18" customHeight="1">
      <c r="A6" s="46">
        <v>28</v>
      </c>
      <c r="B6" s="338">
        <v>2575</v>
      </c>
      <c r="C6" s="338">
        <v>699</v>
      </c>
      <c r="D6" s="92">
        <v>1876</v>
      </c>
      <c r="E6" s="338">
        <v>10256</v>
      </c>
      <c r="F6" s="338">
        <v>117</v>
      </c>
      <c r="G6" s="92">
        <v>10139</v>
      </c>
      <c r="H6" s="338">
        <v>1502</v>
      </c>
      <c r="I6" s="220">
        <v>909</v>
      </c>
      <c r="J6" s="221">
        <v>593</v>
      </c>
    </row>
    <row r="7" spans="1:10" s="17" customFormat="1" ht="18" customHeight="1">
      <c r="A7" s="50">
        <v>29</v>
      </c>
      <c r="B7" s="586">
        <v>2842</v>
      </c>
      <c r="C7" s="586">
        <v>757</v>
      </c>
      <c r="D7" s="576">
        <v>2085</v>
      </c>
      <c r="E7" s="586">
        <v>12129</v>
      </c>
      <c r="F7" s="586">
        <v>126</v>
      </c>
      <c r="G7" s="576">
        <v>12003</v>
      </c>
      <c r="H7" s="586">
        <v>1617</v>
      </c>
      <c r="I7" s="355">
        <v>1005</v>
      </c>
      <c r="J7" s="1158">
        <v>612</v>
      </c>
    </row>
    <row r="8" spans="1:10" ht="12" customHeight="1">
      <c r="A8" s="29" t="s">
        <v>1229</v>
      </c>
      <c r="J8" s="226" t="s">
        <v>1230</v>
      </c>
    </row>
    <row r="9" spans="1:11" ht="13.5">
      <c r="A9" s="96"/>
      <c r="B9" s="96"/>
      <c r="C9" s="96"/>
      <c r="D9" s="96"/>
      <c r="E9" s="96"/>
      <c r="F9" s="96"/>
      <c r="G9" s="96"/>
      <c r="H9" s="96"/>
      <c r="I9" s="96"/>
      <c r="J9" s="225"/>
      <c r="K9" s="96"/>
    </row>
  </sheetData>
  <sheetProtection/>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E8"/>
  <sheetViews>
    <sheetView zoomScalePageLayoutView="0" workbookViewId="0" topLeftCell="A1">
      <selection activeCell="A1" sqref="A1"/>
    </sheetView>
  </sheetViews>
  <sheetFormatPr defaultColWidth="9.140625" defaultRowHeight="15"/>
  <cols>
    <col min="1" max="3" width="28.57421875" style="325" customWidth="1"/>
    <col min="4" max="16384" width="9.00390625" style="325" customWidth="1"/>
  </cols>
  <sheetData>
    <row r="1" spans="1:5" ht="15" customHeight="1">
      <c r="A1" s="339" t="s">
        <v>800</v>
      </c>
      <c r="B1" s="59"/>
      <c r="C1" s="59"/>
      <c r="D1" s="1069"/>
      <c r="E1" s="59"/>
    </row>
    <row r="2" spans="1:5" ht="9.75" customHeight="1" thickBot="1">
      <c r="A2" s="340"/>
      <c r="B2" s="36"/>
      <c r="C2" s="36"/>
      <c r="D2" s="1069"/>
      <c r="E2" s="59"/>
    </row>
    <row r="3" spans="1:4" s="344" customFormat="1" ht="15" customHeight="1" thickTop="1">
      <c r="A3" s="341" t="s">
        <v>801</v>
      </c>
      <c r="B3" s="342" t="s">
        <v>314</v>
      </c>
      <c r="C3" s="343"/>
      <c r="D3" s="1566"/>
    </row>
    <row r="4" spans="1:4" s="344" customFormat="1" ht="15" customHeight="1">
      <c r="A4" s="205" t="s">
        <v>802</v>
      </c>
      <c r="B4" s="25" t="s">
        <v>315</v>
      </c>
      <c r="C4" s="41" t="s">
        <v>316</v>
      </c>
      <c r="D4" s="1566"/>
    </row>
    <row r="5" spans="1:4" s="344" customFormat="1" ht="18" customHeight="1">
      <c r="A5" s="42">
        <v>27</v>
      </c>
      <c r="B5" s="216">
        <v>2145</v>
      </c>
      <c r="C5" s="314">
        <v>150</v>
      </c>
      <c r="D5" s="1070"/>
    </row>
    <row r="6" spans="1:4" s="344" customFormat="1" ht="18" customHeight="1">
      <c r="A6" s="46">
        <v>28</v>
      </c>
      <c r="B6" s="91">
        <v>2362</v>
      </c>
      <c r="C6" s="206">
        <v>139</v>
      </c>
      <c r="D6" s="1070"/>
    </row>
    <row r="7" spans="1:4" s="344" customFormat="1" ht="18" customHeight="1">
      <c r="A7" s="50">
        <v>29</v>
      </c>
      <c r="B7" s="345">
        <v>2519</v>
      </c>
      <c r="C7" s="346">
        <v>140</v>
      </c>
      <c r="D7" s="1070"/>
    </row>
    <row r="8" spans="1:3" ht="13.5">
      <c r="A8" s="29" t="s">
        <v>317</v>
      </c>
      <c r="B8" s="29"/>
      <c r="C8" s="29"/>
    </row>
  </sheetData>
  <sheetProtection/>
  <mergeCells count="1">
    <mergeCell ref="D3:D4"/>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E8"/>
  <sheetViews>
    <sheetView zoomScalePageLayoutView="0" workbookViewId="0" topLeftCell="A1">
      <selection activeCell="A1" sqref="A1"/>
    </sheetView>
  </sheetViews>
  <sheetFormatPr defaultColWidth="9.140625" defaultRowHeight="15"/>
  <cols>
    <col min="1" max="1" width="17.57421875" style="60" customWidth="1"/>
    <col min="2" max="5" width="17.421875" style="60" customWidth="1"/>
    <col min="6" max="16384" width="9.00390625" style="60" customWidth="1"/>
  </cols>
  <sheetData>
    <row r="1" spans="1:5" ht="15" customHeight="1">
      <c r="A1" s="58" t="s">
        <v>803</v>
      </c>
      <c r="B1" s="59"/>
      <c r="C1" s="59"/>
      <c r="D1" s="59"/>
      <c r="E1" s="59"/>
    </row>
    <row r="2" spans="1:5" ht="9.75" customHeight="1" thickBot="1">
      <c r="A2" s="61"/>
      <c r="B2" s="36"/>
      <c r="C2" s="36"/>
      <c r="D2" s="36"/>
      <c r="E2" s="36"/>
    </row>
    <row r="3" spans="1:5" s="63" customFormat="1" ht="15" customHeight="1" thickTop="1">
      <c r="A3" s="341" t="s">
        <v>318</v>
      </c>
      <c r="B3" s="347" t="s">
        <v>319</v>
      </c>
      <c r="C3" s="1390" t="s">
        <v>320</v>
      </c>
      <c r="D3" s="1390" t="s">
        <v>321</v>
      </c>
      <c r="E3" s="1391" t="s">
        <v>322</v>
      </c>
    </row>
    <row r="4" spans="1:5" s="63" customFormat="1" ht="15" customHeight="1">
      <c r="A4" s="86" t="s">
        <v>323</v>
      </c>
      <c r="B4" s="348" t="s">
        <v>324</v>
      </c>
      <c r="C4" s="1389"/>
      <c r="D4" s="1389"/>
      <c r="E4" s="1392"/>
    </row>
    <row r="5" spans="1:5" s="15" customFormat="1" ht="18" customHeight="1">
      <c r="A5" s="42">
        <v>27</v>
      </c>
      <c r="B5" s="349" t="s">
        <v>325</v>
      </c>
      <c r="C5" s="350">
        <v>23090400</v>
      </c>
      <c r="D5" s="350">
        <v>5746000</v>
      </c>
      <c r="E5" s="351">
        <v>6.9</v>
      </c>
    </row>
    <row r="6" spans="1:5" s="15" customFormat="1" ht="18" customHeight="1">
      <c r="A6" s="46">
        <v>28</v>
      </c>
      <c r="B6" s="352" t="s">
        <v>326</v>
      </c>
      <c r="C6" s="353">
        <v>23604000</v>
      </c>
      <c r="D6" s="353">
        <v>4390000</v>
      </c>
      <c r="E6" s="354">
        <v>6.6</v>
      </c>
    </row>
    <row r="7" spans="1:5" s="15" customFormat="1" ht="18" customHeight="1">
      <c r="A7" s="50">
        <v>29</v>
      </c>
      <c r="B7" s="355" t="s">
        <v>804</v>
      </c>
      <c r="C7" s="345">
        <v>22617000</v>
      </c>
      <c r="D7" s="345">
        <v>4590000</v>
      </c>
      <c r="E7" s="356">
        <v>6.28</v>
      </c>
    </row>
    <row r="8" s="29" customFormat="1" ht="12" customHeight="1">
      <c r="A8" s="29" t="s">
        <v>317</v>
      </c>
    </row>
    <row r="9" s="11" customFormat="1" ht="11.25"/>
    <row r="10" s="11" customFormat="1" ht="11.25"/>
    <row r="11" s="11" customFormat="1" ht="11.25"/>
    <row r="12" s="11" customFormat="1" ht="11.25"/>
    <row r="13" s="11" customFormat="1" ht="11.25"/>
    <row r="14" s="11" customFormat="1" ht="11.25"/>
    <row r="15" s="11" customFormat="1" ht="11.25"/>
    <row r="16" s="11" customFormat="1" ht="11.25"/>
    <row r="17" s="11" customFormat="1" ht="11.25"/>
    <row r="18" s="11" customFormat="1" ht="11.25"/>
    <row r="19" s="11" customFormat="1" ht="11.25"/>
    <row r="20" s="11" customFormat="1" ht="11.25"/>
    <row r="21" s="11" customFormat="1" ht="11.25"/>
    <row r="22" s="11" customFormat="1" ht="11.25"/>
    <row r="23" s="11" customFormat="1" ht="11.25"/>
    <row r="24" s="11" customFormat="1" ht="11.25"/>
    <row r="25" s="11" customFormat="1" ht="11.25"/>
    <row r="26" s="11" customFormat="1" ht="11.25"/>
    <row r="27" s="11" customFormat="1" ht="11.25"/>
    <row r="28" s="11" customFormat="1" ht="11.25"/>
  </sheetData>
  <sheetProtection/>
  <mergeCells count="3">
    <mergeCell ref="C3:C4"/>
    <mergeCell ref="D3:D4"/>
    <mergeCell ref="E3:E4"/>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U43"/>
  <sheetViews>
    <sheetView zoomScalePageLayoutView="0" workbookViewId="0" topLeftCell="A1">
      <selection activeCell="A1" sqref="A1"/>
    </sheetView>
  </sheetViews>
  <sheetFormatPr defaultColWidth="9.140625" defaultRowHeight="15"/>
  <cols>
    <col min="1" max="1" width="12.8515625" style="391" customWidth="1"/>
    <col min="2" max="2" width="12.421875" style="391" customWidth="1"/>
    <col min="3" max="3" width="13.140625" style="391" bestFit="1" customWidth="1"/>
    <col min="4" max="4" width="12.421875" style="391" customWidth="1"/>
    <col min="5" max="5" width="13.140625" style="391" bestFit="1" customWidth="1"/>
    <col min="6" max="7" width="12.421875" style="391" customWidth="1"/>
    <col min="8" max="16384" width="9.00390625" style="391" customWidth="1"/>
  </cols>
  <sheetData>
    <row r="1" spans="1:21" s="359" customFormat="1" ht="15" customHeight="1">
      <c r="A1" s="357" t="s">
        <v>1231</v>
      </c>
      <c r="B1" s="358"/>
      <c r="C1" s="358"/>
      <c r="D1" s="358"/>
      <c r="E1" s="358"/>
      <c r="F1" s="358"/>
      <c r="G1" s="358"/>
      <c r="H1" s="358"/>
      <c r="I1" s="358"/>
      <c r="J1" s="358"/>
      <c r="K1" s="358"/>
      <c r="L1" s="358"/>
      <c r="M1" s="358"/>
      <c r="N1" s="358"/>
      <c r="O1" s="358"/>
      <c r="P1" s="358"/>
      <c r="Q1" s="358"/>
      <c r="R1" s="358"/>
      <c r="S1" s="358"/>
      <c r="T1" s="358"/>
      <c r="U1" s="358"/>
    </row>
    <row r="2" spans="1:21" s="363" customFormat="1" ht="9.75" customHeight="1" thickBot="1">
      <c r="A2" s="360"/>
      <c r="B2" s="361"/>
      <c r="C2" s="361"/>
      <c r="D2" s="361"/>
      <c r="E2" s="361"/>
      <c r="F2" s="361"/>
      <c r="G2" s="361"/>
      <c r="H2" s="362"/>
      <c r="I2" s="362"/>
      <c r="J2" s="362"/>
      <c r="K2" s="362"/>
      <c r="L2" s="362"/>
      <c r="M2" s="362"/>
      <c r="N2" s="362"/>
      <c r="O2" s="362"/>
      <c r="P2" s="362"/>
      <c r="Q2" s="362"/>
      <c r="R2" s="362"/>
      <c r="S2" s="362"/>
      <c r="T2" s="362"/>
      <c r="U2" s="362"/>
    </row>
    <row r="3" spans="1:7" s="368" customFormat="1" ht="16.5" customHeight="1" thickTop="1">
      <c r="A3" s="364" t="s">
        <v>327</v>
      </c>
      <c r="B3" s="365" t="s">
        <v>328</v>
      </c>
      <c r="C3" s="366"/>
      <c r="D3" s="365" t="s">
        <v>329</v>
      </c>
      <c r="E3" s="366"/>
      <c r="F3" s="367" t="s">
        <v>330</v>
      </c>
      <c r="G3" s="367"/>
    </row>
    <row r="4" spans="1:7" s="368" customFormat="1" ht="16.5" customHeight="1">
      <c r="A4" s="369" t="s">
        <v>331</v>
      </c>
      <c r="B4" s="370" t="s">
        <v>332</v>
      </c>
      <c r="C4" s="371" t="s">
        <v>333</v>
      </c>
      <c r="D4" s="370" t="s">
        <v>334</v>
      </c>
      <c r="E4" s="371" t="s">
        <v>333</v>
      </c>
      <c r="F4" s="370" t="s">
        <v>334</v>
      </c>
      <c r="G4" s="371" t="s">
        <v>333</v>
      </c>
    </row>
    <row r="5" spans="1:7" s="376" customFormat="1" ht="18" customHeight="1">
      <c r="A5" s="372">
        <v>27</v>
      </c>
      <c r="B5" s="373">
        <v>167226</v>
      </c>
      <c r="C5" s="373">
        <v>11175901</v>
      </c>
      <c r="D5" s="374">
        <v>134637</v>
      </c>
      <c r="E5" s="374">
        <v>9320926</v>
      </c>
      <c r="F5" s="374">
        <v>32589</v>
      </c>
      <c r="G5" s="375">
        <v>1854975</v>
      </c>
    </row>
    <row r="6" spans="1:7" s="376" customFormat="1" ht="18" customHeight="1">
      <c r="A6" s="377">
        <v>28</v>
      </c>
      <c r="B6" s="378">
        <v>169075</v>
      </c>
      <c r="C6" s="379">
        <v>11412175</v>
      </c>
      <c r="D6" s="379">
        <v>137388</v>
      </c>
      <c r="E6" s="379">
        <v>9567151</v>
      </c>
      <c r="F6" s="379">
        <v>31687</v>
      </c>
      <c r="G6" s="380">
        <v>1845024</v>
      </c>
    </row>
    <row r="7" spans="1:7" s="376" customFormat="1" ht="18" customHeight="1">
      <c r="A7" s="381">
        <v>29</v>
      </c>
      <c r="B7" s="382">
        <v>170432</v>
      </c>
      <c r="C7" s="382">
        <v>11557057</v>
      </c>
      <c r="D7" s="382">
        <v>138850</v>
      </c>
      <c r="E7" s="382">
        <v>9726043</v>
      </c>
      <c r="F7" s="382">
        <v>31582</v>
      </c>
      <c r="G7" s="383">
        <v>1831014</v>
      </c>
    </row>
    <row r="8" spans="1:7" s="385" customFormat="1" ht="12" customHeight="1">
      <c r="A8" s="384" t="s">
        <v>335</v>
      </c>
      <c r="C8" s="386"/>
      <c r="G8" s="387" t="s">
        <v>1232</v>
      </c>
    </row>
    <row r="9" s="363" customFormat="1" ht="13.5" customHeight="1"/>
    <row r="10" spans="2:5" s="363" customFormat="1" ht="13.5" customHeight="1">
      <c r="B10" s="388"/>
      <c r="E10" s="389"/>
    </row>
    <row r="11" spans="3:4" s="363" customFormat="1" ht="13.5" customHeight="1">
      <c r="C11" s="389"/>
      <c r="D11" s="389"/>
    </row>
    <row r="12" s="363" customFormat="1" ht="13.5" customHeight="1"/>
    <row r="13" s="363" customFormat="1" ht="13.5" customHeight="1"/>
    <row r="14" s="363" customFormat="1" ht="13.5" customHeight="1"/>
    <row r="15" s="363" customFormat="1" ht="13.5" customHeight="1"/>
    <row r="43" ht="13.5" customHeight="1">
      <c r="H43" s="390"/>
    </row>
  </sheetData>
  <sheetProtection/>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H42"/>
  <sheetViews>
    <sheetView zoomScalePageLayoutView="0" workbookViewId="0" topLeftCell="A1">
      <selection activeCell="A1" sqref="A1"/>
    </sheetView>
  </sheetViews>
  <sheetFormatPr defaultColWidth="9.140625" defaultRowHeight="15"/>
  <cols>
    <col min="1" max="1" width="6.8515625" style="391" customWidth="1"/>
    <col min="2" max="2" width="16.28125" style="391" customWidth="1"/>
    <col min="3" max="3" width="16.140625" style="391" bestFit="1" customWidth="1"/>
    <col min="4" max="4" width="11.140625" style="391" bestFit="1" customWidth="1"/>
    <col min="5" max="5" width="12.8515625" style="391" customWidth="1"/>
    <col min="6" max="6" width="12.28125" style="391" customWidth="1"/>
    <col min="7" max="7" width="11.00390625" style="391" customWidth="1"/>
    <col min="8" max="16384" width="9.00390625" style="391" customWidth="1"/>
  </cols>
  <sheetData>
    <row r="1" spans="1:7" s="359" customFormat="1" ht="15" customHeight="1">
      <c r="A1" s="357" t="s">
        <v>1233</v>
      </c>
      <c r="B1" s="358"/>
      <c r="C1" s="358"/>
      <c r="D1" s="358"/>
      <c r="E1" s="358"/>
      <c r="F1" s="358"/>
      <c r="G1" s="358"/>
    </row>
    <row r="2" spans="1:7" s="363" customFormat="1" ht="9.75" customHeight="1" thickBot="1">
      <c r="A2" s="360"/>
      <c r="B2" s="361"/>
      <c r="C2" s="361"/>
      <c r="D2" s="361"/>
      <c r="E2" s="361"/>
      <c r="F2" s="361"/>
      <c r="G2" s="361"/>
    </row>
    <row r="3" spans="1:7" s="368" customFormat="1" ht="17.25" customHeight="1" thickTop="1">
      <c r="A3" s="364" t="s">
        <v>327</v>
      </c>
      <c r="B3" s="365" t="s">
        <v>336</v>
      </c>
      <c r="C3" s="367"/>
      <c r="D3" s="366"/>
      <c r="E3" s="365" t="s">
        <v>337</v>
      </c>
      <c r="F3" s="367"/>
      <c r="G3" s="367"/>
    </row>
    <row r="4" spans="1:8" s="368" customFormat="1" ht="17.25" customHeight="1">
      <c r="A4" s="369" t="s">
        <v>331</v>
      </c>
      <c r="B4" s="392" t="s">
        <v>338</v>
      </c>
      <c r="C4" s="392" t="s">
        <v>339</v>
      </c>
      <c r="D4" s="392" t="s">
        <v>340</v>
      </c>
      <c r="E4" s="392" t="s">
        <v>338</v>
      </c>
      <c r="F4" s="392" t="s">
        <v>339</v>
      </c>
      <c r="G4" s="393" t="s">
        <v>340</v>
      </c>
      <c r="H4" s="394"/>
    </row>
    <row r="5" spans="1:8" s="376" customFormat="1" ht="18" customHeight="1">
      <c r="A5" s="372">
        <v>27</v>
      </c>
      <c r="B5" s="395">
        <v>11175901360</v>
      </c>
      <c r="C5" s="395">
        <v>10861156190</v>
      </c>
      <c r="D5" s="396">
        <v>97.18</v>
      </c>
      <c r="E5" s="395">
        <v>651229348</v>
      </c>
      <c r="F5" s="395">
        <v>83021160</v>
      </c>
      <c r="G5" s="397">
        <v>12.75</v>
      </c>
      <c r="H5" s="398"/>
    </row>
    <row r="6" spans="1:8" s="376" customFormat="1" ht="18" customHeight="1">
      <c r="A6" s="377">
        <v>28</v>
      </c>
      <c r="B6" s="399">
        <v>11412175030</v>
      </c>
      <c r="C6" s="399">
        <v>11114583197</v>
      </c>
      <c r="D6" s="400">
        <v>97.39</v>
      </c>
      <c r="E6" s="399">
        <v>657777512</v>
      </c>
      <c r="F6" s="399">
        <v>91549322</v>
      </c>
      <c r="G6" s="401">
        <v>13.92</v>
      </c>
      <c r="H6" s="398"/>
    </row>
    <row r="7" spans="1:8" s="376" customFormat="1" ht="18" customHeight="1">
      <c r="A7" s="381">
        <v>29</v>
      </c>
      <c r="B7" s="691">
        <v>11557057560</v>
      </c>
      <c r="C7" s="691">
        <v>11275575833</v>
      </c>
      <c r="D7" s="1159">
        <v>97.56</v>
      </c>
      <c r="E7" s="691">
        <v>651956195</v>
      </c>
      <c r="F7" s="691">
        <v>87888212</v>
      </c>
      <c r="G7" s="1160">
        <v>13.48</v>
      </c>
      <c r="H7" s="398"/>
    </row>
    <row r="8" spans="1:7" s="385" customFormat="1" ht="12" customHeight="1">
      <c r="A8" s="384" t="s">
        <v>335</v>
      </c>
      <c r="G8" s="387"/>
    </row>
    <row r="9" s="363" customFormat="1" ht="13.5" customHeight="1">
      <c r="D9" s="403"/>
    </row>
    <row r="10" s="363" customFormat="1" ht="13.5" customHeight="1"/>
    <row r="11" s="363" customFormat="1" ht="13.5" customHeight="1"/>
    <row r="12" s="363" customFormat="1" ht="13.5" customHeight="1"/>
    <row r="13" s="363" customFormat="1" ht="13.5" customHeight="1"/>
    <row r="14" s="363" customFormat="1"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c r="H42" s="390"/>
    </row>
  </sheetData>
  <sheetProtection/>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H42"/>
  <sheetViews>
    <sheetView zoomScalePageLayoutView="0" workbookViewId="0" topLeftCell="A1">
      <selection activeCell="A1" sqref="A1"/>
    </sheetView>
  </sheetViews>
  <sheetFormatPr defaultColWidth="9.140625" defaultRowHeight="15"/>
  <cols>
    <col min="1" max="1" width="15.8515625" style="391" customWidth="1"/>
    <col min="2" max="2" width="17.421875" style="391" customWidth="1"/>
    <col min="3" max="3" width="14.421875" style="391" customWidth="1"/>
    <col min="4" max="4" width="19.00390625" style="391" customWidth="1"/>
    <col min="5" max="5" width="18.57421875" style="391" customWidth="1"/>
    <col min="6" max="16384" width="9.00390625" style="391" customWidth="1"/>
  </cols>
  <sheetData>
    <row r="1" spans="1:3" s="359" customFormat="1" ht="15" customHeight="1">
      <c r="A1" s="357" t="s">
        <v>1234</v>
      </c>
      <c r="B1" s="358"/>
      <c r="C1" s="358"/>
    </row>
    <row r="2" spans="1:5" ht="9.75" customHeight="1" thickBot="1">
      <c r="A2" s="360"/>
      <c r="B2" s="361"/>
      <c r="C2" s="361"/>
      <c r="D2" s="361"/>
      <c r="E2" s="404"/>
    </row>
    <row r="3" spans="1:5" s="406" customFormat="1" ht="16.5" customHeight="1" thickTop="1">
      <c r="A3" s="405" t="s">
        <v>341</v>
      </c>
      <c r="B3" s="1567" t="s">
        <v>342</v>
      </c>
      <c r="C3" s="1567" t="s">
        <v>343</v>
      </c>
      <c r="D3" s="1567" t="s">
        <v>344</v>
      </c>
      <c r="E3" s="1569" t="s">
        <v>345</v>
      </c>
    </row>
    <row r="4" spans="1:5" s="406" customFormat="1" ht="16.5" customHeight="1">
      <c r="A4" s="407" t="s">
        <v>346</v>
      </c>
      <c r="B4" s="1568"/>
      <c r="C4" s="1568"/>
      <c r="D4" s="1568"/>
      <c r="E4" s="1570"/>
    </row>
    <row r="5" spans="1:5" s="406" customFormat="1" ht="18" customHeight="1">
      <c r="A5" s="372">
        <v>27</v>
      </c>
      <c r="B5" s="408">
        <v>5214</v>
      </c>
      <c r="C5" s="409">
        <v>24.57</v>
      </c>
      <c r="D5" s="408">
        <v>311531540</v>
      </c>
      <c r="E5" s="410">
        <v>20.46</v>
      </c>
    </row>
    <row r="6" spans="1:5" s="406" customFormat="1" ht="18" customHeight="1">
      <c r="A6" s="377">
        <v>28</v>
      </c>
      <c r="B6" s="411">
        <v>5060</v>
      </c>
      <c r="C6" s="412">
        <v>24.67</v>
      </c>
      <c r="D6" s="411">
        <v>337361140</v>
      </c>
      <c r="E6" s="413">
        <v>22.08</v>
      </c>
    </row>
    <row r="7" spans="1:5" s="406" customFormat="1" ht="18" customHeight="1">
      <c r="A7" s="381">
        <v>29</v>
      </c>
      <c r="B7" s="1161">
        <v>5177</v>
      </c>
      <c r="C7" s="1162">
        <v>27.24</v>
      </c>
      <c r="D7" s="1161">
        <v>339503970</v>
      </c>
      <c r="E7" s="1163">
        <v>22.22</v>
      </c>
    </row>
    <row r="8" spans="1:5" ht="12" customHeight="1">
      <c r="A8" s="384" t="s">
        <v>335</v>
      </c>
      <c r="B8" s="363"/>
      <c r="C8" s="363"/>
      <c r="D8" s="387"/>
      <c r="E8" s="414"/>
    </row>
    <row r="9" ht="13.5" customHeight="1"/>
    <row r="10" ht="13.5" customHeight="1"/>
    <row r="11" ht="13.5" customHeight="1"/>
    <row r="12" ht="13.5" customHeight="1"/>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c r="H42" s="390"/>
    </row>
  </sheetData>
  <sheetProtection/>
  <mergeCells count="4">
    <mergeCell ref="B3:B4"/>
    <mergeCell ref="C3:C4"/>
    <mergeCell ref="D3:D4"/>
    <mergeCell ref="E3:E4"/>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K42"/>
  <sheetViews>
    <sheetView zoomScalePageLayoutView="0" workbookViewId="0" topLeftCell="A1">
      <selection activeCell="A1" sqref="A1"/>
    </sheetView>
  </sheetViews>
  <sheetFormatPr defaultColWidth="9.140625" defaultRowHeight="15"/>
  <cols>
    <col min="1" max="1" width="10.00390625" style="391" customWidth="1"/>
    <col min="2" max="10" width="9.57421875" style="391" customWidth="1"/>
    <col min="11" max="16384" width="9.00390625" style="391" customWidth="1"/>
  </cols>
  <sheetData>
    <row r="1" spans="1:10" s="359" customFormat="1" ht="15" customHeight="1">
      <c r="A1" s="415" t="s">
        <v>1235</v>
      </c>
      <c r="B1" s="416"/>
      <c r="C1" s="416"/>
      <c r="D1" s="416"/>
      <c r="E1" s="416"/>
      <c r="F1" s="416"/>
      <c r="G1" s="417"/>
      <c r="J1" s="418"/>
    </row>
    <row r="2" spans="1:10" ht="9.75" customHeight="1" thickBot="1">
      <c r="A2" s="419"/>
      <c r="B2" s="420"/>
      <c r="C2" s="420"/>
      <c r="D2" s="420"/>
      <c r="E2" s="420"/>
      <c r="F2" s="420"/>
      <c r="G2" s="421"/>
      <c r="H2" s="421"/>
      <c r="I2" s="422" t="s">
        <v>347</v>
      </c>
      <c r="J2" s="418"/>
    </row>
    <row r="3" spans="1:9" s="406" customFormat="1" ht="19.5" customHeight="1" thickTop="1">
      <c r="A3" s="423" t="s">
        <v>341</v>
      </c>
      <c r="B3" s="1571" t="s">
        <v>348</v>
      </c>
      <c r="C3" s="1571" t="s">
        <v>349</v>
      </c>
      <c r="D3" s="1571" t="s">
        <v>350</v>
      </c>
      <c r="E3" s="1571" t="s">
        <v>351</v>
      </c>
      <c r="F3" s="1571" t="s">
        <v>352</v>
      </c>
      <c r="G3" s="1571" t="s">
        <v>353</v>
      </c>
      <c r="H3" s="1571" t="s">
        <v>354</v>
      </c>
      <c r="I3" s="1573" t="s">
        <v>355</v>
      </c>
    </row>
    <row r="4" spans="1:9" s="406" customFormat="1" ht="19.5" customHeight="1">
      <c r="A4" s="424" t="s">
        <v>356</v>
      </c>
      <c r="B4" s="1572"/>
      <c r="C4" s="1572"/>
      <c r="D4" s="1572"/>
      <c r="E4" s="1572"/>
      <c r="F4" s="1572"/>
      <c r="G4" s="1572"/>
      <c r="H4" s="1572"/>
      <c r="I4" s="1574"/>
    </row>
    <row r="5" spans="1:11" s="406" customFormat="1" ht="16.5" customHeight="1">
      <c r="A5" s="425">
        <v>27</v>
      </c>
      <c r="B5" s="426">
        <v>31871</v>
      </c>
      <c r="C5" s="426">
        <v>4372</v>
      </c>
      <c r="D5" s="426">
        <v>4223</v>
      </c>
      <c r="E5" s="426">
        <v>4668</v>
      </c>
      <c r="F5" s="426">
        <v>6234</v>
      </c>
      <c r="G5" s="426">
        <v>4371</v>
      </c>
      <c r="H5" s="426">
        <v>4198</v>
      </c>
      <c r="I5" s="427">
        <v>3805</v>
      </c>
      <c r="K5" s="428"/>
    </row>
    <row r="6" spans="1:11" s="406" customFormat="1" ht="16.5" customHeight="1">
      <c r="A6" s="429">
        <v>28</v>
      </c>
      <c r="B6" s="430">
        <v>33111</v>
      </c>
      <c r="C6" s="430">
        <v>4525</v>
      </c>
      <c r="D6" s="430">
        <v>4412</v>
      </c>
      <c r="E6" s="430">
        <v>4815</v>
      </c>
      <c r="F6" s="430">
        <v>6442</v>
      </c>
      <c r="G6" s="430">
        <v>4599</v>
      </c>
      <c r="H6" s="430">
        <v>4423</v>
      </c>
      <c r="I6" s="431">
        <v>3895</v>
      </c>
      <c r="K6" s="428"/>
    </row>
    <row r="7" spans="1:11" s="406" customFormat="1" ht="16.5" customHeight="1">
      <c r="A7" s="432">
        <v>29</v>
      </c>
      <c r="B7" s="1164">
        <v>34342</v>
      </c>
      <c r="C7" s="1164">
        <v>4590</v>
      </c>
      <c r="D7" s="1164">
        <v>4673</v>
      </c>
      <c r="E7" s="1164">
        <v>5037</v>
      </c>
      <c r="F7" s="1164">
        <v>6801</v>
      </c>
      <c r="G7" s="1164">
        <v>4754</v>
      </c>
      <c r="H7" s="1164">
        <v>4547</v>
      </c>
      <c r="I7" s="1165">
        <v>3940</v>
      </c>
      <c r="K7" s="428"/>
    </row>
    <row r="8" spans="1:10" ht="16.5" customHeight="1">
      <c r="A8" s="433" t="s">
        <v>357</v>
      </c>
      <c r="B8" s="434"/>
      <c r="C8" s="435"/>
      <c r="D8" s="435"/>
      <c r="E8" s="435"/>
      <c r="F8" s="436"/>
      <c r="G8" s="437"/>
      <c r="H8" s="437"/>
      <c r="I8" s="436"/>
      <c r="J8" s="436"/>
    </row>
    <row r="9" spans="4:10" ht="13.5">
      <c r="D9" s="386"/>
      <c r="J9" s="438"/>
    </row>
    <row r="10" ht="13.5">
      <c r="B10" s="439"/>
    </row>
    <row r="42" ht="13.5">
      <c r="H42" s="390"/>
    </row>
  </sheetData>
  <sheetProtection/>
  <mergeCells count="8">
    <mergeCell ref="H3:H4"/>
    <mergeCell ref="I3:I4"/>
    <mergeCell ref="B3:B4"/>
    <mergeCell ref="C3:C4"/>
    <mergeCell ref="D3:D4"/>
    <mergeCell ref="E3:E4"/>
    <mergeCell ref="F3:F4"/>
    <mergeCell ref="G3:G4"/>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P47"/>
  <sheetViews>
    <sheetView zoomScalePageLayoutView="0" workbookViewId="0" topLeftCell="A1">
      <selection activeCell="A1" sqref="A1"/>
    </sheetView>
  </sheetViews>
  <sheetFormatPr defaultColWidth="9.140625" defaultRowHeight="15"/>
  <cols>
    <col min="1" max="1" width="3.00390625" style="440" customWidth="1"/>
    <col min="2" max="2" width="25.140625" style="440" customWidth="1"/>
    <col min="3" max="3" width="9.57421875" style="441" customWidth="1"/>
    <col min="4" max="4" width="12.57421875" style="441" customWidth="1"/>
    <col min="5" max="5" width="12.140625" style="441" customWidth="1"/>
    <col min="6" max="6" width="12.57421875" style="441" customWidth="1"/>
    <col min="7" max="7" width="11.7109375" style="441" customWidth="1"/>
    <col min="8" max="8" width="12.57421875" style="441" customWidth="1"/>
    <col min="9" max="9" width="11.28125" style="441" hidden="1" customWidth="1"/>
    <col min="10" max="10" width="17.140625" style="441" hidden="1" customWidth="1"/>
    <col min="11" max="11" width="15.00390625" style="441" hidden="1" customWidth="1"/>
    <col min="12" max="12" width="12.7109375" style="441" hidden="1" customWidth="1"/>
    <col min="13" max="15" width="0" style="441" hidden="1" customWidth="1"/>
    <col min="16" max="16384" width="9.00390625" style="441" customWidth="1"/>
  </cols>
  <sheetData>
    <row r="1" spans="1:4" s="359" customFormat="1" ht="15" customHeight="1">
      <c r="A1" s="357" t="s">
        <v>1236</v>
      </c>
      <c r="B1" s="362"/>
      <c r="C1" s="358"/>
      <c r="D1" s="358"/>
    </row>
    <row r="2" spans="1:8" s="363" customFormat="1" ht="9.75" customHeight="1" thickBot="1">
      <c r="A2" s="442"/>
      <c r="B2" s="361"/>
      <c r="C2" s="361"/>
      <c r="D2" s="361"/>
      <c r="E2" s="361"/>
      <c r="F2" s="361"/>
      <c r="G2" s="361"/>
      <c r="H2" s="361"/>
    </row>
    <row r="3" spans="1:14" s="368" customFormat="1" ht="19.5" customHeight="1" thickTop="1">
      <c r="A3" s="443"/>
      <c r="B3" s="444" t="s">
        <v>358</v>
      </c>
      <c r="C3" s="1577">
        <v>27</v>
      </c>
      <c r="D3" s="1578"/>
      <c r="E3" s="1577">
        <v>28</v>
      </c>
      <c r="F3" s="1578"/>
      <c r="G3" s="1579">
        <v>29</v>
      </c>
      <c r="H3" s="1580"/>
      <c r="I3" s="1579">
        <v>28</v>
      </c>
      <c r="J3" s="1581"/>
      <c r="K3" s="1575" t="s">
        <v>359</v>
      </c>
      <c r="L3" s="1575"/>
      <c r="M3" s="1575" t="s">
        <v>360</v>
      </c>
      <c r="N3" s="1575"/>
    </row>
    <row r="4" spans="1:14" s="368" customFormat="1" ht="19.5" customHeight="1">
      <c r="A4" s="445" t="s">
        <v>361</v>
      </c>
      <c r="B4" s="445"/>
      <c r="C4" s="392" t="s">
        <v>362</v>
      </c>
      <c r="D4" s="393" t="s">
        <v>363</v>
      </c>
      <c r="E4" s="392" t="s">
        <v>362</v>
      </c>
      <c r="F4" s="393" t="s">
        <v>363</v>
      </c>
      <c r="G4" s="392" t="s">
        <v>362</v>
      </c>
      <c r="H4" s="393" t="s">
        <v>364</v>
      </c>
      <c r="I4" s="1166" t="s">
        <v>362</v>
      </c>
      <c r="J4" s="1167" t="s">
        <v>364</v>
      </c>
      <c r="K4" s="1168" t="s">
        <v>365</v>
      </c>
      <c r="L4" s="1168" t="s">
        <v>366</v>
      </c>
      <c r="M4" s="1168" t="s">
        <v>365</v>
      </c>
      <c r="N4" s="1168" t="s">
        <v>366</v>
      </c>
    </row>
    <row r="5" spans="1:16" s="376" customFormat="1" ht="16.5" customHeight="1">
      <c r="A5" s="1169" t="s">
        <v>367</v>
      </c>
      <c r="B5" s="1169"/>
      <c r="C5" s="1359">
        <v>985996</v>
      </c>
      <c r="D5" s="1360">
        <v>46522934</v>
      </c>
      <c r="E5" s="1359">
        <v>1030330</v>
      </c>
      <c r="F5" s="1360">
        <v>48115216</v>
      </c>
      <c r="G5" s="1170">
        <v>1011105</v>
      </c>
      <c r="H5" s="1171">
        <v>49332802</v>
      </c>
      <c r="I5" s="1172">
        <f>I7+I33+I37+I41+I42+I43+I44</f>
        <v>1030330</v>
      </c>
      <c r="J5" s="1173">
        <f>J7+J33+J37+J41+J42+J43+J44+J45</f>
        <v>48115216.366</v>
      </c>
      <c r="K5" s="357"/>
      <c r="L5" s="357"/>
      <c r="M5" s="1174"/>
      <c r="N5" s="357"/>
      <c r="O5" s="398"/>
      <c r="P5" s="398"/>
    </row>
    <row r="6" spans="1:16" s="376" customFormat="1" ht="16.5" customHeight="1">
      <c r="A6" s="450"/>
      <c r="B6" s="450"/>
      <c r="C6" s="1361"/>
      <c r="D6" s="1362"/>
      <c r="E6" s="1361"/>
      <c r="F6" s="1362"/>
      <c r="G6" s="1175"/>
      <c r="H6" s="1176"/>
      <c r="I6" s="1177"/>
      <c r="J6" s="1178"/>
      <c r="K6" s="357"/>
      <c r="L6" s="357"/>
      <c r="M6" s="357"/>
      <c r="N6" s="357"/>
      <c r="O6" s="398"/>
      <c r="P6" s="398"/>
    </row>
    <row r="7" spans="1:16" s="368" customFormat="1" ht="16.5" customHeight="1">
      <c r="A7" s="454" t="s">
        <v>368</v>
      </c>
      <c r="B7" s="454"/>
      <c r="C7" s="1361">
        <v>786465</v>
      </c>
      <c r="D7" s="1362">
        <v>29914184</v>
      </c>
      <c r="E7" s="1361">
        <v>815257</v>
      </c>
      <c r="F7" s="1362">
        <v>30690741</v>
      </c>
      <c r="G7" s="1175">
        <v>788538</v>
      </c>
      <c r="H7" s="1176">
        <v>31149863</v>
      </c>
      <c r="I7" s="1177">
        <f>SUM(I8:I32)</f>
        <v>815257</v>
      </c>
      <c r="J7" s="1178">
        <f>SUM(J8:J32)</f>
        <v>30690741.317999996</v>
      </c>
      <c r="K7" s="1179"/>
      <c r="L7" s="1179"/>
      <c r="M7" s="1180"/>
      <c r="N7" s="1179"/>
      <c r="O7" s="394"/>
      <c r="P7" s="394"/>
    </row>
    <row r="8" spans="1:16" s="368" customFormat="1" ht="16.5" customHeight="1">
      <c r="A8" s="454"/>
      <c r="B8" s="451" t="s">
        <v>369</v>
      </c>
      <c r="C8" s="1361">
        <v>119189</v>
      </c>
      <c r="D8" s="1362">
        <v>6597171</v>
      </c>
      <c r="E8" s="1361">
        <v>119696</v>
      </c>
      <c r="F8" s="1362">
        <v>6590067</v>
      </c>
      <c r="G8" s="1175">
        <v>102399</v>
      </c>
      <c r="H8" s="1176">
        <v>6312348</v>
      </c>
      <c r="I8" s="1177">
        <f aca="true" t="shared" si="0" ref="I8:I16">M8+N8</f>
        <v>119696</v>
      </c>
      <c r="J8" s="1178">
        <f aca="true" t="shared" si="1" ref="J8:J16">(K8+L8)/1000</f>
        <v>6590066.92</v>
      </c>
      <c r="K8" s="1181">
        <v>6155389473</v>
      </c>
      <c r="L8" s="1182">
        <v>434677447</v>
      </c>
      <c r="M8" s="1182">
        <v>97482</v>
      </c>
      <c r="N8" s="1182">
        <v>22214</v>
      </c>
      <c r="O8" s="394"/>
      <c r="P8" s="394"/>
    </row>
    <row r="9" spans="1:16" s="368" customFormat="1" ht="16.5" customHeight="1">
      <c r="A9" s="454"/>
      <c r="B9" s="451" t="s">
        <v>370</v>
      </c>
      <c r="C9" s="1361">
        <v>8036</v>
      </c>
      <c r="D9" s="1362">
        <v>481945</v>
      </c>
      <c r="E9" s="1361">
        <v>7788</v>
      </c>
      <c r="F9" s="1362">
        <v>465088</v>
      </c>
      <c r="G9" s="1175">
        <v>7466</v>
      </c>
      <c r="H9" s="1176">
        <v>453970</v>
      </c>
      <c r="I9" s="1177">
        <f t="shared" si="0"/>
        <v>7788</v>
      </c>
      <c r="J9" s="1178">
        <f t="shared" si="1"/>
        <v>465088.278</v>
      </c>
      <c r="K9" s="1182">
        <v>463737784</v>
      </c>
      <c r="L9" s="1182">
        <v>1350494</v>
      </c>
      <c r="M9" s="1182">
        <v>7737</v>
      </c>
      <c r="N9" s="1182">
        <v>51</v>
      </c>
      <c r="O9" s="394"/>
      <c r="P9" s="394"/>
    </row>
    <row r="10" spans="1:16" s="368" customFormat="1" ht="16.5" customHeight="1">
      <c r="A10" s="454"/>
      <c r="B10" s="451" t="s">
        <v>371</v>
      </c>
      <c r="C10" s="1361">
        <v>25329</v>
      </c>
      <c r="D10" s="1362">
        <v>934753</v>
      </c>
      <c r="E10" s="1361">
        <v>28544</v>
      </c>
      <c r="F10" s="1362">
        <v>1082839</v>
      </c>
      <c r="G10" s="1175">
        <v>31558</v>
      </c>
      <c r="H10" s="1176">
        <v>1235603</v>
      </c>
      <c r="I10" s="1177">
        <f t="shared" si="0"/>
        <v>28544</v>
      </c>
      <c r="J10" s="1178">
        <f t="shared" si="1"/>
        <v>1082839.225</v>
      </c>
      <c r="K10" s="1182">
        <v>1012124185</v>
      </c>
      <c r="L10" s="1182">
        <v>70715040</v>
      </c>
      <c r="M10" s="1182">
        <v>26147</v>
      </c>
      <c r="N10" s="1182">
        <v>2397</v>
      </c>
      <c r="O10" s="394"/>
      <c r="P10" s="394"/>
    </row>
    <row r="11" spans="1:16" s="368" customFormat="1" ht="16.5" customHeight="1">
      <c r="A11" s="454"/>
      <c r="B11" s="451" t="s">
        <v>372</v>
      </c>
      <c r="C11" s="1361">
        <v>7849</v>
      </c>
      <c r="D11" s="1362">
        <v>271369</v>
      </c>
      <c r="E11" s="1361">
        <v>7673</v>
      </c>
      <c r="F11" s="1362">
        <v>270007</v>
      </c>
      <c r="G11" s="1175">
        <v>7247</v>
      </c>
      <c r="H11" s="1176">
        <v>260347</v>
      </c>
      <c r="I11" s="1177">
        <f t="shared" si="0"/>
        <v>7673</v>
      </c>
      <c r="J11" s="1178">
        <f t="shared" si="1"/>
        <v>270007.484</v>
      </c>
      <c r="K11" s="1182">
        <v>251171808</v>
      </c>
      <c r="L11" s="1182">
        <v>18835676</v>
      </c>
      <c r="M11" s="1182">
        <v>7069</v>
      </c>
      <c r="N11" s="1182">
        <v>604</v>
      </c>
      <c r="O11" s="394"/>
      <c r="P11" s="394"/>
    </row>
    <row r="12" spans="1:16" s="368" customFormat="1" ht="16.5" customHeight="1">
      <c r="A12" s="454"/>
      <c r="B12" s="451" t="s">
        <v>373</v>
      </c>
      <c r="C12" s="1361">
        <v>113523</v>
      </c>
      <c r="D12" s="1363">
        <v>6843166</v>
      </c>
      <c r="E12" s="1361">
        <v>97555</v>
      </c>
      <c r="F12" s="1363">
        <v>5667292</v>
      </c>
      <c r="G12" s="1175">
        <v>78317</v>
      </c>
      <c r="H12" s="1183">
        <v>5288281</v>
      </c>
      <c r="I12" s="1177">
        <f t="shared" si="0"/>
        <v>97555</v>
      </c>
      <c r="J12" s="1178">
        <f t="shared" si="1"/>
        <v>5667291.556</v>
      </c>
      <c r="K12" s="1182">
        <f>5012175736</f>
        <v>5012175736</v>
      </c>
      <c r="L12" s="1182">
        <v>655115820</v>
      </c>
      <c r="M12" s="1182">
        <f>73760</f>
        <v>73760</v>
      </c>
      <c r="N12" s="1182">
        <v>23795</v>
      </c>
      <c r="O12" s="394"/>
      <c r="P12" s="394"/>
    </row>
    <row r="13" spans="1:16" s="368" customFormat="1" ht="16.5" customHeight="1">
      <c r="A13" s="454"/>
      <c r="B13" s="451" t="s">
        <v>374</v>
      </c>
      <c r="C13" s="1361">
        <v>28783</v>
      </c>
      <c r="D13" s="1362">
        <v>1983708</v>
      </c>
      <c r="E13" s="1361">
        <v>29751</v>
      </c>
      <c r="F13" s="1362">
        <v>1987400</v>
      </c>
      <c r="G13" s="1175">
        <v>31981</v>
      </c>
      <c r="H13" s="1176">
        <v>2048283</v>
      </c>
      <c r="I13" s="1177">
        <f t="shared" si="0"/>
        <v>29751</v>
      </c>
      <c r="J13" s="1178">
        <f t="shared" si="1"/>
        <v>1987400.262</v>
      </c>
      <c r="K13" s="1182">
        <v>1840494613</v>
      </c>
      <c r="L13" s="1182">
        <v>146905649</v>
      </c>
      <c r="M13" s="1182">
        <v>25408</v>
      </c>
      <c r="N13" s="1182">
        <v>4343</v>
      </c>
      <c r="O13" s="394"/>
      <c r="P13" s="394"/>
    </row>
    <row r="14" spans="1:16" s="368" customFormat="1" ht="16.5" customHeight="1">
      <c r="A14" s="454"/>
      <c r="B14" s="451" t="s">
        <v>375</v>
      </c>
      <c r="C14" s="1361">
        <v>118595</v>
      </c>
      <c r="D14" s="1362">
        <v>1581791</v>
      </c>
      <c r="E14" s="1361">
        <v>124948</v>
      </c>
      <c r="F14" s="1362">
        <v>1670450</v>
      </c>
      <c r="G14" s="1175">
        <v>131125</v>
      </c>
      <c r="H14" s="1176">
        <v>1753664</v>
      </c>
      <c r="I14" s="1177">
        <f t="shared" si="0"/>
        <v>124948</v>
      </c>
      <c r="J14" s="1178">
        <f t="shared" si="1"/>
        <v>1670449.506</v>
      </c>
      <c r="K14" s="1182">
        <v>1590945601</v>
      </c>
      <c r="L14" s="1182">
        <v>79503905</v>
      </c>
      <c r="M14" s="1182">
        <v>111155</v>
      </c>
      <c r="N14" s="1182">
        <v>13793</v>
      </c>
      <c r="O14" s="394"/>
      <c r="P14" s="394"/>
    </row>
    <row r="15" spans="1:16" s="368" customFormat="1" ht="16.5" customHeight="1">
      <c r="A15" s="454"/>
      <c r="B15" s="451" t="s">
        <v>376</v>
      </c>
      <c r="C15" s="1361">
        <v>16400</v>
      </c>
      <c r="D15" s="1362">
        <v>1357098</v>
      </c>
      <c r="E15" s="1361">
        <v>16819</v>
      </c>
      <c r="F15" s="1362">
        <v>1468240</v>
      </c>
      <c r="G15" s="1175">
        <v>17640</v>
      </c>
      <c r="H15" s="1176">
        <v>1637255</v>
      </c>
      <c r="I15" s="1177">
        <f t="shared" si="0"/>
        <v>16819</v>
      </c>
      <c r="J15" s="1178">
        <f t="shared" si="1"/>
        <v>1468239.559</v>
      </c>
      <c r="K15" s="1182">
        <v>1460473314</v>
      </c>
      <c r="L15" s="1182">
        <v>7766245</v>
      </c>
      <c r="M15" s="1182">
        <v>16588</v>
      </c>
      <c r="N15" s="1182">
        <v>231</v>
      </c>
      <c r="O15" s="394"/>
      <c r="P15" s="394"/>
    </row>
    <row r="16" spans="1:16" s="1188" customFormat="1" ht="15" customHeight="1">
      <c r="A16" s="1184"/>
      <c r="B16" s="1185" t="s">
        <v>377</v>
      </c>
      <c r="C16" s="1582">
        <v>2020</v>
      </c>
      <c r="D16" s="1582">
        <v>181571</v>
      </c>
      <c r="E16" s="1582">
        <v>1736</v>
      </c>
      <c r="F16" s="1585">
        <v>155116</v>
      </c>
      <c r="G16" s="1587">
        <v>1572</v>
      </c>
      <c r="H16" s="1576">
        <v>142878</v>
      </c>
      <c r="I16" s="1177">
        <f t="shared" si="0"/>
        <v>1736</v>
      </c>
      <c r="J16" s="1178">
        <f t="shared" si="1"/>
        <v>155116.147</v>
      </c>
      <c r="K16" s="1186">
        <v>154371497</v>
      </c>
      <c r="L16" s="1186">
        <v>744650</v>
      </c>
      <c r="M16" s="1186">
        <v>1722</v>
      </c>
      <c r="N16" s="1186">
        <v>14</v>
      </c>
      <c r="O16" s="1187"/>
      <c r="P16" s="1187"/>
    </row>
    <row r="17" spans="1:16" s="368" customFormat="1" ht="15" customHeight="1">
      <c r="A17" s="454"/>
      <c r="B17" s="1189" t="s">
        <v>378</v>
      </c>
      <c r="C17" s="1583"/>
      <c r="D17" s="1583"/>
      <c r="E17" s="1584"/>
      <c r="F17" s="1586"/>
      <c r="G17" s="1587"/>
      <c r="H17" s="1576"/>
      <c r="I17" s="1177"/>
      <c r="J17" s="1178"/>
      <c r="K17" s="1179"/>
      <c r="L17" s="1179"/>
      <c r="M17" s="1179"/>
      <c r="N17" s="1179"/>
      <c r="O17" s="394"/>
      <c r="P17" s="394"/>
    </row>
    <row r="18" spans="1:16" s="1188" customFormat="1" ht="15" customHeight="1">
      <c r="A18" s="1184"/>
      <c r="B18" s="1185" t="s">
        <v>377</v>
      </c>
      <c r="C18" s="1582">
        <v>500</v>
      </c>
      <c r="D18" s="1582">
        <v>25414</v>
      </c>
      <c r="E18" s="1582">
        <v>498</v>
      </c>
      <c r="F18" s="1585">
        <v>27870</v>
      </c>
      <c r="G18" s="1587">
        <v>540</v>
      </c>
      <c r="H18" s="1576">
        <v>30057</v>
      </c>
      <c r="I18" s="1190">
        <f>M18+N18</f>
        <v>498</v>
      </c>
      <c r="J18" s="1178">
        <f>(K18+L18)/1000</f>
        <v>27869.956</v>
      </c>
      <c r="K18" s="1186">
        <f>26377318+1492638</f>
        <v>27869956</v>
      </c>
      <c r="L18" s="1186"/>
      <c r="M18" s="1186">
        <f>249+249</f>
        <v>498</v>
      </c>
      <c r="N18" s="1191"/>
      <c r="O18" s="1187"/>
      <c r="P18" s="1187"/>
    </row>
    <row r="19" spans="1:16" s="368" customFormat="1" ht="15" customHeight="1">
      <c r="A19" s="454"/>
      <c r="B19" s="1189" t="s">
        <v>379</v>
      </c>
      <c r="C19" s="1583"/>
      <c r="D19" s="1583"/>
      <c r="E19" s="1584"/>
      <c r="F19" s="1586"/>
      <c r="G19" s="1587"/>
      <c r="H19" s="1576"/>
      <c r="I19" s="1177"/>
      <c r="J19" s="1178"/>
      <c r="K19" s="1179"/>
      <c r="L19" s="1179"/>
      <c r="M19" s="1179"/>
      <c r="N19" s="1179"/>
      <c r="O19" s="394"/>
      <c r="P19" s="394"/>
    </row>
    <row r="20" spans="1:16" s="368" customFormat="1" ht="16.5" customHeight="1">
      <c r="A20" s="454"/>
      <c r="B20" s="451" t="s">
        <v>380</v>
      </c>
      <c r="C20" s="1361">
        <v>97510</v>
      </c>
      <c r="D20" s="1362">
        <v>714931</v>
      </c>
      <c r="E20" s="1361">
        <v>103917</v>
      </c>
      <c r="F20" s="1362">
        <v>750851</v>
      </c>
      <c r="G20" s="1175">
        <v>112218</v>
      </c>
      <c r="H20" s="1176">
        <v>806570</v>
      </c>
      <c r="I20" s="1177">
        <f aca="true" t="shared" si="2" ref="I20:I29">M20+N20</f>
        <v>103917</v>
      </c>
      <c r="J20" s="1178">
        <f aca="true" t="shared" si="3" ref="J20:J29">(K20+L20)/1000</f>
        <v>750850.865</v>
      </c>
      <c r="K20" s="1182">
        <v>720933785</v>
      </c>
      <c r="L20" s="1182">
        <v>29917080</v>
      </c>
      <c r="M20" s="1182">
        <v>99404</v>
      </c>
      <c r="N20" s="1182">
        <v>4513</v>
      </c>
      <c r="O20" s="394"/>
      <c r="P20" s="394"/>
    </row>
    <row r="21" spans="1:16" s="406" customFormat="1" ht="16.5" customHeight="1">
      <c r="A21" s="454"/>
      <c r="B21" s="451" t="s">
        <v>381</v>
      </c>
      <c r="C21" s="1361">
        <v>7092</v>
      </c>
      <c r="D21" s="1362">
        <v>1851734</v>
      </c>
      <c r="E21" s="1361">
        <v>7046</v>
      </c>
      <c r="F21" s="1362">
        <v>1833879</v>
      </c>
      <c r="G21" s="1175">
        <v>7118</v>
      </c>
      <c r="H21" s="1176">
        <v>1891877</v>
      </c>
      <c r="I21" s="1177">
        <f t="shared" si="2"/>
        <v>7046</v>
      </c>
      <c r="J21" s="1178">
        <f t="shared" si="3"/>
        <v>1833878.576</v>
      </c>
      <c r="K21" s="1186">
        <v>1829995328</v>
      </c>
      <c r="L21" s="1186">
        <v>3883248</v>
      </c>
      <c r="M21" s="1186">
        <v>7030</v>
      </c>
      <c r="N21" s="1192">
        <v>16</v>
      </c>
      <c r="O21" s="1193"/>
      <c r="P21" s="1193"/>
    </row>
    <row r="22" spans="1:16" s="406" customFormat="1" ht="16.5" customHeight="1">
      <c r="A22" s="454"/>
      <c r="B22" s="451" t="s">
        <v>382</v>
      </c>
      <c r="C22" s="1361">
        <v>13503</v>
      </c>
      <c r="D22" s="1362">
        <v>2565913</v>
      </c>
      <c r="E22" s="1361">
        <v>14005</v>
      </c>
      <c r="F22" s="1362">
        <v>2641965</v>
      </c>
      <c r="G22" s="1175">
        <v>15486</v>
      </c>
      <c r="H22" s="1176">
        <v>2926381</v>
      </c>
      <c r="I22" s="1177">
        <f t="shared" si="2"/>
        <v>14005</v>
      </c>
      <c r="J22" s="1178">
        <f t="shared" si="3"/>
        <v>2641965.457</v>
      </c>
      <c r="K22" s="1186">
        <f>2571427046+320864</f>
        <v>2571747910</v>
      </c>
      <c r="L22" s="1186">
        <v>70217547</v>
      </c>
      <c r="M22" s="1186">
        <f>12968+13</f>
        <v>12981</v>
      </c>
      <c r="N22" s="1192">
        <v>1024</v>
      </c>
      <c r="O22" s="1193"/>
      <c r="P22" s="1193"/>
    </row>
    <row r="23" spans="1:16" s="406" customFormat="1" ht="16.5" customHeight="1">
      <c r="A23" s="454"/>
      <c r="B23" s="451" t="s">
        <v>383</v>
      </c>
      <c r="C23" s="1194" t="s">
        <v>311</v>
      </c>
      <c r="D23" s="1365" t="s">
        <v>311</v>
      </c>
      <c r="E23" s="1194" t="s">
        <v>311</v>
      </c>
      <c r="F23" s="1365" t="s">
        <v>311</v>
      </c>
      <c r="G23" s="1194" t="s">
        <v>119</v>
      </c>
      <c r="H23" s="1195" t="s">
        <v>119</v>
      </c>
      <c r="I23" s="1177">
        <f t="shared" si="2"/>
        <v>0</v>
      </c>
      <c r="J23" s="1178">
        <f t="shared" si="3"/>
        <v>0</v>
      </c>
      <c r="K23" s="1186"/>
      <c r="L23" s="1192"/>
      <c r="M23" s="1192"/>
      <c r="N23" s="1192"/>
      <c r="O23" s="1193"/>
      <c r="P23" s="1193"/>
    </row>
    <row r="24" spans="1:16" s="406" customFormat="1" ht="16.5" customHeight="1">
      <c r="A24" s="454"/>
      <c r="B24" s="451" t="s">
        <v>384</v>
      </c>
      <c r="C24" s="1361">
        <v>216394</v>
      </c>
      <c r="D24" s="1362">
        <v>2817500</v>
      </c>
      <c r="E24" s="1361">
        <v>221165</v>
      </c>
      <c r="F24" s="1362">
        <v>2910048</v>
      </c>
      <c r="G24" s="1175">
        <v>205325</v>
      </c>
      <c r="H24" s="1176">
        <v>2868608</v>
      </c>
      <c r="I24" s="1177">
        <f t="shared" si="2"/>
        <v>221165</v>
      </c>
      <c r="J24" s="1178">
        <f t="shared" si="3"/>
        <v>2910047.834</v>
      </c>
      <c r="K24" s="1186">
        <v>2665438996</v>
      </c>
      <c r="L24" s="1186">
        <v>244608838</v>
      </c>
      <c r="M24" s="1186">
        <v>172499</v>
      </c>
      <c r="N24" s="1186">
        <v>48666</v>
      </c>
      <c r="O24" s="1193"/>
      <c r="P24" s="1193"/>
    </row>
    <row r="25" spans="1:16" s="406" customFormat="1" ht="16.5" customHeight="1">
      <c r="A25" s="454"/>
      <c r="B25" s="451" t="s">
        <v>385</v>
      </c>
      <c r="C25" s="1361">
        <v>854</v>
      </c>
      <c r="D25" s="1362">
        <v>20203</v>
      </c>
      <c r="E25" s="1361">
        <v>793</v>
      </c>
      <c r="F25" s="1362">
        <v>20075</v>
      </c>
      <c r="G25" s="1175">
        <v>795</v>
      </c>
      <c r="H25" s="1176">
        <v>21218</v>
      </c>
      <c r="I25" s="1177">
        <f t="shared" si="2"/>
        <v>793</v>
      </c>
      <c r="J25" s="1178">
        <f t="shared" si="3"/>
        <v>20075.48</v>
      </c>
      <c r="K25" s="1186">
        <v>20075480</v>
      </c>
      <c r="L25" s="1192"/>
      <c r="M25" s="1186">
        <v>793</v>
      </c>
      <c r="N25" s="1192"/>
      <c r="O25" s="1193"/>
      <c r="P25" s="1193"/>
    </row>
    <row r="26" spans="1:16" s="406" customFormat="1" ht="16.5" customHeight="1">
      <c r="A26" s="454"/>
      <c r="B26" s="451" t="s">
        <v>386</v>
      </c>
      <c r="C26" s="1361">
        <v>6867</v>
      </c>
      <c r="D26" s="1363">
        <v>783193</v>
      </c>
      <c r="E26" s="1361">
        <v>6823</v>
      </c>
      <c r="F26" s="1363">
        <v>783182</v>
      </c>
      <c r="G26" s="1175">
        <v>7228</v>
      </c>
      <c r="H26" s="1176">
        <v>834221</v>
      </c>
      <c r="I26" s="1177">
        <f t="shared" si="2"/>
        <v>6823</v>
      </c>
      <c r="J26" s="1178">
        <f t="shared" si="3"/>
        <v>783181.734</v>
      </c>
      <c r="K26" s="1186">
        <v>781742269</v>
      </c>
      <c r="L26" s="1186">
        <v>1439465</v>
      </c>
      <c r="M26" s="1186">
        <v>6787</v>
      </c>
      <c r="N26" s="1186">
        <v>36</v>
      </c>
      <c r="O26" s="1193"/>
      <c r="P26" s="1193"/>
    </row>
    <row r="27" spans="1:16" s="406" customFormat="1" ht="16.5" customHeight="1">
      <c r="A27" s="454"/>
      <c r="B27" s="451" t="s">
        <v>387</v>
      </c>
      <c r="C27" s="1361">
        <v>2890</v>
      </c>
      <c r="D27" s="1362">
        <v>618819</v>
      </c>
      <c r="E27" s="1361">
        <v>2721</v>
      </c>
      <c r="F27" s="1362">
        <v>571751</v>
      </c>
      <c r="G27" s="1175">
        <v>2950</v>
      </c>
      <c r="H27" s="1176">
        <v>607454</v>
      </c>
      <c r="I27" s="1177">
        <f t="shared" si="2"/>
        <v>2721</v>
      </c>
      <c r="J27" s="1178">
        <f t="shared" si="3"/>
        <v>571751.196</v>
      </c>
      <c r="K27" s="1186">
        <f>564723801+127920</f>
        <v>564851721</v>
      </c>
      <c r="L27" s="1186">
        <v>6899475</v>
      </c>
      <c r="M27" s="1186">
        <f>2602+2</f>
        <v>2604</v>
      </c>
      <c r="N27" s="1192">
        <v>117</v>
      </c>
      <c r="O27" s="1193"/>
      <c r="P27" s="1193"/>
    </row>
    <row r="28" spans="1:16" s="406" customFormat="1" ht="16.5" customHeight="1">
      <c r="A28" s="454"/>
      <c r="B28" s="1196" t="s">
        <v>388</v>
      </c>
      <c r="C28" s="1361">
        <v>577</v>
      </c>
      <c r="D28" s="1362">
        <v>110920</v>
      </c>
      <c r="E28" s="1361">
        <v>471</v>
      </c>
      <c r="F28" s="1362">
        <v>91461</v>
      </c>
      <c r="G28" s="1175">
        <v>557</v>
      </c>
      <c r="H28" s="1176">
        <v>104178</v>
      </c>
      <c r="I28" s="1177">
        <f t="shared" si="2"/>
        <v>471</v>
      </c>
      <c r="J28" s="1178">
        <f t="shared" si="3"/>
        <v>91460.549</v>
      </c>
      <c r="K28" s="1186">
        <v>91460549</v>
      </c>
      <c r="L28" s="1192"/>
      <c r="M28" s="1186">
        <v>471</v>
      </c>
      <c r="N28" s="1192"/>
      <c r="O28" s="1193"/>
      <c r="P28" s="1193"/>
    </row>
    <row r="29" spans="1:16" s="406" customFormat="1" ht="16.5" customHeight="1">
      <c r="A29" s="454"/>
      <c r="B29" s="1185" t="s">
        <v>389</v>
      </c>
      <c r="C29" s="1592">
        <v>537</v>
      </c>
      <c r="D29" s="1592">
        <v>168589</v>
      </c>
      <c r="E29" s="1592">
        <v>681</v>
      </c>
      <c r="F29" s="1595">
        <v>204127</v>
      </c>
      <c r="G29" s="1588">
        <v>794</v>
      </c>
      <c r="H29" s="1589">
        <v>219523</v>
      </c>
      <c r="I29" s="1177">
        <f t="shared" si="2"/>
        <v>681</v>
      </c>
      <c r="J29" s="1178">
        <f t="shared" si="3"/>
        <v>204126.756</v>
      </c>
      <c r="K29" s="1186">
        <f>204061560+65196</f>
        <v>204126756</v>
      </c>
      <c r="L29" s="1192"/>
      <c r="M29" s="1186">
        <f>679+2</f>
        <v>681</v>
      </c>
      <c r="N29" s="1192"/>
      <c r="O29" s="1193"/>
      <c r="P29" s="1193"/>
    </row>
    <row r="30" spans="1:16" s="406" customFormat="1" ht="16.5" customHeight="1">
      <c r="A30" s="454"/>
      <c r="B30" s="1189" t="s">
        <v>390</v>
      </c>
      <c r="C30" s="1593"/>
      <c r="D30" s="1593"/>
      <c r="E30" s="1594"/>
      <c r="F30" s="1596"/>
      <c r="G30" s="1588"/>
      <c r="H30" s="1589"/>
      <c r="I30" s="1177"/>
      <c r="J30" s="1178"/>
      <c r="K30" s="1193"/>
      <c r="L30" s="1193"/>
      <c r="M30" s="1193"/>
      <c r="N30" s="1193"/>
      <c r="O30" s="1193"/>
      <c r="P30" s="1193"/>
    </row>
    <row r="31" spans="1:16" s="406" customFormat="1" ht="16.5" customHeight="1">
      <c r="A31" s="454"/>
      <c r="B31" s="1197" t="s">
        <v>391</v>
      </c>
      <c r="C31" s="1194" t="s">
        <v>311</v>
      </c>
      <c r="D31" s="1365" t="s">
        <v>311</v>
      </c>
      <c r="E31" s="1361">
        <v>22615</v>
      </c>
      <c r="F31" s="1362">
        <v>1495649</v>
      </c>
      <c r="G31" s="1175">
        <v>26210</v>
      </c>
      <c r="H31" s="1176">
        <v>1703848</v>
      </c>
      <c r="I31" s="1177">
        <f>M31+N31</f>
        <v>22615</v>
      </c>
      <c r="J31" s="1178">
        <f>(K31+L31)/1000</f>
        <v>1495649.534</v>
      </c>
      <c r="K31" s="1186">
        <v>1495649534</v>
      </c>
      <c r="L31" s="1192"/>
      <c r="M31" s="1186">
        <v>22615</v>
      </c>
      <c r="N31" s="1192"/>
      <c r="O31" s="1193"/>
      <c r="P31" s="1193"/>
    </row>
    <row r="32" spans="1:16" s="406" customFormat="1" ht="16.5" customHeight="1">
      <c r="A32" s="454"/>
      <c r="B32" s="1197" t="s">
        <v>392</v>
      </c>
      <c r="C32" s="1366">
        <v>17</v>
      </c>
      <c r="D32" s="1367">
        <v>4396</v>
      </c>
      <c r="E32" s="1368">
        <v>12</v>
      </c>
      <c r="F32" s="1363">
        <v>3384</v>
      </c>
      <c r="G32" s="1198">
        <v>12</v>
      </c>
      <c r="H32" s="1183">
        <v>3299</v>
      </c>
      <c r="I32" s="1177">
        <f>M32+N32</f>
        <v>12</v>
      </c>
      <c r="J32" s="1178">
        <f>(K32+L32)/1000</f>
        <v>3384.444</v>
      </c>
      <c r="K32" s="1186">
        <v>3384444</v>
      </c>
      <c r="L32" s="1192"/>
      <c r="M32" s="1186">
        <v>12</v>
      </c>
      <c r="N32" s="1192"/>
      <c r="O32" s="1193"/>
      <c r="P32" s="1193"/>
    </row>
    <row r="33" spans="1:16" s="406" customFormat="1" ht="16.5" customHeight="1">
      <c r="A33" s="454" t="s">
        <v>393</v>
      </c>
      <c r="B33" s="1199"/>
      <c r="C33" s="1361">
        <v>53209</v>
      </c>
      <c r="D33" s="1362">
        <v>13472621</v>
      </c>
      <c r="E33" s="1361">
        <v>57081</v>
      </c>
      <c r="F33" s="1362">
        <v>14131090</v>
      </c>
      <c r="G33" s="1175">
        <v>59084</v>
      </c>
      <c r="H33" s="1176">
        <v>14807151</v>
      </c>
      <c r="I33" s="1177">
        <f>SUM(I34:I36)</f>
        <v>57081</v>
      </c>
      <c r="J33" s="1178">
        <f>SUM(J34:J36)</f>
        <v>14131090.165</v>
      </c>
      <c r="K33" s="1192"/>
      <c r="L33" s="1192"/>
      <c r="M33" s="1192"/>
      <c r="N33" s="1192"/>
      <c r="O33" s="1193"/>
      <c r="P33" s="1193"/>
    </row>
    <row r="34" spans="1:16" s="406" customFormat="1" ht="16.5" customHeight="1">
      <c r="A34" s="454"/>
      <c r="B34" s="451" t="s">
        <v>394</v>
      </c>
      <c r="C34" s="1361">
        <v>31658</v>
      </c>
      <c r="D34" s="1362">
        <v>8084584</v>
      </c>
      <c r="E34" s="1361">
        <v>34512</v>
      </c>
      <c r="F34" s="1362">
        <v>8422611</v>
      </c>
      <c r="G34" s="1175">
        <v>36494</v>
      </c>
      <c r="H34" s="1176">
        <v>8961904</v>
      </c>
      <c r="I34" s="1177">
        <f>M34+N34</f>
        <v>34512</v>
      </c>
      <c r="J34" s="1178">
        <f>(K34+L34)/1000</f>
        <v>8422611.282</v>
      </c>
      <c r="K34" s="1186">
        <v>8422611282</v>
      </c>
      <c r="L34" s="1192"/>
      <c r="M34" s="1186">
        <v>34512</v>
      </c>
      <c r="N34" s="1192"/>
      <c r="O34" s="1193"/>
      <c r="P34" s="1193"/>
    </row>
    <row r="35" spans="1:16" s="406" customFormat="1" ht="16.5" customHeight="1">
      <c r="A35" s="454"/>
      <c r="B35" s="451" t="s">
        <v>395</v>
      </c>
      <c r="C35" s="1361">
        <v>16157</v>
      </c>
      <c r="D35" s="1362">
        <v>4394356</v>
      </c>
      <c r="E35" s="1361">
        <v>17385</v>
      </c>
      <c r="F35" s="1362">
        <v>4749389</v>
      </c>
      <c r="G35" s="1175">
        <v>18094</v>
      </c>
      <c r="H35" s="1176">
        <v>5026781</v>
      </c>
      <c r="I35" s="1177">
        <f>M35+N35</f>
        <v>17385</v>
      </c>
      <c r="J35" s="1178">
        <f>(K35+L35)/1000</f>
        <v>4749389.297</v>
      </c>
      <c r="K35" s="1186">
        <v>4749389297</v>
      </c>
      <c r="L35" s="1192"/>
      <c r="M35" s="1186">
        <v>17385</v>
      </c>
      <c r="N35" s="1192"/>
      <c r="O35" s="1193"/>
      <c r="P35" s="1193"/>
    </row>
    <row r="36" spans="1:16" s="406" customFormat="1" ht="16.5" customHeight="1">
      <c r="A36" s="454"/>
      <c r="B36" s="451" t="s">
        <v>396</v>
      </c>
      <c r="C36" s="1361">
        <v>5394</v>
      </c>
      <c r="D36" s="1362">
        <v>993681</v>
      </c>
      <c r="E36" s="1361">
        <v>5184</v>
      </c>
      <c r="F36" s="1362">
        <v>959090</v>
      </c>
      <c r="G36" s="1175">
        <v>4496</v>
      </c>
      <c r="H36" s="1176">
        <v>818466</v>
      </c>
      <c r="I36" s="1177">
        <f>M36+N36</f>
        <v>5184</v>
      </c>
      <c r="J36" s="1178">
        <f>(K36+L36)/1000</f>
        <v>959089.586</v>
      </c>
      <c r="K36" s="1186">
        <v>959089586</v>
      </c>
      <c r="L36" s="1192"/>
      <c r="M36" s="1186">
        <f>2560+2559+65</f>
        <v>5184</v>
      </c>
      <c r="N36" s="1192"/>
      <c r="O36" s="1193"/>
      <c r="P36" s="1193"/>
    </row>
    <row r="37" spans="1:16" s="406" customFormat="1" ht="16.5" customHeight="1">
      <c r="A37" s="454" t="s">
        <v>397</v>
      </c>
      <c r="B37" s="1199"/>
      <c r="C37" s="1364">
        <v>4538</v>
      </c>
      <c r="D37" s="1364">
        <v>260571</v>
      </c>
      <c r="E37" s="1364">
        <v>4296</v>
      </c>
      <c r="F37" s="1364">
        <v>242047</v>
      </c>
      <c r="G37" s="1176">
        <v>4388</v>
      </c>
      <c r="H37" s="1176">
        <v>250093</v>
      </c>
      <c r="I37" s="1177">
        <f>SUM(I38:I40)</f>
        <v>4296</v>
      </c>
      <c r="J37" s="1178">
        <f>SUM(J38:J40)</f>
        <v>242046.495</v>
      </c>
      <c r="K37" s="1192"/>
      <c r="L37" s="1192"/>
      <c r="M37" s="1186"/>
      <c r="N37" s="1192"/>
      <c r="O37" s="1193"/>
      <c r="P37" s="1193"/>
    </row>
    <row r="38" spans="1:16" s="406" customFormat="1" ht="16.5" customHeight="1">
      <c r="A38" s="454"/>
      <c r="B38" s="451" t="s">
        <v>398</v>
      </c>
      <c r="C38" s="1368">
        <v>2439</v>
      </c>
      <c r="D38" s="1363">
        <v>73083</v>
      </c>
      <c r="E38" s="1368">
        <v>2335</v>
      </c>
      <c r="F38" s="1363">
        <v>70276</v>
      </c>
      <c r="G38" s="1198">
        <v>2326</v>
      </c>
      <c r="H38" s="1183">
        <v>70963</v>
      </c>
      <c r="I38" s="1177">
        <f aca="true" t="shared" si="4" ref="I38:I46">M38+N38</f>
        <v>2335</v>
      </c>
      <c r="J38" s="1178">
        <f aca="true" t="shared" si="5" ref="J38:J46">(K38+L38)/1000</f>
        <v>70275.521</v>
      </c>
      <c r="K38" s="1186">
        <v>70275521</v>
      </c>
      <c r="L38" s="1192"/>
      <c r="M38" s="1186">
        <v>2335</v>
      </c>
      <c r="N38" s="1192"/>
      <c r="O38" s="1193"/>
      <c r="P38" s="1193"/>
    </row>
    <row r="39" spans="1:16" s="406" customFormat="1" ht="16.5" customHeight="1">
      <c r="A39" s="454"/>
      <c r="B39" s="451" t="s">
        <v>399</v>
      </c>
      <c r="C39" s="1368">
        <v>2099</v>
      </c>
      <c r="D39" s="1363">
        <v>187488</v>
      </c>
      <c r="E39" s="1368">
        <v>1961</v>
      </c>
      <c r="F39" s="1363">
        <v>171771</v>
      </c>
      <c r="G39" s="1198">
        <v>2062</v>
      </c>
      <c r="H39" s="1183">
        <v>179130</v>
      </c>
      <c r="I39" s="1177">
        <f t="shared" si="4"/>
        <v>1961</v>
      </c>
      <c r="J39" s="1178">
        <f t="shared" si="5"/>
        <v>171770.974</v>
      </c>
      <c r="K39" s="1186">
        <v>171770974</v>
      </c>
      <c r="L39" s="1192"/>
      <c r="M39" s="1186">
        <v>1961</v>
      </c>
      <c r="N39" s="1192"/>
      <c r="O39" s="1193"/>
      <c r="P39" s="1193"/>
    </row>
    <row r="40" spans="1:16" s="406" customFormat="1" ht="16.5" customHeight="1">
      <c r="A40" s="454"/>
      <c r="B40" s="451" t="s">
        <v>400</v>
      </c>
      <c r="C40" s="1194" t="s">
        <v>311</v>
      </c>
      <c r="D40" s="1365" t="s">
        <v>311</v>
      </c>
      <c r="E40" s="1194" t="s">
        <v>311</v>
      </c>
      <c r="F40" s="1365" t="s">
        <v>311</v>
      </c>
      <c r="G40" s="1194" t="s">
        <v>119</v>
      </c>
      <c r="H40" s="1195" t="s">
        <v>119</v>
      </c>
      <c r="I40" s="1177">
        <f t="shared" si="4"/>
        <v>0</v>
      </c>
      <c r="J40" s="1178">
        <f t="shared" si="5"/>
        <v>0</v>
      </c>
      <c r="K40" s="1192"/>
      <c r="L40" s="1192"/>
      <c r="M40" s="1186"/>
      <c r="N40" s="1192"/>
      <c r="O40" s="1193"/>
      <c r="P40" s="1193"/>
    </row>
    <row r="41" spans="1:16" s="406" customFormat="1" ht="16.5" customHeight="1">
      <c r="A41" s="1597" t="s">
        <v>401</v>
      </c>
      <c r="B41" s="1598"/>
      <c r="C41" s="1361">
        <v>23688</v>
      </c>
      <c r="D41" s="1362">
        <v>282594</v>
      </c>
      <c r="E41" s="1361">
        <v>25087</v>
      </c>
      <c r="F41" s="1362">
        <v>295639</v>
      </c>
      <c r="G41" s="1175">
        <v>26156</v>
      </c>
      <c r="H41" s="1176">
        <v>310259</v>
      </c>
      <c r="I41" s="1177">
        <f t="shared" si="4"/>
        <v>25087</v>
      </c>
      <c r="J41" s="1178">
        <f t="shared" si="5"/>
        <v>295638.83</v>
      </c>
      <c r="K41" s="1186">
        <v>295638830</v>
      </c>
      <c r="L41" s="1192"/>
      <c r="M41" s="1186">
        <v>25087</v>
      </c>
      <c r="N41" s="1192"/>
      <c r="O41" s="1193"/>
      <c r="P41" s="1193"/>
    </row>
    <row r="42" spans="1:16" s="406" customFormat="1" ht="16.5" customHeight="1">
      <c r="A42" s="1597" t="s">
        <v>402</v>
      </c>
      <c r="B42" s="1598"/>
      <c r="C42" s="1361">
        <v>69407</v>
      </c>
      <c r="D42" s="1362">
        <v>790394</v>
      </c>
      <c r="E42" s="1361">
        <v>78923</v>
      </c>
      <c r="F42" s="1362">
        <v>958399</v>
      </c>
      <c r="G42" s="1175">
        <v>80807</v>
      </c>
      <c r="H42" s="1176">
        <v>1003978</v>
      </c>
      <c r="I42" s="1200">
        <f t="shared" si="4"/>
        <v>78923</v>
      </c>
      <c r="J42" s="1178">
        <f t="shared" si="5"/>
        <v>958398.99</v>
      </c>
      <c r="K42" s="1186">
        <v>958398990</v>
      </c>
      <c r="L42" s="1192"/>
      <c r="M42" s="1186">
        <v>78923</v>
      </c>
      <c r="N42" s="1192"/>
      <c r="O42" s="1193"/>
      <c r="P42" s="1193"/>
    </row>
    <row r="43" spans="1:16" s="406" customFormat="1" ht="16.5" customHeight="1">
      <c r="A43" s="1597" t="s">
        <v>403</v>
      </c>
      <c r="B43" s="1598"/>
      <c r="C43" s="1361">
        <v>4175</v>
      </c>
      <c r="D43" s="1362">
        <v>140079</v>
      </c>
      <c r="E43" s="1361">
        <v>4333</v>
      </c>
      <c r="F43" s="1362">
        <v>142383</v>
      </c>
      <c r="G43" s="1175">
        <v>4948</v>
      </c>
      <c r="H43" s="1176">
        <v>173298</v>
      </c>
      <c r="I43" s="1177">
        <f t="shared" si="4"/>
        <v>4333</v>
      </c>
      <c r="J43" s="1178">
        <f t="shared" si="5"/>
        <v>142383.56</v>
      </c>
      <c r="K43" s="1186">
        <v>142383560</v>
      </c>
      <c r="L43" s="1192"/>
      <c r="M43" s="1186">
        <v>4333</v>
      </c>
      <c r="N43" s="1192"/>
      <c r="O43" s="1193"/>
      <c r="P43" s="1193"/>
    </row>
    <row r="44" spans="1:16" s="406" customFormat="1" ht="16.5" customHeight="1">
      <c r="A44" s="1597" t="s">
        <v>404</v>
      </c>
      <c r="B44" s="1598"/>
      <c r="C44" s="1361">
        <v>44514</v>
      </c>
      <c r="D44" s="1362">
        <v>1612894</v>
      </c>
      <c r="E44" s="1361">
        <v>45353</v>
      </c>
      <c r="F44" s="1362">
        <v>1603467</v>
      </c>
      <c r="G44" s="1175">
        <v>47184</v>
      </c>
      <c r="H44" s="1176">
        <v>1588315</v>
      </c>
      <c r="I44" s="1177">
        <f t="shared" si="4"/>
        <v>45353</v>
      </c>
      <c r="J44" s="1178">
        <f t="shared" si="5"/>
        <v>1603467.188</v>
      </c>
      <c r="K44" s="1186">
        <v>1603467188</v>
      </c>
      <c r="L44" s="1192"/>
      <c r="M44" s="1186">
        <v>45353</v>
      </c>
      <c r="N44" s="1192"/>
      <c r="O44" s="1193"/>
      <c r="P44" s="1193"/>
    </row>
    <row r="45" spans="1:16" s="406" customFormat="1" ht="16.5" customHeight="1">
      <c r="A45" s="1597" t="s">
        <v>405</v>
      </c>
      <c r="B45" s="1598"/>
      <c r="C45" s="1361">
        <v>826613</v>
      </c>
      <c r="D45" s="1362">
        <v>49597</v>
      </c>
      <c r="E45" s="1361">
        <v>857497</v>
      </c>
      <c r="F45" s="1362">
        <v>51450</v>
      </c>
      <c r="G45" s="1175">
        <v>830743</v>
      </c>
      <c r="H45" s="1176">
        <v>49845</v>
      </c>
      <c r="I45" s="1177">
        <f t="shared" si="4"/>
        <v>857497</v>
      </c>
      <c r="J45" s="1178">
        <f t="shared" si="5"/>
        <v>51449.82</v>
      </c>
      <c r="K45" s="1186">
        <v>51449820</v>
      </c>
      <c r="L45" s="1192"/>
      <c r="M45" s="1186">
        <v>857497</v>
      </c>
      <c r="N45" s="1192"/>
      <c r="O45" s="1193"/>
      <c r="P45" s="1193"/>
    </row>
    <row r="46" spans="1:16" s="406" customFormat="1" ht="16.5" customHeight="1">
      <c r="A46" s="1590" t="s">
        <v>406</v>
      </c>
      <c r="B46" s="1591"/>
      <c r="C46" s="1369" t="s">
        <v>311</v>
      </c>
      <c r="D46" s="1370" t="s">
        <v>311</v>
      </c>
      <c r="E46" s="1369" t="s">
        <v>311</v>
      </c>
      <c r="F46" s="1370" t="s">
        <v>311</v>
      </c>
      <c r="G46" s="1371" t="s">
        <v>119</v>
      </c>
      <c r="H46" s="1372" t="s">
        <v>119</v>
      </c>
      <c r="I46" s="1201">
        <f t="shared" si="4"/>
        <v>0</v>
      </c>
      <c r="J46" s="1202">
        <f t="shared" si="5"/>
        <v>0</v>
      </c>
      <c r="K46" s="1203"/>
      <c r="L46" s="1192"/>
      <c r="M46" s="1192"/>
      <c r="N46" s="1192"/>
      <c r="O46" s="1193"/>
      <c r="P46" s="1193"/>
    </row>
    <row r="47" spans="1:14" s="386" customFormat="1" ht="12.75" customHeight="1">
      <c r="A47" s="384" t="s">
        <v>335</v>
      </c>
      <c r="B47" s="460"/>
      <c r="F47" s="387"/>
      <c r="H47" s="387" t="s">
        <v>407</v>
      </c>
      <c r="I47" s="1204"/>
      <c r="J47" s="1205"/>
      <c r="K47" s="1204"/>
      <c r="L47" s="1204"/>
      <c r="M47" s="1204"/>
      <c r="N47" s="1204"/>
    </row>
  </sheetData>
  <sheetProtection/>
  <mergeCells count="30">
    <mergeCell ref="A46:B46"/>
    <mergeCell ref="C29:C30"/>
    <mergeCell ref="D29:D30"/>
    <mergeCell ref="E29:E30"/>
    <mergeCell ref="F29:F30"/>
    <mergeCell ref="A41:B41"/>
    <mergeCell ref="A42:B42"/>
    <mergeCell ref="A43:B43"/>
    <mergeCell ref="A44:B44"/>
    <mergeCell ref="A45:B45"/>
    <mergeCell ref="F16:F17"/>
    <mergeCell ref="G16:G17"/>
    <mergeCell ref="G29:G30"/>
    <mergeCell ref="H29:H30"/>
    <mergeCell ref="C18:C19"/>
    <mergeCell ref="D18:D19"/>
    <mergeCell ref="E18:E19"/>
    <mergeCell ref="F18:F19"/>
    <mergeCell ref="G18:G19"/>
    <mergeCell ref="H18:H19"/>
    <mergeCell ref="K3:L3"/>
    <mergeCell ref="M3:N3"/>
    <mergeCell ref="H16:H17"/>
    <mergeCell ref="C3:D3"/>
    <mergeCell ref="E3:F3"/>
    <mergeCell ref="G3:H3"/>
    <mergeCell ref="I3:J3"/>
    <mergeCell ref="C16:C17"/>
    <mergeCell ref="D16:D17"/>
    <mergeCell ref="E16:E17"/>
  </mergeCells>
  <printOptions horizontalCentered="1"/>
  <pageMargins left="0" right="0" top="0.3937007874015748" bottom="0.3937007874015748" header="0.31496062992125984" footer="0.31496062992125984"/>
  <pageSetup horizontalDpi="600" verticalDpi="600" orientation="portrait" paperSize="9" r:id="rId4"/>
  <drawing r:id="rId3"/>
  <legacyDrawing r:id="rId2"/>
</worksheet>
</file>

<file path=xl/worksheets/sheet28.xml><?xml version="1.0" encoding="utf-8"?>
<worksheet xmlns="http://schemas.openxmlformats.org/spreadsheetml/2006/main" xmlns:r="http://schemas.openxmlformats.org/officeDocument/2006/relationships">
  <dimension ref="A1:H17"/>
  <sheetViews>
    <sheetView zoomScalePageLayoutView="0" workbookViewId="0" topLeftCell="A1">
      <selection activeCell="A1" sqref="A1"/>
    </sheetView>
  </sheetViews>
  <sheetFormatPr defaultColWidth="9.140625" defaultRowHeight="15"/>
  <cols>
    <col min="1" max="1" width="3.00390625" style="461" customWidth="1"/>
    <col min="2" max="2" width="23.57421875" style="461" customWidth="1"/>
    <col min="3" max="3" width="8.57421875" style="391" customWidth="1"/>
    <col min="4" max="4" width="12.140625" style="391" customWidth="1"/>
    <col min="5" max="5" width="8.57421875" style="391" customWidth="1"/>
    <col min="6" max="6" width="12.140625" style="391" customWidth="1"/>
    <col min="7" max="7" width="9.421875" style="391" bestFit="1" customWidth="1"/>
    <col min="8" max="8" width="12.140625" style="391" customWidth="1"/>
    <col min="9" max="16384" width="9.00390625" style="391" customWidth="1"/>
  </cols>
  <sheetData>
    <row r="1" spans="1:4" s="359" customFormat="1" ht="15" customHeight="1">
      <c r="A1" s="357" t="s">
        <v>827</v>
      </c>
      <c r="B1" s="362"/>
      <c r="C1" s="358"/>
      <c r="D1" s="358"/>
    </row>
    <row r="2" spans="1:8" s="363" customFormat="1" ht="9.75" customHeight="1" thickBot="1">
      <c r="A2" s="442"/>
      <c r="B2" s="361"/>
      <c r="C2" s="361"/>
      <c r="D2" s="361"/>
      <c r="E2" s="361"/>
      <c r="F2" s="361"/>
      <c r="G2" s="361"/>
      <c r="H2" s="361"/>
    </row>
    <row r="3" spans="1:8" s="368" customFormat="1" ht="19.5" customHeight="1" thickTop="1">
      <c r="A3" s="443"/>
      <c r="B3" s="444" t="s">
        <v>358</v>
      </c>
      <c r="C3" s="1577">
        <v>27</v>
      </c>
      <c r="D3" s="1578"/>
      <c r="E3" s="1577">
        <v>28</v>
      </c>
      <c r="F3" s="1578"/>
      <c r="G3" s="1579">
        <v>29</v>
      </c>
      <c r="H3" s="1580"/>
    </row>
    <row r="4" spans="1:8" s="368" customFormat="1" ht="19.5" customHeight="1">
      <c r="A4" s="445" t="s">
        <v>361</v>
      </c>
      <c r="B4" s="445"/>
      <c r="C4" s="392" t="s">
        <v>362</v>
      </c>
      <c r="D4" s="393" t="s">
        <v>408</v>
      </c>
      <c r="E4" s="392" t="s">
        <v>362</v>
      </c>
      <c r="F4" s="393" t="s">
        <v>408</v>
      </c>
      <c r="G4" s="392" t="s">
        <v>362</v>
      </c>
      <c r="H4" s="393" t="s">
        <v>408</v>
      </c>
    </row>
    <row r="5" spans="1:8" s="376" customFormat="1" ht="16.5" customHeight="1">
      <c r="A5" s="1599" t="s">
        <v>409</v>
      </c>
      <c r="B5" s="1600"/>
      <c r="C5" s="446" t="s">
        <v>119</v>
      </c>
      <c r="D5" s="447" t="s">
        <v>119</v>
      </c>
      <c r="E5" s="825">
        <f>SUM(E6:E7)</f>
        <v>4741</v>
      </c>
      <c r="F5" s="1077">
        <f>SUM(F6:F7)</f>
        <v>108474</v>
      </c>
      <c r="G5" s="448">
        <v>43258</v>
      </c>
      <c r="H5" s="449">
        <v>990785</v>
      </c>
    </row>
    <row r="6" spans="1:8" s="376" customFormat="1" ht="16.5" customHeight="1">
      <c r="A6" s="450"/>
      <c r="B6" s="451" t="s">
        <v>410</v>
      </c>
      <c r="C6" s="66" t="s">
        <v>119</v>
      </c>
      <c r="D6" s="447" t="s">
        <v>119</v>
      </c>
      <c r="E6" s="829">
        <v>2171</v>
      </c>
      <c r="F6" s="1078">
        <v>40293</v>
      </c>
      <c r="G6" s="452">
        <v>19732</v>
      </c>
      <c r="H6" s="453">
        <v>367913</v>
      </c>
    </row>
    <row r="7" spans="1:8" s="368" customFormat="1" ht="16.5" customHeight="1">
      <c r="A7" s="454"/>
      <c r="B7" s="451" t="s">
        <v>411</v>
      </c>
      <c r="C7" s="66" t="s">
        <v>119</v>
      </c>
      <c r="D7" s="447" t="s">
        <v>119</v>
      </c>
      <c r="E7" s="829">
        <v>2570</v>
      </c>
      <c r="F7" s="1078">
        <v>68181</v>
      </c>
      <c r="G7" s="452">
        <v>23526</v>
      </c>
      <c r="H7" s="453">
        <v>622872</v>
      </c>
    </row>
    <row r="8" spans="1:8" s="368" customFormat="1" ht="16.5" customHeight="1">
      <c r="A8" s="1597" t="s">
        <v>412</v>
      </c>
      <c r="B8" s="1598"/>
      <c r="C8" s="66" t="s">
        <v>119</v>
      </c>
      <c r="D8" s="447" t="s">
        <v>119</v>
      </c>
      <c r="E8" s="66">
        <v>3296</v>
      </c>
      <c r="F8" s="1078">
        <v>16799</v>
      </c>
      <c r="G8" s="455">
        <v>28686</v>
      </c>
      <c r="H8" s="453">
        <v>142149</v>
      </c>
    </row>
    <row r="9" spans="1:8" s="406" customFormat="1" ht="16.5" customHeight="1">
      <c r="A9" s="1597" t="s">
        <v>405</v>
      </c>
      <c r="B9" s="1598"/>
      <c r="C9" s="66" t="s">
        <v>119</v>
      </c>
      <c r="D9" s="447" t="s">
        <v>119</v>
      </c>
      <c r="E9" s="829">
        <v>4743</v>
      </c>
      <c r="F9" s="1078">
        <v>285</v>
      </c>
      <c r="G9" s="452">
        <v>43020</v>
      </c>
      <c r="H9" s="453">
        <v>2582</v>
      </c>
    </row>
    <row r="10" spans="1:8" s="406" customFormat="1" ht="16.5" customHeight="1">
      <c r="A10" s="1590" t="s">
        <v>406</v>
      </c>
      <c r="B10" s="1591"/>
      <c r="C10" s="456" t="s">
        <v>311</v>
      </c>
      <c r="D10" s="457" t="s">
        <v>311</v>
      </c>
      <c r="E10" s="456" t="s">
        <v>311</v>
      </c>
      <c r="F10" s="457" t="s">
        <v>311</v>
      </c>
      <c r="G10" s="458"/>
      <c r="H10" s="459"/>
    </row>
    <row r="11" spans="1:8" s="386" customFormat="1" ht="12.75" customHeight="1">
      <c r="A11" s="384" t="s">
        <v>828</v>
      </c>
      <c r="B11" s="460"/>
      <c r="F11" s="387"/>
      <c r="H11" s="387"/>
    </row>
    <row r="12" spans="6:8" ht="13.5" customHeight="1">
      <c r="F12" s="386"/>
      <c r="H12" s="386"/>
    </row>
    <row r="13" spans="1:8" ht="13.5" customHeight="1">
      <c r="A13" s="391"/>
      <c r="B13" s="391"/>
      <c r="F13" s="386"/>
      <c r="H13" s="462"/>
    </row>
    <row r="14" spans="1:8" ht="13.5" customHeight="1">
      <c r="A14" s="391"/>
      <c r="B14" s="391"/>
      <c r="F14" s="386"/>
      <c r="H14" s="386"/>
    </row>
    <row r="15" spans="1:8" ht="13.5" customHeight="1">
      <c r="A15" s="391"/>
      <c r="B15" s="391"/>
      <c r="F15" s="386"/>
      <c r="H15" s="386"/>
    </row>
    <row r="16" spans="1:8" ht="13.5" customHeight="1">
      <c r="A16" s="391"/>
      <c r="B16" s="391"/>
      <c r="F16" s="463"/>
      <c r="H16" s="463"/>
    </row>
    <row r="17" spans="1:8" ht="13.5" customHeight="1">
      <c r="A17" s="391"/>
      <c r="B17" s="391"/>
      <c r="F17" s="386"/>
      <c r="H17" s="386"/>
    </row>
  </sheetData>
  <sheetProtection/>
  <mergeCells count="7">
    <mergeCell ref="A10:B10"/>
    <mergeCell ref="C3:D3"/>
    <mergeCell ref="E3:F3"/>
    <mergeCell ref="G3:H3"/>
    <mergeCell ref="A5:B5"/>
    <mergeCell ref="A8:B8"/>
    <mergeCell ref="A9:B9"/>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F22"/>
  <sheetViews>
    <sheetView zoomScalePageLayoutView="0" workbookViewId="0" topLeftCell="A1">
      <selection activeCell="A1" sqref="A1"/>
    </sheetView>
  </sheetViews>
  <sheetFormatPr defaultColWidth="9.140625" defaultRowHeight="15"/>
  <cols>
    <col min="1" max="1" width="28.57421875" style="5" customWidth="1"/>
    <col min="2" max="2" width="7.57421875" style="5" customWidth="1"/>
    <col min="3" max="5" width="16.8515625" style="5" customWidth="1"/>
    <col min="6" max="16384" width="9.00390625" style="5" customWidth="1"/>
  </cols>
  <sheetData>
    <row r="1" spans="1:6" ht="15" customHeight="1">
      <c r="A1" s="58" t="s">
        <v>805</v>
      </c>
      <c r="B1" s="464"/>
      <c r="C1" s="465"/>
      <c r="D1" s="465"/>
      <c r="E1" s="465"/>
      <c r="F1" s="58"/>
    </row>
    <row r="2" spans="1:6" ht="9.75" customHeight="1" thickBot="1">
      <c r="A2" s="61"/>
      <c r="B2" s="466"/>
      <c r="C2" s="467"/>
      <c r="D2" s="467"/>
      <c r="E2" s="467"/>
      <c r="F2" s="58"/>
    </row>
    <row r="3" spans="1:6" s="17" customFormat="1" ht="15.75" customHeight="1" thickTop="1">
      <c r="A3" s="468"/>
      <c r="B3" s="204" t="s">
        <v>806</v>
      </c>
      <c r="C3" s="1601">
        <v>27</v>
      </c>
      <c r="D3" s="1601">
        <v>28</v>
      </c>
      <c r="E3" s="1603">
        <v>29</v>
      </c>
      <c r="F3" s="63"/>
    </row>
    <row r="4" spans="1:6" s="17" customFormat="1" ht="15.75" customHeight="1">
      <c r="A4" s="469" t="s">
        <v>807</v>
      </c>
      <c r="B4" s="188"/>
      <c r="C4" s="1602"/>
      <c r="D4" s="1602"/>
      <c r="E4" s="1604"/>
      <c r="F4" s="63"/>
    </row>
    <row r="5" spans="1:5" s="17" customFormat="1" ht="18" customHeight="1">
      <c r="A5" s="215" t="s">
        <v>808</v>
      </c>
      <c r="B5" s="470" t="s">
        <v>413</v>
      </c>
      <c r="C5" s="471">
        <v>34</v>
      </c>
      <c r="D5" s="471">
        <v>24</v>
      </c>
      <c r="E5" s="472">
        <v>18</v>
      </c>
    </row>
    <row r="6" spans="1:5" s="17" customFormat="1" ht="18" customHeight="1">
      <c r="A6" s="215" t="s">
        <v>809</v>
      </c>
      <c r="B6" s="473" t="s">
        <v>413</v>
      </c>
      <c r="C6" s="471">
        <v>1095</v>
      </c>
      <c r="D6" s="471">
        <v>1087</v>
      </c>
      <c r="E6" s="472">
        <v>1025</v>
      </c>
    </row>
    <row r="7" spans="1:5" s="17" customFormat="1" ht="18" customHeight="1">
      <c r="A7" s="215" t="s">
        <v>810</v>
      </c>
      <c r="B7" s="473" t="s">
        <v>413</v>
      </c>
      <c r="C7" s="471">
        <v>1</v>
      </c>
      <c r="D7" s="471">
        <v>1</v>
      </c>
      <c r="E7" s="472">
        <v>1</v>
      </c>
    </row>
    <row r="8" spans="1:5" s="17" customFormat="1" ht="18" customHeight="1">
      <c r="A8" s="215" t="s">
        <v>811</v>
      </c>
      <c r="B8" s="473" t="s">
        <v>414</v>
      </c>
      <c r="C8" s="471">
        <v>13877</v>
      </c>
      <c r="D8" s="471">
        <v>14718</v>
      </c>
      <c r="E8" s="472">
        <v>14986</v>
      </c>
    </row>
    <row r="9" spans="1:5" s="17" customFormat="1" ht="18" customHeight="1">
      <c r="A9" s="215" t="s">
        <v>812</v>
      </c>
      <c r="B9" s="473" t="s">
        <v>414</v>
      </c>
      <c r="C9" s="471">
        <v>409</v>
      </c>
      <c r="D9" s="471">
        <v>348</v>
      </c>
      <c r="E9" s="472">
        <v>357</v>
      </c>
    </row>
    <row r="10" spans="1:5" s="17" customFormat="1" ht="18" customHeight="1">
      <c r="A10" s="215" t="s">
        <v>813</v>
      </c>
      <c r="B10" s="473" t="s">
        <v>414</v>
      </c>
      <c r="C10" s="471">
        <v>1912</v>
      </c>
      <c r="D10" s="471">
        <v>1904</v>
      </c>
      <c r="E10" s="472">
        <v>1860</v>
      </c>
    </row>
    <row r="11" spans="1:5" s="17" customFormat="1" ht="18" customHeight="1">
      <c r="A11" s="215" t="s">
        <v>415</v>
      </c>
      <c r="B11" s="473" t="s">
        <v>413</v>
      </c>
      <c r="C11" s="471">
        <v>0</v>
      </c>
      <c r="D11" s="471" t="s">
        <v>814</v>
      </c>
      <c r="E11" s="472" t="s">
        <v>814</v>
      </c>
    </row>
    <row r="12" spans="1:6" s="17" customFormat="1" ht="18" customHeight="1">
      <c r="A12" s="215" t="s">
        <v>815</v>
      </c>
      <c r="B12" s="473" t="s">
        <v>413</v>
      </c>
      <c r="C12" s="471">
        <v>2</v>
      </c>
      <c r="D12" s="471">
        <v>3</v>
      </c>
      <c r="E12" s="472">
        <v>2</v>
      </c>
      <c r="F12" s="63"/>
    </row>
    <row r="13" spans="1:6" s="17" customFormat="1" ht="18" customHeight="1">
      <c r="A13" s="215" t="s">
        <v>416</v>
      </c>
      <c r="B13" s="473" t="s">
        <v>413</v>
      </c>
      <c r="C13" s="471">
        <v>43</v>
      </c>
      <c r="D13" s="471">
        <v>37</v>
      </c>
      <c r="E13" s="472">
        <v>35</v>
      </c>
      <c r="F13" s="63"/>
    </row>
    <row r="14" spans="1:6" s="17" customFormat="1" ht="18" customHeight="1">
      <c r="A14" s="215" t="s">
        <v>417</v>
      </c>
      <c r="B14" s="473" t="s">
        <v>413</v>
      </c>
      <c r="C14" s="471">
        <v>629</v>
      </c>
      <c r="D14" s="471">
        <v>539</v>
      </c>
      <c r="E14" s="472">
        <v>527</v>
      </c>
      <c r="F14" s="63"/>
    </row>
    <row r="15" spans="1:6" s="17" customFormat="1" ht="18" customHeight="1">
      <c r="A15" s="215" t="s">
        <v>816</v>
      </c>
      <c r="B15" s="473" t="s">
        <v>413</v>
      </c>
      <c r="C15" s="471">
        <v>227</v>
      </c>
      <c r="D15" s="471">
        <v>233</v>
      </c>
      <c r="E15" s="472">
        <v>170</v>
      </c>
      <c r="F15" s="63"/>
    </row>
    <row r="16" spans="1:6" s="17" customFormat="1" ht="18" customHeight="1">
      <c r="A16" s="215" t="s">
        <v>817</v>
      </c>
      <c r="B16" s="473" t="s">
        <v>818</v>
      </c>
      <c r="C16" s="471">
        <v>1</v>
      </c>
      <c r="D16" s="471">
        <v>4</v>
      </c>
      <c r="E16" s="472">
        <v>1</v>
      </c>
      <c r="F16" s="63"/>
    </row>
    <row r="17" spans="1:6" s="17" customFormat="1" ht="18" customHeight="1">
      <c r="A17" s="215" t="s">
        <v>418</v>
      </c>
      <c r="B17" s="473" t="s">
        <v>818</v>
      </c>
      <c r="C17" s="66">
        <v>477</v>
      </c>
      <c r="D17" s="66">
        <v>376</v>
      </c>
      <c r="E17" s="474">
        <v>378</v>
      </c>
      <c r="F17" s="63"/>
    </row>
    <row r="18" spans="1:6" s="17" customFormat="1" ht="18" customHeight="1">
      <c r="A18" s="475" t="s">
        <v>819</v>
      </c>
      <c r="B18" s="476" t="s">
        <v>818</v>
      </c>
      <c r="C18" s="477">
        <v>790</v>
      </c>
      <c r="D18" s="477">
        <v>1070</v>
      </c>
      <c r="E18" s="478">
        <v>1098</v>
      </c>
      <c r="F18" s="63"/>
    </row>
    <row r="19" spans="1:6" ht="12" customHeight="1">
      <c r="A19" s="29" t="s">
        <v>317</v>
      </c>
      <c r="B19" s="479"/>
      <c r="C19" s="480"/>
      <c r="D19" s="479"/>
      <c r="E19" s="479" t="s">
        <v>820</v>
      </c>
      <c r="F19" s="11"/>
    </row>
    <row r="20" spans="1:5" ht="13.5">
      <c r="A20" s="82" t="s">
        <v>419</v>
      </c>
      <c r="B20" s="481"/>
      <c r="C20" s="481"/>
      <c r="D20" s="226"/>
      <c r="E20" s="226"/>
    </row>
    <row r="21" spans="1:5" ht="13.5">
      <c r="A21" s="1605"/>
      <c r="B21" s="1606"/>
      <c r="C21" s="1606"/>
      <c r="D21" s="1606"/>
      <c r="E21" s="1606"/>
    </row>
    <row r="22" spans="2:5" ht="13.5">
      <c r="B22" s="82"/>
      <c r="C22" s="482"/>
      <c r="D22" s="482"/>
      <c r="E22" s="482"/>
    </row>
  </sheetData>
  <sheetProtection/>
  <mergeCells count="4">
    <mergeCell ref="C3:C4"/>
    <mergeCell ref="D3:D4"/>
    <mergeCell ref="E3:E4"/>
    <mergeCell ref="A21:E21"/>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E23"/>
  <sheetViews>
    <sheetView zoomScalePageLayoutView="0" workbookViewId="0" topLeftCell="A1">
      <selection activeCell="A1" sqref="A1"/>
    </sheetView>
  </sheetViews>
  <sheetFormatPr defaultColWidth="9.140625" defaultRowHeight="15"/>
  <cols>
    <col min="1" max="1" width="26.28125" style="60" customWidth="1"/>
    <col min="2" max="2" width="21.140625" style="60" customWidth="1"/>
    <col min="3" max="4" width="19.7109375" style="60" customWidth="1"/>
    <col min="5" max="5" width="18.8515625" style="60" customWidth="1"/>
    <col min="6" max="16384" width="9.00390625" style="60" customWidth="1"/>
  </cols>
  <sheetData>
    <row r="1" spans="1:4" ht="15" customHeight="1">
      <c r="A1" s="58" t="s">
        <v>44</v>
      </c>
      <c r="B1" s="59"/>
      <c r="C1" s="59"/>
      <c r="D1" s="59"/>
    </row>
    <row r="2" spans="1:4" ht="9.75" customHeight="1" thickBot="1">
      <c r="A2" s="61"/>
      <c r="B2" s="36"/>
      <c r="C2" s="36"/>
      <c r="D2" s="36"/>
    </row>
    <row r="3" spans="1:4" s="63" customFormat="1" ht="14.25" customHeight="1" thickTop="1">
      <c r="A3" s="62" t="s">
        <v>45</v>
      </c>
      <c r="B3" s="1390" t="s">
        <v>46</v>
      </c>
      <c r="C3" s="1390" t="s">
        <v>47</v>
      </c>
      <c r="D3" s="1391" t="s">
        <v>850</v>
      </c>
    </row>
    <row r="4" spans="1:4" s="63" customFormat="1" ht="13.5" customHeight="1">
      <c r="A4" s="64" t="s">
        <v>48</v>
      </c>
      <c r="B4" s="1393"/>
      <c r="C4" s="1393"/>
      <c r="D4" s="1394"/>
    </row>
    <row r="5" spans="1:4" s="15" customFormat="1" ht="18" customHeight="1">
      <c r="A5" s="65" t="s">
        <v>49</v>
      </c>
      <c r="B5" s="66">
        <v>46980348436</v>
      </c>
      <c r="C5" s="66">
        <v>1459599</v>
      </c>
      <c r="D5" s="67">
        <v>32187</v>
      </c>
    </row>
    <row r="6" spans="1:4" s="15" customFormat="1" ht="18" customHeight="1">
      <c r="A6" s="65" t="s">
        <v>851</v>
      </c>
      <c r="B6" s="66">
        <v>46918153085</v>
      </c>
      <c r="C6" s="66">
        <v>1499304</v>
      </c>
      <c r="D6" s="67">
        <v>31293</v>
      </c>
    </row>
    <row r="7" spans="1:4" s="15" customFormat="1" ht="18" customHeight="1">
      <c r="A7" s="68" t="s">
        <v>852</v>
      </c>
      <c r="B7" s="69">
        <f>SUM(B9:B19)</f>
        <v>46479168042</v>
      </c>
      <c r="C7" s="69">
        <f>SUM(C9:C19)</f>
        <v>1508531</v>
      </c>
      <c r="D7" s="70">
        <f>B7/C7</f>
        <v>30810.880281545426</v>
      </c>
    </row>
    <row r="8" spans="1:4" s="15" customFormat="1" ht="4.5" customHeight="1">
      <c r="A8" s="68"/>
      <c r="B8" s="69"/>
      <c r="C8" s="69"/>
      <c r="D8" s="70"/>
    </row>
    <row r="9" spans="1:5" s="63" customFormat="1" ht="18" customHeight="1">
      <c r="A9" s="71" t="s">
        <v>853</v>
      </c>
      <c r="B9" s="72">
        <v>14507318017</v>
      </c>
      <c r="C9" s="72">
        <v>382065</v>
      </c>
      <c r="D9" s="73">
        <f aca="true" t="shared" si="0" ref="D9:D19">B9/C9</f>
        <v>37970.81129388978</v>
      </c>
      <c r="E9" s="15"/>
    </row>
    <row r="10" spans="1:5" s="63" customFormat="1" ht="18" customHeight="1">
      <c r="A10" s="71" t="s">
        <v>50</v>
      </c>
      <c r="B10" s="72">
        <v>8770060915</v>
      </c>
      <c r="C10" s="72">
        <v>227954</v>
      </c>
      <c r="D10" s="73">
        <f t="shared" si="0"/>
        <v>38472.94153645034</v>
      </c>
      <c r="E10" s="15"/>
    </row>
    <row r="11" spans="1:5" s="63" customFormat="1" ht="18" customHeight="1">
      <c r="A11" s="71" t="s">
        <v>51</v>
      </c>
      <c r="B11" s="72">
        <v>199709604</v>
      </c>
      <c r="C11" s="72">
        <v>31217</v>
      </c>
      <c r="D11" s="73">
        <f t="shared" si="0"/>
        <v>6397.463048979723</v>
      </c>
      <c r="E11" s="15"/>
    </row>
    <row r="12" spans="1:5" s="63" customFormat="1" ht="18" customHeight="1">
      <c r="A12" s="71" t="s">
        <v>52</v>
      </c>
      <c r="B12" s="72">
        <v>1171405530</v>
      </c>
      <c r="C12" s="72">
        <v>135354</v>
      </c>
      <c r="D12" s="73">
        <f t="shared" si="0"/>
        <v>8654.38428121814</v>
      </c>
      <c r="E12" s="15"/>
    </row>
    <row r="13" spans="1:5" s="63" customFormat="1" ht="18" customHeight="1">
      <c r="A13" s="71" t="s">
        <v>53</v>
      </c>
      <c r="B13" s="72">
        <v>21152817667</v>
      </c>
      <c r="C13" s="72">
        <v>724812</v>
      </c>
      <c r="D13" s="73">
        <f t="shared" si="0"/>
        <v>29183.867909195764</v>
      </c>
      <c r="E13" s="15"/>
    </row>
    <row r="14" spans="1:5" s="63" customFormat="1" ht="18" customHeight="1">
      <c r="A14" s="71" t="s">
        <v>54</v>
      </c>
      <c r="B14" s="72">
        <v>577700</v>
      </c>
      <c r="C14" s="72">
        <v>4</v>
      </c>
      <c r="D14" s="73">
        <f t="shared" si="0"/>
        <v>144425</v>
      </c>
      <c r="E14" s="15"/>
    </row>
    <row r="15" spans="1:5" s="63" customFormat="1" ht="18" customHeight="1">
      <c r="A15" s="71" t="s">
        <v>55</v>
      </c>
      <c r="B15" s="72">
        <v>114441224</v>
      </c>
      <c r="C15" s="72">
        <v>1835</v>
      </c>
      <c r="D15" s="73">
        <f t="shared" si="0"/>
        <v>62365.78964577657</v>
      </c>
      <c r="E15" s="15"/>
    </row>
    <row r="16" spans="1:5" s="63" customFormat="1" ht="18" customHeight="1">
      <c r="A16" s="71" t="s">
        <v>56</v>
      </c>
      <c r="B16" s="72">
        <v>156429235</v>
      </c>
      <c r="C16" s="72">
        <v>835</v>
      </c>
      <c r="D16" s="73">
        <f t="shared" si="0"/>
        <v>187340.40119760478</v>
      </c>
      <c r="E16" s="15"/>
    </row>
    <row r="17" spans="1:5" s="63" customFormat="1" ht="18" customHeight="1">
      <c r="A17" s="71" t="s">
        <v>57</v>
      </c>
      <c r="B17" s="72">
        <v>15668878</v>
      </c>
      <c r="C17" s="72">
        <v>208</v>
      </c>
      <c r="D17" s="73">
        <f t="shared" si="0"/>
        <v>75331.14423076923</v>
      </c>
      <c r="E17" s="15"/>
    </row>
    <row r="18" spans="1:5" s="63" customFormat="1" ht="18" customHeight="1">
      <c r="A18" s="74" t="s">
        <v>854</v>
      </c>
      <c r="B18" s="72">
        <v>76966651</v>
      </c>
      <c r="C18" s="72">
        <v>1484</v>
      </c>
      <c r="D18" s="73">
        <f t="shared" si="0"/>
        <v>51864.32008086253</v>
      </c>
      <c r="E18" s="15"/>
    </row>
    <row r="19" spans="1:5" s="63" customFormat="1" ht="18" customHeight="1">
      <c r="A19" s="75" t="s">
        <v>855</v>
      </c>
      <c r="B19" s="72">
        <v>313772621</v>
      </c>
      <c r="C19" s="72">
        <v>2763</v>
      </c>
      <c r="D19" s="73">
        <f t="shared" si="0"/>
        <v>113562.29496923633</v>
      </c>
      <c r="E19" s="15"/>
    </row>
    <row r="20" spans="1:4" s="11" customFormat="1" ht="12" customHeight="1">
      <c r="A20" s="76" t="s">
        <v>58</v>
      </c>
      <c r="B20" s="77"/>
      <c r="C20" s="77"/>
      <c r="D20" s="77"/>
    </row>
    <row r="21" s="29" customFormat="1" ht="12.75" customHeight="1">
      <c r="A21" s="78"/>
    </row>
    <row r="22" spans="2:4" s="11" customFormat="1" ht="13.5" customHeight="1">
      <c r="B22" s="79"/>
      <c r="C22" s="79"/>
      <c r="D22" s="79"/>
    </row>
    <row r="23" s="11" customFormat="1" ht="13.5" customHeight="1">
      <c r="B23" s="80"/>
    </row>
    <row r="24" s="11" customFormat="1" ht="13.5" customHeight="1"/>
    <row r="25" s="11" customFormat="1" ht="13.5" customHeight="1"/>
    <row r="26" s="11" customFormat="1" ht="13.5" customHeight="1"/>
    <row r="27" s="11" customFormat="1" ht="13.5" customHeight="1"/>
    <row r="28" s="11" customFormat="1" ht="13.5" customHeight="1"/>
    <row r="29" s="11" customFormat="1" ht="13.5" customHeight="1"/>
    <row r="30" s="11" customFormat="1" ht="13.5" customHeight="1"/>
    <row r="31" s="11" customFormat="1" ht="13.5" customHeight="1"/>
    <row r="32" s="81" customFormat="1" ht="13.5" customHeight="1"/>
    <row r="33" s="11" customFormat="1" ht="13.5" customHeight="1"/>
    <row r="34" s="11" customFormat="1" ht="13.5" customHeight="1"/>
    <row r="35" s="11" customFormat="1" ht="13.5" customHeight="1"/>
    <row r="36" s="11" customFormat="1" ht="13.5" customHeight="1"/>
    <row r="37" s="11" customFormat="1" ht="13.5" customHeight="1"/>
    <row r="38" ht="18" customHeight="1"/>
  </sheetData>
  <sheetProtection/>
  <mergeCells count="3">
    <mergeCell ref="B3:B4"/>
    <mergeCell ref="C3:C4"/>
    <mergeCell ref="D3:D4"/>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30.xml><?xml version="1.0" encoding="utf-8"?>
<worksheet xmlns="http://schemas.openxmlformats.org/spreadsheetml/2006/main" xmlns:r="http://schemas.openxmlformats.org/officeDocument/2006/relationships">
  <dimension ref="A1:R14"/>
  <sheetViews>
    <sheetView zoomScalePageLayoutView="0" workbookViewId="0" topLeftCell="A1">
      <selection activeCell="A1" sqref="A1"/>
    </sheetView>
  </sheetViews>
  <sheetFormatPr defaultColWidth="9.140625" defaultRowHeight="15"/>
  <cols>
    <col min="1" max="1" width="5.421875" style="5" customWidth="1"/>
    <col min="2" max="3" width="5.28125" style="5" customWidth="1"/>
    <col min="4" max="4" width="8.28125" style="5" customWidth="1"/>
    <col min="5" max="8" width="7.28125" style="5" customWidth="1"/>
    <col min="9" max="9" width="4.421875" style="5" customWidth="1"/>
    <col min="10" max="12" width="5.28125" style="5" customWidth="1"/>
    <col min="13" max="13" width="4.421875" style="5" customWidth="1"/>
    <col min="14" max="14" width="5.28125" style="5" customWidth="1"/>
    <col min="15" max="15" width="4.421875" style="5" customWidth="1"/>
    <col min="16" max="16" width="5.28125" style="5" customWidth="1"/>
    <col min="17" max="18" width="9.421875" style="5" bestFit="1" customWidth="1"/>
    <col min="19" max="16384" width="9.00390625" style="5" customWidth="1"/>
  </cols>
  <sheetData>
    <row r="1" spans="1:16" ht="15" customHeight="1">
      <c r="A1" s="483" t="s">
        <v>829</v>
      </c>
      <c r="B1" s="484"/>
      <c r="C1" s="484"/>
      <c r="D1" s="484"/>
      <c r="E1" s="484"/>
      <c r="F1" s="484"/>
      <c r="G1" s="484"/>
      <c r="H1" s="484"/>
      <c r="I1" s="484"/>
      <c r="J1" s="484"/>
      <c r="K1" s="484"/>
      <c r="L1" s="484"/>
      <c r="M1" s="484"/>
      <c r="N1" s="484"/>
      <c r="O1" s="484"/>
      <c r="P1" s="484"/>
    </row>
    <row r="2" spans="1:16" ht="9.75" customHeight="1" thickBot="1">
      <c r="A2" s="485"/>
      <c r="B2" s="486"/>
      <c r="C2" s="486"/>
      <c r="D2" s="486"/>
      <c r="E2" s="486"/>
      <c r="F2" s="486"/>
      <c r="G2" s="486"/>
      <c r="H2" s="486"/>
      <c r="I2" s="486"/>
      <c r="J2" s="486"/>
      <c r="K2" s="486"/>
      <c r="L2" s="486"/>
      <c r="M2" s="486"/>
      <c r="N2" s="486"/>
      <c r="O2" s="486"/>
      <c r="P2" s="486"/>
    </row>
    <row r="3" spans="1:17" s="138" customFormat="1" ht="15" customHeight="1" thickTop="1">
      <c r="A3" s="487" t="s">
        <v>830</v>
      </c>
      <c r="B3" s="488" t="s">
        <v>831</v>
      </c>
      <c r="C3" s="489"/>
      <c r="D3" s="488" t="s">
        <v>832</v>
      </c>
      <c r="E3" s="490"/>
      <c r="F3" s="490"/>
      <c r="G3" s="490"/>
      <c r="H3" s="490"/>
      <c r="I3" s="490"/>
      <c r="J3" s="490"/>
      <c r="K3" s="490"/>
      <c r="L3" s="488"/>
      <c r="M3" s="490"/>
      <c r="N3" s="490"/>
      <c r="O3" s="490"/>
      <c r="P3" s="490"/>
      <c r="Q3" s="148"/>
    </row>
    <row r="4" spans="1:17" s="138" customFormat="1" ht="4.5" customHeight="1">
      <c r="A4" s="487"/>
      <c r="B4" s="491"/>
      <c r="C4" s="491"/>
      <c r="D4" s="491"/>
      <c r="E4" s="491"/>
      <c r="F4" s="491"/>
      <c r="G4" s="491"/>
      <c r="H4" s="491"/>
      <c r="I4" s="491"/>
      <c r="J4" s="491"/>
      <c r="K4" s="491"/>
      <c r="L4" s="491"/>
      <c r="M4" s="491"/>
      <c r="N4" s="491"/>
      <c r="O4" s="491"/>
      <c r="P4" s="492"/>
      <c r="Q4" s="148"/>
    </row>
    <row r="5" spans="1:17" s="138" customFormat="1" ht="66" customHeight="1">
      <c r="A5" s="493"/>
      <c r="B5" s="1607" t="s">
        <v>420</v>
      </c>
      <c r="C5" s="1607" t="s">
        <v>421</v>
      </c>
      <c r="D5" s="1607" t="s">
        <v>833</v>
      </c>
      <c r="E5" s="1607" t="s">
        <v>422</v>
      </c>
      <c r="F5" s="1607" t="s">
        <v>423</v>
      </c>
      <c r="G5" s="1607" t="s">
        <v>424</v>
      </c>
      <c r="H5" s="1607" t="s">
        <v>425</v>
      </c>
      <c r="I5" s="1607" t="s">
        <v>426</v>
      </c>
      <c r="J5" s="1607" t="s">
        <v>834</v>
      </c>
      <c r="K5" s="1607" t="s">
        <v>835</v>
      </c>
      <c r="L5" s="1607" t="s">
        <v>836</v>
      </c>
      <c r="M5" s="1607" t="s">
        <v>427</v>
      </c>
      <c r="N5" s="1607" t="s">
        <v>837</v>
      </c>
      <c r="O5" s="1607" t="s">
        <v>838</v>
      </c>
      <c r="P5" s="1609" t="s">
        <v>76</v>
      </c>
      <c r="Q5" s="148"/>
    </row>
    <row r="6" spans="1:17" s="138" customFormat="1" ht="15" customHeight="1">
      <c r="A6" s="1611" t="s">
        <v>722</v>
      </c>
      <c r="B6" s="1608"/>
      <c r="C6" s="1608"/>
      <c r="D6" s="1608"/>
      <c r="E6" s="1608"/>
      <c r="F6" s="1608"/>
      <c r="G6" s="1608"/>
      <c r="H6" s="1608"/>
      <c r="I6" s="1608"/>
      <c r="J6" s="1608"/>
      <c r="K6" s="1608"/>
      <c r="L6" s="1608"/>
      <c r="M6" s="1608"/>
      <c r="N6" s="1608"/>
      <c r="O6" s="1608"/>
      <c r="P6" s="1610"/>
      <c r="Q6" s="148"/>
    </row>
    <row r="7" spans="1:17" s="138" customFormat="1" ht="4.5" customHeight="1">
      <c r="A7" s="1612"/>
      <c r="B7" s="494"/>
      <c r="C7" s="494"/>
      <c r="D7" s="494"/>
      <c r="E7" s="494"/>
      <c r="F7" s="494"/>
      <c r="G7" s="494"/>
      <c r="H7" s="494"/>
      <c r="I7" s="494"/>
      <c r="J7" s="494"/>
      <c r="K7" s="494"/>
      <c r="L7" s="494"/>
      <c r="M7" s="494"/>
      <c r="N7" s="494"/>
      <c r="O7" s="494"/>
      <c r="P7" s="495"/>
      <c r="Q7" s="148"/>
    </row>
    <row r="8" spans="1:17" s="138" customFormat="1" ht="18" customHeight="1">
      <c r="A8" s="496">
        <v>27</v>
      </c>
      <c r="B8" s="497">
        <v>281</v>
      </c>
      <c r="C8" s="497">
        <v>341</v>
      </c>
      <c r="D8" s="497">
        <v>11490</v>
      </c>
      <c r="E8" s="497">
        <v>1207</v>
      </c>
      <c r="F8" s="497">
        <v>651</v>
      </c>
      <c r="G8" s="497">
        <v>6507</v>
      </c>
      <c r="H8" s="497">
        <v>1512</v>
      </c>
      <c r="I8" s="497">
        <v>64</v>
      </c>
      <c r="J8" s="497">
        <v>543</v>
      </c>
      <c r="K8" s="1079" t="s">
        <v>428</v>
      </c>
      <c r="L8" s="497">
        <v>3</v>
      </c>
      <c r="M8" s="497">
        <v>3</v>
      </c>
      <c r="N8" s="497">
        <v>567</v>
      </c>
      <c r="O8" s="497">
        <v>4</v>
      </c>
      <c r="P8" s="498">
        <v>429</v>
      </c>
      <c r="Q8" s="148"/>
    </row>
    <row r="9" spans="1:17" s="138" customFormat="1" ht="18" customHeight="1">
      <c r="A9" s="499">
        <v>28</v>
      </c>
      <c r="B9" s="500">
        <v>305</v>
      </c>
      <c r="C9" s="500">
        <v>394</v>
      </c>
      <c r="D9" s="500">
        <v>12130</v>
      </c>
      <c r="E9" s="500">
        <v>1535</v>
      </c>
      <c r="F9" s="500">
        <v>632</v>
      </c>
      <c r="G9" s="500">
        <v>6802</v>
      </c>
      <c r="H9" s="500">
        <v>1596</v>
      </c>
      <c r="I9" s="500">
        <v>81</v>
      </c>
      <c r="J9" s="500">
        <v>513</v>
      </c>
      <c r="K9" s="501" t="s">
        <v>428</v>
      </c>
      <c r="L9" s="500">
        <v>2</v>
      </c>
      <c r="M9" s="501" t="s">
        <v>839</v>
      </c>
      <c r="N9" s="500">
        <v>651</v>
      </c>
      <c r="O9" s="500">
        <v>1</v>
      </c>
      <c r="P9" s="502">
        <v>317</v>
      </c>
      <c r="Q9" s="503"/>
    </row>
    <row r="10" spans="1:18" s="138" customFormat="1" ht="18" customHeight="1">
      <c r="A10" s="504">
        <v>29</v>
      </c>
      <c r="B10" s="505">
        <v>254</v>
      </c>
      <c r="C10" s="505">
        <v>335</v>
      </c>
      <c r="D10" s="505">
        <v>10225</v>
      </c>
      <c r="E10" s="505">
        <v>1130</v>
      </c>
      <c r="F10" s="505">
        <v>459</v>
      </c>
      <c r="G10" s="505">
        <v>5552</v>
      </c>
      <c r="H10" s="505">
        <v>1365</v>
      </c>
      <c r="I10" s="505">
        <v>54</v>
      </c>
      <c r="J10" s="505">
        <v>857</v>
      </c>
      <c r="K10" s="506" t="s">
        <v>428</v>
      </c>
      <c r="L10" s="506" t="s">
        <v>428</v>
      </c>
      <c r="M10" s="506" t="s">
        <v>839</v>
      </c>
      <c r="N10" s="505">
        <v>671</v>
      </c>
      <c r="O10" s="505">
        <v>7</v>
      </c>
      <c r="P10" s="507">
        <v>130</v>
      </c>
      <c r="Q10" s="503"/>
      <c r="R10" s="508"/>
    </row>
    <row r="11" spans="1:18" ht="12" customHeight="1">
      <c r="A11" s="509" t="s">
        <v>429</v>
      </c>
      <c r="B11" s="510"/>
      <c r="C11" s="510"/>
      <c r="D11" s="510"/>
      <c r="E11" s="510"/>
      <c r="F11" s="510"/>
      <c r="G11" s="510"/>
      <c r="H11" s="510"/>
      <c r="I11" s="510"/>
      <c r="J11" s="511"/>
      <c r="K11" s="511"/>
      <c r="L11" s="512"/>
      <c r="M11" s="512"/>
      <c r="N11" s="512"/>
      <c r="O11" s="512"/>
      <c r="P11" s="513"/>
      <c r="Q11" s="512"/>
      <c r="R11" s="512"/>
    </row>
    <row r="12" spans="1:18" ht="13.5">
      <c r="A12" s="509"/>
      <c r="B12" s="510"/>
      <c r="C12" s="510"/>
      <c r="D12" s="510"/>
      <c r="E12" s="510"/>
      <c r="F12" s="510"/>
      <c r="G12" s="510"/>
      <c r="H12" s="510"/>
      <c r="I12" s="510"/>
      <c r="J12" s="511"/>
      <c r="K12" s="511"/>
      <c r="L12" s="511"/>
      <c r="M12" s="511"/>
      <c r="N12" s="511"/>
      <c r="O12" s="511"/>
      <c r="P12" s="511"/>
      <c r="Q12" s="514"/>
      <c r="R12" s="514"/>
    </row>
    <row r="13" spans="1:18" ht="13.5">
      <c r="A13" s="509"/>
      <c r="B13" s="510"/>
      <c r="C13" s="510"/>
      <c r="D13" s="515"/>
      <c r="E13" s="510"/>
      <c r="F13" s="510"/>
      <c r="J13" s="511"/>
      <c r="K13" s="511"/>
      <c r="L13" s="511"/>
      <c r="M13" s="511"/>
      <c r="N13" s="511"/>
      <c r="O13" s="511"/>
      <c r="P13" s="511"/>
      <c r="Q13" s="514"/>
      <c r="R13" s="514"/>
    </row>
    <row r="14" spans="10:18" ht="13.5">
      <c r="J14" s="511"/>
      <c r="K14" s="511"/>
      <c r="L14" s="511"/>
      <c r="M14" s="511"/>
      <c r="N14" s="511"/>
      <c r="O14" s="511"/>
      <c r="P14" s="511"/>
      <c r="Q14" s="514"/>
      <c r="R14" s="514"/>
    </row>
  </sheetData>
  <sheetProtection/>
  <mergeCells count="16">
    <mergeCell ref="B5:B6"/>
    <mergeCell ref="C5:C6"/>
    <mergeCell ref="D5:D6"/>
    <mergeCell ref="E5:E6"/>
    <mergeCell ref="F5:F6"/>
    <mergeCell ref="G5:G6"/>
    <mergeCell ref="N5:N6"/>
    <mergeCell ref="O5:O6"/>
    <mergeCell ref="P5:P6"/>
    <mergeCell ref="A6:A7"/>
    <mergeCell ref="H5:H6"/>
    <mergeCell ref="I5:I6"/>
    <mergeCell ref="J5:J6"/>
    <mergeCell ref="K5:K6"/>
    <mergeCell ref="L5:L6"/>
    <mergeCell ref="M5:M6"/>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dimension ref="A1:G15"/>
  <sheetViews>
    <sheetView zoomScalePageLayoutView="0" workbookViewId="0" topLeftCell="A1">
      <selection activeCell="A1" sqref="A1"/>
    </sheetView>
  </sheetViews>
  <sheetFormatPr defaultColWidth="9.140625" defaultRowHeight="15"/>
  <cols>
    <col min="1" max="5" width="12.140625" style="5" customWidth="1"/>
    <col min="6" max="7" width="13.57421875" style="5" customWidth="1"/>
    <col min="8" max="8" width="2.421875" style="5" customWidth="1"/>
    <col min="9" max="16384" width="9.00390625" style="5" customWidth="1"/>
  </cols>
  <sheetData>
    <row r="1" spans="1:7" ht="15" customHeight="1">
      <c r="A1" s="14" t="s">
        <v>778</v>
      </c>
      <c r="B1" s="138"/>
      <c r="C1" s="138"/>
      <c r="D1" s="138"/>
      <c r="E1" s="138"/>
      <c r="F1" s="138"/>
      <c r="G1" s="138"/>
    </row>
    <row r="2" spans="1:7" ht="9.75" customHeight="1" thickBot="1">
      <c r="A2" s="516"/>
      <c r="B2" s="138"/>
      <c r="C2" s="138"/>
      <c r="D2" s="138"/>
      <c r="E2" s="138"/>
      <c r="F2" s="138"/>
      <c r="G2" s="138"/>
    </row>
    <row r="3" spans="1:7" s="17" customFormat="1" ht="15" customHeight="1" thickTop="1">
      <c r="A3" s="517" t="s">
        <v>756</v>
      </c>
      <c r="B3" s="1563" t="s">
        <v>430</v>
      </c>
      <c r="C3" s="1565"/>
      <c r="D3" s="1565"/>
      <c r="E3" s="1564"/>
      <c r="F3" s="1563" t="s">
        <v>431</v>
      </c>
      <c r="G3" s="1565"/>
    </row>
    <row r="4" spans="1:7" s="17" customFormat="1" ht="19.5" customHeight="1">
      <c r="A4" s="165"/>
      <c r="B4" s="1613" t="s">
        <v>432</v>
      </c>
      <c r="C4" s="1614"/>
      <c r="D4" s="1613" t="s">
        <v>433</v>
      </c>
      <c r="E4" s="1614"/>
      <c r="F4" s="1618" t="s">
        <v>434</v>
      </c>
      <c r="G4" s="1619"/>
    </row>
    <row r="5" spans="1:7" s="17" customFormat="1" ht="12">
      <c r="A5" s="518" t="s">
        <v>722</v>
      </c>
      <c r="B5" s="519" t="s">
        <v>435</v>
      </c>
      <c r="C5" s="519" t="s">
        <v>779</v>
      </c>
      <c r="D5" s="519" t="s">
        <v>435</v>
      </c>
      <c r="E5" s="519" t="s">
        <v>779</v>
      </c>
      <c r="F5" s="519" t="s">
        <v>435</v>
      </c>
      <c r="G5" s="520" t="s">
        <v>780</v>
      </c>
    </row>
    <row r="6" spans="1:7" s="17" customFormat="1" ht="18" customHeight="1">
      <c r="A6" s="521">
        <v>26</v>
      </c>
      <c r="B6" s="198">
        <v>1116</v>
      </c>
      <c r="C6" s="198">
        <v>13421</v>
      </c>
      <c r="D6" s="198">
        <v>218</v>
      </c>
      <c r="E6" s="198">
        <v>3529</v>
      </c>
      <c r="F6" s="198">
        <v>1023</v>
      </c>
      <c r="G6" s="199">
        <v>23172</v>
      </c>
    </row>
    <row r="7" spans="1:7" s="17" customFormat="1" ht="18" customHeight="1">
      <c r="A7" s="522">
        <v>27</v>
      </c>
      <c r="B7" s="200">
        <v>1176</v>
      </c>
      <c r="C7" s="200">
        <v>14998</v>
      </c>
      <c r="D7" s="200">
        <v>431</v>
      </c>
      <c r="E7" s="200">
        <v>8723</v>
      </c>
      <c r="F7" s="200">
        <v>977</v>
      </c>
      <c r="G7" s="201">
        <v>23045</v>
      </c>
    </row>
    <row r="8" spans="1:7" s="17" customFormat="1" ht="18" customHeight="1">
      <c r="A8" s="523">
        <v>28</v>
      </c>
      <c r="B8" s="1053">
        <v>1173</v>
      </c>
      <c r="C8" s="1053">
        <v>13761</v>
      </c>
      <c r="D8" s="1053">
        <v>395</v>
      </c>
      <c r="E8" s="1053">
        <v>8021</v>
      </c>
      <c r="F8" s="1053">
        <v>827</v>
      </c>
      <c r="G8" s="1054">
        <v>20857</v>
      </c>
    </row>
    <row r="9" ht="18.75" customHeight="1" thickBot="1">
      <c r="A9" s="29" t="s">
        <v>781</v>
      </c>
    </row>
    <row r="10" spans="1:7" s="17" customFormat="1" ht="29.25" customHeight="1" thickTop="1">
      <c r="A10" s="517" t="s">
        <v>756</v>
      </c>
      <c r="B10" s="1620" t="s">
        <v>782</v>
      </c>
      <c r="C10" s="1580"/>
      <c r="D10" s="1580"/>
      <c r="E10" s="1578"/>
      <c r="F10" s="1621" t="s">
        <v>783</v>
      </c>
      <c r="G10" s="1622"/>
    </row>
    <row r="11" spans="1:7" s="17" customFormat="1" ht="12">
      <c r="A11" s="518" t="s">
        <v>722</v>
      </c>
      <c r="B11" s="1613" t="s">
        <v>435</v>
      </c>
      <c r="C11" s="1614"/>
      <c r="D11" s="1613" t="s">
        <v>784</v>
      </c>
      <c r="E11" s="1614"/>
      <c r="F11" s="519" t="s">
        <v>435</v>
      </c>
      <c r="G11" s="520" t="s">
        <v>780</v>
      </c>
    </row>
    <row r="12" spans="1:7" s="17" customFormat="1" ht="18" customHeight="1">
      <c r="A12" s="523">
        <v>29</v>
      </c>
      <c r="B12" s="1615">
        <v>1396</v>
      </c>
      <c r="C12" s="1616"/>
      <c r="D12" s="1615">
        <v>19052</v>
      </c>
      <c r="E12" s="1616"/>
      <c r="F12" s="1053">
        <v>913</v>
      </c>
      <c r="G12" s="1054">
        <v>19475</v>
      </c>
    </row>
    <row r="13" ht="16.5" customHeight="1">
      <c r="A13" s="29" t="s">
        <v>781</v>
      </c>
    </row>
    <row r="14" spans="3:7" ht="13.5" customHeight="1">
      <c r="C14" s="1617" t="s">
        <v>785</v>
      </c>
      <c r="D14" s="1617"/>
      <c r="E14" s="1617"/>
      <c r="F14" s="1617"/>
      <c r="G14" s="1617"/>
    </row>
    <row r="15" spans="3:7" ht="13.5">
      <c r="C15" s="1617"/>
      <c r="D15" s="1617"/>
      <c r="E15" s="1617"/>
      <c r="F15" s="1617"/>
      <c r="G15" s="1617"/>
    </row>
  </sheetData>
  <sheetProtection/>
  <mergeCells count="12">
    <mergeCell ref="B10:E10"/>
    <mergeCell ref="F10:G10"/>
    <mergeCell ref="B11:C11"/>
    <mergeCell ref="D11:E11"/>
    <mergeCell ref="B12:C12"/>
    <mergeCell ref="D12:E12"/>
    <mergeCell ref="C14:G15"/>
    <mergeCell ref="B3:E3"/>
    <mergeCell ref="F3:G3"/>
    <mergeCell ref="B4:C4"/>
    <mergeCell ref="D4:E4"/>
    <mergeCell ref="F4:G4"/>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dimension ref="A1:AM119"/>
  <sheetViews>
    <sheetView zoomScalePageLayoutView="0" workbookViewId="0" topLeftCell="A1">
      <selection activeCell="A1" sqref="A1"/>
    </sheetView>
  </sheetViews>
  <sheetFormatPr defaultColWidth="9.140625" defaultRowHeight="13.5" customHeight="1"/>
  <cols>
    <col min="1" max="1" width="5.8515625" style="533" customWidth="1"/>
    <col min="2" max="2" width="0.85546875" style="533" customWidth="1"/>
    <col min="3" max="3" width="20.57421875" style="533" customWidth="1"/>
    <col min="4" max="4" width="0.85546875" style="533" customWidth="1"/>
    <col min="5" max="6" width="19.57421875" style="532" customWidth="1"/>
    <col min="7" max="7" width="19.57421875" style="536" customWidth="1"/>
    <col min="8" max="9" width="15.421875" style="533" customWidth="1"/>
    <col min="10" max="18" width="5.140625" style="533" customWidth="1"/>
    <col min="19" max="20" width="4.57421875" style="533" customWidth="1"/>
    <col min="21" max="36" width="7.57421875" style="533" customWidth="1"/>
    <col min="37" max="39" width="7.57421875" style="534" customWidth="1"/>
    <col min="40" max="16384" width="9.00390625" style="533" customWidth="1"/>
  </cols>
  <sheetData>
    <row r="1" spans="1:37" s="14" customFormat="1" ht="15" customHeight="1">
      <c r="A1" s="58" t="s">
        <v>840</v>
      </c>
      <c r="B1" s="58"/>
      <c r="C1" s="58"/>
      <c r="D1" s="58"/>
      <c r="E1" s="1080"/>
      <c r="F1" s="1081"/>
      <c r="G1" s="1080"/>
      <c r="H1" s="516"/>
      <c r="I1" s="516"/>
      <c r="J1" s="516"/>
      <c r="K1" s="516"/>
      <c r="L1" s="516"/>
      <c r="M1" s="516"/>
      <c r="N1" s="516"/>
      <c r="O1" s="516"/>
      <c r="P1" s="516"/>
      <c r="Q1" s="516"/>
      <c r="R1" s="516"/>
      <c r="S1" s="516"/>
      <c r="T1" s="516"/>
      <c r="U1" s="516"/>
      <c r="V1" s="516"/>
      <c r="W1" s="516"/>
      <c r="X1" s="516"/>
      <c r="Y1" s="516"/>
      <c r="Z1" s="516"/>
      <c r="AA1" s="516"/>
      <c r="AB1" s="516"/>
      <c r="AC1" s="516"/>
      <c r="AD1" s="516"/>
      <c r="AE1" s="516"/>
      <c r="AF1" s="516"/>
      <c r="AG1" s="516"/>
      <c r="AH1" s="516"/>
      <c r="AI1" s="516"/>
      <c r="AJ1" s="516"/>
      <c r="AK1" s="516"/>
    </row>
    <row r="2" spans="1:37" s="14" customFormat="1" ht="9.75" customHeight="1" thickBot="1">
      <c r="A2" s="61"/>
      <c r="B2" s="61"/>
      <c r="C2" s="61"/>
      <c r="D2" s="61"/>
      <c r="E2" s="1082"/>
      <c r="F2" s="1083"/>
      <c r="G2" s="1082"/>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6"/>
      <c r="AI2" s="516"/>
      <c r="AJ2" s="516"/>
      <c r="AK2" s="516"/>
    </row>
    <row r="3" spans="1:35" s="15" customFormat="1" ht="13.5" customHeight="1" thickTop="1">
      <c r="A3" s="101"/>
      <c r="B3" s="101"/>
      <c r="C3" s="1084"/>
      <c r="D3" s="1084" t="s">
        <v>437</v>
      </c>
      <c r="E3" s="1390">
        <v>27</v>
      </c>
      <c r="F3" s="1391">
        <v>28</v>
      </c>
      <c r="G3" s="1626">
        <v>29</v>
      </c>
      <c r="H3" s="219"/>
      <c r="I3" s="1085"/>
      <c r="J3" s="1085"/>
      <c r="K3" s="1085"/>
      <c r="L3" s="1085"/>
      <c r="M3" s="1085"/>
      <c r="N3" s="1085"/>
      <c r="O3" s="1085"/>
      <c r="P3" s="1085"/>
      <c r="Q3" s="1085"/>
      <c r="R3" s="1085"/>
      <c r="S3" s="1085"/>
      <c r="T3" s="1085"/>
      <c r="U3" s="1085"/>
      <c r="V3" s="1085"/>
      <c r="W3" s="1085"/>
      <c r="X3" s="1085"/>
      <c r="Y3" s="1085"/>
      <c r="Z3" s="1085"/>
      <c r="AA3" s="1085"/>
      <c r="AB3" s="1085"/>
      <c r="AC3" s="1085"/>
      <c r="AD3" s="1085"/>
      <c r="AE3" s="1085"/>
      <c r="AF3" s="1085"/>
      <c r="AG3" s="1085"/>
      <c r="AH3" s="1085"/>
      <c r="AI3" s="1085"/>
    </row>
    <row r="4" spans="1:36" s="63" customFormat="1" ht="13.5" customHeight="1">
      <c r="A4" s="469" t="s">
        <v>439</v>
      </c>
      <c r="B4" s="25"/>
      <c r="C4" s="469"/>
      <c r="D4" s="188"/>
      <c r="E4" s="1389"/>
      <c r="F4" s="1392"/>
      <c r="G4" s="162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row>
    <row r="5" spans="1:36" s="63" customFormat="1" ht="13.5" customHeight="1">
      <c r="A5" s="1623" t="s">
        <v>440</v>
      </c>
      <c r="B5" s="1086"/>
      <c r="C5" s="1087" t="s">
        <v>441</v>
      </c>
      <c r="D5" s="824"/>
      <c r="E5" s="206">
        <v>34037</v>
      </c>
      <c r="F5" s="206">
        <v>31577</v>
      </c>
      <c r="G5" s="1088">
        <v>35318</v>
      </c>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row>
    <row r="6" spans="1:36" s="63" customFormat="1" ht="13.5" customHeight="1">
      <c r="A6" s="1624"/>
      <c r="B6" s="1089"/>
      <c r="C6" s="1087" t="s">
        <v>442</v>
      </c>
      <c r="D6" s="828"/>
      <c r="E6" s="206">
        <v>13470</v>
      </c>
      <c r="F6" s="206">
        <v>13784</v>
      </c>
      <c r="G6" s="1088">
        <v>14539</v>
      </c>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row>
    <row r="7" spans="1:36" s="101" customFormat="1" ht="13.5" customHeight="1">
      <c r="A7" s="1625"/>
      <c r="B7" s="1007"/>
      <c r="C7" s="1090" t="s">
        <v>443</v>
      </c>
      <c r="D7" s="1091"/>
      <c r="E7" s="1092">
        <v>23959</v>
      </c>
      <c r="F7" s="1092">
        <v>23277</v>
      </c>
      <c r="G7" s="346">
        <v>23399</v>
      </c>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row>
    <row r="8" spans="1:36" s="63" customFormat="1" ht="13.5" customHeight="1">
      <c r="A8" s="1628" t="s">
        <v>444</v>
      </c>
      <c r="B8" s="1093"/>
      <c r="C8" s="1094" t="s">
        <v>445</v>
      </c>
      <c r="D8" s="1095"/>
      <c r="E8" s="206">
        <v>5659</v>
      </c>
      <c r="F8" s="206">
        <v>4621</v>
      </c>
      <c r="G8" s="1088">
        <v>4309</v>
      </c>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row>
    <row r="9" spans="1:35" s="63" customFormat="1" ht="13.5" customHeight="1">
      <c r="A9" s="1629"/>
      <c r="B9" s="1093"/>
      <c r="C9" s="1094" t="s">
        <v>446</v>
      </c>
      <c r="D9" s="1095"/>
      <c r="E9" s="206">
        <v>28583</v>
      </c>
      <c r="F9" s="206">
        <v>28608</v>
      </c>
      <c r="G9" s="1088">
        <v>30721</v>
      </c>
      <c r="H9" s="17"/>
      <c r="I9" s="17"/>
      <c r="J9" s="17"/>
      <c r="K9" s="17"/>
      <c r="L9" s="17"/>
      <c r="M9" s="17"/>
      <c r="N9" s="17"/>
      <c r="O9" s="17"/>
      <c r="P9" s="101"/>
      <c r="Q9" s="17"/>
      <c r="R9" s="17"/>
      <c r="S9" s="17"/>
      <c r="AG9" s="17"/>
      <c r="AH9" s="17"/>
      <c r="AI9" s="17"/>
    </row>
    <row r="10" spans="1:39" s="63" customFormat="1" ht="13.5" customHeight="1">
      <c r="A10" s="1629"/>
      <c r="B10" s="1093"/>
      <c r="C10" s="1094" t="s">
        <v>447</v>
      </c>
      <c r="D10" s="1095"/>
      <c r="E10" s="206">
        <v>7090</v>
      </c>
      <c r="F10" s="206">
        <v>7193</v>
      </c>
      <c r="G10" s="1088">
        <v>7396</v>
      </c>
      <c r="H10" s="17"/>
      <c r="I10" s="17"/>
      <c r="J10" s="17"/>
      <c r="K10" s="17"/>
      <c r="L10" s="17"/>
      <c r="M10" s="17"/>
      <c r="N10" s="17"/>
      <c r="O10" s="17"/>
      <c r="P10" s="17"/>
      <c r="Q10" s="17"/>
      <c r="R10" s="17"/>
      <c r="S10" s="17"/>
      <c r="T10" s="17"/>
      <c r="U10" s="17"/>
      <c r="V10" s="17"/>
      <c r="W10" s="17"/>
      <c r="AK10" s="17"/>
      <c r="AL10" s="17"/>
      <c r="AM10" s="17"/>
    </row>
    <row r="11" spans="1:39" s="63" customFormat="1" ht="13.5" customHeight="1">
      <c r="A11" s="1629"/>
      <c r="B11" s="1093"/>
      <c r="C11" s="1094" t="s">
        <v>448</v>
      </c>
      <c r="D11" s="1095"/>
      <c r="E11" s="206">
        <v>5079</v>
      </c>
      <c r="F11" s="206">
        <v>4774</v>
      </c>
      <c r="G11" s="1088">
        <v>4994</v>
      </c>
      <c r="H11" s="17"/>
      <c r="I11" s="17"/>
      <c r="J11" s="17"/>
      <c r="K11" s="17"/>
      <c r="L11" s="17"/>
      <c r="M11" s="17"/>
      <c r="N11" s="17"/>
      <c r="O11" s="17"/>
      <c r="P11" s="17"/>
      <c r="Q11" s="17"/>
      <c r="R11" s="17"/>
      <c r="S11" s="17"/>
      <c r="T11" s="17"/>
      <c r="U11" s="17"/>
      <c r="V11" s="17"/>
      <c r="W11" s="17"/>
      <c r="AK11" s="17"/>
      <c r="AL11" s="17"/>
      <c r="AM11" s="17"/>
    </row>
    <row r="12" spans="1:39" s="63" customFormat="1" ht="13.5" customHeight="1">
      <c r="A12" s="1629"/>
      <c r="B12" s="1093"/>
      <c r="C12" s="1094" t="s">
        <v>449</v>
      </c>
      <c r="D12" s="1095"/>
      <c r="E12" s="206">
        <v>1172</v>
      </c>
      <c r="F12" s="206">
        <v>1014</v>
      </c>
      <c r="G12" s="1088">
        <v>1081</v>
      </c>
      <c r="H12" s="17"/>
      <c r="I12" s="17"/>
      <c r="J12" s="17"/>
      <c r="K12" s="17"/>
      <c r="L12" s="17"/>
      <c r="M12" s="17"/>
      <c r="N12" s="17"/>
      <c r="O12" s="17"/>
      <c r="P12" s="17"/>
      <c r="Q12" s="17"/>
      <c r="R12" s="17"/>
      <c r="S12" s="17"/>
      <c r="T12" s="17"/>
      <c r="U12" s="17"/>
      <c r="V12" s="17"/>
      <c r="W12" s="17"/>
      <c r="AK12" s="17"/>
      <c r="AL12" s="17"/>
      <c r="AM12" s="17"/>
    </row>
    <row r="13" spans="1:39" s="63" customFormat="1" ht="13.5" customHeight="1">
      <c r="A13" s="1629"/>
      <c r="B13" s="1093"/>
      <c r="C13" s="1094" t="s">
        <v>450</v>
      </c>
      <c r="D13" s="1095"/>
      <c r="E13" s="206">
        <v>14410</v>
      </c>
      <c r="F13" s="206">
        <v>14516</v>
      </c>
      <c r="G13" s="1088">
        <v>15196</v>
      </c>
      <c r="H13" s="17"/>
      <c r="I13" s="17"/>
      <c r="J13" s="17"/>
      <c r="K13" s="17"/>
      <c r="L13" s="17"/>
      <c r="M13" s="17"/>
      <c r="N13" s="17"/>
      <c r="O13" s="17"/>
      <c r="P13" s="17"/>
      <c r="Q13" s="17"/>
      <c r="R13" s="17"/>
      <c r="S13" s="17"/>
      <c r="T13" s="17"/>
      <c r="U13" s="17"/>
      <c r="V13" s="17"/>
      <c r="W13" s="17"/>
      <c r="AK13" s="17"/>
      <c r="AL13" s="17"/>
      <c r="AM13" s="17"/>
    </row>
    <row r="14" spans="1:37" s="63" customFormat="1" ht="13.5" customHeight="1">
      <c r="A14" s="1629"/>
      <c r="B14" s="1093"/>
      <c r="C14" s="1094" t="s">
        <v>451</v>
      </c>
      <c r="D14" s="1095"/>
      <c r="E14" s="206">
        <v>2770</v>
      </c>
      <c r="F14" s="206">
        <v>2903</v>
      </c>
      <c r="G14" s="1088">
        <v>2756</v>
      </c>
      <c r="H14" s="17"/>
      <c r="I14" s="17"/>
      <c r="J14" s="17"/>
      <c r="K14" s="17"/>
      <c r="L14" s="17"/>
      <c r="M14" s="17"/>
      <c r="N14" s="17"/>
      <c r="O14" s="17"/>
      <c r="P14" s="17"/>
      <c r="Q14" s="17"/>
      <c r="R14" s="17"/>
      <c r="S14" s="17"/>
      <c r="T14" s="17"/>
      <c r="U14" s="17"/>
      <c r="AI14" s="17"/>
      <c r="AJ14" s="17"/>
      <c r="AK14" s="17"/>
    </row>
    <row r="15" spans="1:37" s="63" customFormat="1" ht="13.5" customHeight="1">
      <c r="A15" s="1629"/>
      <c r="B15" s="1093"/>
      <c r="C15" s="1094" t="s">
        <v>452</v>
      </c>
      <c r="D15" s="1095"/>
      <c r="E15" s="206">
        <v>2860</v>
      </c>
      <c r="F15" s="206">
        <v>2631</v>
      </c>
      <c r="G15" s="1088">
        <v>2700</v>
      </c>
      <c r="H15" s="17"/>
      <c r="I15" s="17"/>
      <c r="J15" s="17"/>
      <c r="K15" s="17"/>
      <c r="L15" s="17"/>
      <c r="M15" s="17"/>
      <c r="N15" s="17"/>
      <c r="O15" s="17"/>
      <c r="AI15" s="17"/>
      <c r="AJ15" s="17"/>
      <c r="AK15" s="17"/>
    </row>
    <row r="16" spans="1:37" s="63" customFormat="1" ht="13.5" customHeight="1">
      <c r="A16" s="1629"/>
      <c r="B16" s="1093"/>
      <c r="C16" s="1094" t="s">
        <v>453</v>
      </c>
      <c r="D16" s="1095"/>
      <c r="E16" s="206">
        <v>145</v>
      </c>
      <c r="F16" s="206">
        <v>165</v>
      </c>
      <c r="G16" s="1088">
        <v>89</v>
      </c>
      <c r="H16" s="17"/>
      <c r="I16" s="17"/>
      <c r="J16" s="17"/>
      <c r="K16" s="17"/>
      <c r="L16" s="17"/>
      <c r="M16" s="17"/>
      <c r="N16" s="17"/>
      <c r="O16" s="17"/>
      <c r="AI16" s="17"/>
      <c r="AJ16" s="17"/>
      <c r="AK16" s="17"/>
    </row>
    <row r="17" spans="1:37" s="63" customFormat="1" ht="13.5" customHeight="1">
      <c r="A17" s="1629"/>
      <c r="B17" s="1093"/>
      <c r="C17" s="1094" t="s">
        <v>454</v>
      </c>
      <c r="D17" s="1095"/>
      <c r="E17" s="206">
        <v>8790</v>
      </c>
      <c r="F17" s="206">
        <v>5398</v>
      </c>
      <c r="G17" s="1088">
        <v>6746</v>
      </c>
      <c r="H17" s="17"/>
      <c r="I17" s="17"/>
      <c r="J17" s="17"/>
      <c r="K17" s="17"/>
      <c r="L17" s="17"/>
      <c r="M17" s="17"/>
      <c r="N17" s="17"/>
      <c r="O17" s="17"/>
      <c r="AI17" s="17"/>
      <c r="AJ17" s="17"/>
      <c r="AK17" s="17"/>
    </row>
    <row r="18" spans="1:37" s="63" customFormat="1" ht="13.5" customHeight="1">
      <c r="A18" s="1629"/>
      <c r="B18" s="1096"/>
      <c r="C18" s="1097" t="s">
        <v>841</v>
      </c>
      <c r="D18" s="1098"/>
      <c r="E18" s="1092">
        <v>2725</v>
      </c>
      <c r="F18" s="1092">
        <v>2626</v>
      </c>
      <c r="G18" s="346">
        <v>2736</v>
      </c>
      <c r="H18" s="17"/>
      <c r="I18" s="17"/>
      <c r="J18" s="17"/>
      <c r="K18" s="17"/>
      <c r="L18" s="17"/>
      <c r="M18" s="17"/>
      <c r="N18" s="17"/>
      <c r="O18" s="17"/>
      <c r="AI18" s="17"/>
      <c r="AJ18" s="17"/>
      <c r="AK18" s="17"/>
    </row>
    <row r="19" spans="1:36" s="63" customFormat="1" ht="13.5" customHeight="1">
      <c r="A19" s="1628" t="s">
        <v>455</v>
      </c>
      <c r="B19" s="1093"/>
      <c r="C19" s="215" t="s">
        <v>456</v>
      </c>
      <c r="D19" s="180"/>
      <c r="E19" s="206">
        <v>7</v>
      </c>
      <c r="F19" s="206">
        <v>7</v>
      </c>
      <c r="G19" s="1088">
        <v>9</v>
      </c>
      <c r="AH19" s="17"/>
      <c r="AI19" s="17"/>
      <c r="AJ19" s="17"/>
    </row>
    <row r="20" spans="1:36" s="63" customFormat="1" ht="13.5" customHeight="1">
      <c r="A20" s="1630"/>
      <c r="B20" s="1099"/>
      <c r="C20" s="215" t="s">
        <v>457</v>
      </c>
      <c r="D20" s="180"/>
      <c r="E20" s="206">
        <v>194</v>
      </c>
      <c r="F20" s="206">
        <v>153</v>
      </c>
      <c r="G20" s="1088">
        <v>165</v>
      </c>
      <c r="AH20" s="17"/>
      <c r="AI20" s="17"/>
      <c r="AJ20" s="17"/>
    </row>
    <row r="21" spans="1:36" s="63" customFormat="1" ht="13.5" customHeight="1">
      <c r="A21" s="1630"/>
      <c r="B21" s="1099"/>
      <c r="C21" s="215" t="s">
        <v>458</v>
      </c>
      <c r="D21" s="180"/>
      <c r="E21" s="206">
        <v>651</v>
      </c>
      <c r="F21" s="206">
        <v>595</v>
      </c>
      <c r="G21" s="1088">
        <v>536</v>
      </c>
      <c r="AH21" s="17"/>
      <c r="AI21" s="17"/>
      <c r="AJ21" s="17"/>
    </row>
    <row r="22" spans="1:36" s="63" customFormat="1" ht="13.5" customHeight="1">
      <c r="A22" s="1630"/>
      <c r="B22" s="1099"/>
      <c r="C22" s="215" t="s">
        <v>399</v>
      </c>
      <c r="D22" s="180"/>
      <c r="E22" s="206">
        <v>66</v>
      </c>
      <c r="F22" s="206">
        <v>83</v>
      </c>
      <c r="G22" s="1088">
        <v>84</v>
      </c>
      <c r="AH22" s="17"/>
      <c r="AI22" s="17"/>
      <c r="AJ22" s="17"/>
    </row>
    <row r="23" spans="1:36" s="63" customFormat="1" ht="13.5" customHeight="1">
      <c r="A23" s="1630"/>
      <c r="B23" s="1099"/>
      <c r="C23" s="1094" t="s">
        <v>459</v>
      </c>
      <c r="D23" s="1095"/>
      <c r="E23" s="206">
        <v>129</v>
      </c>
      <c r="F23" s="206">
        <v>118</v>
      </c>
      <c r="G23" s="1088">
        <v>84</v>
      </c>
      <c r="AH23" s="17"/>
      <c r="AI23" s="17"/>
      <c r="AJ23" s="17"/>
    </row>
    <row r="24" spans="1:36" s="63" customFormat="1" ht="13.5" customHeight="1">
      <c r="A24" s="1630"/>
      <c r="B24" s="1099"/>
      <c r="C24" s="215" t="s">
        <v>460</v>
      </c>
      <c r="D24" s="180"/>
      <c r="E24" s="206">
        <v>7</v>
      </c>
      <c r="F24" s="206">
        <v>5</v>
      </c>
      <c r="G24" s="1088">
        <v>0</v>
      </c>
      <c r="AH24" s="17"/>
      <c r="AI24" s="17"/>
      <c r="AJ24" s="17"/>
    </row>
    <row r="25" spans="1:36" s="63" customFormat="1" ht="13.5" customHeight="1">
      <c r="A25" s="1630"/>
      <c r="B25" s="1099"/>
      <c r="C25" s="215" t="s">
        <v>461</v>
      </c>
      <c r="D25" s="180"/>
      <c r="E25" s="206">
        <v>205</v>
      </c>
      <c r="F25" s="206">
        <v>182</v>
      </c>
      <c r="G25" s="1088">
        <v>153</v>
      </c>
      <c r="AH25" s="17"/>
      <c r="AI25" s="17"/>
      <c r="AJ25" s="17"/>
    </row>
    <row r="26" spans="1:36" s="63" customFormat="1" ht="13.5" customHeight="1">
      <c r="A26" s="1630"/>
      <c r="B26" s="1099"/>
      <c r="C26" s="215" t="s">
        <v>462</v>
      </c>
      <c r="D26" s="180"/>
      <c r="E26" s="206">
        <v>390</v>
      </c>
      <c r="F26" s="206">
        <v>417</v>
      </c>
      <c r="G26" s="1088">
        <v>413</v>
      </c>
      <c r="AH26" s="17"/>
      <c r="AI26" s="17"/>
      <c r="AJ26" s="17"/>
    </row>
    <row r="27" spans="1:36" s="63" customFormat="1" ht="13.5" customHeight="1">
      <c r="A27" s="1630"/>
      <c r="B27" s="1099"/>
      <c r="C27" s="215" t="s">
        <v>463</v>
      </c>
      <c r="D27" s="180"/>
      <c r="E27" s="221">
        <v>1</v>
      </c>
      <c r="F27" s="221">
        <v>1</v>
      </c>
      <c r="G27" s="1100">
        <v>2</v>
      </c>
      <c r="AH27" s="17"/>
      <c r="AI27" s="17"/>
      <c r="AJ27" s="17"/>
    </row>
    <row r="28" spans="1:36" s="63" customFormat="1" ht="13.5" customHeight="1">
      <c r="A28" s="1630"/>
      <c r="B28" s="1099"/>
      <c r="C28" s="215" t="s">
        <v>842</v>
      </c>
      <c r="D28" s="180"/>
      <c r="E28" s="221">
        <v>243</v>
      </c>
      <c r="F28" s="221">
        <v>236</v>
      </c>
      <c r="G28" s="1100">
        <v>243</v>
      </c>
      <c r="AH28" s="17"/>
      <c r="AI28" s="17"/>
      <c r="AJ28" s="17"/>
    </row>
    <row r="29" spans="1:36" s="63" customFormat="1" ht="13.5" customHeight="1">
      <c r="A29" s="1630"/>
      <c r="B29" s="1099"/>
      <c r="C29" s="215" t="s">
        <v>843</v>
      </c>
      <c r="D29" s="180"/>
      <c r="E29" s="221">
        <v>7</v>
      </c>
      <c r="F29" s="221">
        <v>6</v>
      </c>
      <c r="G29" s="1100">
        <v>5</v>
      </c>
      <c r="AH29" s="17"/>
      <c r="AI29" s="17"/>
      <c r="AJ29" s="17"/>
    </row>
    <row r="30" spans="1:36" s="63" customFormat="1" ht="13.5" customHeight="1">
      <c r="A30" s="1630"/>
      <c r="B30" s="1101"/>
      <c r="C30" s="1102" t="s">
        <v>464</v>
      </c>
      <c r="D30" s="1103"/>
      <c r="E30" s="1092">
        <v>3</v>
      </c>
      <c r="F30" s="1092">
        <v>2</v>
      </c>
      <c r="G30" s="346">
        <v>5</v>
      </c>
      <c r="AH30" s="17"/>
      <c r="AI30" s="17"/>
      <c r="AJ30" s="17"/>
    </row>
    <row r="31" spans="1:36" s="63" customFormat="1" ht="13.5" customHeight="1">
      <c r="A31" s="1623" t="s">
        <v>465</v>
      </c>
      <c r="B31" s="1089"/>
      <c r="C31" s="215" t="s">
        <v>466</v>
      </c>
      <c r="D31" s="180"/>
      <c r="E31" s="206">
        <v>6437</v>
      </c>
      <c r="F31" s="206">
        <v>6734</v>
      </c>
      <c r="G31" s="1088">
        <v>6965</v>
      </c>
      <c r="AH31" s="17"/>
      <c r="AI31" s="17"/>
      <c r="AJ31" s="17"/>
    </row>
    <row r="32" spans="1:36" s="63" customFormat="1" ht="13.5" customHeight="1">
      <c r="A32" s="1624"/>
      <c r="B32" s="1089"/>
      <c r="C32" s="215" t="s">
        <v>467</v>
      </c>
      <c r="D32" s="180"/>
      <c r="E32" s="206">
        <v>972</v>
      </c>
      <c r="F32" s="206">
        <v>815</v>
      </c>
      <c r="G32" s="1088">
        <v>651</v>
      </c>
      <c r="AH32" s="17"/>
      <c r="AI32" s="17"/>
      <c r="AJ32" s="17"/>
    </row>
    <row r="33" spans="1:36" s="63" customFormat="1" ht="13.5" customHeight="1">
      <c r="A33" s="1624"/>
      <c r="B33" s="1104"/>
      <c r="C33" s="1094" t="s">
        <v>468</v>
      </c>
      <c r="D33" s="1095"/>
      <c r="E33" s="206">
        <v>51864</v>
      </c>
      <c r="F33" s="206">
        <v>48293</v>
      </c>
      <c r="G33" s="1088">
        <v>25581</v>
      </c>
      <c r="AH33" s="17"/>
      <c r="AI33" s="17"/>
      <c r="AJ33" s="17"/>
    </row>
    <row r="34" spans="1:36" s="63" customFormat="1" ht="13.5" customHeight="1">
      <c r="A34" s="1625"/>
      <c r="B34" s="1105"/>
      <c r="C34" s="1106" t="s">
        <v>844</v>
      </c>
      <c r="D34" s="1098"/>
      <c r="E34" s="1107"/>
      <c r="F34" s="1107">
        <v>4433</v>
      </c>
      <c r="G34" s="346">
        <v>29885</v>
      </c>
      <c r="AH34" s="17"/>
      <c r="AI34" s="17"/>
      <c r="AJ34" s="17"/>
    </row>
    <row r="35" spans="1:38" s="11" customFormat="1" ht="12" customHeight="1">
      <c r="A35" s="29" t="s">
        <v>845</v>
      </c>
      <c r="B35" s="29"/>
      <c r="C35" s="1108"/>
      <c r="D35" s="1108"/>
      <c r="E35" s="12"/>
      <c r="F35" s="16"/>
      <c r="G35" s="16"/>
      <c r="AJ35" s="138"/>
      <c r="AK35" s="138"/>
      <c r="AL35" s="138"/>
    </row>
    <row r="36" spans="3:39" ht="13.5" customHeight="1">
      <c r="C36" s="96"/>
      <c r="D36" s="96"/>
      <c r="E36" s="96"/>
      <c r="F36" s="96"/>
      <c r="G36" s="96"/>
      <c r="AJ36" s="534"/>
      <c r="AM36" s="533"/>
    </row>
    <row r="37" spans="3:39" ht="13.5" customHeight="1">
      <c r="C37" s="96"/>
      <c r="D37" s="96"/>
      <c r="E37" s="96"/>
      <c r="F37" s="96"/>
      <c r="G37" s="96"/>
      <c r="H37" s="96"/>
      <c r="AJ37" s="534"/>
      <c r="AM37" s="533"/>
    </row>
    <row r="38" spans="3:39" ht="13.5" customHeight="1">
      <c r="C38" s="96"/>
      <c r="D38" s="96"/>
      <c r="E38" s="96"/>
      <c r="F38" s="96"/>
      <c r="G38" s="96"/>
      <c r="H38" s="96"/>
      <c r="AJ38" s="534"/>
      <c r="AM38" s="533"/>
    </row>
    <row r="39" spans="3:39" ht="13.5" customHeight="1">
      <c r="C39" s="96"/>
      <c r="D39" s="96"/>
      <c r="E39" s="96"/>
      <c r="F39" s="96"/>
      <c r="G39" s="96"/>
      <c r="H39" s="96"/>
      <c r="AJ39" s="534"/>
      <c r="AM39" s="533"/>
    </row>
    <row r="40" spans="3:39" ht="13.5" customHeight="1">
      <c r="C40" s="96"/>
      <c r="D40" s="96"/>
      <c r="E40" s="96"/>
      <c r="F40" s="96"/>
      <c r="G40" s="96"/>
      <c r="H40" s="96"/>
      <c r="AJ40" s="534"/>
      <c r="AM40" s="533"/>
    </row>
    <row r="41" spans="3:39" ht="13.5" customHeight="1">
      <c r="C41" s="96"/>
      <c r="D41" s="96"/>
      <c r="E41" s="96"/>
      <c r="F41" s="96"/>
      <c r="G41" s="96"/>
      <c r="H41" s="96"/>
      <c r="AJ41" s="534"/>
      <c r="AM41" s="533"/>
    </row>
    <row r="42" spans="3:39" ht="13.5" customHeight="1">
      <c r="C42" s="96"/>
      <c r="D42" s="96"/>
      <c r="E42" s="96"/>
      <c r="F42" s="96"/>
      <c r="G42" s="96"/>
      <c r="H42" s="96"/>
      <c r="AJ42" s="534"/>
      <c r="AM42" s="533"/>
    </row>
    <row r="43" spans="3:39" ht="13.5" customHeight="1">
      <c r="C43" s="96"/>
      <c r="D43" s="96"/>
      <c r="E43" s="96"/>
      <c r="F43" s="96"/>
      <c r="G43" s="96"/>
      <c r="H43" s="96"/>
      <c r="AJ43" s="534"/>
      <c r="AM43" s="533"/>
    </row>
    <row r="44" spans="3:39" ht="13.5" customHeight="1">
      <c r="C44" s="96"/>
      <c r="D44" s="96"/>
      <c r="E44" s="96"/>
      <c r="F44" s="96"/>
      <c r="G44" s="96"/>
      <c r="H44" s="96"/>
      <c r="AJ44" s="534"/>
      <c r="AM44" s="533"/>
    </row>
    <row r="45" spans="3:8" ht="13.5" customHeight="1">
      <c r="C45" s="96"/>
      <c r="D45" s="96"/>
      <c r="E45" s="96"/>
      <c r="F45" s="96"/>
      <c r="G45" s="96"/>
      <c r="H45" s="96"/>
    </row>
    <row r="46" spans="3:39" ht="13.5" customHeight="1">
      <c r="C46" s="96"/>
      <c r="D46" s="96"/>
      <c r="E46" s="96"/>
      <c r="F46" s="96"/>
      <c r="G46" s="96"/>
      <c r="H46" s="96"/>
      <c r="AK46" s="533"/>
      <c r="AL46" s="533"/>
      <c r="AM46" s="533"/>
    </row>
    <row r="47" spans="3:39" ht="13.5" customHeight="1">
      <c r="C47" s="531"/>
      <c r="D47" s="531"/>
      <c r="H47" s="96"/>
      <c r="AK47" s="533"/>
      <c r="AL47" s="533"/>
      <c r="AM47" s="533"/>
    </row>
    <row r="48" spans="3:39" ht="13.5" customHeight="1">
      <c r="C48" s="531"/>
      <c r="D48" s="531"/>
      <c r="AK48" s="533"/>
      <c r="AL48" s="533"/>
      <c r="AM48" s="533"/>
    </row>
    <row r="49" spans="3:39" ht="13.5" customHeight="1">
      <c r="C49" s="531"/>
      <c r="D49" s="531"/>
      <c r="AK49" s="533"/>
      <c r="AL49" s="533"/>
      <c r="AM49" s="533"/>
    </row>
    <row r="50" spans="3:39" ht="13.5" customHeight="1">
      <c r="C50" s="531"/>
      <c r="D50" s="531"/>
      <c r="AK50" s="533"/>
      <c r="AL50" s="533"/>
      <c r="AM50" s="533"/>
    </row>
    <row r="51" spans="3:39" ht="13.5" customHeight="1">
      <c r="C51" s="531"/>
      <c r="D51" s="531"/>
      <c r="AK51" s="533"/>
      <c r="AL51" s="533"/>
      <c r="AM51" s="533"/>
    </row>
    <row r="52" spans="3:39" ht="13.5" customHeight="1">
      <c r="C52" s="531"/>
      <c r="D52" s="531"/>
      <c r="AK52" s="533"/>
      <c r="AL52" s="533"/>
      <c r="AM52" s="533"/>
    </row>
    <row r="53" spans="3:39" ht="13.5" customHeight="1">
      <c r="C53" s="531"/>
      <c r="D53" s="531"/>
      <c r="AK53" s="533"/>
      <c r="AL53" s="533"/>
      <c r="AM53" s="533"/>
    </row>
    <row r="54" spans="3:39" ht="13.5" customHeight="1">
      <c r="C54" s="531"/>
      <c r="D54" s="531"/>
      <c r="AK54" s="533"/>
      <c r="AL54" s="533"/>
      <c r="AM54" s="533"/>
    </row>
    <row r="55" spans="3:39" ht="13.5" customHeight="1">
      <c r="C55" s="531"/>
      <c r="D55" s="531"/>
      <c r="AK55" s="533"/>
      <c r="AL55" s="533"/>
      <c r="AM55" s="533"/>
    </row>
    <row r="56" spans="3:39" ht="13.5" customHeight="1">
      <c r="C56" s="531"/>
      <c r="D56" s="531"/>
      <c r="AK56" s="533"/>
      <c r="AL56" s="533"/>
      <c r="AM56" s="533"/>
    </row>
    <row r="57" spans="3:39" ht="13.5" customHeight="1">
      <c r="C57" s="531"/>
      <c r="D57" s="531"/>
      <c r="AK57" s="533"/>
      <c r="AL57" s="533"/>
      <c r="AM57" s="533"/>
    </row>
    <row r="58" spans="3:39" ht="13.5" customHeight="1">
      <c r="C58" s="531"/>
      <c r="D58" s="531"/>
      <c r="AK58" s="533"/>
      <c r="AL58" s="533"/>
      <c r="AM58" s="533"/>
    </row>
    <row r="59" spans="3:39" ht="13.5" customHeight="1">
      <c r="C59" s="531"/>
      <c r="D59" s="531"/>
      <c r="AK59" s="533"/>
      <c r="AL59" s="533"/>
      <c r="AM59" s="533"/>
    </row>
    <row r="60" spans="3:39" ht="13.5" customHeight="1">
      <c r="C60" s="531"/>
      <c r="D60" s="531"/>
      <c r="AK60" s="533"/>
      <c r="AL60" s="533"/>
      <c r="AM60" s="533"/>
    </row>
    <row r="61" spans="3:39" ht="13.5" customHeight="1">
      <c r="C61" s="531"/>
      <c r="D61" s="531"/>
      <c r="AK61" s="533"/>
      <c r="AL61" s="533"/>
      <c r="AM61" s="533"/>
    </row>
    <row r="62" spans="3:39" ht="13.5" customHeight="1">
      <c r="C62" s="531"/>
      <c r="D62" s="531"/>
      <c r="E62" s="533"/>
      <c r="F62" s="533"/>
      <c r="G62" s="533"/>
      <c r="AK62" s="533"/>
      <c r="AL62" s="533"/>
      <c r="AM62" s="533"/>
    </row>
    <row r="63" spans="3:39" ht="13.5" customHeight="1">
      <c r="C63" s="531"/>
      <c r="D63" s="531"/>
      <c r="E63" s="533"/>
      <c r="F63" s="533"/>
      <c r="G63" s="533"/>
      <c r="AK63" s="533"/>
      <c r="AL63" s="533"/>
      <c r="AM63" s="533"/>
    </row>
    <row r="64" spans="3:39" ht="13.5" customHeight="1">
      <c r="C64" s="531"/>
      <c r="D64" s="531"/>
      <c r="E64" s="533"/>
      <c r="F64" s="533"/>
      <c r="G64" s="533"/>
      <c r="AK64" s="533"/>
      <c r="AL64" s="533"/>
      <c r="AM64" s="533"/>
    </row>
    <row r="65" spans="3:39" ht="13.5" customHeight="1">
      <c r="C65" s="531"/>
      <c r="D65" s="531"/>
      <c r="E65" s="533"/>
      <c r="F65" s="533"/>
      <c r="G65" s="533"/>
      <c r="AK65" s="533"/>
      <c r="AL65" s="533"/>
      <c r="AM65" s="533"/>
    </row>
    <row r="66" spans="3:39" ht="13.5" customHeight="1">
      <c r="C66" s="531"/>
      <c r="D66" s="531"/>
      <c r="E66" s="533"/>
      <c r="F66" s="533"/>
      <c r="G66" s="533"/>
      <c r="AK66" s="533"/>
      <c r="AL66" s="533"/>
      <c r="AM66" s="533"/>
    </row>
    <row r="67" spans="3:39" ht="13.5" customHeight="1">
      <c r="C67" s="531"/>
      <c r="D67" s="531"/>
      <c r="E67" s="533"/>
      <c r="F67" s="533"/>
      <c r="G67" s="533"/>
      <c r="AK67" s="533"/>
      <c r="AL67" s="533"/>
      <c r="AM67" s="533"/>
    </row>
    <row r="68" spans="3:39" ht="13.5" customHeight="1">
      <c r="C68" s="531"/>
      <c r="D68" s="531"/>
      <c r="E68" s="533"/>
      <c r="F68" s="533"/>
      <c r="G68" s="533"/>
      <c r="AK68" s="533"/>
      <c r="AL68" s="533"/>
      <c r="AM68" s="533"/>
    </row>
    <row r="69" spans="3:39" ht="13.5" customHeight="1">
      <c r="C69" s="531"/>
      <c r="D69" s="531"/>
      <c r="E69" s="533"/>
      <c r="F69" s="533"/>
      <c r="G69" s="533"/>
      <c r="AK69" s="533"/>
      <c r="AL69" s="533"/>
      <c r="AM69" s="533"/>
    </row>
    <row r="70" spans="3:39" ht="13.5" customHeight="1">
      <c r="C70" s="531"/>
      <c r="D70" s="531"/>
      <c r="E70" s="533"/>
      <c r="F70" s="533"/>
      <c r="G70" s="533"/>
      <c r="AK70" s="533"/>
      <c r="AL70" s="533"/>
      <c r="AM70" s="533"/>
    </row>
    <row r="71" spans="3:39" ht="13.5" customHeight="1">
      <c r="C71" s="531"/>
      <c r="D71" s="531"/>
      <c r="E71" s="533"/>
      <c r="F71" s="533"/>
      <c r="G71" s="533"/>
      <c r="AK71" s="533"/>
      <c r="AL71" s="533"/>
      <c r="AM71" s="533"/>
    </row>
    <row r="72" spans="3:39" ht="13.5" customHeight="1">
      <c r="C72" s="531"/>
      <c r="D72" s="531"/>
      <c r="E72" s="533"/>
      <c r="F72" s="533"/>
      <c r="G72" s="533"/>
      <c r="AK72" s="533"/>
      <c r="AL72" s="533"/>
      <c r="AM72" s="533"/>
    </row>
    <row r="73" spans="3:39" ht="13.5" customHeight="1">
      <c r="C73" s="531"/>
      <c r="D73" s="531"/>
      <c r="E73" s="533"/>
      <c r="F73" s="533"/>
      <c r="G73" s="533"/>
      <c r="AK73" s="533"/>
      <c r="AL73" s="533"/>
      <c r="AM73" s="533"/>
    </row>
    <row r="74" spans="3:39" ht="13.5" customHeight="1">
      <c r="C74" s="531"/>
      <c r="D74" s="531"/>
      <c r="E74" s="533"/>
      <c r="F74" s="533"/>
      <c r="G74" s="533"/>
      <c r="AK74" s="533"/>
      <c r="AL74" s="533"/>
      <c r="AM74" s="533"/>
    </row>
    <row r="75" spans="3:39" ht="13.5" customHeight="1">
      <c r="C75" s="531"/>
      <c r="D75" s="531"/>
      <c r="E75" s="533"/>
      <c r="F75" s="533"/>
      <c r="G75" s="533"/>
      <c r="AK75" s="533"/>
      <c r="AL75" s="533"/>
      <c r="AM75" s="533"/>
    </row>
    <row r="76" spans="3:39" ht="13.5" customHeight="1">
      <c r="C76" s="531"/>
      <c r="D76" s="531"/>
      <c r="E76" s="533"/>
      <c r="F76" s="533"/>
      <c r="G76" s="533"/>
      <c r="AK76" s="533"/>
      <c r="AL76" s="533"/>
      <c r="AM76" s="533"/>
    </row>
    <row r="77" spans="3:39" ht="13.5" customHeight="1">
      <c r="C77" s="531"/>
      <c r="D77" s="531"/>
      <c r="E77" s="533"/>
      <c r="F77" s="533"/>
      <c r="G77" s="533"/>
      <c r="AK77" s="533"/>
      <c r="AL77" s="533"/>
      <c r="AM77" s="533"/>
    </row>
    <row r="78" spans="3:39" ht="13.5" customHeight="1">
      <c r="C78" s="531"/>
      <c r="D78" s="531"/>
      <c r="E78" s="533"/>
      <c r="F78" s="533"/>
      <c r="G78" s="533"/>
      <c r="AK78" s="533"/>
      <c r="AL78" s="533"/>
      <c r="AM78" s="533"/>
    </row>
    <row r="79" spans="3:39" ht="13.5" customHeight="1">
      <c r="C79" s="531"/>
      <c r="D79" s="531"/>
      <c r="E79" s="533"/>
      <c r="F79" s="533"/>
      <c r="G79" s="533"/>
      <c r="AK79" s="533"/>
      <c r="AL79" s="533"/>
      <c r="AM79" s="533"/>
    </row>
    <row r="80" spans="3:39" ht="13.5" customHeight="1">
      <c r="C80" s="531"/>
      <c r="D80" s="531"/>
      <c r="E80" s="533"/>
      <c r="F80" s="533"/>
      <c r="G80" s="533"/>
      <c r="AK80" s="533"/>
      <c r="AL80" s="533"/>
      <c r="AM80" s="533"/>
    </row>
    <row r="81" spans="3:39" ht="13.5" customHeight="1">
      <c r="C81" s="531"/>
      <c r="D81" s="531"/>
      <c r="E81" s="533"/>
      <c r="F81" s="533"/>
      <c r="G81" s="533"/>
      <c r="AK81" s="533"/>
      <c r="AL81" s="533"/>
      <c r="AM81" s="533"/>
    </row>
    <row r="82" spans="3:39" ht="13.5" customHeight="1">
      <c r="C82" s="531"/>
      <c r="D82" s="531"/>
      <c r="E82" s="533"/>
      <c r="F82" s="533"/>
      <c r="G82" s="533"/>
      <c r="AK82" s="533"/>
      <c r="AL82" s="533"/>
      <c r="AM82" s="533"/>
    </row>
    <row r="83" spans="3:39" ht="13.5" customHeight="1">
      <c r="C83" s="531"/>
      <c r="D83" s="531"/>
      <c r="E83" s="533"/>
      <c r="F83" s="533"/>
      <c r="G83" s="533"/>
      <c r="AK83" s="533"/>
      <c r="AL83" s="533"/>
      <c r="AM83" s="533"/>
    </row>
    <row r="84" spans="3:39" ht="13.5" customHeight="1">
      <c r="C84" s="531"/>
      <c r="D84" s="531"/>
      <c r="E84" s="533"/>
      <c r="F84" s="533"/>
      <c r="G84" s="533"/>
      <c r="AK84" s="533"/>
      <c r="AL84" s="533"/>
      <c r="AM84" s="533"/>
    </row>
    <row r="85" spans="3:39" ht="13.5" customHeight="1">
      <c r="C85" s="531"/>
      <c r="D85" s="531"/>
      <c r="E85" s="533"/>
      <c r="F85" s="533"/>
      <c r="G85" s="533"/>
      <c r="AK85" s="533"/>
      <c r="AL85" s="533"/>
      <c r="AM85" s="533"/>
    </row>
    <row r="86" spans="3:39" ht="13.5" customHeight="1">
      <c r="C86" s="531"/>
      <c r="D86" s="531"/>
      <c r="E86" s="533"/>
      <c r="F86" s="533"/>
      <c r="G86" s="533"/>
      <c r="AK86" s="533"/>
      <c r="AL86" s="533"/>
      <c r="AM86" s="533"/>
    </row>
    <row r="87" spans="3:39" ht="13.5" customHeight="1">
      <c r="C87" s="531"/>
      <c r="D87" s="531"/>
      <c r="E87" s="533"/>
      <c r="F87" s="533"/>
      <c r="G87" s="533"/>
      <c r="AK87" s="533"/>
      <c r="AL87" s="533"/>
      <c r="AM87" s="533"/>
    </row>
    <row r="88" spans="3:39" ht="13.5" customHeight="1">
      <c r="C88" s="531"/>
      <c r="D88" s="531"/>
      <c r="E88" s="533"/>
      <c r="F88" s="533"/>
      <c r="G88" s="533"/>
      <c r="AK88" s="533"/>
      <c r="AL88" s="533"/>
      <c r="AM88" s="533"/>
    </row>
    <row r="89" spans="3:39" ht="13.5" customHeight="1">
      <c r="C89" s="531"/>
      <c r="D89" s="531"/>
      <c r="E89" s="533"/>
      <c r="F89" s="533"/>
      <c r="G89" s="533"/>
      <c r="AK89" s="533"/>
      <c r="AL89" s="533"/>
      <c r="AM89" s="533"/>
    </row>
    <row r="90" spans="3:39" ht="13.5" customHeight="1">
      <c r="C90" s="531"/>
      <c r="D90" s="531"/>
      <c r="E90" s="533"/>
      <c r="F90" s="533"/>
      <c r="G90" s="533"/>
      <c r="AK90" s="533"/>
      <c r="AL90" s="533"/>
      <c r="AM90" s="533"/>
    </row>
    <row r="91" spans="3:39" ht="13.5" customHeight="1">
      <c r="C91" s="531"/>
      <c r="D91" s="531"/>
      <c r="E91" s="533"/>
      <c r="F91" s="533"/>
      <c r="G91" s="533"/>
      <c r="AK91" s="533"/>
      <c r="AL91" s="533"/>
      <c r="AM91" s="533"/>
    </row>
    <row r="92" spans="3:39" ht="13.5" customHeight="1">
      <c r="C92" s="531"/>
      <c r="D92" s="531"/>
      <c r="E92" s="533"/>
      <c r="F92" s="533"/>
      <c r="G92" s="533"/>
      <c r="AK92" s="533"/>
      <c r="AL92" s="533"/>
      <c r="AM92" s="533"/>
    </row>
    <row r="93" spans="3:39" ht="13.5" customHeight="1">
      <c r="C93" s="531"/>
      <c r="D93" s="531"/>
      <c r="E93" s="533"/>
      <c r="F93" s="533"/>
      <c r="G93" s="533"/>
      <c r="AK93" s="533"/>
      <c r="AL93" s="533"/>
      <c r="AM93" s="533"/>
    </row>
    <row r="94" spans="3:39" ht="13.5" customHeight="1">
      <c r="C94" s="531"/>
      <c r="D94" s="531"/>
      <c r="E94" s="533"/>
      <c r="F94" s="533"/>
      <c r="G94" s="533"/>
      <c r="AK94" s="533"/>
      <c r="AL94" s="533"/>
      <c r="AM94" s="533"/>
    </row>
    <row r="95" spans="3:39" ht="13.5" customHeight="1">
      <c r="C95" s="531"/>
      <c r="D95" s="531"/>
      <c r="E95" s="533"/>
      <c r="F95" s="533"/>
      <c r="G95" s="533"/>
      <c r="AK95" s="533"/>
      <c r="AL95" s="533"/>
      <c r="AM95" s="533"/>
    </row>
    <row r="96" spans="3:39" ht="13.5" customHeight="1">
      <c r="C96" s="531"/>
      <c r="D96" s="531"/>
      <c r="E96" s="533"/>
      <c r="F96" s="533"/>
      <c r="G96" s="533"/>
      <c r="AK96" s="533"/>
      <c r="AL96" s="533"/>
      <c r="AM96" s="533"/>
    </row>
    <row r="97" spans="3:39" ht="13.5" customHeight="1">
      <c r="C97" s="531"/>
      <c r="D97" s="531"/>
      <c r="E97" s="533"/>
      <c r="F97" s="533"/>
      <c r="G97" s="533"/>
      <c r="AK97" s="533"/>
      <c r="AL97" s="533"/>
      <c r="AM97" s="533"/>
    </row>
    <row r="98" spans="3:39" ht="13.5" customHeight="1">
      <c r="C98" s="531"/>
      <c r="D98" s="531"/>
      <c r="E98" s="533"/>
      <c r="F98" s="533"/>
      <c r="G98" s="533"/>
      <c r="AK98" s="533"/>
      <c r="AL98" s="533"/>
      <c r="AM98" s="533"/>
    </row>
    <row r="99" spans="3:39" ht="13.5" customHeight="1">
      <c r="C99" s="531"/>
      <c r="D99" s="531"/>
      <c r="E99" s="533"/>
      <c r="F99" s="533"/>
      <c r="G99" s="533"/>
      <c r="AK99" s="533"/>
      <c r="AL99" s="533"/>
      <c r="AM99" s="533"/>
    </row>
    <row r="100" spans="3:39" ht="13.5" customHeight="1">
      <c r="C100" s="531"/>
      <c r="D100" s="531"/>
      <c r="E100" s="533"/>
      <c r="F100" s="533"/>
      <c r="G100" s="533"/>
      <c r="AK100" s="533"/>
      <c r="AL100" s="533"/>
      <c r="AM100" s="533"/>
    </row>
    <row r="101" spans="3:39" ht="13.5" customHeight="1">
      <c r="C101" s="531"/>
      <c r="D101" s="531"/>
      <c r="E101" s="533"/>
      <c r="F101" s="533"/>
      <c r="G101" s="533"/>
      <c r="AK101" s="533"/>
      <c r="AL101" s="533"/>
      <c r="AM101" s="533"/>
    </row>
    <row r="102" spans="3:39" ht="13.5" customHeight="1">
      <c r="C102" s="531"/>
      <c r="D102" s="531"/>
      <c r="E102" s="533"/>
      <c r="F102" s="533"/>
      <c r="G102" s="533"/>
      <c r="AK102" s="533"/>
      <c r="AL102" s="533"/>
      <c r="AM102" s="533"/>
    </row>
    <row r="103" spans="3:39" ht="13.5" customHeight="1">
      <c r="C103" s="531"/>
      <c r="D103" s="531"/>
      <c r="E103" s="533"/>
      <c r="F103" s="533"/>
      <c r="G103" s="533"/>
      <c r="AK103" s="533"/>
      <c r="AL103" s="533"/>
      <c r="AM103" s="533"/>
    </row>
    <row r="104" spans="3:39" ht="13.5" customHeight="1">
      <c r="C104" s="531"/>
      <c r="D104" s="531"/>
      <c r="E104" s="533"/>
      <c r="F104" s="533"/>
      <c r="G104" s="533"/>
      <c r="AK104" s="533"/>
      <c r="AL104" s="533"/>
      <c r="AM104" s="533"/>
    </row>
    <row r="105" spans="3:39" ht="13.5" customHeight="1">
      <c r="C105" s="531"/>
      <c r="D105" s="531"/>
      <c r="E105" s="533"/>
      <c r="F105" s="533"/>
      <c r="G105" s="533"/>
      <c r="AK105" s="533"/>
      <c r="AL105" s="533"/>
      <c r="AM105" s="533"/>
    </row>
    <row r="106" spans="3:39" ht="13.5" customHeight="1">
      <c r="C106" s="531"/>
      <c r="D106" s="531"/>
      <c r="E106" s="533"/>
      <c r="F106" s="533"/>
      <c r="G106" s="533"/>
      <c r="AK106" s="533"/>
      <c r="AL106" s="533"/>
      <c r="AM106" s="533"/>
    </row>
    <row r="107" spans="3:39" ht="13.5" customHeight="1">
      <c r="C107" s="531"/>
      <c r="D107" s="531"/>
      <c r="E107" s="533"/>
      <c r="F107" s="533"/>
      <c r="G107" s="533"/>
      <c r="AK107" s="533"/>
      <c r="AL107" s="533"/>
      <c r="AM107" s="533"/>
    </row>
    <row r="108" spans="3:39" ht="13.5" customHeight="1">
      <c r="C108" s="531"/>
      <c r="D108" s="531"/>
      <c r="E108" s="533"/>
      <c r="F108" s="533"/>
      <c r="G108" s="533"/>
      <c r="AK108" s="533"/>
      <c r="AL108" s="533"/>
      <c r="AM108" s="533"/>
    </row>
    <row r="109" spans="3:39" ht="13.5" customHeight="1">
      <c r="C109" s="531"/>
      <c r="D109" s="531"/>
      <c r="E109" s="533"/>
      <c r="F109" s="533"/>
      <c r="G109" s="533"/>
      <c r="AK109" s="533"/>
      <c r="AL109" s="533"/>
      <c r="AM109" s="533"/>
    </row>
    <row r="110" spans="3:39" ht="13.5" customHeight="1">
      <c r="C110" s="531"/>
      <c r="D110" s="531"/>
      <c r="E110" s="533"/>
      <c r="F110" s="533"/>
      <c r="G110" s="533"/>
      <c r="AK110" s="533"/>
      <c r="AL110" s="533"/>
      <c r="AM110" s="533"/>
    </row>
    <row r="111" spans="3:39" ht="13.5" customHeight="1">
      <c r="C111" s="531"/>
      <c r="D111" s="531"/>
      <c r="E111" s="533"/>
      <c r="F111" s="533"/>
      <c r="G111" s="533"/>
      <c r="AK111" s="533"/>
      <c r="AL111" s="533"/>
      <c r="AM111" s="533"/>
    </row>
    <row r="112" spans="3:39" ht="13.5" customHeight="1">
      <c r="C112" s="531"/>
      <c r="D112" s="531"/>
      <c r="E112" s="533"/>
      <c r="F112" s="533"/>
      <c r="G112" s="533"/>
      <c r="AK112" s="533"/>
      <c r="AL112" s="533"/>
      <c r="AM112" s="533"/>
    </row>
    <row r="113" spans="3:39" ht="13.5" customHeight="1">
      <c r="C113" s="531"/>
      <c r="D113" s="531"/>
      <c r="E113" s="533"/>
      <c r="F113" s="533"/>
      <c r="G113" s="533"/>
      <c r="AK113" s="533"/>
      <c r="AL113" s="533"/>
      <c r="AM113" s="533"/>
    </row>
    <row r="114" spans="3:39" ht="13.5" customHeight="1">
      <c r="C114" s="531"/>
      <c r="D114" s="531"/>
      <c r="E114" s="533"/>
      <c r="F114" s="533"/>
      <c r="G114" s="533"/>
      <c r="AK114" s="533"/>
      <c r="AL114" s="533"/>
      <c r="AM114" s="533"/>
    </row>
    <row r="115" spans="3:39" ht="13.5" customHeight="1">
      <c r="C115" s="531"/>
      <c r="D115" s="531"/>
      <c r="E115" s="533"/>
      <c r="F115" s="533"/>
      <c r="G115" s="533"/>
      <c r="AK115" s="533"/>
      <c r="AL115" s="533"/>
      <c r="AM115" s="533"/>
    </row>
    <row r="116" spans="3:39" ht="13.5" customHeight="1">
      <c r="C116" s="531"/>
      <c r="D116" s="531"/>
      <c r="E116" s="533"/>
      <c r="F116" s="533"/>
      <c r="G116" s="533"/>
      <c r="AK116" s="533"/>
      <c r="AL116" s="533"/>
      <c r="AM116" s="533"/>
    </row>
    <row r="117" spans="3:39" ht="13.5" customHeight="1">
      <c r="C117" s="531"/>
      <c r="D117" s="531"/>
      <c r="E117" s="533"/>
      <c r="F117" s="533"/>
      <c r="G117" s="533"/>
      <c r="AK117" s="533"/>
      <c r="AL117" s="533"/>
      <c r="AM117" s="533"/>
    </row>
    <row r="118" spans="3:39" ht="13.5" customHeight="1">
      <c r="C118" s="531"/>
      <c r="D118" s="531"/>
      <c r="E118" s="533"/>
      <c r="F118" s="533"/>
      <c r="G118" s="533"/>
      <c r="AK118" s="533"/>
      <c r="AL118" s="533"/>
      <c r="AM118" s="533"/>
    </row>
    <row r="119" spans="3:39" ht="13.5" customHeight="1">
      <c r="C119" s="531"/>
      <c r="D119" s="531"/>
      <c r="E119" s="533"/>
      <c r="F119" s="533"/>
      <c r="G119" s="533"/>
      <c r="AK119" s="533"/>
      <c r="AL119" s="533"/>
      <c r="AM119" s="533"/>
    </row>
  </sheetData>
  <sheetProtection/>
  <mergeCells count="7">
    <mergeCell ref="A31:A34"/>
    <mergeCell ref="E3:E4"/>
    <mergeCell ref="F3:F4"/>
    <mergeCell ref="G3:G4"/>
    <mergeCell ref="A5:A7"/>
    <mergeCell ref="A8:A18"/>
    <mergeCell ref="A19:A30"/>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dimension ref="A1:K11"/>
  <sheetViews>
    <sheetView zoomScalePageLayoutView="0" workbookViewId="0" topLeftCell="A1">
      <selection activeCell="A1" sqref="A1"/>
    </sheetView>
  </sheetViews>
  <sheetFormatPr defaultColWidth="9.140625" defaultRowHeight="15"/>
  <cols>
    <col min="1" max="1" width="9.421875" style="5" customWidth="1"/>
    <col min="2" max="10" width="8.57421875" style="5" customWidth="1"/>
    <col min="11" max="12" width="12.421875" style="5" customWidth="1"/>
    <col min="13" max="13" width="14.8515625" style="5" customWidth="1"/>
    <col min="14" max="16384" width="9.00390625" style="5" customWidth="1"/>
  </cols>
  <sheetData>
    <row r="1" spans="1:11" s="138" customFormat="1" ht="15" customHeight="1">
      <c r="A1" s="58" t="s">
        <v>821</v>
      </c>
      <c r="B1" s="97"/>
      <c r="C1" s="97"/>
      <c r="D1" s="97"/>
      <c r="E1" s="97"/>
      <c r="F1" s="97"/>
      <c r="G1" s="97"/>
      <c r="H1" s="97"/>
      <c r="I1" s="97"/>
      <c r="J1" s="97"/>
      <c r="K1" s="148"/>
    </row>
    <row r="2" spans="1:11" s="11" customFormat="1" ht="9.75" customHeight="1" thickBot="1">
      <c r="A2" s="58"/>
      <c r="B2" s="59"/>
      <c r="C2" s="59"/>
      <c r="D2" s="59"/>
      <c r="E2" s="59"/>
      <c r="F2" s="59"/>
      <c r="G2" s="59"/>
      <c r="H2" s="59"/>
      <c r="I2" s="59"/>
      <c r="J2" s="59"/>
      <c r="K2" s="56"/>
    </row>
    <row r="3" spans="1:10" s="63" customFormat="1" ht="18" customHeight="1" thickTop="1">
      <c r="A3" s="204" t="s">
        <v>469</v>
      </c>
      <c r="B3" s="1390" t="s">
        <v>470</v>
      </c>
      <c r="C3" s="1620" t="s">
        <v>471</v>
      </c>
      <c r="D3" s="1578"/>
      <c r="E3" s="335" t="s">
        <v>472</v>
      </c>
      <c r="F3" s="537"/>
      <c r="G3" s="538" t="s">
        <v>473</v>
      </c>
      <c r="H3" s="537"/>
      <c r="I3" s="539" t="s">
        <v>474</v>
      </c>
      <c r="J3" s="85"/>
    </row>
    <row r="4" spans="1:10" s="63" customFormat="1" ht="18" customHeight="1">
      <c r="A4" s="188" t="s">
        <v>475</v>
      </c>
      <c r="B4" s="1389"/>
      <c r="C4" s="519" t="s">
        <v>476</v>
      </c>
      <c r="D4" s="519" t="s">
        <v>477</v>
      </c>
      <c r="E4" s="519" t="s">
        <v>476</v>
      </c>
      <c r="F4" s="519" t="s">
        <v>477</v>
      </c>
      <c r="G4" s="519" t="s">
        <v>476</v>
      </c>
      <c r="H4" s="519" t="s">
        <v>477</v>
      </c>
      <c r="I4" s="88" t="s">
        <v>476</v>
      </c>
      <c r="J4" s="540" t="s">
        <v>477</v>
      </c>
    </row>
    <row r="5" spans="1:10" s="63" customFormat="1" ht="18" customHeight="1">
      <c r="A5" s="541">
        <v>27</v>
      </c>
      <c r="B5" s="43">
        <v>1063</v>
      </c>
      <c r="C5" s="43">
        <v>10</v>
      </c>
      <c r="D5" s="43">
        <v>904</v>
      </c>
      <c r="E5" s="43">
        <v>6</v>
      </c>
      <c r="F5" s="43">
        <v>139</v>
      </c>
      <c r="G5" s="43">
        <v>4</v>
      </c>
      <c r="H5" s="542">
        <v>0</v>
      </c>
      <c r="I5" s="43">
        <v>0</v>
      </c>
      <c r="J5" s="543">
        <v>0</v>
      </c>
    </row>
    <row r="6" spans="1:10" s="63" customFormat="1" ht="18" customHeight="1">
      <c r="A6" s="544">
        <v>28</v>
      </c>
      <c r="B6" s="47">
        <v>2668</v>
      </c>
      <c r="C6" s="47">
        <v>13</v>
      </c>
      <c r="D6" s="47">
        <v>1838</v>
      </c>
      <c r="E6" s="47">
        <v>8</v>
      </c>
      <c r="F6" s="47">
        <v>808</v>
      </c>
      <c r="G6" s="47">
        <v>0</v>
      </c>
      <c r="H6" s="72">
        <v>0</v>
      </c>
      <c r="I6" s="47">
        <v>1</v>
      </c>
      <c r="J6" s="545">
        <v>0</v>
      </c>
    </row>
    <row r="7" spans="1:11" s="63" customFormat="1" ht="18" customHeight="1">
      <c r="A7" s="546">
        <v>29</v>
      </c>
      <c r="B7" s="547">
        <v>3810</v>
      </c>
      <c r="C7" s="547">
        <v>17</v>
      </c>
      <c r="D7" s="547">
        <v>2554</v>
      </c>
      <c r="E7" s="547">
        <v>7</v>
      </c>
      <c r="F7" s="547">
        <v>1229</v>
      </c>
      <c r="G7" s="548" t="s">
        <v>822</v>
      </c>
      <c r="H7" s="1071">
        <v>0</v>
      </c>
      <c r="I7" s="548">
        <v>3</v>
      </c>
      <c r="J7" s="1072">
        <v>0</v>
      </c>
      <c r="K7" s="101"/>
    </row>
    <row r="8" spans="1:10" s="60" customFormat="1" ht="15.75" customHeight="1">
      <c r="A8" s="29" t="s">
        <v>478</v>
      </c>
      <c r="B8" s="29"/>
      <c r="C8" s="29"/>
      <c r="D8" s="29"/>
      <c r="E8" s="29"/>
      <c r="F8" s="29"/>
      <c r="G8" s="29"/>
      <c r="H8" s="29"/>
      <c r="I8" s="29"/>
      <c r="J8" s="226"/>
    </row>
    <row r="9" spans="1:10" s="60" customFormat="1" ht="13.5">
      <c r="A9" s="549"/>
      <c r="B9" s="549"/>
      <c r="C9" s="549"/>
      <c r="D9" s="549"/>
      <c r="E9" s="549"/>
      <c r="F9" s="549"/>
      <c r="G9" s="549"/>
      <c r="H9" s="549"/>
      <c r="I9" s="550"/>
      <c r="J9" s="226" t="s">
        <v>479</v>
      </c>
    </row>
    <row r="10" s="60" customFormat="1" ht="13.5"/>
    <row r="11" s="60" customFormat="1" ht="13.5">
      <c r="F11" s="29"/>
    </row>
  </sheetData>
  <sheetProtection/>
  <mergeCells count="2">
    <mergeCell ref="B3:B4"/>
    <mergeCell ref="C3:D3"/>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dimension ref="A1:F19"/>
  <sheetViews>
    <sheetView zoomScalePageLayoutView="0" workbookViewId="0" topLeftCell="A1">
      <selection activeCell="E20" sqref="E20"/>
    </sheetView>
  </sheetViews>
  <sheetFormatPr defaultColWidth="9.140625" defaultRowHeight="15"/>
  <cols>
    <col min="1" max="1" width="10.140625" style="553" customWidth="1"/>
    <col min="2" max="5" width="19.140625" style="553" customWidth="1"/>
    <col min="6" max="6" width="15.421875" style="553" customWidth="1"/>
    <col min="7" max="16384" width="9.00390625" style="553" customWidth="1"/>
  </cols>
  <sheetData>
    <row r="1" spans="1:5" ht="15" customHeight="1">
      <c r="A1" s="551" t="s">
        <v>786</v>
      </c>
      <c r="B1" s="552"/>
      <c r="C1" s="552"/>
      <c r="D1" s="552"/>
      <c r="E1" s="552"/>
    </row>
    <row r="2" spans="1:5" ht="9.75" customHeight="1" thickBot="1">
      <c r="A2" s="554"/>
      <c r="B2" s="552"/>
      <c r="C2" s="552"/>
      <c r="D2" s="552"/>
      <c r="E2" s="552"/>
    </row>
    <row r="3" spans="1:5" s="556" customFormat="1" ht="16.5" customHeight="1" thickTop="1">
      <c r="A3" s="555" t="s">
        <v>480</v>
      </c>
      <c r="B3" s="1631" t="s">
        <v>481</v>
      </c>
      <c r="C3" s="1633" t="s">
        <v>482</v>
      </c>
      <c r="D3" s="1565"/>
      <c r="E3" s="1565"/>
    </row>
    <row r="4" spans="1:5" s="560" customFormat="1" ht="16.5" customHeight="1">
      <c r="A4" s="557" t="s">
        <v>331</v>
      </c>
      <c r="B4" s="1632"/>
      <c r="C4" s="558" t="s">
        <v>483</v>
      </c>
      <c r="D4" s="558" t="s">
        <v>484</v>
      </c>
      <c r="E4" s="559" t="s">
        <v>485</v>
      </c>
    </row>
    <row r="5" spans="1:5" s="560" customFormat="1" ht="18" customHeight="1">
      <c r="A5" s="561">
        <v>27</v>
      </c>
      <c r="B5" s="562">
        <v>367</v>
      </c>
      <c r="C5" s="562">
        <v>44</v>
      </c>
      <c r="D5" s="562">
        <v>18</v>
      </c>
      <c r="E5" s="563">
        <v>32</v>
      </c>
    </row>
    <row r="6" spans="1:5" s="560" customFormat="1" ht="18" customHeight="1">
      <c r="A6" s="564">
        <v>28</v>
      </c>
      <c r="B6" s="565">
        <v>1161</v>
      </c>
      <c r="C6" s="565">
        <v>313</v>
      </c>
      <c r="D6" s="565">
        <v>233</v>
      </c>
      <c r="E6" s="566">
        <v>47</v>
      </c>
    </row>
    <row r="7" spans="1:5" s="560" customFormat="1" ht="18" customHeight="1">
      <c r="A7" s="567">
        <v>29</v>
      </c>
      <c r="B7" s="568">
        <v>1618</v>
      </c>
      <c r="C7" s="568">
        <v>531</v>
      </c>
      <c r="D7" s="568">
        <v>271</v>
      </c>
      <c r="E7" s="569">
        <v>57</v>
      </c>
    </row>
    <row r="8" spans="1:4" s="571" customFormat="1" ht="13.5" customHeight="1">
      <c r="A8" s="570" t="s">
        <v>486</v>
      </c>
      <c r="D8" s="572"/>
    </row>
    <row r="9" spans="2:5" ht="13.5" customHeight="1">
      <c r="B9" s="1634" t="s">
        <v>1296</v>
      </c>
      <c r="C9" s="1634"/>
      <c r="D9" s="1634"/>
      <c r="E9" s="1634"/>
    </row>
    <row r="10" spans="2:6" ht="13.5" customHeight="1">
      <c r="B10" s="1634" t="s">
        <v>1297</v>
      </c>
      <c r="C10" s="1634"/>
      <c r="D10" s="1634"/>
      <c r="E10" s="1634"/>
      <c r="F10" s="5"/>
    </row>
    <row r="11" spans="2:5" ht="13.5">
      <c r="B11" s="1634" t="s">
        <v>1298</v>
      </c>
      <c r="C11" s="1634"/>
      <c r="D11" s="1634"/>
      <c r="E11" s="1634"/>
    </row>
    <row r="12" spans="5:6" ht="13.5">
      <c r="E12" s="1373"/>
      <c r="F12" s="1373"/>
    </row>
    <row r="13" spans="5:6" ht="13.5">
      <c r="E13" s="1373"/>
      <c r="F13" s="1374"/>
    </row>
    <row r="16" spans="1:5" ht="13.5">
      <c r="A16" s="552"/>
      <c r="B16" s="552"/>
      <c r="C16" s="552"/>
      <c r="D16" s="552"/>
      <c r="E16" s="552"/>
    </row>
    <row r="19" spans="1:5" ht="13.5">
      <c r="A19" s="552"/>
      <c r="B19" s="552"/>
      <c r="C19" s="552"/>
      <c r="D19" s="552"/>
      <c r="E19" s="552"/>
    </row>
  </sheetData>
  <sheetProtection/>
  <mergeCells count="5">
    <mergeCell ref="B3:B4"/>
    <mergeCell ref="C3:E3"/>
    <mergeCell ref="B9:E9"/>
    <mergeCell ref="B10:E10"/>
    <mergeCell ref="B11:E11"/>
  </mergeCells>
  <printOptions horizontalCentered="1"/>
  <pageMargins left="0.3937007874015748" right="0.3937007874015748" top="0.7874015748031497" bottom="0.7874015748031497" header="0.31496062992125984" footer="0.31496062992125984"/>
  <pageSetup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dimension ref="A1:D12"/>
  <sheetViews>
    <sheetView zoomScalePageLayoutView="0" workbookViewId="0" topLeftCell="A1">
      <selection activeCell="A1" sqref="A1"/>
    </sheetView>
  </sheetViews>
  <sheetFormatPr defaultColWidth="9.140625" defaultRowHeight="15"/>
  <cols>
    <col min="1" max="4" width="21.57421875" style="5" customWidth="1"/>
    <col min="5" max="16384" width="9.00390625" style="5" customWidth="1"/>
  </cols>
  <sheetData>
    <row r="1" spans="1:4" ht="15" customHeight="1">
      <c r="A1" s="58" t="s">
        <v>846</v>
      </c>
      <c r="B1" s="59"/>
      <c r="C1" s="59"/>
      <c r="D1" s="59"/>
    </row>
    <row r="2" spans="1:4" ht="9.75" customHeight="1" thickBot="1">
      <c r="A2" s="58"/>
      <c r="B2" s="59"/>
      <c r="C2" s="59"/>
      <c r="D2" s="59"/>
    </row>
    <row r="3" spans="1:4" s="17" customFormat="1" ht="16.5" customHeight="1" thickTop="1">
      <c r="A3" s="573" t="s">
        <v>756</v>
      </c>
      <c r="B3" s="1390" t="s">
        <v>488</v>
      </c>
      <c r="C3" s="1390" t="s">
        <v>489</v>
      </c>
      <c r="D3" s="1391" t="s">
        <v>490</v>
      </c>
    </row>
    <row r="4" spans="1:4" s="17" customFormat="1" ht="16.5" customHeight="1">
      <c r="A4" s="574" t="s">
        <v>806</v>
      </c>
      <c r="B4" s="1389"/>
      <c r="C4" s="1389"/>
      <c r="D4" s="1392"/>
    </row>
    <row r="5" spans="1:4" s="17" customFormat="1" ht="18" customHeight="1">
      <c r="A5" s="541">
        <v>27</v>
      </c>
      <c r="B5" s="313">
        <v>55</v>
      </c>
      <c r="C5" s="313">
        <v>22</v>
      </c>
      <c r="D5" s="575">
        <v>64</v>
      </c>
    </row>
    <row r="6" spans="1:4" s="17" customFormat="1" ht="18" customHeight="1">
      <c r="A6" s="544">
        <v>28</v>
      </c>
      <c r="B6" s="92">
        <v>228</v>
      </c>
      <c r="C6" s="92">
        <v>20</v>
      </c>
      <c r="D6" s="93">
        <v>68</v>
      </c>
    </row>
    <row r="7" spans="1:4" s="17" customFormat="1" ht="18" customHeight="1">
      <c r="A7" s="546">
        <v>29</v>
      </c>
      <c r="B7" s="576">
        <v>300</v>
      </c>
      <c r="C7" s="576">
        <v>13</v>
      </c>
      <c r="D7" s="577">
        <v>59</v>
      </c>
    </row>
    <row r="8" spans="1:4" ht="12" customHeight="1">
      <c r="A8" s="29" t="s">
        <v>847</v>
      </c>
      <c r="B8" s="29"/>
      <c r="C8" s="29" t="s">
        <v>848</v>
      </c>
      <c r="D8" s="226"/>
    </row>
    <row r="9" spans="1:4" ht="13.5">
      <c r="A9" s="29"/>
      <c r="B9" s="29"/>
      <c r="C9" s="1635" t="s">
        <v>849</v>
      </c>
      <c r="D9" s="1635"/>
    </row>
    <row r="11" spans="1:2" ht="13.5">
      <c r="A11" s="578"/>
      <c r="B11" s="58"/>
    </row>
    <row r="12" spans="1:2" ht="13.5">
      <c r="A12" s="578"/>
      <c r="B12" s="58"/>
    </row>
  </sheetData>
  <sheetProtection/>
  <mergeCells count="4">
    <mergeCell ref="B3:B4"/>
    <mergeCell ref="C3:C4"/>
    <mergeCell ref="D3:D4"/>
    <mergeCell ref="C9:D9"/>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dimension ref="A1:K8"/>
  <sheetViews>
    <sheetView zoomScalePageLayoutView="0" workbookViewId="0" topLeftCell="A1">
      <selection activeCell="A1" sqref="A1"/>
    </sheetView>
  </sheetViews>
  <sheetFormatPr defaultColWidth="9.140625" defaultRowHeight="15"/>
  <cols>
    <col min="1" max="1" width="9.421875" style="60" customWidth="1"/>
    <col min="2" max="11" width="7.7109375" style="60" customWidth="1"/>
    <col min="12" max="12" width="8.140625" style="60" customWidth="1"/>
    <col min="13" max="16384" width="9.00390625" style="60" customWidth="1"/>
  </cols>
  <sheetData>
    <row r="1" spans="1:9" s="5" customFormat="1" ht="15" customHeight="1">
      <c r="A1" s="58" t="s">
        <v>823</v>
      </c>
      <c r="B1" s="97"/>
      <c r="C1" s="97"/>
      <c r="D1" s="97"/>
      <c r="E1" s="97"/>
      <c r="F1" s="97"/>
      <c r="G1" s="97"/>
      <c r="H1" s="97"/>
      <c r="I1" s="97"/>
    </row>
    <row r="2" spans="1:11" ht="12.75" customHeight="1" thickBot="1">
      <c r="A2" s="61"/>
      <c r="B2" s="36"/>
      <c r="C2" s="36"/>
      <c r="D2" s="36"/>
      <c r="E2" s="36"/>
      <c r="F2" s="36"/>
      <c r="G2" s="36"/>
      <c r="H2" s="36"/>
      <c r="I2" s="36"/>
      <c r="J2" s="59"/>
      <c r="K2" s="82" t="s">
        <v>491</v>
      </c>
    </row>
    <row r="3" spans="1:11" s="63" customFormat="1" ht="15.75" customHeight="1" thickTop="1">
      <c r="A3" s="341" t="s">
        <v>439</v>
      </c>
      <c r="B3" s="347" t="s">
        <v>492</v>
      </c>
      <c r="C3" s="342" t="s">
        <v>493</v>
      </c>
      <c r="D3" s="343"/>
      <c r="E3" s="343"/>
      <c r="F3" s="342" t="s">
        <v>494</v>
      </c>
      <c r="G3" s="343"/>
      <c r="H3" s="579"/>
      <c r="I3" s="343" t="s">
        <v>495</v>
      </c>
      <c r="J3" s="336"/>
      <c r="K3" s="336"/>
    </row>
    <row r="4" spans="1:11" s="63" customFormat="1" ht="15.75" customHeight="1">
      <c r="A4" s="469" t="s">
        <v>496</v>
      </c>
      <c r="B4" s="348" t="s">
        <v>497</v>
      </c>
      <c r="C4" s="25" t="s">
        <v>61</v>
      </c>
      <c r="D4" s="519" t="s">
        <v>498</v>
      </c>
      <c r="E4" s="25" t="s">
        <v>499</v>
      </c>
      <c r="F4" s="41" t="s">
        <v>61</v>
      </c>
      <c r="G4" s="519" t="s">
        <v>498</v>
      </c>
      <c r="H4" s="580" t="s">
        <v>499</v>
      </c>
      <c r="I4" s="25" t="s">
        <v>61</v>
      </c>
      <c r="J4" s="519" t="s">
        <v>498</v>
      </c>
      <c r="K4" s="25" t="s">
        <v>499</v>
      </c>
    </row>
    <row r="5" spans="1:11" s="15" customFormat="1" ht="18" customHeight="1">
      <c r="A5" s="42">
        <v>28</v>
      </c>
      <c r="B5" s="189">
        <v>24</v>
      </c>
      <c r="C5" s="43">
        <v>23</v>
      </c>
      <c r="D5" s="542">
        <v>1</v>
      </c>
      <c r="E5" s="43">
        <v>22</v>
      </c>
      <c r="F5" s="43">
        <v>16</v>
      </c>
      <c r="G5" s="542">
        <v>1</v>
      </c>
      <c r="H5" s="43">
        <v>15</v>
      </c>
      <c r="I5" s="43">
        <v>7</v>
      </c>
      <c r="J5" s="542" t="s">
        <v>311</v>
      </c>
      <c r="K5" s="581">
        <v>7</v>
      </c>
    </row>
    <row r="6" spans="1:11" s="15" customFormat="1" ht="18" customHeight="1">
      <c r="A6" s="46">
        <v>29</v>
      </c>
      <c r="B6" s="90">
        <v>24</v>
      </c>
      <c r="C6" s="47">
        <v>21</v>
      </c>
      <c r="D6" s="72">
        <v>0</v>
      </c>
      <c r="E6" s="47">
        <v>21</v>
      </c>
      <c r="F6" s="47">
        <v>14</v>
      </c>
      <c r="G6" s="72">
        <v>0</v>
      </c>
      <c r="H6" s="47">
        <v>14</v>
      </c>
      <c r="I6" s="47">
        <v>7</v>
      </c>
      <c r="J6" s="72">
        <v>0</v>
      </c>
      <c r="K6" s="582">
        <v>7</v>
      </c>
    </row>
    <row r="7" spans="1:11" s="15" customFormat="1" ht="18" customHeight="1">
      <c r="A7" s="50">
        <v>30</v>
      </c>
      <c r="B7" s="583">
        <v>24</v>
      </c>
      <c r="C7" s="547">
        <v>22</v>
      </c>
      <c r="D7" s="548">
        <v>0</v>
      </c>
      <c r="E7" s="547">
        <v>22</v>
      </c>
      <c r="F7" s="547">
        <v>16</v>
      </c>
      <c r="G7" s="548">
        <v>0</v>
      </c>
      <c r="H7" s="547">
        <v>16</v>
      </c>
      <c r="I7" s="547">
        <v>6</v>
      </c>
      <c r="J7" s="548">
        <v>0</v>
      </c>
      <c r="K7" s="584">
        <v>6</v>
      </c>
    </row>
    <row r="8" spans="1:11" s="29" customFormat="1" ht="12.75" customHeight="1">
      <c r="A8" s="29" t="s">
        <v>500</v>
      </c>
      <c r="K8" s="226"/>
    </row>
    <row r="9" s="29" customFormat="1" ht="10.5"/>
    <row r="10" s="29" customFormat="1" ht="10.5"/>
    <row r="11" s="29" customFormat="1" ht="10.5"/>
    <row r="12" s="11" customFormat="1" ht="11.25"/>
    <row r="13" s="11" customFormat="1" ht="11.25"/>
    <row r="14" s="11" customFormat="1" ht="11.25"/>
    <row r="15" s="11" customFormat="1" ht="11.25"/>
    <row r="16" s="11" customFormat="1" ht="11.25"/>
    <row r="17" s="11" customFormat="1" ht="11.25"/>
    <row r="18" s="11" customFormat="1" ht="11.25"/>
    <row r="19" s="11" customFormat="1" ht="11.25"/>
  </sheetData>
  <sheetProtection/>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37.xml><?xml version="1.0" encoding="utf-8"?>
<worksheet xmlns="http://schemas.openxmlformats.org/spreadsheetml/2006/main" xmlns:r="http://schemas.openxmlformats.org/officeDocument/2006/relationships">
  <dimension ref="A1:D8"/>
  <sheetViews>
    <sheetView zoomScalePageLayoutView="0" workbookViewId="0" topLeftCell="A1">
      <selection activeCell="A1" sqref="A1"/>
    </sheetView>
  </sheetViews>
  <sheetFormatPr defaultColWidth="9.140625" defaultRowHeight="15"/>
  <cols>
    <col min="1" max="1" width="22.00390625" style="60" customWidth="1"/>
    <col min="2" max="4" width="21.57421875" style="60" customWidth="1"/>
    <col min="5" max="16384" width="9.00390625" style="60" customWidth="1"/>
  </cols>
  <sheetData>
    <row r="1" spans="1:3" s="5" customFormat="1" ht="15" customHeight="1">
      <c r="A1" s="58" t="s">
        <v>824</v>
      </c>
      <c r="B1" s="97"/>
      <c r="C1" s="97"/>
    </row>
    <row r="2" spans="1:4" ht="12.75" customHeight="1" thickBot="1">
      <c r="A2" s="61"/>
      <c r="B2" s="36"/>
      <c r="C2" s="36"/>
      <c r="D2" s="585" t="s">
        <v>501</v>
      </c>
    </row>
    <row r="3" spans="1:4" s="63" customFormat="1" ht="15.75" customHeight="1" thickTop="1">
      <c r="A3" s="341" t="s">
        <v>438</v>
      </c>
      <c r="B3" s="1636" t="s">
        <v>493</v>
      </c>
      <c r="C3" s="1636" t="s">
        <v>502</v>
      </c>
      <c r="D3" s="1428" t="s">
        <v>503</v>
      </c>
    </row>
    <row r="4" spans="1:4" s="63" customFormat="1" ht="15.75" customHeight="1">
      <c r="A4" s="469" t="s">
        <v>504</v>
      </c>
      <c r="B4" s="1393"/>
      <c r="C4" s="1393"/>
      <c r="D4" s="1394"/>
    </row>
    <row r="5" spans="1:4" s="15" customFormat="1" ht="18" customHeight="1">
      <c r="A5" s="541">
        <v>28</v>
      </c>
      <c r="B5" s="337">
        <v>73</v>
      </c>
      <c r="C5" s="313">
        <v>18</v>
      </c>
      <c r="D5" s="575">
        <v>55</v>
      </c>
    </row>
    <row r="6" spans="1:4" s="15" customFormat="1" ht="18" customHeight="1">
      <c r="A6" s="544">
        <v>29</v>
      </c>
      <c r="B6" s="338">
        <v>67</v>
      </c>
      <c r="C6" s="92">
        <v>16</v>
      </c>
      <c r="D6" s="93">
        <v>51</v>
      </c>
    </row>
    <row r="7" spans="1:4" s="15" customFormat="1" ht="18" customHeight="1">
      <c r="A7" s="546">
        <v>30</v>
      </c>
      <c r="B7" s="586">
        <v>65</v>
      </c>
      <c r="C7" s="576">
        <v>15</v>
      </c>
      <c r="D7" s="577">
        <v>50</v>
      </c>
    </row>
    <row r="8" s="29" customFormat="1" ht="12" customHeight="1">
      <c r="A8" s="29" t="s">
        <v>500</v>
      </c>
    </row>
    <row r="9" s="29" customFormat="1" ht="10.5"/>
    <row r="10" s="29" customFormat="1" ht="10.5"/>
    <row r="11" s="29" customFormat="1" ht="10.5"/>
    <row r="12" s="29" customFormat="1" ht="10.5"/>
    <row r="13" s="29" customFormat="1" ht="10.5"/>
    <row r="14" s="11" customFormat="1" ht="11.25"/>
    <row r="15" s="11" customFormat="1" ht="11.25"/>
    <row r="16" s="11" customFormat="1" ht="11.25"/>
    <row r="17" s="11" customFormat="1" ht="11.25"/>
    <row r="18" s="11" customFormat="1" ht="11.25"/>
    <row r="19" s="11" customFormat="1" ht="11.25"/>
    <row r="20" s="11" customFormat="1" ht="11.25"/>
    <row r="21" s="11" customFormat="1" ht="11.25"/>
  </sheetData>
  <sheetProtection/>
  <mergeCells count="3">
    <mergeCell ref="B3:B4"/>
    <mergeCell ref="C3:C4"/>
    <mergeCell ref="D3:D4"/>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38.xml><?xml version="1.0" encoding="utf-8"?>
<worksheet xmlns="http://schemas.openxmlformats.org/spreadsheetml/2006/main" xmlns:r="http://schemas.openxmlformats.org/officeDocument/2006/relationships">
  <dimension ref="A1:F17"/>
  <sheetViews>
    <sheetView zoomScalePageLayoutView="0" workbookViewId="0" topLeftCell="A1">
      <selection activeCell="A1" sqref="A1"/>
    </sheetView>
  </sheetViews>
  <sheetFormatPr defaultColWidth="9.140625" defaultRowHeight="15"/>
  <cols>
    <col min="1" max="1" width="10.28125" style="5" customWidth="1"/>
    <col min="2" max="6" width="15.421875" style="5" customWidth="1"/>
    <col min="7" max="16384" width="9.00390625" style="5" customWidth="1"/>
  </cols>
  <sheetData>
    <row r="1" spans="1:6" ht="15" customHeight="1">
      <c r="A1" s="58" t="s">
        <v>1237</v>
      </c>
      <c r="B1" s="97"/>
      <c r="C1" s="97"/>
      <c r="D1" s="97"/>
      <c r="E1" s="97"/>
      <c r="F1" s="97"/>
    </row>
    <row r="2" spans="1:6" ht="9.75" customHeight="1" thickBot="1">
      <c r="A2" s="61"/>
      <c r="B2" s="36"/>
      <c r="C2" s="36"/>
      <c r="D2" s="36"/>
      <c r="E2" s="36"/>
      <c r="F2" s="36"/>
    </row>
    <row r="3" spans="1:6" s="17" customFormat="1" ht="15.75" customHeight="1" thickTop="1">
      <c r="A3" s="341" t="s">
        <v>45</v>
      </c>
      <c r="B3" s="1636" t="s">
        <v>505</v>
      </c>
      <c r="C3" s="1636" t="s">
        <v>506</v>
      </c>
      <c r="D3" s="347" t="s">
        <v>507</v>
      </c>
      <c r="E3" s="1390" t="s">
        <v>508</v>
      </c>
      <c r="F3" s="1391" t="s">
        <v>509</v>
      </c>
    </row>
    <row r="4" spans="1:6" s="17" customFormat="1" ht="15.75" customHeight="1">
      <c r="A4" s="86" t="s">
        <v>475</v>
      </c>
      <c r="B4" s="1389"/>
      <c r="C4" s="1389"/>
      <c r="D4" s="348" t="s">
        <v>510</v>
      </c>
      <c r="E4" s="1389"/>
      <c r="F4" s="1394"/>
    </row>
    <row r="5" spans="1:6" s="17" customFormat="1" ht="18" customHeight="1">
      <c r="A5" s="541">
        <v>27</v>
      </c>
      <c r="B5" s="313">
        <v>1690000</v>
      </c>
      <c r="C5" s="313">
        <v>16</v>
      </c>
      <c r="D5" s="313">
        <v>607000</v>
      </c>
      <c r="E5" s="313">
        <v>495000</v>
      </c>
      <c r="F5" s="587">
        <v>81.5485996705</v>
      </c>
    </row>
    <row r="6" spans="1:6" s="17" customFormat="1" ht="18" customHeight="1">
      <c r="A6" s="544">
        <v>28</v>
      </c>
      <c r="B6" s="92">
        <v>2938000</v>
      </c>
      <c r="C6" s="92">
        <v>26</v>
      </c>
      <c r="D6" s="92">
        <v>1893500</v>
      </c>
      <c r="E6" s="92">
        <v>1524700</v>
      </c>
      <c r="F6" s="588">
        <v>80.52284129918141</v>
      </c>
    </row>
    <row r="7" spans="1:6" s="17" customFormat="1" ht="18" customHeight="1">
      <c r="A7" s="546">
        <v>29</v>
      </c>
      <c r="B7" s="576">
        <v>2278000</v>
      </c>
      <c r="C7" s="576">
        <v>18</v>
      </c>
      <c r="D7" s="576">
        <v>1727816</v>
      </c>
      <c r="E7" s="576">
        <v>1587700</v>
      </c>
      <c r="F7" s="1206">
        <v>91.9</v>
      </c>
    </row>
    <row r="8" spans="1:6" ht="12" customHeight="1">
      <c r="A8" s="29" t="s">
        <v>511</v>
      </c>
      <c r="B8" s="29"/>
      <c r="C8" s="29"/>
      <c r="D8" s="29"/>
      <c r="E8" s="29"/>
      <c r="F8" s="589"/>
    </row>
    <row r="17" ht="13.5">
      <c r="D17" s="590"/>
    </row>
  </sheetData>
  <sheetProtection/>
  <mergeCells count="4">
    <mergeCell ref="B3:B4"/>
    <mergeCell ref="C3:C4"/>
    <mergeCell ref="E3:E4"/>
    <mergeCell ref="F3:F4"/>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39.xml><?xml version="1.0" encoding="utf-8"?>
<worksheet xmlns="http://schemas.openxmlformats.org/spreadsheetml/2006/main" xmlns:r="http://schemas.openxmlformats.org/officeDocument/2006/relationships">
  <dimension ref="A1:E15"/>
  <sheetViews>
    <sheetView zoomScalePageLayoutView="0" workbookViewId="0" topLeftCell="A1">
      <selection activeCell="A1" sqref="A1"/>
    </sheetView>
  </sheetViews>
  <sheetFormatPr defaultColWidth="9.140625" defaultRowHeight="15"/>
  <cols>
    <col min="1" max="4" width="21.421875" style="5" customWidth="1"/>
    <col min="5" max="16384" width="9.00390625" style="5" customWidth="1"/>
  </cols>
  <sheetData>
    <row r="1" spans="1:4" ht="15" customHeight="1">
      <c r="A1" s="58" t="s">
        <v>1238</v>
      </c>
      <c r="B1" s="227"/>
      <c r="C1" s="97"/>
      <c r="D1" s="97"/>
    </row>
    <row r="2" spans="1:4" ht="9.75" customHeight="1" thickBot="1">
      <c r="A2" s="58"/>
      <c r="B2" s="58"/>
      <c r="C2" s="59"/>
      <c r="D2" s="59"/>
    </row>
    <row r="3" spans="1:4" s="17" customFormat="1" ht="12.75" thickTop="1">
      <c r="A3" s="204" t="s">
        <v>512</v>
      </c>
      <c r="B3" s="1390" t="s">
        <v>513</v>
      </c>
      <c r="C3" s="1390" t="s">
        <v>1239</v>
      </c>
      <c r="D3" s="1391" t="s">
        <v>514</v>
      </c>
    </row>
    <row r="4" spans="1:4" s="17" customFormat="1" ht="12">
      <c r="A4" s="188" t="s">
        <v>436</v>
      </c>
      <c r="B4" s="1389"/>
      <c r="C4" s="1389"/>
      <c r="D4" s="1392"/>
    </row>
    <row r="5" spans="1:5" s="17" customFormat="1" ht="18" customHeight="1">
      <c r="A5" s="591">
        <v>27</v>
      </c>
      <c r="B5" s="313">
        <v>57</v>
      </c>
      <c r="C5" s="592">
        <v>55</v>
      </c>
      <c r="D5" s="575">
        <v>2</v>
      </c>
      <c r="E5" s="169"/>
    </row>
    <row r="6" spans="1:5" s="17" customFormat="1" ht="18" customHeight="1">
      <c r="A6" s="544">
        <v>28</v>
      </c>
      <c r="B6" s="92">
        <v>73</v>
      </c>
      <c r="C6" s="92">
        <v>69</v>
      </c>
      <c r="D6" s="93">
        <v>4</v>
      </c>
      <c r="E6" s="169"/>
    </row>
    <row r="7" spans="1:5" s="17" customFormat="1" ht="18" customHeight="1">
      <c r="A7" s="546">
        <v>29</v>
      </c>
      <c r="B7" s="576">
        <v>69</v>
      </c>
      <c r="C7" s="576">
        <v>66</v>
      </c>
      <c r="D7" s="577">
        <v>3</v>
      </c>
      <c r="E7" s="169"/>
    </row>
    <row r="8" spans="1:4" ht="12" customHeight="1">
      <c r="A8" s="324" t="s">
        <v>511</v>
      </c>
      <c r="B8" s="11"/>
      <c r="C8" s="11"/>
      <c r="D8" s="226" t="s">
        <v>515</v>
      </c>
    </row>
    <row r="13" spans="2:4" ht="13.5">
      <c r="B13" s="110"/>
      <c r="C13" s="110"/>
      <c r="D13" s="110"/>
    </row>
    <row r="14" spans="2:4" ht="13.5">
      <c r="B14" s="110"/>
      <c r="C14" s="110"/>
      <c r="D14" s="110"/>
    </row>
    <row r="15" spans="2:4" ht="13.5">
      <c r="B15" s="110"/>
      <c r="C15" s="110"/>
      <c r="D15" s="110"/>
    </row>
  </sheetData>
  <sheetProtection/>
  <mergeCells count="3">
    <mergeCell ref="B3:B4"/>
    <mergeCell ref="C3:C4"/>
    <mergeCell ref="D3:D4"/>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J9"/>
  <sheetViews>
    <sheetView zoomScalePageLayoutView="0" workbookViewId="0" topLeftCell="A1">
      <selection activeCell="A1" sqref="A1"/>
    </sheetView>
  </sheetViews>
  <sheetFormatPr defaultColWidth="9.140625" defaultRowHeight="15"/>
  <cols>
    <col min="1" max="1" width="8.140625" style="5" customWidth="1"/>
    <col min="2" max="2" width="10.28125" style="5" customWidth="1"/>
    <col min="3" max="4" width="9.140625" style="5" customWidth="1"/>
    <col min="5" max="7" width="7.421875" style="5" customWidth="1"/>
    <col min="8" max="8" width="15.140625" style="5" customWidth="1"/>
    <col min="9" max="9" width="13.00390625" style="5" customWidth="1"/>
    <col min="10" max="16384" width="9.00390625" style="5" customWidth="1"/>
  </cols>
  <sheetData>
    <row r="1" spans="1:10" ht="15" customHeight="1">
      <c r="A1" s="58" t="s">
        <v>59</v>
      </c>
      <c r="B1" s="59"/>
      <c r="C1" s="59"/>
      <c r="D1" s="59"/>
      <c r="E1" s="59"/>
      <c r="F1" s="59"/>
      <c r="G1" s="59"/>
      <c r="H1" s="59"/>
      <c r="J1" s="60"/>
    </row>
    <row r="2" spans="1:10" ht="12.75" customHeight="1" thickBot="1">
      <c r="A2" s="61"/>
      <c r="B2" s="36"/>
      <c r="C2" s="36"/>
      <c r="D2" s="36"/>
      <c r="E2" s="36"/>
      <c r="F2" s="36"/>
      <c r="G2" s="36"/>
      <c r="H2" s="36"/>
      <c r="I2" s="82" t="s">
        <v>35</v>
      </c>
      <c r="J2" s="60"/>
    </row>
    <row r="3" spans="1:10" s="17" customFormat="1" ht="18" customHeight="1" thickTop="1">
      <c r="A3" s="83" t="s">
        <v>60</v>
      </c>
      <c r="B3" s="1390" t="s">
        <v>61</v>
      </c>
      <c r="C3" s="84" t="s">
        <v>62</v>
      </c>
      <c r="D3" s="85"/>
      <c r="E3" s="85"/>
      <c r="F3" s="85"/>
      <c r="G3" s="85"/>
      <c r="H3" s="1395" t="s">
        <v>63</v>
      </c>
      <c r="I3" s="1397" t="s">
        <v>64</v>
      </c>
      <c r="J3" s="63"/>
    </row>
    <row r="4" spans="1:10" s="17" customFormat="1" ht="18" customHeight="1">
      <c r="A4" s="86" t="s">
        <v>40</v>
      </c>
      <c r="B4" s="1393"/>
      <c r="C4" s="87" t="s">
        <v>61</v>
      </c>
      <c r="D4" s="88" t="s">
        <v>65</v>
      </c>
      <c r="E4" s="87" t="s">
        <v>66</v>
      </c>
      <c r="F4" s="88" t="s">
        <v>67</v>
      </c>
      <c r="G4" s="87" t="s">
        <v>68</v>
      </c>
      <c r="H4" s="1396"/>
      <c r="I4" s="1398"/>
      <c r="J4" s="63"/>
    </row>
    <row r="5" spans="1:10" s="17" customFormat="1" ht="18" customHeight="1">
      <c r="A5" s="89">
        <v>28</v>
      </c>
      <c r="B5" s="90">
        <v>18928</v>
      </c>
      <c r="C5" s="91">
        <v>3210</v>
      </c>
      <c r="D5" s="92">
        <v>1904</v>
      </c>
      <c r="E5" s="92">
        <v>553</v>
      </c>
      <c r="F5" s="92">
        <v>99</v>
      </c>
      <c r="G5" s="92">
        <v>654</v>
      </c>
      <c r="H5" s="92">
        <v>601</v>
      </c>
      <c r="I5" s="93">
        <v>15117</v>
      </c>
      <c r="J5" s="15"/>
    </row>
    <row r="6" spans="1:10" s="17" customFormat="1" ht="18" customHeight="1">
      <c r="A6" s="89">
        <v>29</v>
      </c>
      <c r="B6" s="90">
        <v>18714</v>
      </c>
      <c r="C6" s="91">
        <v>3204</v>
      </c>
      <c r="D6" s="92">
        <v>2009</v>
      </c>
      <c r="E6" s="92">
        <v>527</v>
      </c>
      <c r="F6" s="92">
        <v>94</v>
      </c>
      <c r="G6" s="92">
        <v>574</v>
      </c>
      <c r="H6" s="92">
        <v>593</v>
      </c>
      <c r="I6" s="93">
        <v>14917</v>
      </c>
      <c r="J6" s="15"/>
    </row>
    <row r="7" spans="1:10" s="17" customFormat="1" ht="18" customHeight="1">
      <c r="A7" s="94">
        <v>30</v>
      </c>
      <c r="B7" s="547">
        <v>18715</v>
      </c>
      <c r="C7" s="547">
        <v>3229</v>
      </c>
      <c r="D7" s="547">
        <v>2107</v>
      </c>
      <c r="E7" s="547">
        <v>504</v>
      </c>
      <c r="F7" s="547">
        <v>98</v>
      </c>
      <c r="G7" s="547">
        <v>520</v>
      </c>
      <c r="H7" s="547">
        <v>581</v>
      </c>
      <c r="I7" s="584">
        <v>14905</v>
      </c>
      <c r="J7" s="15"/>
    </row>
    <row r="8" spans="1:10" ht="12.75" customHeight="1">
      <c r="A8" s="76" t="s">
        <v>58</v>
      </c>
      <c r="B8" s="29"/>
      <c r="C8" s="29"/>
      <c r="D8" s="29"/>
      <c r="E8" s="29"/>
      <c r="F8" s="29"/>
      <c r="G8" s="29"/>
      <c r="H8" s="29"/>
      <c r="I8" s="82" t="s">
        <v>69</v>
      </c>
      <c r="J8" s="29"/>
    </row>
    <row r="9" ht="13.5">
      <c r="I9" s="82" t="s">
        <v>70</v>
      </c>
    </row>
  </sheetData>
  <sheetProtection/>
  <mergeCells count="3">
    <mergeCell ref="B3:B4"/>
    <mergeCell ref="H3:H4"/>
    <mergeCell ref="I3:I4"/>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40.xml><?xml version="1.0" encoding="utf-8"?>
<worksheet xmlns="http://schemas.openxmlformats.org/spreadsheetml/2006/main" xmlns:r="http://schemas.openxmlformats.org/officeDocument/2006/relationships">
  <sheetPr>
    <pageSetUpPr fitToPage="1"/>
  </sheetPr>
  <dimension ref="A1:I18"/>
  <sheetViews>
    <sheetView zoomScalePageLayoutView="0" workbookViewId="0" topLeftCell="A1">
      <selection activeCell="A1" sqref="A1"/>
    </sheetView>
  </sheetViews>
  <sheetFormatPr defaultColWidth="9.140625" defaultRowHeight="15"/>
  <cols>
    <col min="1" max="1" width="9.421875" style="96" customWidth="1"/>
    <col min="2" max="2" width="9.57421875" style="96" customWidth="1"/>
    <col min="3" max="3" width="12.421875" style="96" customWidth="1"/>
    <col min="4" max="6" width="9.140625" style="96" customWidth="1"/>
    <col min="7" max="7" width="9.57421875" style="96" customWidth="1"/>
    <col min="8" max="8" width="11.57421875" style="96" bestFit="1" customWidth="1"/>
    <col min="9" max="9" width="9.421875" style="96" customWidth="1"/>
    <col min="10" max="16384" width="9.00390625" style="96" customWidth="1"/>
  </cols>
  <sheetData>
    <row r="1" spans="1:9" s="5" customFormat="1" ht="15" customHeight="1">
      <c r="A1" s="1285" t="s">
        <v>1256</v>
      </c>
      <c r="B1" s="1286"/>
      <c r="C1" s="1286"/>
      <c r="D1" s="1286"/>
      <c r="E1" s="1286"/>
      <c r="F1" s="1286"/>
      <c r="G1" s="1286"/>
      <c r="H1" s="1286"/>
      <c r="I1" s="1"/>
    </row>
    <row r="2" spans="1:9" s="5" customFormat="1" ht="12.75" customHeight="1" thickBot="1">
      <c r="A2" s="1287"/>
      <c r="B2" s="1288"/>
      <c r="C2" s="1288"/>
      <c r="D2" s="1288"/>
      <c r="E2" s="1288"/>
      <c r="F2" s="1288"/>
      <c r="G2" s="1288"/>
      <c r="H2" s="1288"/>
      <c r="I2" s="1289" t="s">
        <v>99</v>
      </c>
    </row>
    <row r="3" spans="1:9" s="17" customFormat="1" ht="15" customHeight="1" thickTop="1">
      <c r="A3" s="1290" t="s">
        <v>45</v>
      </c>
      <c r="B3" s="1637" t="s">
        <v>516</v>
      </c>
      <c r="C3" s="1639" t="s">
        <v>517</v>
      </c>
      <c r="D3" s="1640"/>
      <c r="E3" s="1640"/>
      <c r="F3" s="1640"/>
      <c r="G3" s="1640"/>
      <c r="H3" s="1641"/>
      <c r="I3" s="1642" t="s">
        <v>518</v>
      </c>
    </row>
    <row r="4" spans="1:9" s="17" customFormat="1" ht="15" customHeight="1">
      <c r="A4" s="1291" t="s">
        <v>40</v>
      </c>
      <c r="B4" s="1638"/>
      <c r="C4" s="1292" t="s">
        <v>61</v>
      </c>
      <c r="D4" s="1293" t="s">
        <v>519</v>
      </c>
      <c r="E4" s="1292" t="s">
        <v>520</v>
      </c>
      <c r="F4" s="1293" t="s">
        <v>521</v>
      </c>
      <c r="G4" s="1292" t="s">
        <v>522</v>
      </c>
      <c r="H4" s="1294" t="s">
        <v>523</v>
      </c>
      <c r="I4" s="1643"/>
    </row>
    <row r="5" spans="1:9" s="17" customFormat="1" ht="18" customHeight="1">
      <c r="A5" s="1295">
        <v>28</v>
      </c>
      <c r="B5" s="1296" t="s">
        <v>524</v>
      </c>
      <c r="C5" s="1296" t="s">
        <v>525</v>
      </c>
      <c r="D5" s="634" t="s">
        <v>526</v>
      </c>
      <c r="E5" s="1296" t="s">
        <v>527</v>
      </c>
      <c r="F5" s="1296" t="s">
        <v>528</v>
      </c>
      <c r="G5" s="1296" t="s">
        <v>529</v>
      </c>
      <c r="H5" s="1296" t="s">
        <v>530</v>
      </c>
      <c r="I5" s="1297" t="s">
        <v>531</v>
      </c>
    </row>
    <row r="6" spans="1:9" s="17" customFormat="1" ht="18" customHeight="1">
      <c r="A6" s="1298">
        <v>29</v>
      </c>
      <c r="B6" s="1299" t="s">
        <v>532</v>
      </c>
      <c r="C6" s="1299" t="s">
        <v>533</v>
      </c>
      <c r="D6" s="1299" t="s">
        <v>1257</v>
      </c>
      <c r="E6" s="1299" t="s">
        <v>1258</v>
      </c>
      <c r="F6" s="1299" t="s">
        <v>1259</v>
      </c>
      <c r="G6" s="1299" t="s">
        <v>1260</v>
      </c>
      <c r="H6" s="1299" t="s">
        <v>1261</v>
      </c>
      <c r="I6" s="1300" t="s">
        <v>1262</v>
      </c>
    </row>
    <row r="7" spans="1:9" s="17" customFormat="1" ht="18" customHeight="1">
      <c r="A7" s="1301">
        <v>30</v>
      </c>
      <c r="B7" s="1302" t="s">
        <v>1263</v>
      </c>
      <c r="C7" s="1302" t="s">
        <v>1264</v>
      </c>
      <c r="D7" s="1302" t="s">
        <v>1265</v>
      </c>
      <c r="E7" s="1303" t="s">
        <v>1266</v>
      </c>
      <c r="F7" s="1303" t="s">
        <v>1267</v>
      </c>
      <c r="G7" s="1302" t="s">
        <v>1268</v>
      </c>
      <c r="H7" s="1302" t="s">
        <v>1269</v>
      </c>
      <c r="I7" s="1304" t="s">
        <v>1270</v>
      </c>
    </row>
    <row r="8" spans="1:8" s="60" customFormat="1" ht="13.5" customHeight="1">
      <c r="A8" s="618" t="s">
        <v>534</v>
      </c>
      <c r="B8" s="618"/>
      <c r="E8" s="1305"/>
      <c r="F8" s="1305"/>
      <c r="G8" s="1305"/>
      <c r="H8" s="1305"/>
    </row>
    <row r="9" spans="1:9" s="5" customFormat="1" ht="13.5" customHeight="1">
      <c r="A9" s="109" t="s">
        <v>535</v>
      </c>
      <c r="B9" s="109"/>
      <c r="C9" s="1306" t="s">
        <v>1301</v>
      </c>
      <c r="I9" s="60"/>
    </row>
    <row r="10" spans="1:3" s="5" customFormat="1" ht="13.5" customHeight="1">
      <c r="A10" s="109" t="s">
        <v>535</v>
      </c>
      <c r="B10" s="109"/>
      <c r="C10" s="53" t="s">
        <v>536</v>
      </c>
    </row>
    <row r="11" s="5" customFormat="1" ht="13.5" customHeight="1">
      <c r="C11" s="53" t="s">
        <v>1299</v>
      </c>
    </row>
    <row r="12" s="5" customFormat="1" ht="13.5" customHeight="1">
      <c r="C12" s="53" t="s">
        <v>1300</v>
      </c>
    </row>
    <row r="13" s="5" customFormat="1" ht="13.5" customHeight="1">
      <c r="C13" s="53" t="s">
        <v>1302</v>
      </c>
    </row>
    <row r="15" ht="13.5">
      <c r="B15" s="595"/>
    </row>
    <row r="18" ht="13.5">
      <c r="F18" s="96" t="s">
        <v>537</v>
      </c>
    </row>
  </sheetData>
  <sheetProtection/>
  <mergeCells count="3">
    <mergeCell ref="B3:B4"/>
    <mergeCell ref="C3:H3"/>
    <mergeCell ref="I3:I4"/>
  </mergeCells>
  <printOptions horizontalCentered="1"/>
  <pageMargins left="0.5905511811023623" right="0" top="0.3937007874015748" bottom="0.3937007874015748" header="0.31496062992125984" footer="0.31496062992125984"/>
  <pageSetup fitToHeight="1" fitToWidth="1" horizontalDpi="600" verticalDpi="600" orientation="portrait" paperSize="9" r:id="rId2"/>
  <drawing r:id="rId1"/>
</worksheet>
</file>

<file path=xl/worksheets/sheet41.xml><?xml version="1.0" encoding="utf-8"?>
<worksheet xmlns="http://schemas.openxmlformats.org/spreadsheetml/2006/main" xmlns:r="http://schemas.openxmlformats.org/officeDocument/2006/relationships">
  <dimension ref="A1:I12"/>
  <sheetViews>
    <sheetView zoomScalePageLayoutView="0" workbookViewId="0" topLeftCell="A1">
      <selection activeCell="A1" sqref="A1"/>
    </sheetView>
  </sheetViews>
  <sheetFormatPr defaultColWidth="9.140625" defaultRowHeight="15"/>
  <cols>
    <col min="1" max="1" width="10.00390625" style="5" customWidth="1"/>
    <col min="2" max="9" width="9.57421875" style="5" customWidth="1"/>
    <col min="10" max="16384" width="9.00390625" style="5" customWidth="1"/>
  </cols>
  <sheetData>
    <row r="1" spans="1:7" ht="15" customHeight="1">
      <c r="A1" s="596" t="s">
        <v>1271</v>
      </c>
      <c r="B1" s="597"/>
      <c r="C1" s="597"/>
      <c r="D1" s="597"/>
      <c r="E1" s="597"/>
      <c r="F1" s="597"/>
      <c r="G1" s="597"/>
    </row>
    <row r="2" spans="1:9" ht="12.75" customHeight="1" thickBot="1">
      <c r="A2" s="598"/>
      <c r="B2" s="599"/>
      <c r="C2" s="599"/>
      <c r="D2" s="599"/>
      <c r="E2" s="599"/>
      <c r="F2" s="600"/>
      <c r="G2" s="600"/>
      <c r="H2" s="311"/>
      <c r="I2" s="601" t="s">
        <v>99</v>
      </c>
    </row>
    <row r="3" spans="1:9" s="17" customFormat="1" ht="15" customHeight="1" thickTop="1">
      <c r="A3" s="602" t="s">
        <v>45</v>
      </c>
      <c r="B3" s="1644" t="s">
        <v>516</v>
      </c>
      <c r="C3" s="1645" t="s">
        <v>517</v>
      </c>
      <c r="D3" s="1640"/>
      <c r="E3" s="1640"/>
      <c r="F3" s="1640"/>
      <c r="G3" s="1640"/>
      <c r="H3" s="1641"/>
      <c r="I3" s="1646" t="s">
        <v>518</v>
      </c>
    </row>
    <row r="4" spans="1:9" s="17" customFormat="1" ht="15" customHeight="1">
      <c r="A4" s="603" t="s">
        <v>40</v>
      </c>
      <c r="B4" s="1638"/>
      <c r="C4" s="604" t="s">
        <v>61</v>
      </c>
      <c r="D4" s="605" t="s">
        <v>519</v>
      </c>
      <c r="E4" s="604" t="s">
        <v>520</v>
      </c>
      <c r="F4" s="605" t="s">
        <v>521</v>
      </c>
      <c r="G4" s="604" t="s">
        <v>522</v>
      </c>
      <c r="H4" s="605" t="s">
        <v>523</v>
      </c>
      <c r="I4" s="1643"/>
    </row>
    <row r="5" spans="1:9" s="17" customFormat="1" ht="18" customHeight="1">
      <c r="A5" s="606">
        <v>28</v>
      </c>
      <c r="B5" s="607">
        <v>54</v>
      </c>
      <c r="C5" s="607">
        <v>5163</v>
      </c>
      <c r="D5" s="608">
        <v>399</v>
      </c>
      <c r="E5" s="607">
        <v>738</v>
      </c>
      <c r="F5" s="608">
        <v>931</v>
      </c>
      <c r="G5" s="607">
        <v>1072</v>
      </c>
      <c r="H5" s="608">
        <v>2023</v>
      </c>
      <c r="I5" s="609">
        <v>772</v>
      </c>
    </row>
    <row r="6" spans="1:9" s="17" customFormat="1" ht="18" customHeight="1">
      <c r="A6" s="610">
        <v>29</v>
      </c>
      <c r="B6" s="611">
        <v>62</v>
      </c>
      <c r="C6" s="611">
        <v>5745</v>
      </c>
      <c r="D6" s="612">
        <v>457</v>
      </c>
      <c r="E6" s="611">
        <v>845</v>
      </c>
      <c r="F6" s="612">
        <v>1050</v>
      </c>
      <c r="G6" s="611">
        <v>1163</v>
      </c>
      <c r="H6" s="612">
        <v>2230</v>
      </c>
      <c r="I6" s="613">
        <v>930</v>
      </c>
    </row>
    <row r="7" spans="1:9" s="17" customFormat="1" ht="18" customHeight="1">
      <c r="A7" s="614">
        <v>30</v>
      </c>
      <c r="B7" s="615">
        <v>79</v>
      </c>
      <c r="C7" s="615">
        <v>6821</v>
      </c>
      <c r="D7" s="616">
        <v>574</v>
      </c>
      <c r="E7" s="615">
        <v>1042</v>
      </c>
      <c r="F7" s="616">
        <v>1253</v>
      </c>
      <c r="G7" s="615">
        <v>1390</v>
      </c>
      <c r="H7" s="616">
        <v>2562</v>
      </c>
      <c r="I7" s="617">
        <v>1220</v>
      </c>
    </row>
    <row r="8" spans="1:9" ht="12.75" customHeight="1">
      <c r="A8" s="618" t="s">
        <v>538</v>
      </c>
      <c r="B8" s="619"/>
      <c r="C8" s="619"/>
      <c r="D8" s="619"/>
      <c r="E8" s="619"/>
      <c r="F8" s="619"/>
      <c r="G8" s="620"/>
      <c r="I8" s="621" t="s">
        <v>539</v>
      </c>
    </row>
    <row r="10" ht="13.5">
      <c r="C10" s="622"/>
    </row>
    <row r="12" ht="13.5">
      <c r="C12" s="110"/>
    </row>
  </sheetData>
  <sheetProtection/>
  <mergeCells count="3">
    <mergeCell ref="B3:B4"/>
    <mergeCell ref="C3:H3"/>
    <mergeCell ref="I3:I4"/>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42.xml><?xml version="1.0" encoding="utf-8"?>
<worksheet xmlns="http://schemas.openxmlformats.org/spreadsheetml/2006/main" xmlns:r="http://schemas.openxmlformats.org/officeDocument/2006/relationships">
  <dimension ref="A1:H10"/>
  <sheetViews>
    <sheetView zoomScalePageLayoutView="0" workbookViewId="0" topLeftCell="A1">
      <selection activeCell="A1" sqref="A1"/>
    </sheetView>
  </sheetViews>
  <sheetFormatPr defaultColWidth="9.140625" defaultRowHeight="15"/>
  <cols>
    <col min="1" max="1" width="11.00390625" style="5" customWidth="1"/>
    <col min="2" max="8" width="10.8515625" style="5" customWidth="1"/>
    <col min="9" max="16384" width="9.00390625" style="5" customWidth="1"/>
  </cols>
  <sheetData>
    <row r="1" spans="1:7" ht="15" customHeight="1">
      <c r="A1" s="623" t="s">
        <v>1280</v>
      </c>
      <c r="B1" s="624"/>
      <c r="C1" s="624"/>
      <c r="D1" s="624"/>
      <c r="E1" s="624"/>
      <c r="F1" s="624"/>
      <c r="G1" s="624"/>
    </row>
    <row r="2" spans="1:8" ht="12.75" customHeight="1" thickBot="1">
      <c r="A2" s="623"/>
      <c r="B2" s="625"/>
      <c r="C2" s="625"/>
      <c r="D2" s="625"/>
      <c r="E2" s="625"/>
      <c r="F2" s="625"/>
      <c r="G2" s="625"/>
      <c r="H2" s="626" t="s">
        <v>540</v>
      </c>
    </row>
    <row r="3" spans="1:8" s="63" customFormat="1" ht="15" customHeight="1" thickTop="1">
      <c r="A3" s="627" t="s">
        <v>45</v>
      </c>
      <c r="B3" s="1647" t="s">
        <v>541</v>
      </c>
      <c r="C3" s="1648" t="s">
        <v>542</v>
      </c>
      <c r="D3" s="1640"/>
      <c r="E3" s="1640"/>
      <c r="F3" s="1640"/>
      <c r="G3" s="1640"/>
      <c r="H3" s="1640"/>
    </row>
    <row r="4" spans="1:8" s="63" customFormat="1" ht="15" customHeight="1">
      <c r="A4" s="628" t="s">
        <v>40</v>
      </c>
      <c r="B4" s="1638"/>
      <c r="C4" s="629" t="s">
        <v>61</v>
      </c>
      <c r="D4" s="629" t="s">
        <v>519</v>
      </c>
      <c r="E4" s="629" t="s">
        <v>520</v>
      </c>
      <c r="F4" s="629" t="s">
        <v>521</v>
      </c>
      <c r="G4" s="630" t="s">
        <v>522</v>
      </c>
      <c r="H4" s="631" t="s">
        <v>523</v>
      </c>
    </row>
    <row r="5" spans="1:8" s="17" customFormat="1" ht="18" customHeight="1">
      <c r="A5" s="632">
        <v>28</v>
      </c>
      <c r="B5" s="633">
        <v>43</v>
      </c>
      <c r="C5" s="634">
        <v>1328</v>
      </c>
      <c r="D5" s="633">
        <v>373</v>
      </c>
      <c r="E5" s="633">
        <v>414</v>
      </c>
      <c r="F5" s="633">
        <v>325</v>
      </c>
      <c r="G5" s="633">
        <v>90</v>
      </c>
      <c r="H5" s="635">
        <v>126</v>
      </c>
    </row>
    <row r="6" spans="1:8" s="17" customFormat="1" ht="18" customHeight="1">
      <c r="A6" s="636">
        <v>29</v>
      </c>
      <c r="B6" s="637">
        <v>43</v>
      </c>
      <c r="C6" s="638">
        <v>1328</v>
      </c>
      <c r="D6" s="637">
        <v>368</v>
      </c>
      <c r="E6" s="637">
        <v>435</v>
      </c>
      <c r="F6" s="637">
        <v>304</v>
      </c>
      <c r="G6" s="637">
        <v>105</v>
      </c>
      <c r="H6" s="639">
        <v>116</v>
      </c>
    </row>
    <row r="7" spans="1:8" s="17" customFormat="1" ht="18" customHeight="1">
      <c r="A7" s="640">
        <v>30</v>
      </c>
      <c r="B7" s="1344">
        <v>40</v>
      </c>
      <c r="C7" s="663">
        <f>SUM(D7:H7)</f>
        <v>1161</v>
      </c>
      <c r="D7" s="1344">
        <v>296</v>
      </c>
      <c r="E7" s="1344">
        <v>389</v>
      </c>
      <c r="F7" s="1344">
        <v>295</v>
      </c>
      <c r="G7" s="1344">
        <v>80</v>
      </c>
      <c r="H7" s="1345">
        <v>101</v>
      </c>
    </row>
    <row r="8" spans="1:8" ht="12.75" customHeight="1">
      <c r="A8" s="641" t="s">
        <v>543</v>
      </c>
      <c r="B8" s="1346"/>
      <c r="C8" s="1347"/>
      <c r="D8" s="1348"/>
      <c r="E8" s="1348"/>
      <c r="F8" s="1348"/>
      <c r="G8" s="1348"/>
      <c r="H8" s="82" t="s">
        <v>1281</v>
      </c>
    </row>
    <row r="10" ht="13.5">
      <c r="C10" s="110"/>
    </row>
  </sheetData>
  <sheetProtection/>
  <mergeCells count="2">
    <mergeCell ref="B3:B4"/>
    <mergeCell ref="C3:H3"/>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43.xml><?xml version="1.0" encoding="utf-8"?>
<worksheet xmlns="http://schemas.openxmlformats.org/spreadsheetml/2006/main" xmlns:r="http://schemas.openxmlformats.org/officeDocument/2006/relationships">
  <dimension ref="A1:F11"/>
  <sheetViews>
    <sheetView zoomScalePageLayoutView="0" workbookViewId="0" topLeftCell="A1">
      <selection activeCell="A1" sqref="A1"/>
    </sheetView>
  </sheetViews>
  <sheetFormatPr defaultColWidth="9.140625" defaultRowHeight="15"/>
  <cols>
    <col min="1" max="1" width="15.28125" style="5" customWidth="1"/>
    <col min="2" max="6" width="14.421875" style="5" customWidth="1"/>
    <col min="7" max="16384" width="9.00390625" style="5" customWidth="1"/>
  </cols>
  <sheetData>
    <row r="1" spans="1:5" ht="15" customHeight="1">
      <c r="A1" s="644" t="s">
        <v>1282</v>
      </c>
      <c r="B1" s="645"/>
      <c r="C1" s="645"/>
      <c r="D1" s="645"/>
      <c r="E1" s="645"/>
    </row>
    <row r="2" spans="1:6" ht="12.75" customHeight="1" thickBot="1">
      <c r="A2" s="644"/>
      <c r="B2" s="646"/>
      <c r="C2" s="646"/>
      <c r="D2" s="646"/>
      <c r="E2" s="646"/>
      <c r="F2" s="647" t="s">
        <v>540</v>
      </c>
    </row>
    <row r="3" spans="1:6" s="17" customFormat="1" ht="15" customHeight="1" thickTop="1">
      <c r="A3" s="648" t="s">
        <v>45</v>
      </c>
      <c r="B3" s="1649" t="s">
        <v>544</v>
      </c>
      <c r="C3" s="1650" t="s">
        <v>542</v>
      </c>
      <c r="D3" s="1581"/>
      <c r="E3" s="1581"/>
      <c r="F3" s="1640"/>
    </row>
    <row r="4" spans="1:6" s="17" customFormat="1" ht="15" customHeight="1">
      <c r="A4" s="649" t="s">
        <v>40</v>
      </c>
      <c r="B4" s="1638"/>
      <c r="C4" s="650" t="s">
        <v>61</v>
      </c>
      <c r="D4" s="650" t="s">
        <v>519</v>
      </c>
      <c r="E4" s="651" t="s">
        <v>520</v>
      </c>
      <c r="F4" s="652" t="s">
        <v>521</v>
      </c>
    </row>
    <row r="5" spans="1:6" s="17" customFormat="1" ht="18" customHeight="1">
      <c r="A5" s="653">
        <v>28</v>
      </c>
      <c r="B5" s="654">
        <v>165</v>
      </c>
      <c r="C5" s="634">
        <v>506</v>
      </c>
      <c r="D5" s="654">
        <v>163</v>
      </c>
      <c r="E5" s="655">
        <v>216</v>
      </c>
      <c r="F5" s="656">
        <v>127</v>
      </c>
    </row>
    <row r="6" spans="1:6" s="17" customFormat="1" ht="18" customHeight="1">
      <c r="A6" s="657">
        <v>29</v>
      </c>
      <c r="B6" s="658">
        <v>170</v>
      </c>
      <c r="C6" s="638">
        <v>536</v>
      </c>
      <c r="D6" s="658">
        <v>134</v>
      </c>
      <c r="E6" s="659">
        <v>270</v>
      </c>
      <c r="F6" s="660">
        <v>132</v>
      </c>
    </row>
    <row r="7" spans="1:6" s="17" customFormat="1" ht="18" customHeight="1">
      <c r="A7" s="661">
        <v>30</v>
      </c>
      <c r="B7" s="662">
        <v>160</v>
      </c>
      <c r="C7" s="663">
        <v>531</v>
      </c>
      <c r="D7" s="662">
        <v>108</v>
      </c>
      <c r="E7" s="664">
        <v>244</v>
      </c>
      <c r="F7" s="665">
        <v>179</v>
      </c>
    </row>
    <row r="8" spans="1:6" s="60" customFormat="1" ht="12.75" customHeight="1">
      <c r="A8" s="641" t="s">
        <v>543</v>
      </c>
      <c r="C8" s="109"/>
      <c r="D8" s="1349" t="s">
        <v>1283</v>
      </c>
      <c r="F8" s="1350"/>
    </row>
    <row r="9" spans="3:6" ht="13.5">
      <c r="C9" s="109"/>
      <c r="D9" s="324" t="s">
        <v>1284</v>
      </c>
      <c r="F9" s="667"/>
    </row>
    <row r="10" spans="3:6" ht="13.5">
      <c r="C10" s="666"/>
      <c r="F10" s="667" t="s">
        <v>545</v>
      </c>
    </row>
    <row r="11" spans="3:6" ht="13.5">
      <c r="C11" s="666"/>
      <c r="F11" s="667" t="s">
        <v>548</v>
      </c>
    </row>
  </sheetData>
  <sheetProtection/>
  <mergeCells count="2">
    <mergeCell ref="B3:B4"/>
    <mergeCell ref="C3:F3"/>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44.xml><?xml version="1.0" encoding="utf-8"?>
<worksheet xmlns="http://schemas.openxmlformats.org/spreadsheetml/2006/main" xmlns:r="http://schemas.openxmlformats.org/officeDocument/2006/relationships">
  <dimension ref="A1:F10"/>
  <sheetViews>
    <sheetView zoomScalePageLayoutView="0" workbookViewId="0" topLeftCell="A1">
      <selection activeCell="A1" sqref="A1"/>
    </sheetView>
  </sheetViews>
  <sheetFormatPr defaultColWidth="9.140625" defaultRowHeight="15"/>
  <cols>
    <col min="1" max="1" width="15.28125" style="96" customWidth="1"/>
    <col min="2" max="6" width="14.421875" style="96" customWidth="1"/>
    <col min="7" max="16384" width="9.00390625" style="96" customWidth="1"/>
  </cols>
  <sheetData>
    <row r="1" spans="1:5" s="5" customFormat="1" ht="15" customHeight="1">
      <c r="A1" s="644" t="s">
        <v>1285</v>
      </c>
      <c r="B1" s="645"/>
      <c r="C1" s="645"/>
      <c r="D1" s="645"/>
      <c r="E1" s="645"/>
    </row>
    <row r="2" spans="1:6" s="5" customFormat="1" ht="12.75" customHeight="1" thickBot="1">
      <c r="A2" s="644"/>
      <c r="B2" s="646"/>
      <c r="C2" s="646"/>
      <c r="D2" s="646"/>
      <c r="E2" s="646"/>
      <c r="F2" s="647" t="s">
        <v>540</v>
      </c>
    </row>
    <row r="3" spans="1:6" s="17" customFormat="1" ht="15" customHeight="1" thickTop="1">
      <c r="A3" s="648" t="s">
        <v>45</v>
      </c>
      <c r="B3" s="1649" t="s">
        <v>546</v>
      </c>
      <c r="C3" s="1650" t="s">
        <v>542</v>
      </c>
      <c r="D3" s="1640"/>
      <c r="E3" s="1640"/>
      <c r="F3" s="1640"/>
    </row>
    <row r="4" spans="1:6" s="17" customFormat="1" ht="15" customHeight="1">
      <c r="A4" s="649" t="s">
        <v>40</v>
      </c>
      <c r="B4" s="1638"/>
      <c r="C4" s="650" t="s">
        <v>61</v>
      </c>
      <c r="D4" s="650" t="s">
        <v>519</v>
      </c>
      <c r="E4" s="651" t="s">
        <v>520</v>
      </c>
      <c r="F4" s="652" t="s">
        <v>521</v>
      </c>
    </row>
    <row r="5" spans="1:6" s="17" customFormat="1" ht="18" customHeight="1">
      <c r="A5" s="653">
        <v>28</v>
      </c>
      <c r="B5" s="1351">
        <v>21</v>
      </c>
      <c r="C5" s="634">
        <v>366</v>
      </c>
      <c r="D5" s="1351">
        <v>108</v>
      </c>
      <c r="E5" s="1351">
        <v>129</v>
      </c>
      <c r="F5" s="656">
        <v>129</v>
      </c>
    </row>
    <row r="6" spans="1:6" s="17" customFormat="1" ht="18" customHeight="1">
      <c r="A6" s="657">
        <v>29</v>
      </c>
      <c r="B6" s="1352">
        <v>21</v>
      </c>
      <c r="C6" s="638">
        <v>366</v>
      </c>
      <c r="D6" s="1352">
        <v>110</v>
      </c>
      <c r="E6" s="1352">
        <v>127</v>
      </c>
      <c r="F6" s="660">
        <v>129</v>
      </c>
    </row>
    <row r="7" spans="1:6" s="17" customFormat="1" ht="18" customHeight="1">
      <c r="A7" s="661">
        <v>30</v>
      </c>
      <c r="B7" s="1353">
        <v>24</v>
      </c>
      <c r="C7" s="663">
        <v>411</v>
      </c>
      <c r="D7" s="1353">
        <v>120</v>
      </c>
      <c r="E7" s="1353">
        <v>143</v>
      </c>
      <c r="F7" s="665">
        <v>148</v>
      </c>
    </row>
    <row r="8" spans="1:6" s="60" customFormat="1" ht="12.75" customHeight="1">
      <c r="A8" s="641" t="s">
        <v>543</v>
      </c>
      <c r="E8" s="82"/>
      <c r="F8" s="82" t="s">
        <v>1286</v>
      </c>
    </row>
    <row r="9" spans="3:6" ht="13.5">
      <c r="C9" s="594"/>
      <c r="F9" s="643" t="s">
        <v>547</v>
      </c>
    </row>
    <row r="10" ht="13.5">
      <c r="C10" s="642"/>
    </row>
  </sheetData>
  <sheetProtection/>
  <mergeCells count="2">
    <mergeCell ref="B3:B4"/>
    <mergeCell ref="C3:F3"/>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45.xml><?xml version="1.0" encoding="utf-8"?>
<worksheet xmlns="http://schemas.openxmlformats.org/spreadsheetml/2006/main" xmlns:r="http://schemas.openxmlformats.org/officeDocument/2006/relationships">
  <dimension ref="A1:S11"/>
  <sheetViews>
    <sheetView zoomScalePageLayoutView="0" workbookViewId="0" topLeftCell="A1">
      <selection activeCell="A1" sqref="A1"/>
    </sheetView>
  </sheetViews>
  <sheetFormatPr defaultColWidth="8.7109375" defaultRowHeight="15"/>
  <cols>
    <col min="1" max="1" width="6.140625" style="5" customWidth="1"/>
    <col min="2" max="2" width="6.57421875" style="5" customWidth="1"/>
    <col min="3" max="3" width="5.57421875" style="5" customWidth="1"/>
    <col min="4" max="4" width="6.8515625" style="5" customWidth="1"/>
    <col min="5" max="17" width="5.00390625" style="5" customWidth="1"/>
    <col min="18" max="18" width="4.28125" style="5" customWidth="1"/>
    <col min="19" max="19" width="2.140625" style="5" customWidth="1"/>
    <col min="20" max="16384" width="8.7109375" style="5" customWidth="1"/>
  </cols>
  <sheetData>
    <row r="1" spans="1:17" ht="15" customHeight="1">
      <c r="A1" s="668" t="s">
        <v>1272</v>
      </c>
      <c r="B1" s="669"/>
      <c r="C1" s="670"/>
      <c r="D1" s="670"/>
      <c r="E1" s="671"/>
      <c r="F1" s="669"/>
      <c r="G1" s="669"/>
      <c r="H1" s="669"/>
      <c r="I1" s="669"/>
      <c r="J1" s="669"/>
      <c r="K1" s="669"/>
      <c r="L1" s="669"/>
      <c r="M1" s="669"/>
      <c r="N1" s="669"/>
      <c r="O1" s="669"/>
      <c r="P1" s="669"/>
      <c r="Q1" s="669"/>
    </row>
    <row r="2" spans="1:17" ht="9.75" customHeight="1" thickBot="1">
      <c r="A2" s="668"/>
      <c r="B2" s="672"/>
      <c r="C2" s="673"/>
      <c r="D2" s="673"/>
      <c r="E2" s="674"/>
      <c r="F2" s="672"/>
      <c r="G2" s="672"/>
      <c r="H2" s="672"/>
      <c r="I2" s="672"/>
      <c r="J2" s="672"/>
      <c r="K2" s="672"/>
      <c r="L2" s="672"/>
      <c r="M2" s="672"/>
      <c r="N2" s="672"/>
      <c r="O2" s="672"/>
      <c r="P2" s="672"/>
      <c r="Q2" s="672"/>
    </row>
    <row r="3" spans="1:17" s="138" customFormat="1" ht="19.5" customHeight="1" thickTop="1">
      <c r="A3" s="1652" t="s">
        <v>327</v>
      </c>
      <c r="B3" s="1654" t="s">
        <v>549</v>
      </c>
      <c r="C3" s="675" t="s">
        <v>1273</v>
      </c>
      <c r="D3" s="676"/>
      <c r="E3" s="1654" t="s">
        <v>1274</v>
      </c>
      <c r="F3" s="1656" t="s">
        <v>1275</v>
      </c>
      <c r="G3" s="1657"/>
      <c r="H3" s="1657"/>
      <c r="I3" s="1657"/>
      <c r="J3" s="1657"/>
      <c r="K3" s="1658"/>
      <c r="L3" s="1654" t="s">
        <v>1276</v>
      </c>
      <c r="M3" s="1656" t="s">
        <v>1277</v>
      </c>
      <c r="N3" s="1657"/>
      <c r="O3" s="1657"/>
      <c r="P3" s="1658"/>
      <c r="Q3" s="677"/>
    </row>
    <row r="4" spans="1:18" s="138" customFormat="1" ht="7.5" customHeight="1">
      <c r="A4" s="1653"/>
      <c r="B4" s="1655"/>
      <c r="C4" s="678"/>
      <c r="D4" s="678"/>
      <c r="E4" s="1655"/>
      <c r="F4" s="679"/>
      <c r="G4" s="679"/>
      <c r="H4" s="680"/>
      <c r="I4" s="680"/>
      <c r="J4" s="679"/>
      <c r="K4" s="679"/>
      <c r="L4" s="1655"/>
      <c r="M4" s="679"/>
      <c r="N4" s="679"/>
      <c r="O4" s="679"/>
      <c r="P4" s="679"/>
      <c r="Q4" s="1651" t="s">
        <v>550</v>
      </c>
      <c r="R4" s="148"/>
    </row>
    <row r="5" spans="1:18" s="138" customFormat="1" ht="121.5" customHeight="1">
      <c r="A5" s="681" t="s">
        <v>1278</v>
      </c>
      <c r="B5" s="1655"/>
      <c r="C5" s="682" t="s">
        <v>551</v>
      </c>
      <c r="D5" s="682" t="s">
        <v>552</v>
      </c>
      <c r="E5" s="1655"/>
      <c r="F5" s="683" t="s">
        <v>553</v>
      </c>
      <c r="G5" s="683" t="s">
        <v>554</v>
      </c>
      <c r="H5" s="684" t="s">
        <v>555</v>
      </c>
      <c r="I5" s="684" t="s">
        <v>556</v>
      </c>
      <c r="J5" s="683" t="s">
        <v>557</v>
      </c>
      <c r="K5" s="683" t="s">
        <v>558</v>
      </c>
      <c r="L5" s="1655"/>
      <c r="M5" s="683" t="s">
        <v>559</v>
      </c>
      <c r="N5" s="683" t="s">
        <v>560</v>
      </c>
      <c r="O5" s="683" t="s">
        <v>561</v>
      </c>
      <c r="P5" s="683" t="s">
        <v>562</v>
      </c>
      <c r="Q5" s="1651"/>
      <c r="R5" s="148"/>
    </row>
    <row r="6" spans="1:18" s="138" customFormat="1" ht="7.5" customHeight="1">
      <c r="A6" s="685"/>
      <c r="B6" s="686"/>
      <c r="C6" s="687"/>
      <c r="D6" s="687"/>
      <c r="E6" s="686"/>
      <c r="F6" s="688"/>
      <c r="G6" s="688"/>
      <c r="H6" s="689"/>
      <c r="I6" s="689"/>
      <c r="J6" s="688"/>
      <c r="K6" s="688"/>
      <c r="L6" s="686"/>
      <c r="M6" s="688"/>
      <c r="N6" s="688"/>
      <c r="O6" s="688"/>
      <c r="P6" s="688"/>
      <c r="Q6" s="690"/>
      <c r="R6" s="148"/>
    </row>
    <row r="7" spans="1:18" ht="19.5" customHeight="1">
      <c r="A7" s="1307">
        <v>27</v>
      </c>
      <c r="B7" s="1308">
        <v>2212</v>
      </c>
      <c r="C7" s="1309">
        <v>815</v>
      </c>
      <c r="D7" s="1309">
        <v>811</v>
      </c>
      <c r="E7" s="1309">
        <v>9</v>
      </c>
      <c r="F7" s="1309">
        <v>3</v>
      </c>
      <c r="G7" s="1309" t="s">
        <v>311</v>
      </c>
      <c r="H7" s="1309">
        <v>16</v>
      </c>
      <c r="I7" s="1309" t="s">
        <v>311</v>
      </c>
      <c r="J7" s="1310">
        <v>9</v>
      </c>
      <c r="K7" s="1310">
        <v>5</v>
      </c>
      <c r="L7" s="1310">
        <v>4</v>
      </c>
      <c r="M7" s="1310">
        <v>81</v>
      </c>
      <c r="N7" s="1310">
        <v>176</v>
      </c>
      <c r="O7" s="1310">
        <v>197</v>
      </c>
      <c r="P7" s="1310">
        <v>48</v>
      </c>
      <c r="Q7" s="1311">
        <v>38</v>
      </c>
      <c r="R7" s="97"/>
    </row>
    <row r="8" spans="1:18" ht="19.5" customHeight="1">
      <c r="A8" s="1307">
        <v>28</v>
      </c>
      <c r="B8" s="1312">
        <v>2529</v>
      </c>
      <c r="C8" s="1313">
        <v>778</v>
      </c>
      <c r="D8" s="1312">
        <v>1235</v>
      </c>
      <c r="E8" s="1313">
        <v>5</v>
      </c>
      <c r="F8" s="1313">
        <v>4</v>
      </c>
      <c r="G8" s="1309">
        <v>1</v>
      </c>
      <c r="H8" s="1313">
        <v>4</v>
      </c>
      <c r="I8" s="1313">
        <v>5</v>
      </c>
      <c r="J8" s="1314">
        <v>15</v>
      </c>
      <c r="K8" s="1314">
        <v>8</v>
      </c>
      <c r="L8" s="1314">
        <v>10</v>
      </c>
      <c r="M8" s="1314">
        <v>72</v>
      </c>
      <c r="N8" s="1314">
        <v>170</v>
      </c>
      <c r="O8" s="1314">
        <v>149</v>
      </c>
      <c r="P8" s="1314">
        <v>47</v>
      </c>
      <c r="Q8" s="1315">
        <v>26</v>
      </c>
      <c r="R8" s="97"/>
    </row>
    <row r="9" spans="1:18" ht="19.5" customHeight="1">
      <c r="A9" s="1316">
        <v>29</v>
      </c>
      <c r="B9" s="402">
        <v>2440</v>
      </c>
      <c r="C9" s="1317">
        <v>809</v>
      </c>
      <c r="D9" s="402">
        <v>1257</v>
      </c>
      <c r="E9" s="1317">
        <v>1</v>
      </c>
      <c r="F9" s="1317">
        <v>0</v>
      </c>
      <c r="G9" s="1318">
        <v>1</v>
      </c>
      <c r="H9" s="1317">
        <v>5</v>
      </c>
      <c r="I9" s="1317">
        <v>1</v>
      </c>
      <c r="J9" s="1319">
        <v>7</v>
      </c>
      <c r="K9" s="1319">
        <v>8</v>
      </c>
      <c r="L9" s="1319">
        <v>12</v>
      </c>
      <c r="M9" s="1319">
        <v>42</v>
      </c>
      <c r="N9" s="1319">
        <v>130</v>
      </c>
      <c r="O9" s="1319">
        <v>144</v>
      </c>
      <c r="P9" s="1319">
        <v>14</v>
      </c>
      <c r="Q9" s="1320">
        <v>9</v>
      </c>
      <c r="R9" s="692"/>
    </row>
    <row r="10" spans="1:19" s="60" customFormat="1" ht="12.75" customHeight="1">
      <c r="A10" s="53" t="s">
        <v>563</v>
      </c>
      <c r="B10" s="693"/>
      <c r="C10" s="694"/>
      <c r="D10" s="694"/>
      <c r="E10" s="695"/>
      <c r="F10" s="693"/>
      <c r="G10" s="693"/>
      <c r="I10" s="696"/>
      <c r="J10" s="696"/>
      <c r="K10" s="696"/>
      <c r="L10" s="696"/>
      <c r="M10" s="696"/>
      <c r="N10" s="696"/>
      <c r="O10" s="696"/>
      <c r="P10" s="696"/>
      <c r="Q10" s="696"/>
      <c r="S10" s="697"/>
    </row>
    <row r="11" spans="2:17" ht="13.5">
      <c r="B11" s="1"/>
      <c r="C11" s="1"/>
      <c r="D11" s="1"/>
      <c r="E11" s="1"/>
      <c r="F11" s="1"/>
      <c r="G11" s="1"/>
      <c r="H11" s="698"/>
      <c r="I11" s="481"/>
      <c r="J11" s="698"/>
      <c r="K11" s="698"/>
      <c r="L11" s="698"/>
      <c r="M11" s="698"/>
      <c r="N11" s="698"/>
      <c r="O11" s="698"/>
      <c r="P11" s="698"/>
      <c r="Q11" s="699"/>
    </row>
  </sheetData>
  <sheetProtection/>
  <mergeCells count="7">
    <mergeCell ref="Q4:Q5"/>
    <mergeCell ref="A3:A4"/>
    <mergeCell ref="B3:B5"/>
    <mergeCell ref="E3:E5"/>
    <mergeCell ref="F3:K3"/>
    <mergeCell ref="L3:L5"/>
    <mergeCell ref="M3:P3"/>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46.xml><?xml version="1.0" encoding="utf-8"?>
<worksheet xmlns="http://schemas.openxmlformats.org/spreadsheetml/2006/main" xmlns:r="http://schemas.openxmlformats.org/officeDocument/2006/relationships">
  <dimension ref="A1:K13"/>
  <sheetViews>
    <sheetView zoomScalePageLayoutView="0" workbookViewId="0" topLeftCell="A1">
      <selection activeCell="A1" sqref="A1"/>
    </sheetView>
  </sheetViews>
  <sheetFormatPr defaultColWidth="9.140625" defaultRowHeight="15"/>
  <cols>
    <col min="1" max="1" width="10.57421875" style="702" customWidth="1"/>
    <col min="2" max="6" width="14.57421875" style="702" customWidth="1"/>
    <col min="7" max="7" width="13.421875" style="702" customWidth="1"/>
    <col min="8" max="8" width="4.421875" style="702" customWidth="1"/>
    <col min="9" max="16384" width="9.00390625" style="702" customWidth="1"/>
  </cols>
  <sheetData>
    <row r="1" spans="1:8" s="1210" customFormat="1" ht="15" customHeight="1">
      <c r="A1" s="1207" t="s">
        <v>1240</v>
      </c>
      <c r="B1" s="1208"/>
      <c r="C1" s="1209"/>
      <c r="D1" s="1209"/>
      <c r="E1" s="1209"/>
      <c r="F1" s="1209"/>
      <c r="H1" s="1211"/>
    </row>
    <row r="2" spans="1:8" s="1214" customFormat="1" ht="12.75" customHeight="1" thickBot="1">
      <c r="A2" s="1207"/>
      <c r="B2" s="1207"/>
      <c r="C2" s="1212"/>
      <c r="D2" s="1212"/>
      <c r="E2" s="1212"/>
      <c r="F2" s="1213" t="s">
        <v>1241</v>
      </c>
      <c r="H2" s="1215"/>
    </row>
    <row r="3" spans="1:8" s="1219" customFormat="1" ht="15.75" customHeight="1" thickTop="1">
      <c r="A3" s="1216" t="s">
        <v>45</v>
      </c>
      <c r="B3" s="1659" t="s">
        <v>564</v>
      </c>
      <c r="C3" s="1659" t="s">
        <v>1242</v>
      </c>
      <c r="D3" s="1662" t="s">
        <v>1243</v>
      </c>
      <c r="E3" s="1659" t="s">
        <v>1244</v>
      </c>
      <c r="F3" s="1663" t="s">
        <v>565</v>
      </c>
      <c r="G3" s="1217"/>
      <c r="H3" s="1218"/>
    </row>
    <row r="4" spans="1:8" s="1219" customFormat="1" ht="15.75" customHeight="1">
      <c r="A4" s="1220" t="s">
        <v>40</v>
      </c>
      <c r="B4" s="1660"/>
      <c r="C4" s="1661"/>
      <c r="D4" s="1661"/>
      <c r="E4" s="1661"/>
      <c r="F4" s="1664"/>
      <c r="G4" s="1221"/>
      <c r="H4" s="1218"/>
    </row>
    <row r="5" spans="1:8" s="1219" customFormat="1" ht="18" customHeight="1">
      <c r="A5" s="1222">
        <v>28</v>
      </c>
      <c r="B5" s="1223">
        <v>83154</v>
      </c>
      <c r="C5" s="1223">
        <v>14925</v>
      </c>
      <c r="D5" s="1223">
        <v>46901</v>
      </c>
      <c r="E5" s="1223">
        <v>14413</v>
      </c>
      <c r="F5" s="1224">
        <v>6915</v>
      </c>
      <c r="G5" s="1225"/>
      <c r="H5" s="1218"/>
    </row>
    <row r="6" spans="1:8" s="1219" customFormat="1" ht="18" customHeight="1">
      <c r="A6" s="1226">
        <v>29</v>
      </c>
      <c r="B6" s="1227">
        <v>82429</v>
      </c>
      <c r="C6" s="1227">
        <v>14517</v>
      </c>
      <c r="D6" s="1227">
        <v>46422</v>
      </c>
      <c r="E6" s="1227">
        <v>14148</v>
      </c>
      <c r="F6" s="1228">
        <v>7342</v>
      </c>
      <c r="G6" s="1225"/>
      <c r="H6" s="1218"/>
    </row>
    <row r="7" spans="1:8" s="1219" customFormat="1" ht="18" customHeight="1">
      <c r="A7" s="1229">
        <v>30</v>
      </c>
      <c r="B7" s="1230">
        <v>81660</v>
      </c>
      <c r="C7" s="1230">
        <v>14190</v>
      </c>
      <c r="D7" s="1230">
        <v>45971</v>
      </c>
      <c r="E7" s="1230">
        <v>13709</v>
      </c>
      <c r="F7" s="1231">
        <v>7790</v>
      </c>
      <c r="G7" s="1232"/>
      <c r="H7" s="1218"/>
    </row>
    <row r="8" spans="1:11" s="1235" customFormat="1" ht="12" customHeight="1">
      <c r="A8" s="1233" t="s">
        <v>566</v>
      </c>
      <c r="B8" s="1234"/>
      <c r="E8" s="1234"/>
      <c r="F8" s="1236" t="s">
        <v>567</v>
      </c>
      <c r="H8" s="1237"/>
      <c r="I8" s="1236"/>
      <c r="J8" s="1236"/>
      <c r="K8" s="1237"/>
    </row>
    <row r="9" spans="1:11" ht="13.5">
      <c r="A9" s="700"/>
      <c r="B9" s="700"/>
      <c r="E9" s="701"/>
      <c r="H9" s="704"/>
      <c r="I9" s="703"/>
      <c r="J9" s="703"/>
      <c r="K9" s="704"/>
    </row>
    <row r="10" spans="1:11" ht="13.5">
      <c r="A10" s="700"/>
      <c r="B10" s="1375"/>
      <c r="G10" s="703"/>
      <c r="H10" s="703"/>
      <c r="I10" s="703"/>
      <c r="J10" s="703"/>
      <c r="K10" s="704"/>
    </row>
    <row r="11" spans="1:11" ht="13.5">
      <c r="A11" s="700"/>
      <c r="B11" s="700"/>
      <c r="G11" s="703"/>
      <c r="H11" s="703"/>
      <c r="I11" s="703"/>
      <c r="J11" s="703"/>
      <c r="K11" s="704"/>
    </row>
    <row r="12" spans="1:11" ht="13.5">
      <c r="A12" s="700"/>
      <c r="B12" s="700"/>
      <c r="G12" s="703"/>
      <c r="H12" s="703"/>
      <c r="I12" s="703"/>
      <c r="J12" s="703"/>
      <c r="K12" s="704"/>
    </row>
    <row r="13" spans="1:8" ht="13.5">
      <c r="A13" s="700"/>
      <c r="B13" s="700"/>
      <c r="H13" s="705"/>
    </row>
  </sheetData>
  <sheetProtection/>
  <mergeCells count="5">
    <mergeCell ref="B3:B4"/>
    <mergeCell ref="C3:C4"/>
    <mergeCell ref="D3:D4"/>
    <mergeCell ref="E3:E4"/>
    <mergeCell ref="F3:F4"/>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47.xml><?xml version="1.0" encoding="utf-8"?>
<worksheet xmlns="http://schemas.openxmlformats.org/spreadsheetml/2006/main" xmlns:r="http://schemas.openxmlformats.org/officeDocument/2006/relationships">
  <dimension ref="A1:D8"/>
  <sheetViews>
    <sheetView zoomScalePageLayoutView="0" workbookViewId="0" topLeftCell="A1">
      <selection activeCell="A1" sqref="A1"/>
    </sheetView>
  </sheetViews>
  <sheetFormatPr defaultColWidth="9.140625" defaultRowHeight="15"/>
  <cols>
    <col min="1" max="1" width="28.57421875" style="593" customWidth="1"/>
    <col min="2" max="2" width="29.8515625" style="593" customWidth="1"/>
    <col min="3" max="3" width="28.57421875" style="593" customWidth="1"/>
    <col min="4" max="4" width="1.8515625" style="593" customWidth="1"/>
    <col min="5" max="16384" width="9.00390625" style="593" customWidth="1"/>
  </cols>
  <sheetData>
    <row r="1" spans="1:4" s="138" customFormat="1" ht="15" customHeight="1">
      <c r="A1" s="58" t="s">
        <v>1245</v>
      </c>
      <c r="D1" s="186"/>
    </row>
    <row r="2" spans="1:4" s="11" customFormat="1" ht="12.75" customHeight="1" thickBot="1">
      <c r="A2" s="58"/>
      <c r="C2" s="226" t="s">
        <v>568</v>
      </c>
      <c r="D2" s="186"/>
    </row>
    <row r="3" spans="1:3" s="63" customFormat="1" ht="13.5" customHeight="1" thickTop="1">
      <c r="A3" s="1238" t="s">
        <v>318</v>
      </c>
      <c r="B3" s="1665" t="s">
        <v>569</v>
      </c>
      <c r="C3" s="1667" t="s">
        <v>570</v>
      </c>
    </row>
    <row r="4" spans="1:3" s="63" customFormat="1" ht="13.5" customHeight="1">
      <c r="A4" s="1239" t="s">
        <v>571</v>
      </c>
      <c r="B4" s="1666"/>
      <c r="C4" s="1668"/>
    </row>
    <row r="5" spans="1:3" s="63" customFormat="1" ht="18" customHeight="1">
      <c r="A5" s="1240">
        <v>28</v>
      </c>
      <c r="B5" s="198">
        <v>6836</v>
      </c>
      <c r="C5" s="199">
        <v>798</v>
      </c>
    </row>
    <row r="6" spans="1:3" s="63" customFormat="1" ht="18" customHeight="1">
      <c r="A6" s="1033">
        <v>29</v>
      </c>
      <c r="B6" s="200">
        <v>6656</v>
      </c>
      <c r="C6" s="1034">
        <v>808</v>
      </c>
    </row>
    <row r="7" spans="1:3" s="63" customFormat="1" ht="18" customHeight="1">
      <c r="A7" s="1241">
        <v>30</v>
      </c>
      <c r="B7" s="1053">
        <v>6348</v>
      </c>
      <c r="C7" s="1242">
        <v>784</v>
      </c>
    </row>
    <row r="8" spans="1:4" s="11" customFormat="1" ht="12" customHeight="1">
      <c r="A8" s="29" t="s">
        <v>566</v>
      </c>
      <c r="B8" s="29"/>
      <c r="C8" s="1243"/>
      <c r="D8" s="226"/>
    </row>
    <row r="9" s="533" customFormat="1" ht="11.25"/>
    <row r="10" s="533" customFormat="1" ht="11.25"/>
    <row r="11" s="533" customFormat="1" ht="11.25"/>
    <row r="12" s="533" customFormat="1" ht="11.25"/>
  </sheetData>
  <sheetProtection/>
  <mergeCells count="2">
    <mergeCell ref="B3:B4"/>
    <mergeCell ref="C3:C4"/>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48.xml><?xml version="1.0" encoding="utf-8"?>
<worksheet xmlns="http://schemas.openxmlformats.org/spreadsheetml/2006/main" xmlns:r="http://schemas.openxmlformats.org/officeDocument/2006/relationships">
  <dimension ref="A1:F10"/>
  <sheetViews>
    <sheetView zoomScalePageLayoutView="0" workbookViewId="0" topLeftCell="A1">
      <selection activeCell="A1" sqref="A1"/>
    </sheetView>
  </sheetViews>
  <sheetFormatPr defaultColWidth="8.7109375" defaultRowHeight="15"/>
  <cols>
    <col min="1" max="1" width="17.421875" style="96" customWidth="1"/>
    <col min="2" max="5" width="17.421875" style="712" customWidth="1"/>
    <col min="6" max="6" width="9.00390625" style="712" customWidth="1"/>
    <col min="7" max="16384" width="8.7109375" style="96" customWidth="1"/>
  </cols>
  <sheetData>
    <row r="1" spans="1:6" s="5" customFormat="1" ht="15" customHeight="1">
      <c r="A1" s="14" t="s">
        <v>1246</v>
      </c>
      <c r="B1" s="1244"/>
      <c r="C1" s="1244"/>
      <c r="D1" s="1244"/>
      <c r="E1" s="1244"/>
      <c r="F1" s="1244"/>
    </row>
    <row r="2" spans="1:6" s="5" customFormat="1" ht="12.75" customHeight="1" thickBot="1">
      <c r="A2" s="516"/>
      <c r="B2" s="1244"/>
      <c r="C2" s="1244"/>
      <c r="D2" s="1244"/>
      <c r="E2" s="149" t="s">
        <v>1247</v>
      </c>
      <c r="F2" s="1244"/>
    </row>
    <row r="3" spans="1:6" s="17" customFormat="1" ht="13.5" customHeight="1" thickTop="1">
      <c r="A3" s="312" t="s">
        <v>1248</v>
      </c>
      <c r="B3" s="1390" t="s">
        <v>61</v>
      </c>
      <c r="C3" s="1390" t="s">
        <v>572</v>
      </c>
      <c r="D3" s="1390" t="s">
        <v>573</v>
      </c>
      <c r="E3" s="1245" t="s">
        <v>574</v>
      </c>
      <c r="F3" s="1245"/>
    </row>
    <row r="4" spans="1:6" s="17" customFormat="1" ht="13.5" customHeight="1">
      <c r="A4" s="176" t="s">
        <v>1249</v>
      </c>
      <c r="B4" s="1389"/>
      <c r="C4" s="1389"/>
      <c r="D4" s="1389"/>
      <c r="E4" s="1114" t="s">
        <v>573</v>
      </c>
      <c r="F4" s="1245"/>
    </row>
    <row r="5" spans="1:6" s="15" customFormat="1" ht="18" customHeight="1">
      <c r="A5" s="1246">
        <v>28</v>
      </c>
      <c r="B5" s="102">
        <v>13148</v>
      </c>
      <c r="C5" s="102">
        <v>12418</v>
      </c>
      <c r="D5" s="102">
        <v>556</v>
      </c>
      <c r="E5" s="103">
        <v>174</v>
      </c>
      <c r="F5" s="23"/>
    </row>
    <row r="6" spans="1:6" s="15" customFormat="1" ht="18" customHeight="1">
      <c r="A6" s="1247">
        <v>29</v>
      </c>
      <c r="B6" s="105">
        <v>13058</v>
      </c>
      <c r="C6" s="105">
        <v>12329</v>
      </c>
      <c r="D6" s="105">
        <v>564</v>
      </c>
      <c r="E6" s="106">
        <v>165</v>
      </c>
      <c r="F6" s="23"/>
    </row>
    <row r="7" spans="1:6" s="15" customFormat="1" ht="18" customHeight="1">
      <c r="A7" s="1248">
        <v>30</v>
      </c>
      <c r="B7" s="880">
        <v>12569</v>
      </c>
      <c r="C7" s="880">
        <v>11897</v>
      </c>
      <c r="D7" s="880">
        <v>515</v>
      </c>
      <c r="E7" s="881">
        <v>157</v>
      </c>
      <c r="F7" s="23"/>
    </row>
    <row r="8" spans="1:6" s="5" customFormat="1" ht="12" customHeight="1">
      <c r="A8" s="29" t="s">
        <v>566</v>
      </c>
      <c r="B8" s="1249"/>
      <c r="C8" s="1249"/>
      <c r="D8" s="1249"/>
      <c r="E8" s="1249"/>
      <c r="F8" s="1249"/>
    </row>
    <row r="9" spans="2:6" s="5" customFormat="1" ht="13.5">
      <c r="B9" s="1250"/>
      <c r="C9" s="1244"/>
      <c r="D9" s="1244"/>
      <c r="E9" s="1244"/>
      <c r="F9" s="1244"/>
    </row>
    <row r="10" ht="13.5">
      <c r="B10" s="714"/>
    </row>
  </sheetData>
  <sheetProtection/>
  <mergeCells count="3">
    <mergeCell ref="B3:B4"/>
    <mergeCell ref="C3:C4"/>
    <mergeCell ref="D3:D4"/>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49.xml><?xml version="1.0" encoding="utf-8"?>
<worksheet xmlns="http://schemas.openxmlformats.org/spreadsheetml/2006/main" xmlns:r="http://schemas.openxmlformats.org/officeDocument/2006/relationships">
  <dimension ref="A1:E10"/>
  <sheetViews>
    <sheetView zoomScalePageLayoutView="0" workbookViewId="0" topLeftCell="A1">
      <selection activeCell="A1" sqref="A1"/>
    </sheetView>
  </sheetViews>
  <sheetFormatPr defaultColWidth="9.140625" defaultRowHeight="15"/>
  <cols>
    <col min="1" max="5" width="17.421875" style="60" customWidth="1"/>
    <col min="6" max="16384" width="9.00390625" style="60" customWidth="1"/>
  </cols>
  <sheetData>
    <row r="1" spans="1:5" s="5" customFormat="1" ht="15" customHeight="1">
      <c r="A1" s="58" t="s">
        <v>1250</v>
      </c>
      <c r="B1" s="97"/>
      <c r="C1" s="97"/>
      <c r="D1" s="97"/>
      <c r="E1" s="331"/>
    </row>
    <row r="2" spans="1:5" ht="9.75" customHeight="1" thickBot="1">
      <c r="A2" s="61"/>
      <c r="B2" s="36"/>
      <c r="C2" s="36"/>
      <c r="D2" s="36"/>
      <c r="E2" s="149"/>
    </row>
    <row r="3" spans="1:5" s="17" customFormat="1" ht="15.75" customHeight="1" thickTop="1">
      <c r="A3" s="164" t="s">
        <v>575</v>
      </c>
      <c r="B3" s="1636" t="s">
        <v>576</v>
      </c>
      <c r="C3" s="1636" t="s">
        <v>577</v>
      </c>
      <c r="D3" s="187" t="s">
        <v>578</v>
      </c>
      <c r="E3" s="187"/>
    </row>
    <row r="4" spans="1:5" s="63" customFormat="1" ht="15.75" customHeight="1">
      <c r="A4" s="86" t="s">
        <v>579</v>
      </c>
      <c r="B4" s="1389"/>
      <c r="C4" s="1389"/>
      <c r="D4" s="519" t="s">
        <v>580</v>
      </c>
      <c r="E4" s="25" t="s">
        <v>581</v>
      </c>
    </row>
    <row r="5" spans="1:5" s="15" customFormat="1" ht="18" customHeight="1">
      <c r="A5" s="42">
        <v>27</v>
      </c>
      <c r="B5" s="216">
        <v>5587</v>
      </c>
      <c r="C5" s="216">
        <v>7761</v>
      </c>
      <c r="D5" s="216">
        <v>103556</v>
      </c>
      <c r="E5" s="314">
        <v>263743094</v>
      </c>
    </row>
    <row r="6" spans="1:5" s="15" customFormat="1" ht="18" customHeight="1">
      <c r="A6" s="46">
        <v>28</v>
      </c>
      <c r="B6" s="91">
        <v>5445</v>
      </c>
      <c r="C6" s="91">
        <v>7604</v>
      </c>
      <c r="D6" s="91">
        <v>104741</v>
      </c>
      <c r="E6" s="206">
        <v>261796444</v>
      </c>
    </row>
    <row r="7" spans="1:5" s="15" customFormat="1" ht="18" customHeight="1">
      <c r="A7" s="50">
        <v>29</v>
      </c>
      <c r="B7" s="345">
        <v>5258</v>
      </c>
      <c r="C7" s="345">
        <v>7390</v>
      </c>
      <c r="D7" s="345">
        <v>101709</v>
      </c>
      <c r="E7" s="346">
        <v>256306203</v>
      </c>
    </row>
    <row r="8" s="29" customFormat="1" ht="12">
      <c r="A8" s="715" t="s">
        <v>582</v>
      </c>
    </row>
    <row r="9" s="29" customFormat="1" ht="13.5" customHeight="1">
      <c r="C9" s="716"/>
    </row>
    <row r="10" s="29" customFormat="1" ht="13.5" customHeight="1">
      <c r="B10" s="716"/>
    </row>
    <row r="11" s="29" customFormat="1" ht="12"/>
  </sheetData>
  <sheetProtection/>
  <mergeCells count="2">
    <mergeCell ref="B3:B4"/>
    <mergeCell ref="C3:C4"/>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K18"/>
  <sheetViews>
    <sheetView zoomScalePageLayoutView="0" workbookViewId="0" topLeftCell="A1">
      <selection activeCell="A1" sqref="A1"/>
    </sheetView>
  </sheetViews>
  <sheetFormatPr defaultColWidth="9.140625" defaultRowHeight="15"/>
  <cols>
    <col min="1" max="6" width="14.140625" style="5" customWidth="1"/>
    <col min="7" max="8" width="10.8515625" style="5" customWidth="1"/>
    <col min="9" max="16384" width="9.00390625" style="5" customWidth="1"/>
  </cols>
  <sheetData>
    <row r="1" spans="1:9" ht="15" customHeight="1">
      <c r="A1" s="58" t="s">
        <v>71</v>
      </c>
      <c r="B1" s="59"/>
      <c r="C1" s="59"/>
      <c r="D1" s="59"/>
      <c r="E1" s="59"/>
      <c r="F1" s="59"/>
      <c r="I1" s="60"/>
    </row>
    <row r="2" spans="1:9" ht="12.75" customHeight="1" thickBot="1">
      <c r="A2" s="61"/>
      <c r="B2" s="36"/>
      <c r="C2" s="36"/>
      <c r="D2" s="36"/>
      <c r="E2" s="36"/>
      <c r="F2" s="82" t="s">
        <v>72</v>
      </c>
      <c r="G2" s="97"/>
      <c r="H2" s="82"/>
      <c r="I2" s="60"/>
    </row>
    <row r="3" spans="1:7" s="17" customFormat="1" ht="12.75" thickTop="1">
      <c r="A3" s="83" t="s">
        <v>60</v>
      </c>
      <c r="B3" s="1390" t="s">
        <v>61</v>
      </c>
      <c r="C3" s="84" t="s">
        <v>73</v>
      </c>
      <c r="D3" s="85"/>
      <c r="E3" s="98"/>
      <c r="F3" s="1399" t="s">
        <v>856</v>
      </c>
      <c r="G3" s="63"/>
    </row>
    <row r="4" spans="1:7" s="17" customFormat="1" ht="12">
      <c r="A4" s="86" t="s">
        <v>74</v>
      </c>
      <c r="B4" s="1393"/>
      <c r="C4" s="99" t="s">
        <v>61</v>
      </c>
      <c r="D4" s="88" t="s">
        <v>75</v>
      </c>
      <c r="E4" s="100" t="s">
        <v>76</v>
      </c>
      <c r="F4" s="1400"/>
      <c r="G4" s="101"/>
    </row>
    <row r="5" spans="1:7" s="17" customFormat="1" ht="18" customHeight="1">
      <c r="A5" s="42">
        <v>28</v>
      </c>
      <c r="B5" s="102">
        <v>18771</v>
      </c>
      <c r="C5" s="102">
        <v>991</v>
      </c>
      <c r="D5" s="102">
        <v>424</v>
      </c>
      <c r="E5" s="102">
        <v>567</v>
      </c>
      <c r="F5" s="103">
        <v>17780</v>
      </c>
      <c r="G5" s="104"/>
    </row>
    <row r="6" spans="1:7" s="17" customFormat="1" ht="18" customHeight="1">
      <c r="A6" s="46">
        <v>29</v>
      </c>
      <c r="B6" s="105">
        <v>18683</v>
      </c>
      <c r="C6" s="105">
        <v>1070</v>
      </c>
      <c r="D6" s="105">
        <v>453</v>
      </c>
      <c r="E6" s="105">
        <v>617</v>
      </c>
      <c r="F6" s="106">
        <v>17613</v>
      </c>
      <c r="G6" s="104"/>
    </row>
    <row r="7" spans="1:7" s="17" customFormat="1" ht="18" customHeight="1">
      <c r="A7" s="50">
        <v>30</v>
      </c>
      <c r="B7" s="1109">
        <v>18574</v>
      </c>
      <c r="C7" s="1109">
        <v>1085</v>
      </c>
      <c r="D7" s="1109">
        <v>432</v>
      </c>
      <c r="E7" s="1109">
        <v>653</v>
      </c>
      <c r="F7" s="1110">
        <v>17489</v>
      </c>
      <c r="G7" s="104"/>
    </row>
    <row r="8" spans="1:9" ht="12.75" customHeight="1">
      <c r="A8" s="76" t="s">
        <v>58</v>
      </c>
      <c r="B8" s="29"/>
      <c r="C8" s="29"/>
      <c r="D8" s="29"/>
      <c r="E8" s="29"/>
      <c r="F8" s="589"/>
      <c r="G8" s="108"/>
      <c r="I8" s="29"/>
    </row>
    <row r="9" spans="1:7" ht="13.5">
      <c r="A9" s="109"/>
      <c r="B9" s="109"/>
      <c r="C9" s="109"/>
      <c r="D9" s="109"/>
      <c r="E9" s="109"/>
      <c r="F9" s="107"/>
      <c r="G9" s="109"/>
    </row>
    <row r="10" ht="13.5">
      <c r="C10" s="110"/>
    </row>
    <row r="14" spans="1:11" s="17" customFormat="1" ht="13.5">
      <c r="A14" s="5"/>
      <c r="B14" s="5"/>
      <c r="C14" s="5"/>
      <c r="D14" s="5"/>
      <c r="E14" s="5"/>
      <c r="F14" s="5"/>
      <c r="G14" s="5"/>
      <c r="H14" s="5"/>
      <c r="I14" s="5"/>
      <c r="J14" s="5"/>
      <c r="K14" s="5"/>
    </row>
    <row r="15" spans="1:11" s="17" customFormat="1" ht="13.5">
      <c r="A15" s="5"/>
      <c r="B15" s="5"/>
      <c r="C15" s="5"/>
      <c r="D15" s="5"/>
      <c r="E15" s="5"/>
      <c r="F15" s="5"/>
      <c r="G15" s="5"/>
      <c r="H15" s="5"/>
      <c r="I15" s="5"/>
      <c r="J15" s="5"/>
      <c r="K15" s="5"/>
    </row>
    <row r="16" spans="1:11" s="17" customFormat="1" ht="13.5">
      <c r="A16" s="5"/>
      <c r="B16" s="5"/>
      <c r="C16" s="5"/>
      <c r="D16" s="5"/>
      <c r="E16" s="5"/>
      <c r="F16" s="5"/>
      <c r="G16" s="5"/>
      <c r="H16" s="5"/>
      <c r="I16" s="5"/>
      <c r="J16" s="5"/>
      <c r="K16" s="5"/>
    </row>
    <row r="17" spans="1:11" s="17" customFormat="1" ht="13.5">
      <c r="A17" s="5"/>
      <c r="B17" s="5"/>
      <c r="C17" s="5"/>
      <c r="D17" s="5"/>
      <c r="E17" s="5"/>
      <c r="F17" s="5"/>
      <c r="G17" s="5"/>
      <c r="H17" s="5"/>
      <c r="I17" s="5"/>
      <c r="J17" s="5"/>
      <c r="K17" s="5"/>
    </row>
    <row r="18" spans="1:11" s="17" customFormat="1" ht="13.5">
      <c r="A18" s="5"/>
      <c r="B18" s="5"/>
      <c r="C18" s="5"/>
      <c r="D18" s="5"/>
      <c r="E18" s="5"/>
      <c r="F18" s="5"/>
      <c r="G18" s="5"/>
      <c r="H18" s="5"/>
      <c r="I18" s="5"/>
      <c r="J18" s="5"/>
      <c r="K18" s="5"/>
    </row>
  </sheetData>
  <sheetProtection/>
  <mergeCells count="2">
    <mergeCell ref="B3:B4"/>
    <mergeCell ref="F3:F4"/>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50.xml><?xml version="1.0" encoding="utf-8"?>
<worksheet xmlns="http://schemas.openxmlformats.org/spreadsheetml/2006/main" xmlns:r="http://schemas.openxmlformats.org/officeDocument/2006/relationships">
  <dimension ref="A1:M25"/>
  <sheetViews>
    <sheetView zoomScalePageLayoutView="0" workbookViewId="0" topLeftCell="A1">
      <selection activeCell="A1" sqref="A1"/>
    </sheetView>
  </sheetViews>
  <sheetFormatPr defaultColWidth="9.140625" defaultRowHeight="15"/>
  <cols>
    <col min="1" max="1" width="5.421875" style="702" customWidth="1"/>
    <col min="2" max="2" width="7.421875" style="702" customWidth="1"/>
    <col min="3" max="3" width="7.57421875" style="702" customWidth="1"/>
    <col min="4" max="4" width="7.8515625" style="702" customWidth="1"/>
    <col min="5" max="5" width="10.421875" style="702" customWidth="1"/>
    <col min="6" max="6" width="8.421875" style="702" customWidth="1"/>
    <col min="7" max="7" width="8.57421875" style="702" customWidth="1"/>
    <col min="8" max="8" width="10.421875" style="702" customWidth="1"/>
    <col min="9" max="9" width="10.421875" style="702" bestFit="1" customWidth="1"/>
    <col min="10" max="10" width="10.421875" style="702" customWidth="1"/>
    <col min="11" max="16384" width="9.00390625" style="702" customWidth="1"/>
  </cols>
  <sheetData>
    <row r="1" spans="1:10" s="1210" customFormat="1" ht="15" customHeight="1">
      <c r="A1" s="1251" t="s">
        <v>1251</v>
      </c>
      <c r="B1" s="1252"/>
      <c r="C1" s="1252"/>
      <c r="D1" s="1253"/>
      <c r="E1" s="1253"/>
      <c r="F1" s="1253"/>
      <c r="G1" s="1253"/>
      <c r="H1" s="1253"/>
      <c r="I1" s="1253"/>
      <c r="J1" s="1253"/>
    </row>
    <row r="2" spans="1:10" s="1235" customFormat="1" ht="9.75" customHeight="1" thickBot="1">
      <c r="A2" s="1251"/>
      <c r="B2" s="1254"/>
      <c r="C2" s="1254"/>
      <c r="D2" s="1255"/>
      <c r="E2" s="1255"/>
      <c r="F2" s="1255"/>
      <c r="G2" s="1255"/>
      <c r="H2" s="1255"/>
      <c r="I2" s="1255"/>
      <c r="J2" s="1255"/>
    </row>
    <row r="3" spans="1:10" s="1257" customFormat="1" ht="18" customHeight="1" thickTop="1">
      <c r="A3" s="1256" t="s">
        <v>807</v>
      </c>
      <c r="B3" s="1669" t="s">
        <v>1252</v>
      </c>
      <c r="C3" s="1670"/>
      <c r="D3" s="1671"/>
      <c r="E3" s="1669" t="s">
        <v>1253</v>
      </c>
      <c r="F3" s="1670"/>
      <c r="G3" s="1671"/>
      <c r="H3" s="1669" t="s">
        <v>1254</v>
      </c>
      <c r="I3" s="1670"/>
      <c r="J3" s="1670"/>
    </row>
    <row r="4" spans="1:10" s="1257" customFormat="1" ht="10.5" customHeight="1">
      <c r="A4" s="1672" t="s">
        <v>806</v>
      </c>
      <c r="B4" s="1674" t="s">
        <v>833</v>
      </c>
      <c r="C4" s="1258" t="s">
        <v>583</v>
      </c>
      <c r="D4" s="1258" t="s">
        <v>584</v>
      </c>
      <c r="E4" s="1674" t="s">
        <v>833</v>
      </c>
      <c r="F4" s="1258" t="s">
        <v>583</v>
      </c>
      <c r="G4" s="1258" t="s">
        <v>584</v>
      </c>
      <c r="H4" s="1675" t="s">
        <v>833</v>
      </c>
      <c r="I4" s="1258" t="s">
        <v>583</v>
      </c>
      <c r="J4" s="1259" t="s">
        <v>584</v>
      </c>
    </row>
    <row r="5" spans="1:13" s="1263" customFormat="1" ht="10.5" customHeight="1">
      <c r="A5" s="1673"/>
      <c r="B5" s="1406"/>
      <c r="C5" s="1260" t="s">
        <v>1255</v>
      </c>
      <c r="D5" s="1260" t="s">
        <v>1255</v>
      </c>
      <c r="E5" s="1406"/>
      <c r="F5" s="1260" t="s">
        <v>1255</v>
      </c>
      <c r="G5" s="1260" t="s">
        <v>1255</v>
      </c>
      <c r="H5" s="1396"/>
      <c r="I5" s="1260" t="s">
        <v>1255</v>
      </c>
      <c r="J5" s="1261" t="s">
        <v>1255</v>
      </c>
      <c r="K5" s="1262"/>
      <c r="L5" s="1262"/>
      <c r="M5" s="1262"/>
    </row>
    <row r="6" spans="1:13" s="1219" customFormat="1" ht="18" customHeight="1">
      <c r="A6" s="1264">
        <v>27</v>
      </c>
      <c r="B6" s="1265">
        <v>87955</v>
      </c>
      <c r="C6" s="1265">
        <v>39292</v>
      </c>
      <c r="D6" s="1265">
        <v>48663</v>
      </c>
      <c r="E6" s="1265">
        <v>1462200</v>
      </c>
      <c r="F6" s="1266">
        <v>779119</v>
      </c>
      <c r="G6" s="1266">
        <v>683081</v>
      </c>
      <c r="H6" s="1265">
        <v>2974378</v>
      </c>
      <c r="I6" s="1266">
        <v>1404285</v>
      </c>
      <c r="J6" s="1267">
        <v>1570093</v>
      </c>
      <c r="K6" s="1268"/>
      <c r="L6" s="1268"/>
      <c r="M6" s="1268"/>
    </row>
    <row r="7" spans="1:13" s="1219" customFormat="1" ht="18" customHeight="1">
      <c r="A7" s="1269">
        <v>28</v>
      </c>
      <c r="B7" s="1270">
        <v>87549</v>
      </c>
      <c r="C7" s="1270">
        <v>38745</v>
      </c>
      <c r="D7" s="1270">
        <v>48804</v>
      </c>
      <c r="E7" s="1270">
        <v>1501848</v>
      </c>
      <c r="F7" s="1271">
        <v>793537</v>
      </c>
      <c r="G7" s="1271">
        <v>708311</v>
      </c>
      <c r="H7" s="1270">
        <v>3017937</v>
      </c>
      <c r="I7" s="1272">
        <v>1402638</v>
      </c>
      <c r="J7" s="1273">
        <v>1615299</v>
      </c>
      <c r="K7" s="1268"/>
      <c r="L7" s="1268"/>
      <c r="M7" s="1268"/>
    </row>
    <row r="8" spans="1:13" s="1219" customFormat="1" ht="18" customHeight="1">
      <c r="A8" s="1274">
        <v>29</v>
      </c>
      <c r="B8" s="1275">
        <v>87130</v>
      </c>
      <c r="C8" s="1275">
        <v>38406</v>
      </c>
      <c r="D8" s="1275">
        <v>48724</v>
      </c>
      <c r="E8" s="1275">
        <v>1472003</v>
      </c>
      <c r="F8" s="1275">
        <v>774079</v>
      </c>
      <c r="G8" s="1275">
        <v>697924</v>
      </c>
      <c r="H8" s="1275">
        <v>2968959</v>
      </c>
      <c r="I8" s="1276">
        <v>1363806</v>
      </c>
      <c r="J8" s="1277">
        <v>1605153</v>
      </c>
      <c r="K8" s="1268"/>
      <c r="L8" s="1268"/>
      <c r="M8" s="1268"/>
    </row>
    <row r="9" spans="1:13" s="1235" customFormat="1" ht="12" customHeight="1">
      <c r="A9" s="1278" t="s">
        <v>566</v>
      </c>
      <c r="B9" s="1279"/>
      <c r="C9" s="1279"/>
      <c r="D9" s="1255"/>
      <c r="E9" s="1279"/>
      <c r="F9" s="1279"/>
      <c r="G9" s="1279"/>
      <c r="H9" s="1279"/>
      <c r="I9" s="1279"/>
      <c r="J9" s="1280" t="s">
        <v>585</v>
      </c>
      <c r="K9" s="1281"/>
      <c r="L9" s="1281"/>
      <c r="M9" s="1281"/>
    </row>
    <row r="10" spans="1:13" s="1235" customFormat="1" ht="12" customHeight="1">
      <c r="A10" s="1255"/>
      <c r="B10" s="1279"/>
      <c r="C10" s="1279"/>
      <c r="D10" s="1255"/>
      <c r="E10" s="1279"/>
      <c r="F10" s="1279"/>
      <c r="G10" s="1279"/>
      <c r="H10" s="1279"/>
      <c r="I10" s="1279"/>
      <c r="J10" s="1280" t="s">
        <v>586</v>
      </c>
      <c r="K10" s="1281"/>
      <c r="L10" s="1281"/>
      <c r="M10" s="1281"/>
    </row>
    <row r="11" spans="1:13" s="1235" customFormat="1" ht="12" customHeight="1">
      <c r="A11" s="1255"/>
      <c r="B11" s="1279"/>
      <c r="C11" s="1282"/>
      <c r="D11" s="1255"/>
      <c r="E11" s="1279"/>
      <c r="F11" s="1279"/>
      <c r="G11" s="1279"/>
      <c r="H11" s="1279"/>
      <c r="I11" s="1279"/>
      <c r="J11" s="1280" t="s">
        <v>587</v>
      </c>
      <c r="K11" s="1281"/>
      <c r="L11" s="1281"/>
      <c r="M11" s="1281"/>
    </row>
    <row r="12" spans="1:13" s="1235" customFormat="1" ht="17.25" customHeight="1">
      <c r="A12" s="1255"/>
      <c r="B12" s="1279"/>
      <c r="C12" s="1283"/>
      <c r="D12" s="1255"/>
      <c r="E12" s="1284"/>
      <c r="F12" s="1279"/>
      <c r="G12" s="1279"/>
      <c r="H12" s="1279"/>
      <c r="I12" s="1279"/>
      <c r="J12" s="1280" t="s">
        <v>588</v>
      </c>
      <c r="K12" s="1281"/>
      <c r="L12" s="1281"/>
      <c r="M12" s="1281"/>
    </row>
    <row r="13" spans="2:13" ht="13.5">
      <c r="B13" s="718"/>
      <c r="C13" s="701"/>
      <c r="E13" s="717"/>
      <c r="F13" s="717"/>
      <c r="G13" s="717"/>
      <c r="H13" s="718"/>
      <c r="I13" s="717"/>
      <c r="J13" s="717"/>
      <c r="K13" s="717"/>
      <c r="L13" s="717"/>
      <c r="M13" s="717"/>
    </row>
    <row r="14" spans="2:13" ht="13.5">
      <c r="B14" s="718"/>
      <c r="C14" s="701"/>
      <c r="E14" s="718"/>
      <c r="F14" s="717"/>
      <c r="G14" s="717"/>
      <c r="H14" s="718"/>
      <c r="I14" s="717"/>
      <c r="J14" s="717"/>
      <c r="K14" s="717"/>
      <c r="L14" s="717"/>
      <c r="M14" s="717"/>
    </row>
    <row r="15" spans="2:13" ht="13.5">
      <c r="B15" s="717"/>
      <c r="C15" s="719"/>
      <c r="D15" s="719"/>
      <c r="E15" s="717"/>
      <c r="F15" s="717"/>
      <c r="G15" s="717"/>
      <c r="H15" s="717"/>
      <c r="I15" s="717"/>
      <c r="J15" s="717"/>
      <c r="K15" s="717"/>
      <c r="L15" s="717"/>
      <c r="M15" s="717"/>
    </row>
    <row r="16" spans="2:13" ht="13.5">
      <c r="B16" s="717"/>
      <c r="C16" s="719"/>
      <c r="D16" s="719"/>
      <c r="E16" s="717"/>
      <c r="F16" s="717"/>
      <c r="G16" s="717"/>
      <c r="H16" s="717"/>
      <c r="I16" s="717"/>
      <c r="J16" s="717"/>
      <c r="K16" s="717"/>
      <c r="L16" s="717"/>
      <c r="M16" s="717"/>
    </row>
    <row r="17" spans="2:13" ht="13.5">
      <c r="B17" s="717"/>
      <c r="C17" s="717"/>
      <c r="D17" s="717"/>
      <c r="E17" s="717"/>
      <c r="F17" s="717"/>
      <c r="G17" s="717"/>
      <c r="H17" s="717"/>
      <c r="I17" s="717"/>
      <c r="J17" s="717"/>
      <c r="K17" s="717"/>
      <c r="L17" s="717"/>
      <c r="M17" s="717"/>
    </row>
    <row r="18" spans="2:13" ht="13.5">
      <c r="B18" s="717"/>
      <c r="C18" s="717"/>
      <c r="D18" s="717"/>
      <c r="E18" s="717"/>
      <c r="F18" s="717"/>
      <c r="G18" s="717"/>
      <c r="H18" s="717"/>
      <c r="I18" s="717"/>
      <c r="J18" s="717"/>
      <c r="K18" s="717"/>
      <c r="L18" s="717"/>
      <c r="M18" s="717"/>
    </row>
    <row r="19" spans="2:13" ht="13.5">
      <c r="B19" s="717"/>
      <c r="C19" s="717"/>
      <c r="D19" s="717"/>
      <c r="E19" s="717"/>
      <c r="F19" s="717"/>
      <c r="G19" s="717"/>
      <c r="H19" s="717"/>
      <c r="I19" s="717"/>
      <c r="J19" s="717"/>
      <c r="K19" s="717"/>
      <c r="L19" s="717"/>
      <c r="M19" s="717"/>
    </row>
    <row r="20" spans="2:13" ht="13.5">
      <c r="B20" s="717"/>
      <c r="C20" s="717"/>
      <c r="D20" s="717"/>
      <c r="E20" s="717"/>
      <c r="F20" s="717"/>
      <c r="G20" s="717"/>
      <c r="H20" s="717"/>
      <c r="I20" s="717"/>
      <c r="J20" s="717"/>
      <c r="K20" s="717"/>
      <c r="L20" s="717"/>
      <c r="M20" s="717"/>
    </row>
    <row r="21" spans="2:13" ht="13.5">
      <c r="B21" s="717"/>
      <c r="C21" s="717"/>
      <c r="D21" s="717"/>
      <c r="E21" s="717"/>
      <c r="F21" s="717"/>
      <c r="G21" s="717"/>
      <c r="H21" s="717"/>
      <c r="I21" s="717"/>
      <c r="J21" s="717"/>
      <c r="K21" s="717"/>
      <c r="L21" s="717"/>
      <c r="M21" s="717"/>
    </row>
    <row r="22" spans="2:13" ht="13.5">
      <c r="B22" s="717"/>
      <c r="C22" s="717"/>
      <c r="D22" s="717"/>
      <c r="E22" s="717"/>
      <c r="F22" s="717"/>
      <c r="G22" s="717"/>
      <c r="H22" s="717"/>
      <c r="I22" s="717"/>
      <c r="J22" s="717"/>
      <c r="K22" s="717"/>
      <c r="L22" s="717"/>
      <c r="M22" s="717"/>
    </row>
    <row r="23" spans="2:13" ht="13.5">
      <c r="B23" s="717"/>
      <c r="C23" s="717"/>
      <c r="D23" s="717"/>
      <c r="E23" s="717"/>
      <c r="F23" s="717"/>
      <c r="G23" s="717"/>
      <c r="H23" s="717"/>
      <c r="I23" s="717"/>
      <c r="J23" s="717"/>
      <c r="K23" s="717"/>
      <c r="L23" s="717"/>
      <c r="M23" s="717"/>
    </row>
    <row r="25" ht="13.5">
      <c r="F25" s="720"/>
    </row>
  </sheetData>
  <sheetProtection/>
  <mergeCells count="7">
    <mergeCell ref="B3:D3"/>
    <mergeCell ref="E3:G3"/>
    <mergeCell ref="H3:J3"/>
    <mergeCell ref="A4:A5"/>
    <mergeCell ref="B4:B5"/>
    <mergeCell ref="E4:E5"/>
    <mergeCell ref="H4:H5"/>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51.xml><?xml version="1.0" encoding="utf-8"?>
<worksheet xmlns="http://schemas.openxmlformats.org/spreadsheetml/2006/main" xmlns:r="http://schemas.openxmlformats.org/officeDocument/2006/relationships">
  <dimension ref="A1:Q10"/>
  <sheetViews>
    <sheetView zoomScalePageLayoutView="0" workbookViewId="0" topLeftCell="A1">
      <selection activeCell="A1" sqref="A1"/>
    </sheetView>
  </sheetViews>
  <sheetFormatPr defaultColWidth="8.7109375" defaultRowHeight="15"/>
  <cols>
    <col min="1" max="1" width="5.140625" style="96" customWidth="1"/>
    <col min="2" max="2" width="5.8515625" style="96" customWidth="1"/>
    <col min="3" max="3" width="4.421875" style="96" bestFit="1" customWidth="1"/>
    <col min="4" max="4" width="5.421875" style="96" customWidth="1"/>
    <col min="5" max="5" width="6.57421875" style="96" customWidth="1"/>
    <col min="6" max="6" width="6.421875" style="96" bestFit="1" customWidth="1"/>
    <col min="7" max="7" width="6.140625" style="96" customWidth="1"/>
    <col min="8" max="8" width="5.421875" style="96" customWidth="1"/>
    <col min="9" max="9" width="4.421875" style="96" bestFit="1" customWidth="1"/>
    <col min="10" max="10" width="6.00390625" style="96" customWidth="1"/>
    <col min="11" max="11" width="3.421875" style="96" bestFit="1" customWidth="1"/>
    <col min="12" max="12" width="4.57421875" style="96" bestFit="1" customWidth="1"/>
    <col min="13" max="14" width="5.421875" style="96" customWidth="1"/>
    <col min="15" max="15" width="6.00390625" style="96" customWidth="1"/>
    <col min="16" max="16" width="6.140625" style="96" customWidth="1"/>
    <col min="17" max="16384" width="8.7109375" style="96" customWidth="1"/>
  </cols>
  <sheetData>
    <row r="1" spans="1:17" s="5" customFormat="1" ht="15" customHeight="1">
      <c r="A1" s="58" t="s">
        <v>1279</v>
      </c>
      <c r="Q1" s="82"/>
    </row>
    <row r="2" spans="1:17" s="5" customFormat="1" ht="9.75" customHeight="1" thickBot="1">
      <c r="A2" s="1321"/>
      <c r="B2" s="311"/>
      <c r="C2" s="311"/>
      <c r="D2" s="311"/>
      <c r="E2" s="311"/>
      <c r="F2" s="311"/>
      <c r="G2" s="311"/>
      <c r="H2" s="311"/>
      <c r="I2" s="311"/>
      <c r="J2" s="311"/>
      <c r="K2" s="311"/>
      <c r="L2" s="311"/>
      <c r="M2" s="311"/>
      <c r="N2" s="311"/>
      <c r="O2" s="311"/>
      <c r="P2" s="311"/>
      <c r="Q2" s="82"/>
    </row>
    <row r="3" spans="1:17" s="5" customFormat="1" ht="18" customHeight="1" thickTop="1">
      <c r="A3" s="1676" t="s">
        <v>45</v>
      </c>
      <c r="B3" s="1322" t="s">
        <v>589</v>
      </c>
      <c r="C3" s="1323"/>
      <c r="D3" s="1322"/>
      <c r="E3" s="1677" t="s">
        <v>590</v>
      </c>
      <c r="F3" s="1657"/>
      <c r="G3" s="1657"/>
      <c r="H3" s="1657"/>
      <c r="I3" s="1657"/>
      <c r="J3" s="1657"/>
      <c r="K3" s="1657"/>
      <c r="L3" s="1657"/>
      <c r="M3" s="1657"/>
      <c r="N3" s="1657"/>
      <c r="O3" s="1657"/>
      <c r="P3" s="1657"/>
      <c r="Q3" s="667"/>
    </row>
    <row r="4" spans="1:16" s="5" customFormat="1" ht="8.25" customHeight="1">
      <c r="A4" s="1653"/>
      <c r="B4" s="1324"/>
      <c r="C4" s="1325"/>
      <c r="D4" s="1325"/>
      <c r="E4" s="1325"/>
      <c r="F4" s="1325"/>
      <c r="G4" s="1325"/>
      <c r="H4" s="1325"/>
      <c r="I4" s="1325"/>
      <c r="J4" s="1325"/>
      <c r="K4" s="1325"/>
      <c r="L4" s="1325"/>
      <c r="M4" s="1325"/>
      <c r="N4" s="1325"/>
      <c r="O4" s="1325"/>
      <c r="P4" s="1326"/>
    </row>
    <row r="5" spans="1:17" s="1333" customFormat="1" ht="130.5" customHeight="1">
      <c r="A5" s="1327" t="s">
        <v>475</v>
      </c>
      <c r="B5" s="1328" t="s">
        <v>591</v>
      </c>
      <c r="C5" s="1329" t="s">
        <v>592</v>
      </c>
      <c r="D5" s="1329" t="s">
        <v>593</v>
      </c>
      <c r="E5" s="1329" t="s">
        <v>594</v>
      </c>
      <c r="F5" s="1678" t="s">
        <v>595</v>
      </c>
      <c r="G5" s="1678" t="s">
        <v>596</v>
      </c>
      <c r="H5" s="1678" t="s">
        <v>597</v>
      </c>
      <c r="I5" s="1329" t="s">
        <v>598</v>
      </c>
      <c r="J5" s="1678" t="s">
        <v>599</v>
      </c>
      <c r="K5" s="1329" t="s">
        <v>600</v>
      </c>
      <c r="L5" s="1680" t="s">
        <v>601</v>
      </c>
      <c r="M5" s="1678" t="s">
        <v>602</v>
      </c>
      <c r="N5" s="1680" t="s">
        <v>603</v>
      </c>
      <c r="O5" s="1330" t="s">
        <v>604</v>
      </c>
      <c r="P5" s="1331" t="s">
        <v>605</v>
      </c>
      <c r="Q5" s="1332"/>
    </row>
    <row r="6" spans="1:16" s="5" customFormat="1" ht="8.25" customHeight="1">
      <c r="A6" s="1334"/>
      <c r="B6" s="1335"/>
      <c r="C6" s="1336"/>
      <c r="D6" s="1336"/>
      <c r="E6" s="1336"/>
      <c r="F6" s="1679"/>
      <c r="G6" s="1679"/>
      <c r="H6" s="1679"/>
      <c r="I6" s="1337"/>
      <c r="J6" s="1679"/>
      <c r="K6" s="1337"/>
      <c r="L6" s="1681"/>
      <c r="M6" s="1679"/>
      <c r="N6" s="1681"/>
      <c r="O6" s="1338"/>
      <c r="P6" s="1339"/>
    </row>
    <row r="7" spans="1:17" s="1341" customFormat="1" ht="18" customHeight="1">
      <c r="A7" s="140">
        <v>27</v>
      </c>
      <c r="B7" s="1376">
        <v>2088</v>
      </c>
      <c r="C7" s="1376">
        <v>492</v>
      </c>
      <c r="D7" s="1377">
        <v>-16</v>
      </c>
      <c r="E7" s="1376">
        <v>10586</v>
      </c>
      <c r="F7" s="1376">
        <v>756</v>
      </c>
      <c r="G7" s="1376">
        <v>3392</v>
      </c>
      <c r="H7" s="1376">
        <v>35</v>
      </c>
      <c r="I7" s="1376">
        <v>114</v>
      </c>
      <c r="J7" s="1376">
        <v>2625</v>
      </c>
      <c r="K7" s="1376">
        <v>13</v>
      </c>
      <c r="L7" s="1376">
        <v>89</v>
      </c>
      <c r="M7" s="1376">
        <v>318</v>
      </c>
      <c r="N7" s="1378">
        <v>131</v>
      </c>
      <c r="O7" s="1376">
        <v>1655</v>
      </c>
      <c r="P7" s="1379">
        <v>1458</v>
      </c>
      <c r="Q7" s="1340"/>
    </row>
    <row r="8" spans="1:17" s="81" customFormat="1" ht="18" customHeight="1">
      <c r="A8" s="721">
        <v>28</v>
      </c>
      <c r="B8" s="1380">
        <v>2300</v>
      </c>
      <c r="C8" s="1380">
        <v>505</v>
      </c>
      <c r="D8" s="1381">
        <v>-18</v>
      </c>
      <c r="E8" s="1380">
        <v>10932</v>
      </c>
      <c r="F8" s="1380">
        <v>504</v>
      </c>
      <c r="G8" s="1380">
        <v>3278</v>
      </c>
      <c r="H8" s="1380">
        <v>30</v>
      </c>
      <c r="I8" s="1380">
        <v>194</v>
      </c>
      <c r="J8" s="1380">
        <v>3330</v>
      </c>
      <c r="K8" s="1380">
        <v>4</v>
      </c>
      <c r="L8" s="1380">
        <v>122</v>
      </c>
      <c r="M8" s="1380">
        <v>441</v>
      </c>
      <c r="N8" s="1382">
        <v>149</v>
      </c>
      <c r="O8" s="1380">
        <v>1573</v>
      </c>
      <c r="P8" s="1383">
        <v>1307</v>
      </c>
      <c r="Q8" s="465"/>
    </row>
    <row r="9" spans="1:17" s="1343" customFormat="1" ht="18" customHeight="1">
      <c r="A9" s="722">
        <v>29</v>
      </c>
      <c r="B9" s="1384">
        <v>2475</v>
      </c>
      <c r="C9" s="1384">
        <v>464</v>
      </c>
      <c r="D9" s="1385">
        <v>-18</v>
      </c>
      <c r="E9" s="1384">
        <v>10754</v>
      </c>
      <c r="F9" s="1384">
        <v>650</v>
      </c>
      <c r="G9" s="1384">
        <v>3381</v>
      </c>
      <c r="H9" s="1384">
        <v>40</v>
      </c>
      <c r="I9" s="1384">
        <v>241</v>
      </c>
      <c r="J9" s="1384">
        <v>3107</v>
      </c>
      <c r="K9" s="1384">
        <v>9</v>
      </c>
      <c r="L9" s="1384">
        <v>198</v>
      </c>
      <c r="M9" s="1384">
        <v>263</v>
      </c>
      <c r="N9" s="1386">
        <v>117</v>
      </c>
      <c r="O9" s="1384">
        <v>1835</v>
      </c>
      <c r="P9" s="1387">
        <v>913</v>
      </c>
      <c r="Q9" s="1342"/>
    </row>
    <row r="10" spans="1:17" s="138" customFormat="1" ht="12.75" customHeight="1">
      <c r="A10" s="53" t="s">
        <v>563</v>
      </c>
      <c r="Q10" s="667"/>
    </row>
  </sheetData>
  <sheetProtection/>
  <mergeCells count="9">
    <mergeCell ref="A3:A4"/>
    <mergeCell ref="E3:P3"/>
    <mergeCell ref="F5:F6"/>
    <mergeCell ref="G5:G6"/>
    <mergeCell ref="H5:H6"/>
    <mergeCell ref="J5:J6"/>
    <mergeCell ref="L5:L6"/>
    <mergeCell ref="M5:M6"/>
    <mergeCell ref="N5:N6"/>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52.xml><?xml version="1.0" encoding="utf-8"?>
<worksheet xmlns="http://schemas.openxmlformats.org/spreadsheetml/2006/main" xmlns:r="http://schemas.openxmlformats.org/officeDocument/2006/relationships">
  <dimension ref="A1:G10"/>
  <sheetViews>
    <sheetView zoomScalePageLayoutView="0" workbookViewId="0" topLeftCell="A1">
      <selection activeCell="A1" sqref="A1"/>
    </sheetView>
  </sheetViews>
  <sheetFormatPr defaultColWidth="9.140625" defaultRowHeight="15"/>
  <cols>
    <col min="1" max="1" width="8.140625" style="96" customWidth="1"/>
    <col min="2" max="2" width="10.8515625" style="96" customWidth="1"/>
    <col min="3" max="3" width="13.140625" style="96" customWidth="1"/>
    <col min="4" max="4" width="14.00390625" style="96" customWidth="1"/>
    <col min="5" max="6" width="14.140625" style="96" customWidth="1"/>
    <col min="7" max="7" width="12.421875" style="96" customWidth="1"/>
    <col min="8" max="16384" width="9.00390625" style="96" customWidth="1"/>
  </cols>
  <sheetData>
    <row r="1" s="5" customFormat="1" ht="15" customHeight="1">
      <c r="A1" s="227" t="s">
        <v>776</v>
      </c>
    </row>
    <row r="2" s="5" customFormat="1" ht="9.75" customHeight="1" thickBot="1">
      <c r="A2" s="58"/>
    </row>
    <row r="3" spans="1:7" s="17" customFormat="1" ht="19.5" customHeight="1" thickTop="1">
      <c r="A3" s="1029" t="s">
        <v>341</v>
      </c>
      <c r="B3" s="1682" t="s">
        <v>606</v>
      </c>
      <c r="C3" s="1683"/>
      <c r="D3" s="1684" t="s">
        <v>607</v>
      </c>
      <c r="E3" s="1684" t="s">
        <v>608</v>
      </c>
      <c r="F3" s="1684" t="s">
        <v>609</v>
      </c>
      <c r="G3" s="1682" t="s">
        <v>610</v>
      </c>
    </row>
    <row r="4" spans="1:7" s="17" customFormat="1" ht="31.5" customHeight="1">
      <c r="A4" s="1030" t="s">
        <v>611</v>
      </c>
      <c r="B4" s="1031"/>
      <c r="C4" s="1032" t="s">
        <v>612</v>
      </c>
      <c r="D4" s="1685"/>
      <c r="E4" s="1685"/>
      <c r="F4" s="1685"/>
      <c r="G4" s="1686"/>
    </row>
    <row r="5" spans="1:7" s="17" customFormat="1" ht="17.25" customHeight="1">
      <c r="A5" s="1033">
        <v>27</v>
      </c>
      <c r="B5" s="72">
        <v>413731</v>
      </c>
      <c r="C5" s="1034">
        <v>254821</v>
      </c>
      <c r="D5" s="1034">
        <v>56965</v>
      </c>
      <c r="E5" s="1034">
        <v>1803</v>
      </c>
      <c r="F5" s="1035">
        <v>47844</v>
      </c>
      <c r="G5" s="1034">
        <v>20551</v>
      </c>
    </row>
    <row r="6" spans="1:7" s="17" customFormat="1" ht="17.25" customHeight="1">
      <c r="A6" s="707">
        <v>28</v>
      </c>
      <c r="B6" s="723">
        <v>415758</v>
      </c>
      <c r="C6" s="723">
        <v>263305</v>
      </c>
      <c r="D6" s="723">
        <v>53302</v>
      </c>
      <c r="E6" s="723">
        <v>1851</v>
      </c>
      <c r="F6" s="723">
        <v>45833</v>
      </c>
      <c r="G6" s="709">
        <v>17753</v>
      </c>
    </row>
    <row r="7" spans="1:7" s="17" customFormat="1" ht="17.25" customHeight="1">
      <c r="A7" s="710">
        <v>29</v>
      </c>
      <c r="B7" s="724">
        <v>396504</v>
      </c>
      <c r="C7" s="724">
        <v>234487</v>
      </c>
      <c r="D7" s="724">
        <v>49666</v>
      </c>
      <c r="E7" s="724">
        <v>1973</v>
      </c>
      <c r="F7" s="724">
        <v>36647</v>
      </c>
      <c r="G7" s="711">
        <v>19813</v>
      </c>
    </row>
    <row r="8" spans="1:7" s="109" customFormat="1" ht="13.5" customHeight="1">
      <c r="A8" s="324" t="s">
        <v>613</v>
      </c>
      <c r="B8" s="1036"/>
      <c r="C8" s="1036"/>
      <c r="D8" s="29"/>
      <c r="E8" s="1037"/>
      <c r="F8" s="1037"/>
      <c r="G8" s="479"/>
    </row>
    <row r="9" spans="4:7" s="594" customFormat="1" ht="10.5">
      <c r="D9" s="95"/>
      <c r="E9" s="95"/>
      <c r="F9" s="95"/>
      <c r="G9" s="225"/>
    </row>
    <row r="10" spans="2:7" ht="13.5">
      <c r="B10" s="725"/>
      <c r="C10" s="725"/>
      <c r="D10" s="593"/>
      <c r="E10" s="593"/>
      <c r="F10" s="593"/>
      <c r="G10" s="225"/>
    </row>
  </sheetData>
  <sheetProtection/>
  <mergeCells count="5">
    <mergeCell ref="B3:C3"/>
    <mergeCell ref="D3:D4"/>
    <mergeCell ref="E3:E4"/>
    <mergeCell ref="F3:F4"/>
    <mergeCell ref="G3:G4"/>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53.xml><?xml version="1.0" encoding="utf-8"?>
<worksheet xmlns="http://schemas.openxmlformats.org/spreadsheetml/2006/main" xmlns:r="http://schemas.openxmlformats.org/officeDocument/2006/relationships">
  <dimension ref="A1:G9"/>
  <sheetViews>
    <sheetView zoomScalePageLayoutView="0" workbookViewId="0" topLeftCell="A1">
      <selection activeCell="A1" sqref="A1"/>
    </sheetView>
  </sheetViews>
  <sheetFormatPr defaultColWidth="9.140625" defaultRowHeight="15"/>
  <cols>
    <col min="1" max="1" width="9.8515625" style="728" customWidth="1"/>
    <col min="2" max="7" width="12.8515625" style="729" customWidth="1"/>
    <col min="8" max="16384" width="9.00390625" style="729" customWidth="1"/>
  </cols>
  <sheetData>
    <row r="1" spans="1:7" s="1008" customFormat="1" ht="15" customHeight="1">
      <c r="A1" s="730" t="s">
        <v>719</v>
      </c>
      <c r="B1" s="763"/>
      <c r="C1" s="763"/>
      <c r="D1" s="763"/>
      <c r="E1" s="763"/>
      <c r="F1" s="763"/>
      <c r="G1" s="763"/>
    </row>
    <row r="2" spans="1:7" s="788" customFormat="1" ht="9.75" customHeight="1" thickBot="1">
      <c r="A2" s="733"/>
      <c r="B2" s="766"/>
      <c r="C2" s="766"/>
      <c r="D2" s="766"/>
      <c r="E2" s="766"/>
      <c r="F2" s="766"/>
      <c r="G2" s="766"/>
    </row>
    <row r="3" spans="1:7" s="773" customFormat="1" ht="17.25" customHeight="1" thickTop="1">
      <c r="A3" s="1009" t="s">
        <v>720</v>
      </c>
      <c r="B3" s="771" t="s">
        <v>614</v>
      </c>
      <c r="C3" s="771"/>
      <c r="D3" s="772"/>
      <c r="E3" s="771" t="s">
        <v>721</v>
      </c>
      <c r="F3" s="771"/>
      <c r="G3" s="771"/>
    </row>
    <row r="4" spans="1:7" s="773" customFormat="1" ht="17.25" customHeight="1">
      <c r="A4" s="776" t="s">
        <v>722</v>
      </c>
      <c r="B4" s="1010" t="s">
        <v>615</v>
      </c>
      <c r="C4" s="1011" t="s">
        <v>616</v>
      </c>
      <c r="D4" s="1012" t="s">
        <v>723</v>
      </c>
      <c r="E4" s="1013" t="s">
        <v>617</v>
      </c>
      <c r="F4" s="1011" t="s">
        <v>618</v>
      </c>
      <c r="G4" s="1013" t="s">
        <v>723</v>
      </c>
    </row>
    <row r="5" spans="1:7" s="773" customFormat="1" ht="19.5" customHeight="1">
      <c r="A5" s="779">
        <v>27</v>
      </c>
      <c r="B5" s="102">
        <v>331749</v>
      </c>
      <c r="C5" s="102">
        <v>121677</v>
      </c>
      <c r="D5" s="1014">
        <v>36.7</v>
      </c>
      <c r="E5" s="102">
        <v>680109</v>
      </c>
      <c r="F5" s="102">
        <v>196980</v>
      </c>
      <c r="G5" s="1015">
        <v>28.96</v>
      </c>
    </row>
    <row r="6" spans="1:7" s="773" customFormat="1" ht="19.5" customHeight="1">
      <c r="A6" s="774">
        <v>28</v>
      </c>
      <c r="B6" s="105">
        <v>337238</v>
      </c>
      <c r="C6" s="105">
        <v>116108</v>
      </c>
      <c r="D6" s="1016">
        <v>34.4</v>
      </c>
      <c r="E6" s="105">
        <v>682950</v>
      </c>
      <c r="F6" s="105">
        <v>183283</v>
      </c>
      <c r="G6" s="1017">
        <v>26.8</v>
      </c>
    </row>
    <row r="7" spans="1:7" s="773" customFormat="1" ht="19.5" customHeight="1">
      <c r="A7" s="786">
        <v>29</v>
      </c>
      <c r="B7" s="880">
        <v>343212</v>
      </c>
      <c r="C7" s="880">
        <v>111393</v>
      </c>
      <c r="D7" s="1018">
        <v>32.5</v>
      </c>
      <c r="E7" s="880">
        <v>686619</v>
      </c>
      <c r="F7" s="880">
        <v>171650</v>
      </c>
      <c r="G7" s="1019">
        <v>25</v>
      </c>
    </row>
    <row r="8" spans="1:7" s="788" customFormat="1" ht="12" customHeight="1">
      <c r="A8" s="29" t="s">
        <v>724</v>
      </c>
      <c r="B8" s="760"/>
      <c r="C8" s="760"/>
      <c r="D8" s="760"/>
      <c r="E8" s="760"/>
      <c r="F8" s="760"/>
      <c r="G8" s="736" t="s">
        <v>725</v>
      </c>
    </row>
    <row r="9" s="726" customFormat="1" ht="11.25">
      <c r="A9" s="727"/>
    </row>
  </sheetData>
  <sheetProtection/>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54.xml><?xml version="1.0" encoding="utf-8"?>
<worksheet xmlns="http://schemas.openxmlformats.org/spreadsheetml/2006/main" xmlns:r="http://schemas.openxmlformats.org/officeDocument/2006/relationships">
  <dimension ref="A1:K10"/>
  <sheetViews>
    <sheetView zoomScalePageLayoutView="0" workbookViewId="0" topLeftCell="A1">
      <selection activeCell="A1" sqref="A1"/>
    </sheetView>
  </sheetViews>
  <sheetFormatPr defaultColWidth="9.140625" defaultRowHeight="15"/>
  <cols>
    <col min="1" max="1" width="6.140625" style="5" customWidth="1"/>
    <col min="2" max="2" width="10.28125" style="5" bestFit="1" customWidth="1"/>
    <col min="3" max="3" width="10.421875" style="5" customWidth="1"/>
    <col min="4" max="4" width="8.140625" style="5" customWidth="1"/>
    <col min="5" max="5" width="10.28125" style="5" bestFit="1" customWidth="1"/>
    <col min="6" max="6" width="10.140625" style="5" customWidth="1"/>
    <col min="7" max="7" width="8.140625" style="5" customWidth="1"/>
    <col min="8" max="9" width="9.57421875" style="5" customWidth="1"/>
    <col min="10" max="10" width="8.140625" style="5" customWidth="1"/>
    <col min="11" max="11" width="2.28125" style="5" customWidth="1"/>
    <col min="12" max="16384" width="9.00390625" style="5" customWidth="1"/>
  </cols>
  <sheetData>
    <row r="1" spans="1:10" ht="15" customHeight="1">
      <c r="A1" s="730" t="s">
        <v>726</v>
      </c>
      <c r="B1" s="731"/>
      <c r="C1" s="731"/>
      <c r="D1" s="731"/>
      <c r="E1" s="732"/>
      <c r="F1" s="732"/>
      <c r="G1" s="732"/>
      <c r="H1" s="732"/>
      <c r="I1" s="732"/>
      <c r="J1" s="732"/>
    </row>
    <row r="2" spans="1:10" ht="9.75" customHeight="1" thickBot="1">
      <c r="A2" s="733"/>
      <c r="B2" s="734"/>
      <c r="C2" s="734"/>
      <c r="D2" s="734"/>
      <c r="E2" s="735"/>
      <c r="F2" s="735"/>
      <c r="G2" s="735"/>
      <c r="H2" s="735"/>
      <c r="I2" s="735"/>
      <c r="J2" s="735"/>
    </row>
    <row r="3" spans="1:11" ht="17.25" customHeight="1" thickTop="1">
      <c r="A3" s="736" t="s">
        <v>45</v>
      </c>
      <c r="B3" s="737" t="s">
        <v>727</v>
      </c>
      <c r="C3" s="738"/>
      <c r="D3" s="738"/>
      <c r="E3" s="737" t="s">
        <v>728</v>
      </c>
      <c r="F3" s="738"/>
      <c r="G3" s="739"/>
      <c r="H3" s="737" t="s">
        <v>729</v>
      </c>
      <c r="I3" s="738"/>
      <c r="J3" s="740"/>
      <c r="K3" s="97"/>
    </row>
    <row r="4" spans="1:11" ht="17.25" customHeight="1">
      <c r="A4" s="741" t="s">
        <v>475</v>
      </c>
      <c r="B4" s="742" t="s">
        <v>730</v>
      </c>
      <c r="C4" s="743" t="s">
        <v>731</v>
      </c>
      <c r="D4" s="744" t="s">
        <v>732</v>
      </c>
      <c r="E4" s="743" t="s">
        <v>733</v>
      </c>
      <c r="F4" s="744" t="s">
        <v>734</v>
      </c>
      <c r="G4" s="744" t="s">
        <v>732</v>
      </c>
      <c r="H4" s="743" t="s">
        <v>733</v>
      </c>
      <c r="I4" s="744" t="s">
        <v>734</v>
      </c>
      <c r="J4" s="745" t="s">
        <v>732</v>
      </c>
      <c r="K4" s="97"/>
    </row>
    <row r="5" spans="1:11" ht="19.5" customHeight="1">
      <c r="A5" s="746">
        <v>27</v>
      </c>
      <c r="B5" s="747">
        <v>27402905</v>
      </c>
      <c r="C5" s="747">
        <v>18073770</v>
      </c>
      <c r="D5" s="748">
        <v>65.96</v>
      </c>
      <c r="E5" s="749">
        <v>19807094</v>
      </c>
      <c r="F5" s="749">
        <v>16281892</v>
      </c>
      <c r="G5" s="748">
        <v>82.2</v>
      </c>
      <c r="H5" s="749">
        <v>7595811</v>
      </c>
      <c r="I5" s="749">
        <v>1791878</v>
      </c>
      <c r="J5" s="750">
        <v>23.59</v>
      </c>
      <c r="K5" s="97"/>
    </row>
    <row r="6" spans="1:11" ht="19.5" customHeight="1">
      <c r="A6" s="751">
        <v>28</v>
      </c>
      <c r="B6" s="752">
        <v>27031151</v>
      </c>
      <c r="C6" s="752">
        <v>17608155</v>
      </c>
      <c r="D6" s="753">
        <v>65.14</v>
      </c>
      <c r="E6" s="754">
        <v>19488069</v>
      </c>
      <c r="F6" s="754">
        <v>16180088</v>
      </c>
      <c r="G6" s="753">
        <v>83.03</v>
      </c>
      <c r="H6" s="754">
        <v>7543082</v>
      </c>
      <c r="I6" s="754">
        <v>1428067</v>
      </c>
      <c r="J6" s="755">
        <v>18.93</v>
      </c>
      <c r="K6" s="97"/>
    </row>
    <row r="7" spans="1:11" s="138" customFormat="1" ht="19.5" customHeight="1">
      <c r="A7" s="756">
        <v>29</v>
      </c>
      <c r="B7" s="757">
        <v>26289903</v>
      </c>
      <c r="C7" s="757">
        <v>17302048</v>
      </c>
      <c r="D7" s="758">
        <v>65.81</v>
      </c>
      <c r="E7" s="757">
        <v>19047731</v>
      </c>
      <c r="F7" s="757">
        <v>16121221</v>
      </c>
      <c r="G7" s="758">
        <v>84.64</v>
      </c>
      <c r="H7" s="757">
        <v>7242172</v>
      </c>
      <c r="I7" s="757">
        <v>1180827</v>
      </c>
      <c r="J7" s="759">
        <v>16.3</v>
      </c>
      <c r="K7" s="148"/>
    </row>
    <row r="8" spans="1:10" ht="12" customHeight="1">
      <c r="A8" s="29" t="s">
        <v>724</v>
      </c>
      <c r="B8" s="760"/>
      <c r="C8" s="761"/>
      <c r="D8" s="760"/>
      <c r="E8" s="760"/>
      <c r="F8" s="760"/>
      <c r="G8" s="760"/>
      <c r="H8" s="760"/>
      <c r="I8" s="760"/>
      <c r="J8" s="736" t="s">
        <v>735</v>
      </c>
    </row>
    <row r="9" ht="13.5">
      <c r="J9" s="667"/>
    </row>
    <row r="10" spans="2:10" ht="13.5">
      <c r="B10" s="762"/>
      <c r="C10" s="762"/>
      <c r="D10" s="762"/>
      <c r="J10" s="667"/>
    </row>
  </sheetData>
  <sheetProtection/>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55.xml><?xml version="1.0" encoding="utf-8"?>
<worksheet xmlns="http://schemas.openxmlformats.org/spreadsheetml/2006/main" xmlns:r="http://schemas.openxmlformats.org/officeDocument/2006/relationships">
  <dimension ref="A1:H11"/>
  <sheetViews>
    <sheetView zoomScalePageLayoutView="0" workbookViewId="0" topLeftCell="A1">
      <selection activeCell="A1" sqref="A1"/>
    </sheetView>
  </sheetViews>
  <sheetFormatPr defaultColWidth="11.7109375" defaultRowHeight="15"/>
  <cols>
    <col min="1" max="1" width="11.7109375" style="767" customWidth="1"/>
    <col min="2" max="2" width="12.7109375" style="767" bestFit="1" customWidth="1"/>
    <col min="3" max="16384" width="11.7109375" style="767" customWidth="1"/>
  </cols>
  <sheetData>
    <row r="1" spans="1:8" s="765" customFormat="1" ht="15" customHeight="1">
      <c r="A1" s="730" t="s">
        <v>736</v>
      </c>
      <c r="B1" s="763"/>
      <c r="C1" s="763"/>
      <c r="D1" s="763"/>
      <c r="E1" s="763"/>
      <c r="F1" s="764"/>
      <c r="G1" s="763"/>
      <c r="H1" s="763"/>
    </row>
    <row r="2" spans="1:8" ht="9.75" customHeight="1" thickBot="1">
      <c r="A2" s="733"/>
      <c r="B2" s="766"/>
      <c r="C2" s="766"/>
      <c r="D2" s="766"/>
      <c r="E2" s="766"/>
      <c r="F2" s="766"/>
      <c r="G2" s="766"/>
      <c r="H2" s="766"/>
    </row>
    <row r="3" spans="1:8" s="773" customFormat="1" ht="16.5" customHeight="1" thickTop="1">
      <c r="A3" s="768" t="s">
        <v>45</v>
      </c>
      <c r="B3" s="769"/>
      <c r="C3" s="770" t="s">
        <v>619</v>
      </c>
      <c r="D3" s="771"/>
      <c r="E3" s="770" t="s">
        <v>620</v>
      </c>
      <c r="F3" s="772"/>
      <c r="G3" s="771" t="s">
        <v>621</v>
      </c>
      <c r="H3" s="771"/>
    </row>
    <row r="4" spans="1:8" s="773" customFormat="1" ht="16.5" customHeight="1">
      <c r="A4" s="165"/>
      <c r="B4" s="774" t="s">
        <v>622</v>
      </c>
      <c r="C4" s="775" t="s">
        <v>737</v>
      </c>
      <c r="D4" s="1687" t="s">
        <v>623</v>
      </c>
      <c r="E4" s="1687" t="s">
        <v>622</v>
      </c>
      <c r="F4" s="1687" t="s">
        <v>623</v>
      </c>
      <c r="G4" s="1687" t="s">
        <v>622</v>
      </c>
      <c r="H4" s="1688" t="s">
        <v>623</v>
      </c>
    </row>
    <row r="5" spans="1:8" s="773" customFormat="1" ht="16.5" customHeight="1">
      <c r="A5" s="776" t="s">
        <v>475</v>
      </c>
      <c r="B5" s="777"/>
      <c r="C5" s="778" t="s">
        <v>624</v>
      </c>
      <c r="D5" s="1389"/>
      <c r="E5" s="1389"/>
      <c r="F5" s="1389"/>
      <c r="G5" s="1389"/>
      <c r="H5" s="1392"/>
    </row>
    <row r="6" spans="1:8" s="783" customFormat="1" ht="19.5" customHeight="1">
      <c r="A6" s="779">
        <v>27</v>
      </c>
      <c r="B6" s="780">
        <v>3329580</v>
      </c>
      <c r="C6" s="781">
        <v>1.18</v>
      </c>
      <c r="D6" s="780">
        <v>19587</v>
      </c>
      <c r="E6" s="781">
        <v>26.85</v>
      </c>
      <c r="F6" s="780">
        <v>525840</v>
      </c>
      <c r="G6" s="781">
        <v>16.42</v>
      </c>
      <c r="H6" s="782">
        <v>321573</v>
      </c>
    </row>
    <row r="7" spans="1:8" s="783" customFormat="1" ht="19.5" customHeight="1">
      <c r="A7" s="774">
        <v>28</v>
      </c>
      <c r="B7" s="19">
        <v>3139845</v>
      </c>
      <c r="C7" s="784">
        <v>1.17</v>
      </c>
      <c r="D7" s="19">
        <v>19802</v>
      </c>
      <c r="E7" s="784">
        <v>26.23</v>
      </c>
      <c r="F7" s="19">
        <v>519421</v>
      </c>
      <c r="G7" s="784">
        <v>16.4</v>
      </c>
      <c r="H7" s="785">
        <v>324783</v>
      </c>
    </row>
    <row r="8" spans="1:8" s="783" customFormat="1" ht="19.5" customHeight="1">
      <c r="A8" s="786">
        <v>29</v>
      </c>
      <c r="B8" s="52">
        <v>2910790</v>
      </c>
      <c r="C8" s="787">
        <f>ROUND((3356713+25023+9022)/B8,2)</f>
        <v>1.16</v>
      </c>
      <c r="D8" s="52">
        <f>ROUND((57857491933+611458415)/B8,0)</f>
        <v>20087</v>
      </c>
      <c r="E8" s="787">
        <f>ROUND(B8/113997,2)</f>
        <v>25.53</v>
      </c>
      <c r="F8" s="52">
        <f>ROUND((57857491933+611458415)/113997,0)</f>
        <v>512899</v>
      </c>
      <c r="G8" s="787">
        <f>ROUND(B8/177680,2)</f>
        <v>16.38</v>
      </c>
      <c r="H8" s="51">
        <f>ROUND((57857491933+611458415)/177680,0)</f>
        <v>329069</v>
      </c>
    </row>
    <row r="9" spans="1:8" s="760" customFormat="1" ht="12.75" customHeight="1">
      <c r="A9" s="29" t="s">
        <v>625</v>
      </c>
      <c r="H9" s="736"/>
    </row>
    <row r="10" s="788" customFormat="1" ht="11.25"/>
    <row r="11" spans="2:4" s="788" customFormat="1" ht="11.25">
      <c r="B11" s="764"/>
      <c r="C11" s="764"/>
      <c r="D11" s="764"/>
    </row>
    <row r="12" s="788" customFormat="1" ht="11.25"/>
    <row r="13" s="788" customFormat="1" ht="11.25"/>
    <row r="14" s="788" customFormat="1" ht="11.25"/>
  </sheetData>
  <sheetProtection/>
  <mergeCells count="5">
    <mergeCell ref="D4:D5"/>
    <mergeCell ref="E4:E5"/>
    <mergeCell ref="F4:F5"/>
    <mergeCell ref="G4:G5"/>
    <mergeCell ref="H4:H5"/>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56.xml><?xml version="1.0" encoding="utf-8"?>
<worksheet xmlns="http://schemas.openxmlformats.org/spreadsheetml/2006/main" xmlns:r="http://schemas.openxmlformats.org/officeDocument/2006/relationships">
  <dimension ref="A1:G22"/>
  <sheetViews>
    <sheetView zoomScalePageLayoutView="0" workbookViewId="0" topLeftCell="A1">
      <selection activeCell="A1" sqref="A1"/>
    </sheetView>
  </sheetViews>
  <sheetFormatPr defaultColWidth="9.140625" defaultRowHeight="15"/>
  <cols>
    <col min="1" max="1" width="12.57421875" style="5" customWidth="1"/>
    <col min="2" max="3" width="13.8515625" style="5" bestFit="1" customWidth="1"/>
    <col min="4" max="4" width="12.7109375" style="5" bestFit="1" customWidth="1"/>
    <col min="5" max="5" width="12.421875" style="5" customWidth="1"/>
    <col min="6" max="6" width="11.421875" style="5" customWidth="1"/>
    <col min="7" max="7" width="12.421875" style="5" customWidth="1"/>
    <col min="8" max="16384" width="9.00390625" style="5" customWidth="1"/>
  </cols>
  <sheetData>
    <row r="1" spans="1:7" ht="15" customHeight="1">
      <c r="A1" s="789" t="s">
        <v>738</v>
      </c>
      <c r="B1" s="790"/>
      <c r="C1" s="788"/>
      <c r="D1" s="790"/>
      <c r="E1" s="790"/>
      <c r="F1" s="790"/>
      <c r="G1" s="790"/>
    </row>
    <row r="2" spans="1:7" ht="4.5" customHeight="1">
      <c r="A2" s="789"/>
      <c r="B2" s="790"/>
      <c r="C2" s="788"/>
      <c r="D2" s="790"/>
      <c r="E2" s="790"/>
      <c r="F2" s="790"/>
      <c r="G2" s="790"/>
    </row>
    <row r="3" spans="1:7" ht="15" customHeight="1" thickBot="1">
      <c r="A3" s="791" t="s">
        <v>626</v>
      </c>
      <c r="B3" s="792"/>
      <c r="C3" s="792"/>
      <c r="D3" s="792"/>
      <c r="E3" s="792"/>
      <c r="F3" s="792"/>
      <c r="G3" s="792"/>
    </row>
    <row r="4" spans="1:7" s="17" customFormat="1" ht="17.25" customHeight="1" thickTop="1">
      <c r="A4" s="793" t="s">
        <v>45</v>
      </c>
      <c r="B4" s="1689" t="s">
        <v>627</v>
      </c>
      <c r="C4" s="794" t="s">
        <v>628</v>
      </c>
      <c r="D4" s="1689" t="s">
        <v>629</v>
      </c>
      <c r="E4" s="795" t="s">
        <v>630</v>
      </c>
      <c r="F4" s="794" t="s">
        <v>631</v>
      </c>
      <c r="G4" s="1690" t="s">
        <v>632</v>
      </c>
    </row>
    <row r="5" spans="1:7" s="17" customFormat="1" ht="17.25" customHeight="1">
      <c r="A5" s="796" t="s">
        <v>475</v>
      </c>
      <c r="B5" s="1389"/>
      <c r="C5" s="797" t="s">
        <v>633</v>
      </c>
      <c r="D5" s="1389"/>
      <c r="E5" s="798" t="s">
        <v>634</v>
      </c>
      <c r="F5" s="797" t="s">
        <v>635</v>
      </c>
      <c r="G5" s="1392"/>
    </row>
    <row r="6" spans="1:7" s="17" customFormat="1" ht="19.5" customHeight="1">
      <c r="A6" s="799">
        <v>27</v>
      </c>
      <c r="B6" s="800">
        <v>54073207</v>
      </c>
      <c r="C6" s="800">
        <v>47661587</v>
      </c>
      <c r="D6" s="800">
        <v>5918059</v>
      </c>
      <c r="E6" s="800">
        <v>3491</v>
      </c>
      <c r="F6" s="801">
        <v>417900</v>
      </c>
      <c r="G6" s="802">
        <v>72170</v>
      </c>
    </row>
    <row r="7" spans="1:7" s="17" customFormat="1" ht="19.5" customHeight="1">
      <c r="A7" s="803">
        <v>28</v>
      </c>
      <c r="B7" s="804">
        <v>51870781</v>
      </c>
      <c r="C7" s="804">
        <v>45279834</v>
      </c>
      <c r="D7" s="804">
        <v>6127679</v>
      </c>
      <c r="E7" s="804">
        <v>3788</v>
      </c>
      <c r="F7" s="805">
        <v>387240</v>
      </c>
      <c r="G7" s="806">
        <v>72240</v>
      </c>
    </row>
    <row r="8" spans="1:7" s="17" customFormat="1" ht="19.5" customHeight="1">
      <c r="A8" s="807">
        <v>29</v>
      </c>
      <c r="B8" s="808">
        <f>SUM(C8:G8)</f>
        <v>48756613</v>
      </c>
      <c r="C8" s="808">
        <f>ROUND((42185920181+427031196)/1000,0)</f>
        <v>42612951</v>
      </c>
      <c r="D8" s="808">
        <f>ROUND((5694717774+86625404)/1000,0)</f>
        <v>5781343</v>
      </c>
      <c r="E8" s="808">
        <f>ROUND((4762444+66506)/1000,0)</f>
        <v>4829</v>
      </c>
      <c r="F8" s="809">
        <f>ROUND(287700000/1000,0)</f>
        <v>287700</v>
      </c>
      <c r="G8" s="810">
        <f>ROUND(69790000/1000,0)</f>
        <v>69790</v>
      </c>
    </row>
    <row r="9" spans="1:7" ht="12" customHeight="1">
      <c r="A9" s="811"/>
      <c r="B9" s="812"/>
      <c r="C9" s="812"/>
      <c r="D9" s="812"/>
      <c r="E9" s="812"/>
      <c r="F9" s="812"/>
      <c r="G9" s="813" t="s">
        <v>636</v>
      </c>
    </row>
    <row r="10" spans="1:7" ht="12.75" customHeight="1">
      <c r="A10" s="814"/>
      <c r="B10" s="815"/>
      <c r="C10" s="815"/>
      <c r="D10" s="815"/>
      <c r="E10" s="815"/>
      <c r="F10" s="815"/>
      <c r="G10" s="815"/>
    </row>
    <row r="11" spans="1:7" ht="15" customHeight="1" thickBot="1">
      <c r="A11" s="791" t="s">
        <v>637</v>
      </c>
      <c r="B11" s="792"/>
      <c r="C11" s="792"/>
      <c r="D11" s="792"/>
      <c r="E11" s="792"/>
      <c r="F11" s="792"/>
      <c r="G11" s="792"/>
    </row>
    <row r="12" spans="1:7" s="17" customFormat="1" ht="17.25" customHeight="1" thickTop="1">
      <c r="A12" s="793" t="s">
        <v>45</v>
      </c>
      <c r="B12" s="1689" t="s">
        <v>638</v>
      </c>
      <c r="C12" s="794" t="s">
        <v>628</v>
      </c>
      <c r="D12" s="1689" t="s">
        <v>629</v>
      </c>
      <c r="E12" s="795" t="s">
        <v>630</v>
      </c>
      <c r="F12" s="794" t="s">
        <v>631</v>
      </c>
      <c r="G12" s="1690" t="s">
        <v>632</v>
      </c>
    </row>
    <row r="13" spans="1:7" s="17" customFormat="1" ht="17.25" customHeight="1">
      <c r="A13" s="796" t="s">
        <v>475</v>
      </c>
      <c r="B13" s="1389"/>
      <c r="C13" s="797" t="s">
        <v>633</v>
      </c>
      <c r="D13" s="1389"/>
      <c r="E13" s="798" t="s">
        <v>634</v>
      </c>
      <c r="F13" s="797" t="s">
        <v>635</v>
      </c>
      <c r="G13" s="1392"/>
    </row>
    <row r="14" spans="1:7" s="17" customFormat="1" ht="19.5" customHeight="1">
      <c r="A14" s="799">
        <v>27</v>
      </c>
      <c r="B14" s="800">
        <v>3439494</v>
      </c>
      <c r="C14" s="800">
        <v>3329580</v>
      </c>
      <c r="D14" s="800">
        <v>107720</v>
      </c>
      <c r="E14" s="800">
        <v>168</v>
      </c>
      <c r="F14" s="801">
        <v>995</v>
      </c>
      <c r="G14" s="802">
        <v>1031</v>
      </c>
    </row>
    <row r="15" spans="1:7" s="17" customFormat="1" ht="19.5" customHeight="1">
      <c r="A15" s="803">
        <v>28</v>
      </c>
      <c r="B15" s="804">
        <v>3247591</v>
      </c>
      <c r="C15" s="804">
        <v>3139845</v>
      </c>
      <c r="D15" s="804">
        <v>105620</v>
      </c>
      <c r="E15" s="804">
        <v>172</v>
      </c>
      <c r="F15" s="805">
        <v>922</v>
      </c>
      <c r="G15" s="806">
        <v>1032</v>
      </c>
    </row>
    <row r="16" spans="1:7" s="17" customFormat="1" ht="19.5" customHeight="1">
      <c r="A16" s="807">
        <v>29</v>
      </c>
      <c r="B16" s="808">
        <f>SUM(C16:G16)</f>
        <v>3015402</v>
      </c>
      <c r="C16" s="808">
        <f>2882294+28496</f>
        <v>2910790</v>
      </c>
      <c r="D16" s="808">
        <f>101857+863</f>
        <v>102720</v>
      </c>
      <c r="E16" s="808">
        <f>208+2</f>
        <v>210</v>
      </c>
      <c r="F16" s="809">
        <v>685</v>
      </c>
      <c r="G16" s="810">
        <v>997</v>
      </c>
    </row>
    <row r="17" spans="1:7" ht="12" customHeight="1">
      <c r="A17" s="29" t="s">
        <v>625</v>
      </c>
      <c r="G17" s="813" t="s">
        <v>639</v>
      </c>
    </row>
    <row r="18" ht="13.5">
      <c r="G18" s="813"/>
    </row>
    <row r="19" ht="13.5">
      <c r="B19" s="764"/>
    </row>
    <row r="22" ht="13.5">
      <c r="B22" s="816"/>
    </row>
  </sheetData>
  <sheetProtection/>
  <mergeCells count="6">
    <mergeCell ref="B4:B5"/>
    <mergeCell ref="D4:D5"/>
    <mergeCell ref="G4:G5"/>
    <mergeCell ref="B12:B13"/>
    <mergeCell ref="D12:D13"/>
    <mergeCell ref="G12:G13"/>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57.xml><?xml version="1.0" encoding="utf-8"?>
<worksheet xmlns="http://schemas.openxmlformats.org/spreadsheetml/2006/main" xmlns:r="http://schemas.openxmlformats.org/officeDocument/2006/relationships">
  <dimension ref="A1:F10"/>
  <sheetViews>
    <sheetView zoomScalePageLayoutView="0" workbookViewId="0" topLeftCell="A1">
      <selection activeCell="A1" sqref="A1"/>
    </sheetView>
  </sheetViews>
  <sheetFormatPr defaultColWidth="9.140625" defaultRowHeight="15"/>
  <cols>
    <col min="1" max="1" width="10.8515625" style="5" customWidth="1"/>
    <col min="2" max="3" width="16.421875" style="5" customWidth="1"/>
    <col min="4" max="4" width="21.8515625" style="5" customWidth="1"/>
    <col min="5" max="5" width="20.28125" style="5" customWidth="1"/>
    <col min="6" max="16384" width="9.00390625" style="5" customWidth="1"/>
  </cols>
  <sheetData>
    <row r="1" spans="1:5" ht="15" customHeight="1">
      <c r="A1" s="817" t="s">
        <v>739</v>
      </c>
      <c r="B1" s="818"/>
      <c r="C1" s="818"/>
      <c r="E1" s="819"/>
    </row>
    <row r="2" spans="1:5" ht="9.75" customHeight="1" thickBot="1">
      <c r="A2" s="817"/>
      <c r="B2" s="820"/>
      <c r="C2" s="820"/>
      <c r="E2" s="821"/>
    </row>
    <row r="3" spans="1:5" s="17" customFormat="1" ht="16.5" customHeight="1" thickTop="1">
      <c r="A3" s="822" t="s">
        <v>720</v>
      </c>
      <c r="B3" s="1691" t="s">
        <v>740</v>
      </c>
      <c r="C3" s="1691" t="s">
        <v>741</v>
      </c>
      <c r="D3" s="1693" t="s">
        <v>742</v>
      </c>
      <c r="E3" s="1695" t="s">
        <v>743</v>
      </c>
    </row>
    <row r="4" spans="1:5" s="17" customFormat="1" ht="16.5" customHeight="1">
      <c r="A4" s="823" t="s">
        <v>744</v>
      </c>
      <c r="B4" s="1692"/>
      <c r="C4" s="1692"/>
      <c r="D4" s="1694"/>
      <c r="E4" s="1696"/>
    </row>
    <row r="5" spans="1:5" s="17" customFormat="1" ht="19.5" customHeight="1">
      <c r="A5" s="824">
        <v>27</v>
      </c>
      <c r="B5" s="825">
        <v>42378</v>
      </c>
      <c r="C5" s="826">
        <v>37.5</v>
      </c>
      <c r="D5" s="780">
        <v>7546339</v>
      </c>
      <c r="E5" s="827">
        <v>46.4</v>
      </c>
    </row>
    <row r="6" spans="1:5" s="17" customFormat="1" ht="19.5" customHeight="1">
      <c r="A6" s="828">
        <v>28</v>
      </c>
      <c r="B6" s="829">
        <v>40212</v>
      </c>
      <c r="C6" s="830">
        <v>37.4</v>
      </c>
      <c r="D6" s="19">
        <v>7453037</v>
      </c>
      <c r="E6" s="831">
        <v>46.1</v>
      </c>
    </row>
    <row r="7" spans="1:5" s="17" customFormat="1" ht="19.5" customHeight="1">
      <c r="A7" s="832">
        <v>29</v>
      </c>
      <c r="B7" s="833">
        <v>38828</v>
      </c>
      <c r="C7" s="834">
        <v>37.7</v>
      </c>
      <c r="D7" s="52">
        <v>7251419</v>
      </c>
      <c r="E7" s="835">
        <v>45</v>
      </c>
    </row>
    <row r="8" spans="1:5" ht="12.75" customHeight="1">
      <c r="A8" s="29" t="s">
        <v>724</v>
      </c>
      <c r="B8" s="836"/>
      <c r="C8" s="836"/>
      <c r="E8" s="1020"/>
    </row>
    <row r="9" spans="4:6" ht="13.5">
      <c r="D9" s="837"/>
      <c r="E9" s="837"/>
      <c r="F9" s="838"/>
    </row>
    <row r="10" ht="13.5">
      <c r="E10" s="97"/>
    </row>
  </sheetData>
  <sheetProtection/>
  <mergeCells count="4">
    <mergeCell ref="B3:B4"/>
    <mergeCell ref="C3:C4"/>
    <mergeCell ref="D3:D4"/>
    <mergeCell ref="E3:E4"/>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58.xml><?xml version="1.0" encoding="utf-8"?>
<worksheet xmlns="http://schemas.openxmlformats.org/spreadsheetml/2006/main" xmlns:r="http://schemas.openxmlformats.org/officeDocument/2006/relationships">
  <dimension ref="A1:J31"/>
  <sheetViews>
    <sheetView zoomScalePageLayoutView="0" workbookViewId="0" topLeftCell="A1">
      <selection activeCell="A1" sqref="A1"/>
    </sheetView>
  </sheetViews>
  <sheetFormatPr defaultColWidth="9.140625" defaultRowHeight="15"/>
  <cols>
    <col min="1" max="1" width="11.421875" style="1" customWidth="1"/>
    <col min="2" max="3" width="10.7109375" style="1" customWidth="1"/>
    <col min="4" max="4" width="9.140625" style="1" customWidth="1"/>
    <col min="5" max="5" width="11.8515625" style="1" customWidth="1"/>
    <col min="6" max="6" width="10.140625" style="1" customWidth="1"/>
    <col min="7" max="7" width="10.421875" style="1" customWidth="1"/>
    <col min="8" max="8" width="12.421875" style="1" customWidth="1"/>
    <col min="9" max="9" width="9.00390625" style="1" customWidth="1"/>
    <col min="10" max="10" width="10.7109375" style="1" bestFit="1" customWidth="1"/>
    <col min="11" max="16384" width="9.00390625" style="1" customWidth="1"/>
  </cols>
  <sheetData>
    <row r="1" ht="15" customHeight="1">
      <c r="A1" s="839" t="s">
        <v>745</v>
      </c>
    </row>
    <row r="2" ht="12.75" customHeight="1">
      <c r="A2" s="839"/>
    </row>
    <row r="3" spans="1:8" s="841" customFormat="1" ht="15" customHeight="1" thickBot="1">
      <c r="A3" s="840" t="s">
        <v>640</v>
      </c>
      <c r="H3" s="842"/>
    </row>
    <row r="4" spans="1:9" s="845" customFormat="1" ht="17.25" customHeight="1" thickTop="1">
      <c r="A4" s="843" t="s">
        <v>641</v>
      </c>
      <c r="B4" s="1699" t="s">
        <v>642</v>
      </c>
      <c r="C4" s="1699" t="s">
        <v>643</v>
      </c>
      <c r="D4" s="1699" t="s">
        <v>644</v>
      </c>
      <c r="E4" s="1700" t="s">
        <v>645</v>
      </c>
      <c r="F4" s="1580"/>
      <c r="G4" s="1578"/>
      <c r="H4" s="1697" t="s">
        <v>646</v>
      </c>
      <c r="I4" s="844"/>
    </row>
    <row r="5" spans="1:9" s="845" customFormat="1" ht="24.75" customHeight="1">
      <c r="A5" s="846" t="s">
        <v>647</v>
      </c>
      <c r="B5" s="1703"/>
      <c r="C5" s="1389"/>
      <c r="D5" s="1389"/>
      <c r="E5" s="540" t="s">
        <v>648</v>
      </c>
      <c r="F5" s="88" t="s">
        <v>649</v>
      </c>
      <c r="G5" s="847" t="s">
        <v>650</v>
      </c>
      <c r="H5" s="1698"/>
      <c r="I5" s="844"/>
    </row>
    <row r="6" spans="1:10" s="840" customFormat="1" ht="16.5" customHeight="1">
      <c r="A6" s="848">
        <v>27</v>
      </c>
      <c r="B6" s="849">
        <v>133576</v>
      </c>
      <c r="C6" s="849">
        <v>60578</v>
      </c>
      <c r="D6" s="850">
        <v>45.4</v>
      </c>
      <c r="E6" s="851">
        <v>12161</v>
      </c>
      <c r="F6" s="849">
        <v>6835</v>
      </c>
      <c r="G6" s="849">
        <v>41532</v>
      </c>
      <c r="H6" s="851">
        <v>35486</v>
      </c>
      <c r="I6" s="852"/>
      <c r="J6" s="853"/>
    </row>
    <row r="7" spans="1:9" s="840" customFormat="1" ht="16.5" customHeight="1">
      <c r="A7" s="848">
        <v>28</v>
      </c>
      <c r="B7" s="849">
        <v>125149</v>
      </c>
      <c r="C7" s="849">
        <v>56394</v>
      </c>
      <c r="D7" s="850">
        <v>45.1</v>
      </c>
      <c r="E7" s="851">
        <v>11783</v>
      </c>
      <c r="F7" s="849">
        <v>6408</v>
      </c>
      <c r="G7" s="849">
        <v>38147</v>
      </c>
      <c r="H7" s="851">
        <v>33070</v>
      </c>
      <c r="I7" s="852"/>
    </row>
    <row r="8" spans="1:9" s="840" customFormat="1" ht="16.5" customHeight="1">
      <c r="A8" s="854">
        <v>29</v>
      </c>
      <c r="B8" s="855">
        <v>118171</v>
      </c>
      <c r="C8" s="855">
        <v>52436</v>
      </c>
      <c r="D8" s="856">
        <v>44.4</v>
      </c>
      <c r="E8" s="857">
        <v>11276</v>
      </c>
      <c r="F8" s="855">
        <v>6059</v>
      </c>
      <c r="G8" s="855">
        <v>35059</v>
      </c>
      <c r="H8" s="857">
        <v>30497</v>
      </c>
      <c r="I8" s="852"/>
    </row>
    <row r="9" spans="1:9" s="859" customFormat="1" ht="4.5" customHeight="1">
      <c r="A9" s="848"/>
      <c r="B9" s="849"/>
      <c r="C9" s="849"/>
      <c r="D9" s="856"/>
      <c r="E9" s="851"/>
      <c r="F9" s="849"/>
      <c r="G9" s="849"/>
      <c r="H9" s="851"/>
      <c r="I9" s="858"/>
    </row>
    <row r="10" spans="1:9" s="859" customFormat="1" ht="16.5" customHeight="1">
      <c r="A10" s="848" t="s">
        <v>651</v>
      </c>
      <c r="B10" s="849">
        <v>10800</v>
      </c>
      <c r="C10" s="849">
        <v>2774</v>
      </c>
      <c r="D10" s="1021">
        <v>25.7</v>
      </c>
      <c r="E10" s="849">
        <v>245</v>
      </c>
      <c r="F10" s="849">
        <v>339</v>
      </c>
      <c r="G10" s="849">
        <v>2185</v>
      </c>
      <c r="H10" s="851">
        <v>1179</v>
      </c>
      <c r="I10" s="858"/>
    </row>
    <row r="11" spans="1:9" s="859" customFormat="1" ht="16.5" customHeight="1">
      <c r="A11" s="848" t="s">
        <v>652</v>
      </c>
      <c r="B11" s="849">
        <v>13599</v>
      </c>
      <c r="C11" s="849">
        <v>3617</v>
      </c>
      <c r="D11" s="1021">
        <v>26.6</v>
      </c>
      <c r="E11" s="849">
        <v>505</v>
      </c>
      <c r="F11" s="849">
        <v>466</v>
      </c>
      <c r="G11" s="849">
        <v>2642</v>
      </c>
      <c r="H11" s="851">
        <v>1781</v>
      </c>
      <c r="I11" s="858"/>
    </row>
    <row r="12" spans="1:9" s="859" customFormat="1" ht="16.5" customHeight="1">
      <c r="A12" s="848" t="s">
        <v>653</v>
      </c>
      <c r="B12" s="849">
        <v>12435</v>
      </c>
      <c r="C12" s="849">
        <v>3936</v>
      </c>
      <c r="D12" s="1021">
        <v>31.7</v>
      </c>
      <c r="E12" s="849">
        <v>684</v>
      </c>
      <c r="F12" s="849">
        <v>519</v>
      </c>
      <c r="G12" s="849">
        <v>2732</v>
      </c>
      <c r="H12" s="851">
        <v>2234</v>
      </c>
      <c r="I12" s="858"/>
    </row>
    <row r="13" spans="1:9" s="859" customFormat="1" ht="16.5" customHeight="1">
      <c r="A13" s="848" t="s">
        <v>654</v>
      </c>
      <c r="B13" s="849">
        <v>10894</v>
      </c>
      <c r="C13" s="849">
        <v>3979</v>
      </c>
      <c r="D13" s="1021">
        <v>36.5</v>
      </c>
      <c r="E13" s="849">
        <v>772</v>
      </c>
      <c r="F13" s="849">
        <v>481</v>
      </c>
      <c r="G13" s="849">
        <v>2723</v>
      </c>
      <c r="H13" s="851">
        <v>2395</v>
      </c>
      <c r="I13" s="858"/>
    </row>
    <row r="14" spans="1:9" s="859" customFormat="1" ht="16.5" customHeight="1">
      <c r="A14" s="848" t="s">
        <v>655</v>
      </c>
      <c r="B14" s="849">
        <v>13676</v>
      </c>
      <c r="C14" s="849">
        <v>5875</v>
      </c>
      <c r="D14" s="1021">
        <v>43</v>
      </c>
      <c r="E14" s="860">
        <v>1304</v>
      </c>
      <c r="F14" s="849">
        <v>719</v>
      </c>
      <c r="G14" s="849">
        <v>3844</v>
      </c>
      <c r="H14" s="851">
        <v>3582</v>
      </c>
      <c r="I14" s="858"/>
    </row>
    <row r="15" spans="1:9" s="859" customFormat="1" ht="16.5" customHeight="1">
      <c r="A15" s="848" t="s">
        <v>656</v>
      </c>
      <c r="B15" s="849">
        <v>27137</v>
      </c>
      <c r="C15" s="849">
        <v>14060</v>
      </c>
      <c r="D15" s="1021">
        <v>51.8</v>
      </c>
      <c r="E15" s="860">
        <v>3407</v>
      </c>
      <c r="F15" s="849">
        <v>1623</v>
      </c>
      <c r="G15" s="849">
        <v>9017</v>
      </c>
      <c r="H15" s="851">
        <v>8520</v>
      </c>
      <c r="I15" s="858"/>
    </row>
    <row r="16" spans="1:9" s="859" customFormat="1" ht="16.5" customHeight="1">
      <c r="A16" s="861" t="s">
        <v>657</v>
      </c>
      <c r="B16" s="862">
        <v>29630</v>
      </c>
      <c r="C16" s="862">
        <v>16369</v>
      </c>
      <c r="D16" s="1022">
        <v>55.2</v>
      </c>
      <c r="E16" s="864">
        <v>3925</v>
      </c>
      <c r="F16" s="862">
        <v>1738</v>
      </c>
      <c r="G16" s="862">
        <v>10700</v>
      </c>
      <c r="H16" s="865">
        <v>9741</v>
      </c>
      <c r="I16" s="858"/>
    </row>
    <row r="17" spans="1:8" ht="12.75" customHeight="1">
      <c r="A17" s="1023"/>
      <c r="B17" s="1023"/>
      <c r="C17" s="1023"/>
      <c r="D17" s="1023"/>
      <c r="E17" s="1023"/>
      <c r="F17" s="1023"/>
      <c r="G17" s="1023"/>
      <c r="H17" s="1024" t="s">
        <v>658</v>
      </c>
    </row>
    <row r="18" spans="3:8" ht="12.75" customHeight="1">
      <c r="C18" s="866"/>
      <c r="E18" s="867"/>
      <c r="F18" s="867"/>
      <c r="H18" s="1024" t="s">
        <v>659</v>
      </c>
    </row>
    <row r="19" s="841" customFormat="1" ht="15" customHeight="1" thickBot="1">
      <c r="A19" s="840" t="s">
        <v>660</v>
      </c>
    </row>
    <row r="20" spans="1:7" s="845" customFormat="1" ht="17.25" customHeight="1" thickTop="1">
      <c r="A20" s="868" t="s">
        <v>327</v>
      </c>
      <c r="B20" s="1699" t="s">
        <v>642</v>
      </c>
      <c r="C20" s="1699" t="s">
        <v>661</v>
      </c>
      <c r="D20" s="1699" t="s">
        <v>662</v>
      </c>
      <c r="E20" s="1700" t="s">
        <v>663</v>
      </c>
      <c r="F20" s="1580"/>
      <c r="G20" s="844"/>
    </row>
    <row r="21" spans="1:7" s="845" customFormat="1" ht="24.75" customHeight="1">
      <c r="A21" s="846" t="s">
        <v>647</v>
      </c>
      <c r="B21" s="1389"/>
      <c r="C21" s="1389"/>
      <c r="D21" s="1389"/>
      <c r="E21" s="869" t="s">
        <v>664</v>
      </c>
      <c r="F21" s="870" t="s">
        <v>665</v>
      </c>
      <c r="G21" s="844"/>
    </row>
    <row r="22" spans="1:7" s="872" customFormat="1" ht="16.5" customHeight="1">
      <c r="A22" s="848">
        <v>27</v>
      </c>
      <c r="B22" s="849">
        <v>3720</v>
      </c>
      <c r="C22" s="849">
        <v>625</v>
      </c>
      <c r="D22" s="850">
        <v>16.8</v>
      </c>
      <c r="E22" s="849">
        <v>161</v>
      </c>
      <c r="F22" s="851">
        <v>464</v>
      </c>
      <c r="G22" s="871"/>
    </row>
    <row r="23" spans="1:7" s="872" customFormat="1" ht="16.5" customHeight="1">
      <c r="A23" s="848">
        <v>28</v>
      </c>
      <c r="B23" s="849">
        <v>3335</v>
      </c>
      <c r="C23" s="849">
        <v>519</v>
      </c>
      <c r="D23" s="850">
        <v>15.6</v>
      </c>
      <c r="E23" s="849">
        <v>143</v>
      </c>
      <c r="F23" s="851">
        <v>376</v>
      </c>
      <c r="G23" s="871"/>
    </row>
    <row r="24" spans="1:7" s="872" customFormat="1" ht="16.5" customHeight="1">
      <c r="A24" s="854">
        <v>29</v>
      </c>
      <c r="B24" s="855">
        <v>3103</v>
      </c>
      <c r="C24" s="855">
        <v>486</v>
      </c>
      <c r="D24" s="856">
        <v>15.7</v>
      </c>
      <c r="E24" s="855">
        <v>132</v>
      </c>
      <c r="F24" s="857">
        <v>354</v>
      </c>
      <c r="G24" s="871"/>
    </row>
    <row r="25" spans="1:7" s="845" customFormat="1" ht="4.5" customHeight="1">
      <c r="A25" s="848"/>
      <c r="B25" s="849"/>
      <c r="C25" s="849"/>
      <c r="D25" s="856"/>
      <c r="E25" s="849"/>
      <c r="F25" s="851"/>
      <c r="G25" s="844"/>
    </row>
    <row r="26" spans="1:7" s="845" customFormat="1" ht="16.5" customHeight="1">
      <c r="A26" s="848" t="s">
        <v>666</v>
      </c>
      <c r="B26" s="849">
        <v>626</v>
      </c>
      <c r="C26" s="849">
        <v>81</v>
      </c>
      <c r="D26" s="850">
        <v>12.9</v>
      </c>
      <c r="E26" s="849">
        <v>46</v>
      </c>
      <c r="F26" s="851">
        <v>35</v>
      </c>
      <c r="G26" s="844"/>
    </row>
    <row r="27" spans="1:7" s="845" customFormat="1" ht="16.5" customHeight="1">
      <c r="A27" s="848" t="s">
        <v>667</v>
      </c>
      <c r="B27" s="849">
        <v>690</v>
      </c>
      <c r="C27" s="849">
        <v>92</v>
      </c>
      <c r="D27" s="850">
        <v>13.3</v>
      </c>
      <c r="E27" s="849">
        <v>45</v>
      </c>
      <c r="F27" s="851">
        <v>47</v>
      </c>
      <c r="G27" s="844"/>
    </row>
    <row r="28" spans="1:7" s="845" customFormat="1" ht="16.5" customHeight="1">
      <c r="A28" s="848" t="s">
        <v>655</v>
      </c>
      <c r="B28" s="849">
        <v>394</v>
      </c>
      <c r="C28" s="849">
        <v>72</v>
      </c>
      <c r="D28" s="850">
        <v>18.3</v>
      </c>
      <c r="E28" s="849">
        <v>41</v>
      </c>
      <c r="F28" s="851">
        <v>31</v>
      </c>
      <c r="G28" s="844"/>
    </row>
    <row r="29" spans="1:7" s="845" customFormat="1" ht="16.5" customHeight="1">
      <c r="A29" s="848" t="s">
        <v>656</v>
      </c>
      <c r="B29" s="849">
        <v>813</v>
      </c>
      <c r="C29" s="849">
        <v>141</v>
      </c>
      <c r="D29" s="850">
        <v>17.3</v>
      </c>
      <c r="E29" s="1701" t="s">
        <v>668</v>
      </c>
      <c r="F29" s="851">
        <v>141</v>
      </c>
      <c r="G29" s="844"/>
    </row>
    <row r="30" spans="1:7" s="845" customFormat="1" ht="16.5" customHeight="1">
      <c r="A30" s="861" t="s">
        <v>657</v>
      </c>
      <c r="B30" s="862">
        <v>580</v>
      </c>
      <c r="C30" s="862">
        <v>100</v>
      </c>
      <c r="D30" s="863">
        <v>17.2</v>
      </c>
      <c r="E30" s="1702"/>
      <c r="F30" s="865">
        <v>100</v>
      </c>
      <c r="G30" s="844"/>
    </row>
    <row r="31" spans="1:8" ht="12.75" customHeight="1">
      <c r="A31" s="873" t="s">
        <v>746</v>
      </c>
      <c r="B31" s="874"/>
      <c r="C31" s="874"/>
      <c r="D31" s="874"/>
      <c r="E31" s="874"/>
      <c r="F31" s="874"/>
      <c r="H31" s="875" t="s">
        <v>747</v>
      </c>
    </row>
  </sheetData>
  <sheetProtection/>
  <mergeCells count="10">
    <mergeCell ref="H4:H5"/>
    <mergeCell ref="B20:B21"/>
    <mergeCell ref="C20:C21"/>
    <mergeCell ref="D20:D21"/>
    <mergeCell ref="E20:F20"/>
    <mergeCell ref="E29:E30"/>
    <mergeCell ref="B4:B5"/>
    <mergeCell ref="C4:C5"/>
    <mergeCell ref="D4:D5"/>
    <mergeCell ref="E4:G4"/>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59.xml><?xml version="1.0" encoding="utf-8"?>
<worksheet xmlns="http://schemas.openxmlformats.org/spreadsheetml/2006/main" xmlns:r="http://schemas.openxmlformats.org/officeDocument/2006/relationships">
  <dimension ref="A1:E12"/>
  <sheetViews>
    <sheetView zoomScalePageLayoutView="0" workbookViewId="0" topLeftCell="A1">
      <selection activeCell="A1" sqref="A1"/>
    </sheetView>
  </sheetViews>
  <sheetFormatPr defaultColWidth="9.140625" defaultRowHeight="15"/>
  <cols>
    <col min="1" max="1" width="16.140625" style="5" customWidth="1"/>
    <col min="2" max="4" width="23.57421875" style="5" customWidth="1"/>
    <col min="5" max="16384" width="9.00390625" style="5" customWidth="1"/>
  </cols>
  <sheetData>
    <row r="1" spans="1:4" ht="15" customHeight="1">
      <c r="A1" s="14" t="s">
        <v>748</v>
      </c>
      <c r="C1" s="97"/>
      <c r="D1" s="876"/>
    </row>
    <row r="2" spans="1:4" s="60" customFormat="1" ht="9.75" customHeight="1" thickBot="1">
      <c r="A2" s="14"/>
      <c r="C2" s="59"/>
      <c r="D2" s="318"/>
    </row>
    <row r="3" spans="1:5" s="17" customFormat="1" ht="16.5" customHeight="1" thickTop="1">
      <c r="A3" s="83" t="s">
        <v>341</v>
      </c>
      <c r="B3" s="1704" t="s">
        <v>669</v>
      </c>
      <c r="C3" s="1705" t="s">
        <v>670</v>
      </c>
      <c r="D3" s="1391" t="s">
        <v>671</v>
      </c>
      <c r="E3" s="169"/>
    </row>
    <row r="4" spans="1:5" s="17" customFormat="1" ht="16.5" customHeight="1">
      <c r="A4" s="205" t="s">
        <v>611</v>
      </c>
      <c r="B4" s="1392"/>
      <c r="C4" s="1389"/>
      <c r="D4" s="1392"/>
      <c r="E4" s="169"/>
    </row>
    <row r="5" spans="1:5" s="17" customFormat="1" ht="19.5" customHeight="1">
      <c r="A5" s="42">
        <v>27</v>
      </c>
      <c r="B5" s="877">
        <v>74872</v>
      </c>
      <c r="C5" s="102">
        <v>606</v>
      </c>
      <c r="D5" s="103">
        <v>74266</v>
      </c>
      <c r="E5" s="169"/>
    </row>
    <row r="6" spans="1:5" s="17" customFormat="1" ht="19.5" customHeight="1">
      <c r="A6" s="46">
        <v>28</v>
      </c>
      <c r="B6" s="878">
        <v>78371</v>
      </c>
      <c r="C6" s="105">
        <v>545</v>
      </c>
      <c r="D6" s="106">
        <v>77826</v>
      </c>
      <c r="E6" s="169"/>
    </row>
    <row r="7" spans="1:5" s="17" customFormat="1" ht="19.5" customHeight="1">
      <c r="A7" s="50">
        <v>29</v>
      </c>
      <c r="B7" s="879">
        <v>81048</v>
      </c>
      <c r="C7" s="880">
        <v>544</v>
      </c>
      <c r="D7" s="881">
        <v>80504</v>
      </c>
      <c r="E7" s="169"/>
    </row>
    <row r="8" spans="1:4" ht="12" customHeight="1">
      <c r="A8" s="29" t="s">
        <v>749</v>
      </c>
      <c r="B8" s="109"/>
      <c r="C8" s="667"/>
      <c r="D8" s="226" t="s">
        <v>672</v>
      </c>
    </row>
    <row r="9" spans="1:4" ht="12" customHeight="1">
      <c r="A9" s="109"/>
      <c r="B9" s="109"/>
      <c r="C9" s="109"/>
      <c r="D9" s="226" t="s">
        <v>750</v>
      </c>
    </row>
    <row r="12" ht="13.5">
      <c r="B12" s="110"/>
    </row>
  </sheetData>
  <sheetProtection/>
  <mergeCells count="3">
    <mergeCell ref="B3:B4"/>
    <mergeCell ref="C3:C4"/>
    <mergeCell ref="D3:D4"/>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K18"/>
  <sheetViews>
    <sheetView zoomScalePageLayoutView="0" workbookViewId="0" topLeftCell="A1">
      <selection activeCell="A1" sqref="A1"/>
    </sheetView>
  </sheetViews>
  <sheetFormatPr defaultColWidth="9.140625" defaultRowHeight="15"/>
  <cols>
    <col min="1" max="6" width="14.140625" style="5" customWidth="1"/>
    <col min="7" max="8" width="10.8515625" style="5" customWidth="1"/>
    <col min="9" max="16384" width="9.00390625" style="5" customWidth="1"/>
  </cols>
  <sheetData>
    <row r="1" spans="1:7" s="1056" customFormat="1" ht="19.5" customHeight="1">
      <c r="A1" s="14" t="s">
        <v>787</v>
      </c>
      <c r="B1" s="1055"/>
      <c r="C1" s="1055"/>
      <c r="D1" s="1055"/>
      <c r="E1" s="1055"/>
      <c r="F1" s="1055"/>
      <c r="G1" s="1055"/>
    </row>
    <row r="2" spans="1:7" s="1056" customFormat="1" ht="9.75" customHeight="1" thickBot="1">
      <c r="A2" s="14"/>
      <c r="B2" s="1055"/>
      <c r="C2" s="1055"/>
      <c r="D2" s="1055"/>
      <c r="E2" s="1055"/>
      <c r="F2" s="1055"/>
      <c r="G2" s="1055"/>
    </row>
    <row r="3" spans="1:7" s="1056" customFormat="1" ht="34.5" customHeight="1" thickTop="1">
      <c r="A3" s="1057" t="s">
        <v>788</v>
      </c>
      <c r="B3" s="1058" t="s">
        <v>789</v>
      </c>
      <c r="C3" s="1058" t="s">
        <v>790</v>
      </c>
      <c r="D3" s="1058" t="s">
        <v>791</v>
      </c>
      <c r="E3" s="1059" t="s">
        <v>792</v>
      </c>
      <c r="F3" s="1059" t="s">
        <v>793</v>
      </c>
      <c r="G3" s="1060" t="s">
        <v>794</v>
      </c>
    </row>
    <row r="4" spans="1:7" s="1056" customFormat="1" ht="12.75" customHeight="1">
      <c r="A4" s="1061" t="s">
        <v>795</v>
      </c>
      <c r="B4" s="1062"/>
      <c r="C4" s="1062"/>
      <c r="D4" s="1062"/>
      <c r="E4" s="1062"/>
      <c r="F4" s="1062"/>
      <c r="G4" s="1063"/>
    </row>
    <row r="5" spans="1:9" s="1056" customFormat="1" ht="21" customHeight="1">
      <c r="A5" s="89">
        <v>27</v>
      </c>
      <c r="B5" s="200">
        <f>SUM(C5:G5)</f>
        <v>2944</v>
      </c>
      <c r="C5" s="200">
        <v>820</v>
      </c>
      <c r="D5" s="200">
        <v>1087</v>
      </c>
      <c r="E5" s="200">
        <v>331</v>
      </c>
      <c r="F5" s="200">
        <v>459</v>
      </c>
      <c r="G5" s="1064">
        <v>247</v>
      </c>
      <c r="I5" s="1065"/>
    </row>
    <row r="6" spans="1:9" s="1056" customFormat="1" ht="21" customHeight="1">
      <c r="A6" s="89">
        <v>28</v>
      </c>
      <c r="B6" s="200">
        <f>SUM(C6:G6)</f>
        <v>3800</v>
      </c>
      <c r="C6" s="200">
        <v>818</v>
      </c>
      <c r="D6" s="200">
        <v>1650</v>
      </c>
      <c r="E6" s="200">
        <v>567</v>
      </c>
      <c r="F6" s="200">
        <v>598</v>
      </c>
      <c r="G6" s="1064">
        <v>167</v>
      </c>
      <c r="I6" s="1065"/>
    </row>
    <row r="7" spans="1:7" s="1056" customFormat="1" ht="21" customHeight="1">
      <c r="A7" s="94">
        <v>29</v>
      </c>
      <c r="B7" s="1053">
        <f>SUM(C7:G7)</f>
        <v>6390</v>
      </c>
      <c r="C7" s="1053">
        <v>1401</v>
      </c>
      <c r="D7" s="1053">
        <v>2562</v>
      </c>
      <c r="E7" s="1053">
        <v>1059</v>
      </c>
      <c r="F7" s="1053">
        <v>1027</v>
      </c>
      <c r="G7" s="1066">
        <v>341</v>
      </c>
    </row>
    <row r="8" spans="1:7" s="1056" customFormat="1" ht="18" customHeight="1">
      <c r="A8" s="324" t="s">
        <v>796</v>
      </c>
      <c r="B8" s="1067"/>
      <c r="C8" s="1067"/>
      <c r="D8" s="1067"/>
      <c r="E8" s="1068"/>
      <c r="F8" s="1067"/>
      <c r="G8" s="82" t="s">
        <v>797</v>
      </c>
    </row>
    <row r="9" spans="1:7" ht="13.5">
      <c r="A9" s="109"/>
      <c r="B9" s="109"/>
      <c r="C9" s="109"/>
      <c r="D9" s="109"/>
      <c r="E9" s="109"/>
      <c r="F9" s="107"/>
      <c r="G9" s="109"/>
    </row>
    <row r="10" ht="13.5">
      <c r="C10" s="110"/>
    </row>
    <row r="14" spans="1:11" s="17" customFormat="1" ht="13.5">
      <c r="A14" s="5"/>
      <c r="B14" s="5"/>
      <c r="C14" s="5"/>
      <c r="D14" s="5"/>
      <c r="E14" s="5"/>
      <c r="F14" s="5"/>
      <c r="G14" s="5"/>
      <c r="H14" s="5"/>
      <c r="I14" s="5"/>
      <c r="J14" s="5"/>
      <c r="K14" s="5"/>
    </row>
    <row r="15" spans="1:11" s="17" customFormat="1" ht="13.5">
      <c r="A15" s="5"/>
      <c r="B15" s="5"/>
      <c r="C15" s="5"/>
      <c r="D15" s="5"/>
      <c r="E15" s="5"/>
      <c r="F15" s="5"/>
      <c r="G15" s="5"/>
      <c r="H15" s="5"/>
      <c r="I15" s="5"/>
      <c r="J15" s="5"/>
      <c r="K15" s="5"/>
    </row>
    <row r="16" spans="1:11" s="17" customFormat="1" ht="13.5">
      <c r="A16" s="5"/>
      <c r="B16" s="5"/>
      <c r="C16" s="5"/>
      <c r="D16" s="5"/>
      <c r="E16" s="5"/>
      <c r="F16" s="5"/>
      <c r="G16" s="5"/>
      <c r="H16" s="5"/>
      <c r="I16" s="5"/>
      <c r="J16" s="5"/>
      <c r="K16" s="5"/>
    </row>
    <row r="17" spans="1:11" s="17" customFormat="1" ht="13.5">
      <c r="A17" s="5"/>
      <c r="B17" s="5"/>
      <c r="C17" s="5"/>
      <c r="D17" s="5"/>
      <c r="E17" s="5"/>
      <c r="F17" s="5"/>
      <c r="G17" s="5"/>
      <c r="H17" s="5"/>
      <c r="I17" s="5"/>
      <c r="J17" s="5"/>
      <c r="K17" s="5"/>
    </row>
    <row r="18" spans="1:11" s="17" customFormat="1" ht="13.5">
      <c r="A18" s="5"/>
      <c r="B18" s="5"/>
      <c r="C18" s="5"/>
      <c r="D18" s="5"/>
      <c r="E18" s="5"/>
      <c r="F18" s="5"/>
      <c r="G18" s="5"/>
      <c r="H18" s="5"/>
      <c r="I18" s="5"/>
      <c r="J18" s="5"/>
      <c r="K18" s="5"/>
    </row>
  </sheetData>
  <sheetProtection/>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60.xml><?xml version="1.0" encoding="utf-8"?>
<worksheet xmlns="http://schemas.openxmlformats.org/spreadsheetml/2006/main" xmlns:r="http://schemas.openxmlformats.org/officeDocument/2006/relationships">
  <dimension ref="A1:D9"/>
  <sheetViews>
    <sheetView zoomScalePageLayoutView="0" workbookViewId="0" topLeftCell="A1">
      <selection activeCell="A1" sqref="A1"/>
    </sheetView>
  </sheetViews>
  <sheetFormatPr defaultColWidth="9.140625" defaultRowHeight="15"/>
  <cols>
    <col min="1" max="3" width="28.57421875" style="325" customWidth="1"/>
    <col min="4" max="4" width="23.57421875" style="325" customWidth="1"/>
    <col min="5" max="16384" width="9.00390625" style="325" customWidth="1"/>
  </cols>
  <sheetData>
    <row r="1" spans="1:3" ht="15" customHeight="1">
      <c r="A1" s="14" t="s">
        <v>751</v>
      </c>
      <c r="C1" s="882"/>
    </row>
    <row r="2" spans="1:3" ht="9.75" customHeight="1" thickBot="1">
      <c r="A2" s="14"/>
      <c r="C2" s="882"/>
    </row>
    <row r="3" spans="1:4" s="344" customFormat="1" ht="13.5" customHeight="1" thickTop="1">
      <c r="A3" s="197" t="s">
        <v>341</v>
      </c>
      <c r="B3" s="1704" t="s">
        <v>673</v>
      </c>
      <c r="C3" s="1391" t="s">
        <v>674</v>
      </c>
      <c r="D3" s="883"/>
    </row>
    <row r="4" spans="1:4" s="344" customFormat="1" ht="13.5" customHeight="1">
      <c r="A4" s="205" t="s">
        <v>611</v>
      </c>
      <c r="B4" s="1392"/>
      <c r="C4" s="1392"/>
      <c r="D4" s="883"/>
    </row>
    <row r="5" spans="1:4" s="344" customFormat="1" ht="19.5" customHeight="1">
      <c r="A5" s="42">
        <v>27</v>
      </c>
      <c r="B5" s="102">
        <v>255360</v>
      </c>
      <c r="C5" s="103">
        <v>3648</v>
      </c>
      <c r="D5" s="883"/>
    </row>
    <row r="6" spans="1:4" s="344" customFormat="1" ht="19.5" customHeight="1">
      <c r="A6" s="46">
        <v>28</v>
      </c>
      <c r="B6" s="105">
        <v>255430</v>
      </c>
      <c r="C6" s="106">
        <v>3649</v>
      </c>
      <c r="D6" s="883"/>
    </row>
    <row r="7" spans="1:4" s="344" customFormat="1" ht="19.5" customHeight="1">
      <c r="A7" s="50">
        <v>29</v>
      </c>
      <c r="B7" s="880">
        <v>286020</v>
      </c>
      <c r="C7" s="881">
        <v>4086</v>
      </c>
      <c r="D7" s="883"/>
    </row>
    <row r="8" spans="1:3" ht="12.75" customHeight="1">
      <c r="A8" s="324" t="s">
        <v>752</v>
      </c>
      <c r="B8" s="138"/>
      <c r="C8" s="138"/>
    </row>
    <row r="9" ht="13.5">
      <c r="A9" s="324"/>
    </row>
  </sheetData>
  <sheetProtection/>
  <mergeCells count="2">
    <mergeCell ref="B3:B4"/>
    <mergeCell ref="C3:C4"/>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61.xml><?xml version="1.0" encoding="utf-8"?>
<worksheet xmlns="http://schemas.openxmlformats.org/spreadsheetml/2006/main" xmlns:r="http://schemas.openxmlformats.org/officeDocument/2006/relationships">
  <dimension ref="A1:F17"/>
  <sheetViews>
    <sheetView zoomScalePageLayoutView="0" workbookViewId="0" topLeftCell="A1">
      <selection activeCell="A1" sqref="A1"/>
    </sheetView>
  </sheetViews>
  <sheetFormatPr defaultColWidth="9.140625" defaultRowHeight="15"/>
  <cols>
    <col min="1" max="1" width="12.00390625" style="325" customWidth="1"/>
    <col min="2" max="6" width="15.00390625" style="325" customWidth="1"/>
    <col min="7" max="16384" width="9.00390625" style="325" customWidth="1"/>
  </cols>
  <sheetData>
    <row r="1" spans="1:6" ht="15" customHeight="1">
      <c r="A1" s="14" t="s">
        <v>753</v>
      </c>
      <c r="B1" s="882"/>
      <c r="C1" s="882"/>
      <c r="D1" s="882"/>
      <c r="E1" s="882"/>
      <c r="F1" s="882"/>
    </row>
    <row r="2" spans="1:6" ht="9.75" customHeight="1" thickBot="1">
      <c r="A2" s="14"/>
      <c r="B2" s="882"/>
      <c r="C2" s="882"/>
      <c r="D2" s="882"/>
      <c r="E2" s="882"/>
      <c r="F2" s="882"/>
    </row>
    <row r="3" spans="1:6" s="344" customFormat="1" ht="16.5" customHeight="1" thickTop="1">
      <c r="A3" s="83" t="s">
        <v>45</v>
      </c>
      <c r="B3" s="1390" t="s">
        <v>675</v>
      </c>
      <c r="C3" s="1390" t="s">
        <v>622</v>
      </c>
      <c r="D3" s="884" t="s">
        <v>676</v>
      </c>
      <c r="E3" s="1620" t="s">
        <v>677</v>
      </c>
      <c r="F3" s="1580"/>
    </row>
    <row r="4" spans="1:6" s="344" customFormat="1" ht="16.5" customHeight="1">
      <c r="A4" s="205" t="s">
        <v>475</v>
      </c>
      <c r="B4" s="1389"/>
      <c r="C4" s="1389"/>
      <c r="D4" s="519" t="s">
        <v>678</v>
      </c>
      <c r="E4" s="519" t="s">
        <v>622</v>
      </c>
      <c r="F4" s="520" t="s">
        <v>678</v>
      </c>
    </row>
    <row r="5" spans="1:6" s="344" customFormat="1" ht="19.5" customHeight="1">
      <c r="A5" s="42">
        <v>27</v>
      </c>
      <c r="B5" s="885">
        <v>64083444</v>
      </c>
      <c r="C5" s="446">
        <v>2657456</v>
      </c>
      <c r="D5" s="446">
        <v>24115</v>
      </c>
      <c r="E5" s="886">
        <v>35.49</v>
      </c>
      <c r="F5" s="887">
        <v>855907</v>
      </c>
    </row>
    <row r="6" spans="1:6" s="344" customFormat="1" ht="19.5" customHeight="1">
      <c r="A6" s="46">
        <v>28</v>
      </c>
      <c r="B6" s="888">
        <v>66556723</v>
      </c>
      <c r="C6" s="66">
        <v>2773609</v>
      </c>
      <c r="D6" s="66">
        <v>23996</v>
      </c>
      <c r="E6" s="889">
        <v>35.39</v>
      </c>
      <c r="F6" s="471">
        <v>849252</v>
      </c>
    </row>
    <row r="7" spans="1:6" s="344" customFormat="1" ht="19.5" customHeight="1">
      <c r="A7" s="50">
        <v>29</v>
      </c>
      <c r="B7" s="890">
        <v>70523854</v>
      </c>
      <c r="C7" s="891">
        <v>2888044</v>
      </c>
      <c r="D7" s="891">
        <v>24419</v>
      </c>
      <c r="E7" s="892">
        <v>35.63</v>
      </c>
      <c r="F7" s="893">
        <v>870149</v>
      </c>
    </row>
    <row r="8" spans="1:6" ht="12.75" customHeight="1">
      <c r="A8" s="29" t="s">
        <v>679</v>
      </c>
      <c r="E8" s="334"/>
      <c r="F8" s="226" t="s">
        <v>754</v>
      </c>
    </row>
    <row r="10" ht="13.5">
      <c r="A10" s="894"/>
    </row>
    <row r="12" ht="13.5">
      <c r="C12" s="895"/>
    </row>
    <row r="17" spans="2:6" ht="13.5">
      <c r="B17" s="896"/>
      <c r="C17" s="896"/>
      <c r="D17" s="896"/>
      <c r="F17" s="896"/>
    </row>
  </sheetData>
  <sheetProtection/>
  <mergeCells count="3">
    <mergeCell ref="B3:B4"/>
    <mergeCell ref="C3:C4"/>
    <mergeCell ref="E3:F3"/>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62.xml><?xml version="1.0" encoding="utf-8"?>
<worksheet xmlns="http://schemas.openxmlformats.org/spreadsheetml/2006/main" xmlns:r="http://schemas.openxmlformats.org/officeDocument/2006/relationships">
  <dimension ref="A1:K16"/>
  <sheetViews>
    <sheetView zoomScalePageLayoutView="0" workbookViewId="0" topLeftCell="A1">
      <selection activeCell="A1" sqref="A1"/>
    </sheetView>
  </sheetViews>
  <sheetFormatPr defaultColWidth="9.140625" defaultRowHeight="15"/>
  <cols>
    <col min="1" max="1" width="5.8515625" style="5" customWidth="1"/>
    <col min="2" max="3" width="10.421875" style="5" bestFit="1" customWidth="1"/>
    <col min="4" max="4" width="7.140625" style="5" customWidth="1"/>
    <col min="5" max="6" width="10.421875" style="5" bestFit="1" customWidth="1"/>
    <col min="7" max="7" width="7.140625" style="5" customWidth="1"/>
    <col min="8" max="8" width="8.421875" style="5" customWidth="1"/>
    <col min="9" max="9" width="8.8515625" style="5" customWidth="1"/>
    <col min="10" max="10" width="7.140625" style="5" customWidth="1"/>
    <col min="11" max="11" width="12.57421875" style="5" customWidth="1"/>
    <col min="12" max="16384" width="9.00390625" style="5" customWidth="1"/>
  </cols>
  <sheetData>
    <row r="1" spans="1:10" ht="15" customHeight="1">
      <c r="A1" s="897" t="s">
        <v>755</v>
      </c>
      <c r="B1" s="731"/>
      <c r="C1" s="731"/>
      <c r="D1" s="731"/>
      <c r="E1" s="732"/>
      <c r="F1" s="732"/>
      <c r="G1" s="732"/>
      <c r="H1" s="732"/>
      <c r="I1" s="732"/>
      <c r="J1" s="732"/>
    </row>
    <row r="2" spans="1:10" ht="9.75" customHeight="1" thickBot="1">
      <c r="A2" s="733"/>
      <c r="B2" s="734"/>
      <c r="C2" s="734"/>
      <c r="D2" s="734"/>
      <c r="E2" s="735"/>
      <c r="F2" s="735"/>
      <c r="G2" s="735"/>
      <c r="H2" s="735"/>
      <c r="I2" s="735"/>
      <c r="J2" s="735"/>
    </row>
    <row r="3" spans="1:10" s="60" customFormat="1" ht="18" customHeight="1" thickTop="1">
      <c r="A3" s="736" t="s">
        <v>756</v>
      </c>
      <c r="B3" s="737" t="s">
        <v>680</v>
      </c>
      <c r="C3" s="738"/>
      <c r="D3" s="738"/>
      <c r="E3" s="737" t="s">
        <v>681</v>
      </c>
      <c r="F3" s="738"/>
      <c r="G3" s="739"/>
      <c r="H3" s="737" t="s">
        <v>682</v>
      </c>
      <c r="I3" s="738"/>
      <c r="J3" s="738"/>
    </row>
    <row r="4" spans="1:11" s="60" customFormat="1" ht="21.75" customHeight="1">
      <c r="A4" s="741" t="s">
        <v>722</v>
      </c>
      <c r="B4" s="742" t="s">
        <v>730</v>
      </c>
      <c r="C4" s="743" t="s">
        <v>731</v>
      </c>
      <c r="D4" s="898" t="s">
        <v>757</v>
      </c>
      <c r="E4" s="743" t="s">
        <v>758</v>
      </c>
      <c r="F4" s="744" t="s">
        <v>734</v>
      </c>
      <c r="G4" s="898" t="s">
        <v>757</v>
      </c>
      <c r="H4" s="743" t="s">
        <v>758</v>
      </c>
      <c r="I4" s="744" t="s">
        <v>734</v>
      </c>
      <c r="J4" s="899" t="s">
        <v>757</v>
      </c>
      <c r="K4" s="59"/>
    </row>
    <row r="5" spans="1:10" s="60" customFormat="1" ht="19.5" customHeight="1">
      <c r="A5" s="746">
        <v>27</v>
      </c>
      <c r="B5" s="900">
        <v>5117816</v>
      </c>
      <c r="C5" s="900">
        <v>4942986</v>
      </c>
      <c r="D5" s="901">
        <v>96.58</v>
      </c>
      <c r="E5" s="900">
        <v>4974418</v>
      </c>
      <c r="F5" s="900">
        <v>4896091</v>
      </c>
      <c r="G5" s="902">
        <v>98.43</v>
      </c>
      <c r="H5" s="900">
        <v>143398</v>
      </c>
      <c r="I5" s="900">
        <v>46896</v>
      </c>
      <c r="J5" s="1025">
        <v>32.7</v>
      </c>
    </row>
    <row r="6" spans="1:10" s="60" customFormat="1" ht="19.5" customHeight="1">
      <c r="A6" s="751">
        <v>28</v>
      </c>
      <c r="B6" s="903">
        <v>5416243</v>
      </c>
      <c r="C6" s="903">
        <v>5259080</v>
      </c>
      <c r="D6" s="1026">
        <v>97.1</v>
      </c>
      <c r="E6" s="903">
        <v>5273875</v>
      </c>
      <c r="F6" s="903">
        <v>5196583</v>
      </c>
      <c r="G6" s="904">
        <v>98.53</v>
      </c>
      <c r="H6" s="903">
        <v>142368</v>
      </c>
      <c r="I6" s="903">
        <v>62497</v>
      </c>
      <c r="J6" s="905">
        <v>43.9</v>
      </c>
    </row>
    <row r="7" spans="1:10" s="60" customFormat="1" ht="19.5" customHeight="1">
      <c r="A7" s="906">
        <v>29</v>
      </c>
      <c r="B7" s="907">
        <v>5721927</v>
      </c>
      <c r="C7" s="907">
        <v>5569369</v>
      </c>
      <c r="D7" s="908">
        <v>97.33</v>
      </c>
      <c r="E7" s="907">
        <v>5585411</v>
      </c>
      <c r="F7" s="907">
        <v>5512609</v>
      </c>
      <c r="G7" s="1027">
        <v>98.7</v>
      </c>
      <c r="H7" s="907">
        <v>136516</v>
      </c>
      <c r="I7" s="907">
        <v>56760</v>
      </c>
      <c r="J7" s="908">
        <v>41.58</v>
      </c>
    </row>
    <row r="8" spans="1:10" ht="12" customHeight="1">
      <c r="A8" s="909" t="s">
        <v>759</v>
      </c>
      <c r="B8" s="910"/>
      <c r="C8" s="910"/>
      <c r="D8" s="910"/>
      <c r="E8" s="910"/>
      <c r="F8" s="910"/>
      <c r="G8" s="910"/>
      <c r="H8" s="910"/>
      <c r="I8" s="910"/>
      <c r="J8" s="911" t="s">
        <v>683</v>
      </c>
    </row>
    <row r="9" spans="1:11" ht="13.5">
      <c r="A9" s="912"/>
      <c r="B9" s="912"/>
      <c r="C9" s="912"/>
      <c r="D9" s="913"/>
      <c r="E9" s="914"/>
      <c r="F9" s="912"/>
      <c r="G9" s="909"/>
      <c r="H9" s="912"/>
      <c r="I9" s="912"/>
      <c r="J9" s="915"/>
      <c r="K9" s="916"/>
    </row>
    <row r="10" spans="2:10" ht="13.5">
      <c r="B10" s="917"/>
      <c r="E10" s="918"/>
      <c r="J10" s="226"/>
    </row>
    <row r="12" ht="13.5">
      <c r="C12" s="816"/>
    </row>
    <row r="16" ht="13.5">
      <c r="K16" s="919"/>
    </row>
  </sheetData>
  <sheetProtection/>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63.xml><?xml version="1.0" encoding="utf-8"?>
<worksheet xmlns="http://schemas.openxmlformats.org/spreadsheetml/2006/main" xmlns:r="http://schemas.openxmlformats.org/officeDocument/2006/relationships">
  <dimension ref="A1:J12"/>
  <sheetViews>
    <sheetView zoomScalePageLayoutView="0" workbookViewId="0" topLeftCell="A1">
      <selection activeCell="A1" sqref="A1"/>
    </sheetView>
  </sheetViews>
  <sheetFormatPr defaultColWidth="9.140625" defaultRowHeight="15"/>
  <cols>
    <col min="1" max="8" width="10.8515625" style="325" customWidth="1"/>
    <col min="9" max="16384" width="9.00390625" style="325" customWidth="1"/>
  </cols>
  <sheetData>
    <row r="1" spans="1:8" ht="15" customHeight="1">
      <c r="A1" s="14" t="s">
        <v>760</v>
      </c>
      <c r="B1" s="882"/>
      <c r="C1" s="882"/>
      <c r="D1" s="882"/>
      <c r="E1" s="882"/>
      <c r="F1" s="882"/>
      <c r="G1" s="882"/>
      <c r="H1" s="876"/>
    </row>
    <row r="2" spans="1:8" ht="9.75" customHeight="1" thickBot="1">
      <c r="A2" s="14"/>
      <c r="B2" s="882"/>
      <c r="C2" s="882"/>
      <c r="D2" s="882"/>
      <c r="E2" s="882"/>
      <c r="F2" s="882"/>
      <c r="G2" s="882"/>
      <c r="H2" s="876"/>
    </row>
    <row r="3" spans="1:10" s="344" customFormat="1" ht="17.25" customHeight="1" thickTop="1">
      <c r="A3" s="197" t="s">
        <v>341</v>
      </c>
      <c r="B3" s="1390" t="s">
        <v>348</v>
      </c>
      <c r="C3" s="1706" t="s">
        <v>684</v>
      </c>
      <c r="D3" s="1707"/>
      <c r="E3" s="1620" t="s">
        <v>685</v>
      </c>
      <c r="F3" s="1580"/>
      <c r="G3" s="1580"/>
      <c r="H3" s="1580"/>
      <c r="I3" s="883"/>
      <c r="J3" s="883"/>
    </row>
    <row r="4" spans="1:10" s="344" customFormat="1" ht="17.25" customHeight="1">
      <c r="A4" s="165"/>
      <c r="B4" s="1636"/>
      <c r="C4" s="1708" t="s">
        <v>686</v>
      </c>
      <c r="D4" s="1709"/>
      <c r="E4" s="1613" t="s">
        <v>687</v>
      </c>
      <c r="F4" s="1614"/>
      <c r="G4" s="1613" t="s">
        <v>688</v>
      </c>
      <c r="H4" s="1710"/>
      <c r="I4" s="883"/>
      <c r="J4" s="883"/>
    </row>
    <row r="5" spans="1:10" s="344" customFormat="1" ht="17.25" customHeight="1">
      <c r="A5" s="205" t="s">
        <v>744</v>
      </c>
      <c r="B5" s="1389"/>
      <c r="C5" s="25" t="s">
        <v>689</v>
      </c>
      <c r="D5" s="519" t="s">
        <v>690</v>
      </c>
      <c r="E5" s="41" t="s">
        <v>689</v>
      </c>
      <c r="F5" s="519" t="s">
        <v>690</v>
      </c>
      <c r="G5" s="41" t="s">
        <v>689</v>
      </c>
      <c r="H5" s="520" t="s">
        <v>761</v>
      </c>
      <c r="I5" s="883"/>
      <c r="J5" s="883"/>
    </row>
    <row r="6" spans="1:10" s="344" customFormat="1" ht="19.5" customHeight="1">
      <c r="A6" s="42">
        <v>27</v>
      </c>
      <c r="B6" s="825">
        <v>74872</v>
      </c>
      <c r="C6" s="825">
        <v>51212</v>
      </c>
      <c r="D6" s="920">
        <v>68.4</v>
      </c>
      <c r="E6" s="825">
        <v>10612</v>
      </c>
      <c r="F6" s="920">
        <v>14.2</v>
      </c>
      <c r="G6" s="825">
        <v>13048</v>
      </c>
      <c r="H6" s="921">
        <v>17.4</v>
      </c>
      <c r="I6" s="883"/>
      <c r="J6" s="883"/>
    </row>
    <row r="7" spans="1:10" s="344" customFormat="1" ht="19.5" customHeight="1">
      <c r="A7" s="46">
        <v>28</v>
      </c>
      <c r="B7" s="829">
        <v>78371</v>
      </c>
      <c r="C7" s="829">
        <v>54520</v>
      </c>
      <c r="D7" s="922">
        <v>69.6</v>
      </c>
      <c r="E7" s="829">
        <v>10712</v>
      </c>
      <c r="F7" s="922">
        <v>13.7</v>
      </c>
      <c r="G7" s="829">
        <v>13139</v>
      </c>
      <c r="H7" s="923">
        <v>16.8</v>
      </c>
      <c r="I7" s="883"/>
      <c r="J7" s="883"/>
    </row>
    <row r="8" spans="1:10" s="344" customFormat="1" ht="19.5" customHeight="1">
      <c r="A8" s="50">
        <v>29</v>
      </c>
      <c r="B8" s="879">
        <v>81048</v>
      </c>
      <c r="C8" s="833">
        <v>57304</v>
      </c>
      <c r="D8" s="924">
        <v>70.7</v>
      </c>
      <c r="E8" s="833">
        <v>10151</v>
      </c>
      <c r="F8" s="924">
        <v>12.5</v>
      </c>
      <c r="G8" s="833">
        <v>13593</v>
      </c>
      <c r="H8" s="925">
        <v>16.8</v>
      </c>
      <c r="I8" s="883"/>
      <c r="J8" s="883"/>
    </row>
    <row r="9" spans="1:8" ht="12.75" customHeight="1">
      <c r="A9" s="29" t="s">
        <v>749</v>
      </c>
      <c r="B9" s="882"/>
      <c r="C9" s="882"/>
      <c r="D9" s="926"/>
      <c r="E9" s="882"/>
      <c r="F9" s="927"/>
      <c r="G9" s="882"/>
      <c r="H9" s="226" t="s">
        <v>691</v>
      </c>
    </row>
    <row r="12" spans="2:3" ht="13.5">
      <c r="B12" s="928"/>
      <c r="C12" s="928"/>
    </row>
  </sheetData>
  <sheetProtection/>
  <mergeCells count="6">
    <mergeCell ref="B3:B5"/>
    <mergeCell ref="C3:D3"/>
    <mergeCell ref="E3:H3"/>
    <mergeCell ref="C4:D4"/>
    <mergeCell ref="E4:F4"/>
    <mergeCell ref="G4:H4"/>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64.xml><?xml version="1.0" encoding="utf-8"?>
<worksheet xmlns="http://schemas.openxmlformats.org/spreadsheetml/2006/main" xmlns:r="http://schemas.openxmlformats.org/officeDocument/2006/relationships">
  <dimension ref="A1:H9"/>
  <sheetViews>
    <sheetView zoomScalePageLayoutView="0" workbookViewId="0" topLeftCell="A1">
      <selection activeCell="A1" sqref="A1"/>
    </sheetView>
  </sheetViews>
  <sheetFormatPr defaultColWidth="9.140625" defaultRowHeight="15"/>
  <cols>
    <col min="1" max="1" width="21.421875" style="5" customWidth="1"/>
    <col min="2" max="4" width="21.8515625" style="5" customWidth="1"/>
    <col min="5" max="8" width="11.57421875" style="5" customWidth="1"/>
    <col min="9" max="16384" width="9.00390625" style="5" customWidth="1"/>
  </cols>
  <sheetData>
    <row r="1" spans="1:8" ht="15" customHeight="1">
      <c r="A1" s="14" t="s">
        <v>762</v>
      </c>
      <c r="C1" s="97"/>
      <c r="D1" s="97"/>
      <c r="E1" s="97"/>
      <c r="F1" s="97"/>
      <c r="G1" s="97"/>
      <c r="H1" s="97"/>
    </row>
    <row r="2" spans="1:8" ht="9.75" customHeight="1" thickBot="1">
      <c r="A2" s="14"/>
      <c r="C2" s="97"/>
      <c r="D2" s="97"/>
      <c r="E2" s="97"/>
      <c r="F2" s="97"/>
      <c r="G2" s="97"/>
      <c r="H2" s="97"/>
    </row>
    <row r="3" spans="1:7" s="17" customFormat="1" ht="14.25" customHeight="1" thickTop="1">
      <c r="A3" s="197" t="s">
        <v>341</v>
      </c>
      <c r="B3" s="1390" t="s">
        <v>692</v>
      </c>
      <c r="C3" s="1711" t="s">
        <v>693</v>
      </c>
      <c r="D3" s="1713" t="s">
        <v>694</v>
      </c>
      <c r="E3" s="89"/>
      <c r="F3" s="89"/>
      <c r="G3" s="89"/>
    </row>
    <row r="4" spans="1:7" s="17" customFormat="1" ht="12">
      <c r="A4" s="205" t="s">
        <v>611</v>
      </c>
      <c r="B4" s="1389"/>
      <c r="C4" s="1712"/>
      <c r="D4" s="1714"/>
      <c r="E4" s="89"/>
      <c r="F4" s="89"/>
      <c r="G4" s="89"/>
    </row>
    <row r="5" spans="1:7" s="17" customFormat="1" ht="19.5" customHeight="1">
      <c r="A5" s="42">
        <v>27</v>
      </c>
      <c r="B5" s="929">
        <v>69132</v>
      </c>
      <c r="C5" s="929">
        <v>38485</v>
      </c>
      <c r="D5" s="930">
        <v>55.67</v>
      </c>
      <c r="E5" s="931"/>
      <c r="F5" s="931"/>
      <c r="G5" s="932"/>
    </row>
    <row r="6" spans="1:7" s="17" customFormat="1" ht="19.5" customHeight="1">
      <c r="A6" s="46">
        <v>28</v>
      </c>
      <c r="B6" s="933">
        <v>72660</v>
      </c>
      <c r="C6" s="933">
        <v>39455</v>
      </c>
      <c r="D6" s="934">
        <v>54.3</v>
      </c>
      <c r="E6" s="931"/>
      <c r="F6" s="931"/>
      <c r="G6" s="932"/>
    </row>
    <row r="7" spans="1:7" s="17" customFormat="1" ht="19.5" customHeight="1">
      <c r="A7" s="50">
        <v>29</v>
      </c>
      <c r="B7" s="935">
        <v>75964</v>
      </c>
      <c r="C7" s="935">
        <v>41302</v>
      </c>
      <c r="D7" s="936">
        <v>54.37</v>
      </c>
      <c r="E7" s="931"/>
      <c r="F7" s="931"/>
      <c r="G7" s="932"/>
    </row>
    <row r="8" ht="12" customHeight="1">
      <c r="A8" s="29" t="s">
        <v>763</v>
      </c>
    </row>
    <row r="9" ht="13.5">
      <c r="A9" s="29" t="s">
        <v>695</v>
      </c>
    </row>
  </sheetData>
  <sheetProtection/>
  <mergeCells count="3">
    <mergeCell ref="B3:B4"/>
    <mergeCell ref="C3:C4"/>
    <mergeCell ref="D3:D4"/>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65.xml><?xml version="1.0" encoding="utf-8"?>
<worksheet xmlns="http://schemas.openxmlformats.org/spreadsheetml/2006/main" xmlns:r="http://schemas.openxmlformats.org/officeDocument/2006/relationships">
  <dimension ref="A1:F40"/>
  <sheetViews>
    <sheetView zoomScalePageLayoutView="0" workbookViewId="0" topLeftCell="A1">
      <selection activeCell="A1" sqref="A1"/>
    </sheetView>
  </sheetViews>
  <sheetFormatPr defaultColWidth="9.140625" defaultRowHeight="15"/>
  <cols>
    <col min="1" max="1" width="14.421875" style="938" customWidth="1"/>
    <col min="2" max="2" width="14.57421875" style="939" customWidth="1"/>
    <col min="3" max="6" width="14.421875" style="939" customWidth="1"/>
    <col min="7" max="16384" width="9.00390625" style="939" customWidth="1"/>
  </cols>
  <sheetData>
    <row r="1" spans="1:5" ht="15" customHeight="1">
      <c r="A1" s="937" t="s">
        <v>764</v>
      </c>
      <c r="B1" s="938"/>
      <c r="C1" s="938"/>
      <c r="D1" s="938"/>
      <c r="E1" s="938"/>
    </row>
    <row r="2" spans="1:6" ht="12.75" customHeight="1" thickBot="1">
      <c r="A2" s="940"/>
      <c r="B2" s="941"/>
      <c r="C2" s="941"/>
      <c r="D2" s="941"/>
      <c r="E2" s="941"/>
      <c r="F2" s="942" t="s">
        <v>765</v>
      </c>
    </row>
    <row r="3" spans="1:6" s="947" customFormat="1" ht="15.75" customHeight="1" thickTop="1">
      <c r="A3" s="943" t="s">
        <v>756</v>
      </c>
      <c r="B3" s="1715" t="s">
        <v>696</v>
      </c>
      <c r="C3" s="944" t="s">
        <v>697</v>
      </c>
      <c r="D3" s="945"/>
      <c r="E3" s="1715" t="s">
        <v>766</v>
      </c>
      <c r="F3" s="946" t="s">
        <v>698</v>
      </c>
    </row>
    <row r="4" spans="1:6" s="947" customFormat="1" ht="13.5" customHeight="1">
      <c r="A4" s="948" t="s">
        <v>767</v>
      </c>
      <c r="B4" s="1716"/>
      <c r="C4" s="949" t="s">
        <v>699</v>
      </c>
      <c r="D4" s="950" t="s">
        <v>700</v>
      </c>
      <c r="E4" s="1716"/>
      <c r="F4" s="951" t="s">
        <v>701</v>
      </c>
    </row>
    <row r="5" spans="1:6" s="955" customFormat="1" ht="19.5" customHeight="1">
      <c r="A5" s="952">
        <v>28</v>
      </c>
      <c r="B5" s="953">
        <v>150622</v>
      </c>
      <c r="C5" s="953">
        <v>106086</v>
      </c>
      <c r="D5" s="953">
        <v>1241</v>
      </c>
      <c r="E5" s="953">
        <v>43295</v>
      </c>
      <c r="F5" s="954">
        <v>3700</v>
      </c>
    </row>
    <row r="6" spans="1:6" s="955" customFormat="1" ht="19.5" customHeight="1">
      <c r="A6" s="956">
        <v>29</v>
      </c>
      <c r="B6" s="957">
        <v>142666</v>
      </c>
      <c r="C6" s="957">
        <v>98747</v>
      </c>
      <c r="D6" s="957">
        <v>1187</v>
      </c>
      <c r="E6" s="957">
        <v>42732</v>
      </c>
      <c r="F6" s="958">
        <v>3478</v>
      </c>
    </row>
    <row r="7" spans="1:6" s="955" customFormat="1" ht="19.5" customHeight="1">
      <c r="A7" s="959">
        <v>30</v>
      </c>
      <c r="B7" s="960">
        <v>138105</v>
      </c>
      <c r="C7" s="960">
        <v>94289</v>
      </c>
      <c r="D7" s="960">
        <v>1067</v>
      </c>
      <c r="E7" s="960">
        <v>42749</v>
      </c>
      <c r="F7" s="961">
        <v>3392</v>
      </c>
    </row>
    <row r="8" spans="1:6" s="962" customFormat="1" ht="12" customHeight="1">
      <c r="A8" s="29" t="s">
        <v>768</v>
      </c>
      <c r="D8" s="963"/>
      <c r="E8" s="963"/>
      <c r="F8" s="964" t="s">
        <v>702</v>
      </c>
    </row>
    <row r="9" spans="1:6" s="962" customFormat="1" ht="13.5" customHeight="1">
      <c r="A9" s="965"/>
      <c r="B9" s="966"/>
      <c r="F9" s="964"/>
    </row>
    <row r="10" s="962" customFormat="1" ht="13.5" customHeight="1">
      <c r="A10" s="965"/>
    </row>
    <row r="11" s="966" customFormat="1" ht="13.5" customHeight="1">
      <c r="A11" s="967"/>
    </row>
    <row r="12" s="966" customFormat="1" ht="13.5" customHeight="1">
      <c r="A12" s="967"/>
    </row>
    <row r="13" s="966" customFormat="1" ht="13.5" customHeight="1">
      <c r="A13" s="967"/>
    </row>
    <row r="14" s="966" customFormat="1" ht="13.5" customHeight="1">
      <c r="A14" s="967"/>
    </row>
    <row r="15" s="966" customFormat="1" ht="13.5" customHeight="1">
      <c r="A15" s="967"/>
    </row>
    <row r="16" s="966" customFormat="1" ht="13.5" customHeight="1">
      <c r="A16" s="967"/>
    </row>
    <row r="17" s="966" customFormat="1" ht="13.5" customHeight="1">
      <c r="A17" s="967"/>
    </row>
    <row r="18" s="966" customFormat="1" ht="13.5" customHeight="1">
      <c r="A18" s="967"/>
    </row>
    <row r="19" s="966" customFormat="1" ht="13.5" customHeight="1">
      <c r="A19" s="967"/>
    </row>
    <row r="20" s="966" customFormat="1" ht="13.5" customHeight="1">
      <c r="A20" s="967"/>
    </row>
    <row r="21" s="966" customFormat="1" ht="13.5" customHeight="1">
      <c r="A21" s="967"/>
    </row>
    <row r="22" s="966" customFormat="1" ht="13.5" customHeight="1">
      <c r="A22" s="967"/>
    </row>
    <row r="23" s="966" customFormat="1" ht="13.5" customHeight="1">
      <c r="A23" s="967"/>
    </row>
    <row r="24" s="966" customFormat="1" ht="13.5" customHeight="1">
      <c r="A24" s="967"/>
    </row>
    <row r="25" s="966" customFormat="1" ht="13.5" customHeight="1">
      <c r="A25" s="967"/>
    </row>
    <row r="26" s="966" customFormat="1" ht="13.5" customHeight="1">
      <c r="A26" s="967"/>
    </row>
    <row r="27" s="966" customFormat="1" ht="13.5" customHeight="1">
      <c r="A27" s="967"/>
    </row>
    <row r="28" s="966" customFormat="1" ht="13.5" customHeight="1">
      <c r="A28" s="967"/>
    </row>
    <row r="29" ht="18" customHeight="1"/>
    <row r="30" ht="18" customHeight="1">
      <c r="A30" s="939"/>
    </row>
    <row r="31" ht="18" customHeight="1">
      <c r="A31" s="939"/>
    </row>
    <row r="32" ht="18" customHeight="1">
      <c r="A32" s="939"/>
    </row>
    <row r="33" ht="18" customHeight="1">
      <c r="A33" s="939"/>
    </row>
    <row r="34" ht="18" customHeight="1">
      <c r="A34" s="939"/>
    </row>
    <row r="35" ht="18" customHeight="1">
      <c r="A35" s="939"/>
    </row>
    <row r="36" ht="18" customHeight="1">
      <c r="A36" s="939"/>
    </row>
    <row r="37" ht="18" customHeight="1">
      <c r="A37" s="939"/>
    </row>
    <row r="38" ht="18" customHeight="1">
      <c r="A38" s="939"/>
    </row>
    <row r="39" ht="18" customHeight="1">
      <c r="A39" s="939"/>
    </row>
    <row r="40" ht="18" customHeight="1">
      <c r="A40" s="939"/>
    </row>
  </sheetData>
  <sheetProtection/>
  <mergeCells count="2">
    <mergeCell ref="B3:B4"/>
    <mergeCell ref="E3:E4"/>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66.xml><?xml version="1.0" encoding="utf-8"?>
<worksheet xmlns="http://schemas.openxmlformats.org/spreadsheetml/2006/main" xmlns:r="http://schemas.openxmlformats.org/officeDocument/2006/relationships">
  <dimension ref="A1:L36"/>
  <sheetViews>
    <sheetView zoomScalePageLayoutView="0" workbookViewId="0" topLeftCell="A1">
      <selection activeCell="A1" sqref="A1"/>
    </sheetView>
  </sheetViews>
  <sheetFormatPr defaultColWidth="9.8515625" defaultRowHeight="15"/>
  <cols>
    <col min="1" max="1" width="8.57421875" style="938" customWidth="1"/>
    <col min="2" max="3" width="10.421875" style="939" bestFit="1" customWidth="1"/>
    <col min="4" max="16384" width="9.8515625" style="939" customWidth="1"/>
  </cols>
  <sheetData>
    <row r="1" s="968" customFormat="1" ht="15" customHeight="1">
      <c r="A1" s="937" t="s">
        <v>769</v>
      </c>
    </row>
    <row r="2" spans="1:10" ht="9.75" customHeight="1" thickBot="1">
      <c r="A2" s="937"/>
      <c r="B2" s="938"/>
      <c r="C2" s="938"/>
      <c r="D2" s="938"/>
      <c r="E2" s="938"/>
      <c r="F2" s="938"/>
      <c r="G2" s="938"/>
      <c r="H2" s="938"/>
      <c r="I2" s="938"/>
      <c r="J2" s="938"/>
    </row>
    <row r="3" spans="1:11" s="966" customFormat="1" ht="13.5" customHeight="1" thickTop="1">
      <c r="A3" s="969" t="s">
        <v>45</v>
      </c>
      <c r="B3" s="970"/>
      <c r="C3" s="1720" t="s">
        <v>703</v>
      </c>
      <c r="D3" s="1723" t="s">
        <v>704</v>
      </c>
      <c r="E3" s="1720" t="s">
        <v>705</v>
      </c>
      <c r="F3" s="1720" t="s">
        <v>706</v>
      </c>
      <c r="G3" s="1723" t="s">
        <v>707</v>
      </c>
      <c r="H3" s="1720" t="s">
        <v>708</v>
      </c>
      <c r="I3" s="970"/>
      <c r="J3" s="1717" t="s">
        <v>709</v>
      </c>
      <c r="K3" s="967"/>
    </row>
    <row r="4" spans="1:11" s="966" customFormat="1" ht="13.5" customHeight="1">
      <c r="A4" s="971"/>
      <c r="B4" s="972" t="s">
        <v>61</v>
      </c>
      <c r="C4" s="1721"/>
      <c r="D4" s="1724"/>
      <c r="E4" s="1721"/>
      <c r="F4" s="1721"/>
      <c r="G4" s="1724"/>
      <c r="H4" s="1721"/>
      <c r="I4" s="972" t="s">
        <v>710</v>
      </c>
      <c r="J4" s="1718"/>
      <c r="K4" s="967"/>
    </row>
    <row r="5" spans="1:11" s="966" customFormat="1" ht="13.5" customHeight="1">
      <c r="A5" s="973" t="s">
        <v>475</v>
      </c>
      <c r="B5" s="974"/>
      <c r="C5" s="1722"/>
      <c r="D5" s="1725"/>
      <c r="E5" s="1722"/>
      <c r="F5" s="1722"/>
      <c r="G5" s="1725"/>
      <c r="H5" s="1722"/>
      <c r="I5" s="974"/>
      <c r="J5" s="1719"/>
      <c r="K5" s="967"/>
    </row>
    <row r="6" spans="1:11" s="979" customFormat="1" ht="19.5" customHeight="1">
      <c r="A6" s="975">
        <v>27</v>
      </c>
      <c r="B6" s="976">
        <v>149936</v>
      </c>
      <c r="C6" s="976">
        <v>141169</v>
      </c>
      <c r="D6" s="976">
        <v>3605</v>
      </c>
      <c r="E6" s="976">
        <v>2051</v>
      </c>
      <c r="F6" s="976">
        <v>2428</v>
      </c>
      <c r="G6" s="976">
        <v>244</v>
      </c>
      <c r="H6" s="976">
        <v>230</v>
      </c>
      <c r="I6" s="976">
        <v>96</v>
      </c>
      <c r="J6" s="977">
        <v>113</v>
      </c>
      <c r="K6" s="978"/>
    </row>
    <row r="7" spans="1:11" s="979" customFormat="1" ht="19.5" customHeight="1">
      <c r="A7" s="980">
        <v>28</v>
      </c>
      <c r="B7" s="981">
        <v>151596</v>
      </c>
      <c r="C7" s="981">
        <v>143577</v>
      </c>
      <c r="D7" s="981">
        <v>3131</v>
      </c>
      <c r="E7" s="981">
        <v>1778</v>
      </c>
      <c r="F7" s="981">
        <v>2494</v>
      </c>
      <c r="G7" s="981">
        <v>223</v>
      </c>
      <c r="H7" s="981">
        <v>234</v>
      </c>
      <c r="I7" s="981">
        <v>89</v>
      </c>
      <c r="J7" s="982">
        <v>70</v>
      </c>
      <c r="K7" s="978"/>
    </row>
    <row r="8" spans="1:12" s="979" customFormat="1" ht="19.5" customHeight="1">
      <c r="A8" s="983">
        <v>29</v>
      </c>
      <c r="B8" s="984">
        <v>157431</v>
      </c>
      <c r="C8" s="1028">
        <v>150123</v>
      </c>
      <c r="D8" s="1028">
        <v>2709</v>
      </c>
      <c r="E8" s="1028">
        <v>1488</v>
      </c>
      <c r="F8" s="1028">
        <v>2512</v>
      </c>
      <c r="G8" s="1028">
        <v>207</v>
      </c>
      <c r="H8" s="984">
        <v>227</v>
      </c>
      <c r="I8" s="984">
        <v>79</v>
      </c>
      <c r="J8" s="985">
        <v>86</v>
      </c>
      <c r="K8" s="978"/>
      <c r="L8" s="986"/>
    </row>
    <row r="9" spans="1:10" s="962" customFormat="1" ht="12" customHeight="1">
      <c r="A9" s="29" t="s">
        <v>711</v>
      </c>
      <c r="J9" s="964" t="s">
        <v>712</v>
      </c>
    </row>
    <row r="10" spans="1:10" s="962" customFormat="1" ht="12" customHeight="1">
      <c r="A10" s="29" t="s">
        <v>487</v>
      </c>
      <c r="J10" s="964" t="s">
        <v>713</v>
      </c>
    </row>
    <row r="11" spans="1:10" s="962" customFormat="1" ht="13.5" customHeight="1">
      <c r="A11" s="965"/>
      <c r="J11" s="964"/>
    </row>
    <row r="12" spans="1:7" s="966" customFormat="1" ht="13.5" customHeight="1">
      <c r="A12" s="987"/>
      <c r="D12" s="988"/>
      <c r="E12" s="988"/>
      <c r="F12" s="988"/>
      <c r="G12" s="988"/>
    </row>
    <row r="13" s="966" customFormat="1" ht="13.5" customHeight="1">
      <c r="A13" s="967"/>
    </row>
    <row r="14" s="966" customFormat="1" ht="13.5" customHeight="1">
      <c r="A14" s="967"/>
    </row>
    <row r="15" spans="1:9" s="966" customFormat="1" ht="13.5" customHeight="1">
      <c r="A15" s="967"/>
      <c r="I15" s="989"/>
    </row>
    <row r="16" s="966" customFormat="1" ht="13.5" customHeight="1">
      <c r="A16" s="967"/>
    </row>
    <row r="17" s="966" customFormat="1" ht="13.5" customHeight="1">
      <c r="A17" s="967"/>
    </row>
    <row r="18" s="966" customFormat="1" ht="13.5" customHeight="1">
      <c r="A18" s="967"/>
    </row>
    <row r="19" s="966" customFormat="1" ht="13.5" customHeight="1">
      <c r="A19" s="967"/>
    </row>
    <row r="20" s="966" customFormat="1" ht="13.5" customHeight="1">
      <c r="A20" s="967"/>
    </row>
    <row r="21" s="966" customFormat="1" ht="13.5" customHeight="1">
      <c r="A21" s="967"/>
    </row>
    <row r="22" s="966" customFormat="1" ht="13.5" customHeight="1">
      <c r="A22" s="967"/>
    </row>
    <row r="23" s="966" customFormat="1" ht="13.5" customHeight="1">
      <c r="A23" s="967"/>
    </row>
    <row r="24" s="966" customFormat="1" ht="13.5" customHeight="1">
      <c r="A24" s="967"/>
    </row>
    <row r="25" ht="18" customHeight="1"/>
    <row r="26" ht="18" customHeight="1"/>
    <row r="27" ht="18" customHeight="1"/>
    <row r="28" ht="18" customHeight="1"/>
    <row r="29" ht="18" customHeight="1"/>
    <row r="30" ht="18" customHeight="1">
      <c r="A30" s="939"/>
    </row>
    <row r="31" ht="18" customHeight="1">
      <c r="A31" s="939"/>
    </row>
    <row r="32" ht="18" customHeight="1">
      <c r="A32" s="939"/>
    </row>
    <row r="33" ht="18" customHeight="1">
      <c r="A33" s="939"/>
    </row>
    <row r="34" ht="18" customHeight="1">
      <c r="A34" s="939"/>
    </row>
    <row r="35" ht="18" customHeight="1">
      <c r="A35" s="939"/>
    </row>
    <row r="36" ht="18" customHeight="1">
      <c r="A36" s="939"/>
    </row>
  </sheetData>
  <sheetProtection/>
  <mergeCells count="7">
    <mergeCell ref="J3:J5"/>
    <mergeCell ref="C3:C5"/>
    <mergeCell ref="D3:D5"/>
    <mergeCell ref="E3:E5"/>
    <mergeCell ref="F3:F5"/>
    <mergeCell ref="G3:G5"/>
    <mergeCell ref="H3:H5"/>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67.xml><?xml version="1.0" encoding="utf-8"?>
<worksheet xmlns="http://schemas.openxmlformats.org/spreadsheetml/2006/main" xmlns:r="http://schemas.openxmlformats.org/officeDocument/2006/relationships">
  <dimension ref="A1:C30"/>
  <sheetViews>
    <sheetView zoomScalePageLayoutView="0" workbookViewId="0" topLeftCell="A1">
      <selection activeCell="A1" sqref="A1"/>
    </sheetView>
  </sheetViews>
  <sheetFormatPr defaultColWidth="9.140625" defaultRowHeight="15"/>
  <cols>
    <col min="1" max="1" width="28.8515625" style="938" customWidth="1"/>
    <col min="2" max="3" width="29.140625" style="939" customWidth="1"/>
    <col min="4" max="16384" width="9.00390625" style="939" customWidth="1"/>
  </cols>
  <sheetData>
    <row r="1" s="968" customFormat="1" ht="15" customHeight="1">
      <c r="A1" s="937" t="s">
        <v>770</v>
      </c>
    </row>
    <row r="2" spans="1:3" ht="9.75" customHeight="1" thickBot="1">
      <c r="A2" s="937"/>
      <c r="B2" s="938"/>
      <c r="C2" s="938"/>
    </row>
    <row r="3" spans="1:3" s="947" customFormat="1" ht="16.5" customHeight="1" thickTop="1">
      <c r="A3" s="990" t="s">
        <v>45</v>
      </c>
      <c r="B3" s="991" t="s">
        <v>714</v>
      </c>
      <c r="C3" s="1726" t="s">
        <v>715</v>
      </c>
    </row>
    <row r="4" spans="1:3" s="947" customFormat="1" ht="16.5" customHeight="1">
      <c r="A4" s="948" t="s">
        <v>475</v>
      </c>
      <c r="B4" s="992" t="s">
        <v>716</v>
      </c>
      <c r="C4" s="1392"/>
    </row>
    <row r="5" spans="1:3" s="955" customFormat="1" ht="19.5" customHeight="1">
      <c r="A5" s="952">
        <v>27</v>
      </c>
      <c r="B5" s="993">
        <v>5051</v>
      </c>
      <c r="C5" s="994">
        <v>3</v>
      </c>
    </row>
    <row r="6" spans="1:3" s="955" customFormat="1" ht="19.5" customHeight="1">
      <c r="A6" s="956">
        <v>28</v>
      </c>
      <c r="B6" s="995">
        <v>5088</v>
      </c>
      <c r="C6" s="996">
        <v>1</v>
      </c>
    </row>
    <row r="7" spans="1:3" s="955" customFormat="1" ht="19.5" customHeight="1">
      <c r="A7" s="959">
        <v>29</v>
      </c>
      <c r="B7" s="1028">
        <v>5184</v>
      </c>
      <c r="C7" s="985">
        <v>1</v>
      </c>
    </row>
    <row r="8" spans="1:3" s="962" customFormat="1" ht="12" customHeight="1">
      <c r="A8" s="29" t="s">
        <v>1303</v>
      </c>
      <c r="C8" s="964"/>
    </row>
    <row r="9" s="966" customFormat="1" ht="12" customHeight="1">
      <c r="A9" s="29" t="s">
        <v>487</v>
      </c>
    </row>
    <row r="10" s="966" customFormat="1" ht="24" customHeight="1">
      <c r="A10" s="987"/>
    </row>
    <row r="11" s="966" customFormat="1" ht="13.5" customHeight="1">
      <c r="B11" s="988"/>
    </row>
    <row r="12" s="966" customFormat="1" ht="13.5" customHeight="1">
      <c r="A12" s="967"/>
    </row>
    <row r="13" s="966" customFormat="1" ht="13.5" customHeight="1">
      <c r="A13" s="967"/>
    </row>
    <row r="14" s="966" customFormat="1" ht="13.5" customHeight="1">
      <c r="A14" s="967"/>
    </row>
    <row r="15" s="966" customFormat="1" ht="13.5" customHeight="1">
      <c r="A15" s="967"/>
    </row>
    <row r="16" s="966" customFormat="1" ht="13.5" customHeight="1">
      <c r="A16" s="967"/>
    </row>
    <row r="17" s="966" customFormat="1" ht="13.5" customHeight="1">
      <c r="A17" s="967"/>
    </row>
    <row r="18" s="966" customFormat="1" ht="13.5" customHeight="1">
      <c r="A18" s="967"/>
    </row>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c r="A30" s="939"/>
    </row>
  </sheetData>
  <sheetProtection/>
  <mergeCells count="1">
    <mergeCell ref="C3:C4"/>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68.xml><?xml version="1.0" encoding="utf-8"?>
<worksheet xmlns="http://schemas.openxmlformats.org/spreadsheetml/2006/main" xmlns:r="http://schemas.openxmlformats.org/officeDocument/2006/relationships">
  <dimension ref="A1:D41"/>
  <sheetViews>
    <sheetView zoomScalePageLayoutView="0" workbookViewId="0" topLeftCell="A1">
      <selection activeCell="A1" sqref="A1"/>
    </sheetView>
  </sheetViews>
  <sheetFormatPr defaultColWidth="9.140625" defaultRowHeight="15"/>
  <cols>
    <col min="1" max="1" width="22.140625" style="938" customWidth="1"/>
    <col min="2" max="4" width="21.57421875" style="939" customWidth="1"/>
    <col min="5" max="16384" width="9.00390625" style="939" customWidth="1"/>
  </cols>
  <sheetData>
    <row r="1" s="968" customFormat="1" ht="15" customHeight="1">
      <c r="A1" s="937" t="s">
        <v>771</v>
      </c>
    </row>
    <row r="2" spans="1:4" ht="9.75" customHeight="1" thickBot="1">
      <c r="A2" s="937"/>
      <c r="B2" s="938"/>
      <c r="C2" s="938"/>
      <c r="D2" s="938"/>
    </row>
    <row r="3" spans="1:4" s="947" customFormat="1" ht="16.5" customHeight="1" thickTop="1">
      <c r="A3" s="990" t="s">
        <v>756</v>
      </c>
      <c r="B3" s="997"/>
      <c r="C3" s="998" t="s">
        <v>772</v>
      </c>
      <c r="D3" s="999"/>
    </row>
    <row r="4" spans="1:4" s="947" customFormat="1" ht="16.5" customHeight="1">
      <c r="A4" s="1000" t="s">
        <v>722</v>
      </c>
      <c r="B4" s="949" t="s">
        <v>773</v>
      </c>
      <c r="C4" s="950" t="s">
        <v>774</v>
      </c>
      <c r="D4" s="1001" t="s">
        <v>775</v>
      </c>
    </row>
    <row r="5" spans="1:4" s="955" customFormat="1" ht="19.5" customHeight="1">
      <c r="A5" s="952">
        <v>27</v>
      </c>
      <c r="B5" s="976">
        <v>34497</v>
      </c>
      <c r="C5" s="953">
        <v>8663</v>
      </c>
      <c r="D5" s="954">
        <v>25834</v>
      </c>
    </row>
    <row r="6" spans="1:4" s="955" customFormat="1" ht="19.5" customHeight="1">
      <c r="A6" s="956">
        <v>28</v>
      </c>
      <c r="B6" s="981">
        <v>34485</v>
      </c>
      <c r="C6" s="957">
        <v>8600</v>
      </c>
      <c r="D6" s="958">
        <v>25885</v>
      </c>
    </row>
    <row r="7" spans="1:4" s="955" customFormat="1" ht="19.5" customHeight="1">
      <c r="A7" s="959">
        <v>29</v>
      </c>
      <c r="B7" s="1002">
        <v>34344</v>
      </c>
      <c r="C7" s="960">
        <v>8597</v>
      </c>
      <c r="D7" s="961">
        <v>25747</v>
      </c>
    </row>
    <row r="8" spans="1:4" s="962" customFormat="1" ht="12.75" customHeight="1">
      <c r="A8" s="965" t="s">
        <v>717</v>
      </c>
      <c r="D8" s="942"/>
    </row>
    <row r="9" s="966" customFormat="1" ht="13.5" customHeight="1">
      <c r="A9" s="967"/>
    </row>
    <row r="10" s="966" customFormat="1" ht="13.5" customHeight="1">
      <c r="A10" s="967"/>
    </row>
    <row r="11" s="966" customFormat="1" ht="13.5" customHeight="1">
      <c r="A11" s="967"/>
    </row>
    <row r="12" s="966" customFormat="1" ht="13.5" customHeight="1">
      <c r="A12" s="967"/>
    </row>
    <row r="13" s="966" customFormat="1" ht="13.5" customHeight="1">
      <c r="A13" s="967"/>
    </row>
    <row r="14" s="966" customFormat="1" ht="13.5" customHeight="1">
      <c r="A14" s="967"/>
    </row>
    <row r="15" s="966" customFormat="1" ht="13.5" customHeight="1">
      <c r="A15" s="967"/>
    </row>
    <row r="16" s="966" customFormat="1" ht="13.5" customHeight="1">
      <c r="A16" s="967"/>
    </row>
    <row r="17" s="966" customFormat="1" ht="13.5" customHeight="1">
      <c r="A17" s="967"/>
    </row>
    <row r="18" s="966" customFormat="1" ht="13.5" customHeight="1">
      <c r="A18" s="967"/>
    </row>
    <row r="19" s="966" customFormat="1" ht="13.5" customHeight="1">
      <c r="A19" s="967"/>
    </row>
    <row r="20" s="966" customFormat="1" ht="13.5" customHeight="1">
      <c r="A20" s="967"/>
    </row>
    <row r="21" s="966" customFormat="1" ht="13.5" customHeight="1">
      <c r="A21" s="967"/>
    </row>
    <row r="22" s="966" customFormat="1" ht="13.5" customHeight="1">
      <c r="A22" s="967"/>
    </row>
    <row r="23" s="966" customFormat="1" ht="13.5" customHeight="1">
      <c r="A23" s="967"/>
    </row>
    <row r="24" s="966" customFormat="1" ht="13.5" customHeight="1">
      <c r="A24" s="967"/>
    </row>
    <row r="25" s="966" customFormat="1" ht="13.5" customHeight="1">
      <c r="A25" s="967"/>
    </row>
    <row r="26" s="966" customFormat="1" ht="13.5" customHeight="1">
      <c r="A26" s="967"/>
    </row>
    <row r="27" s="966" customFormat="1" ht="13.5" customHeight="1">
      <c r="A27" s="967"/>
    </row>
    <row r="28" s="966" customFormat="1" ht="13.5" customHeight="1">
      <c r="A28" s="967"/>
    </row>
    <row r="29" s="966" customFormat="1" ht="13.5" customHeight="1">
      <c r="A29" s="967"/>
    </row>
    <row r="30" ht="18" customHeight="1">
      <c r="A30" s="939"/>
    </row>
    <row r="31" ht="18" customHeight="1">
      <c r="A31" s="939"/>
    </row>
    <row r="32" ht="18" customHeight="1">
      <c r="A32" s="939"/>
    </row>
    <row r="33" ht="18" customHeight="1">
      <c r="A33" s="939"/>
    </row>
    <row r="34" ht="18" customHeight="1">
      <c r="A34" s="939"/>
    </row>
    <row r="35" ht="18" customHeight="1">
      <c r="A35" s="939"/>
    </row>
    <row r="36" ht="18" customHeight="1">
      <c r="A36" s="939"/>
    </row>
    <row r="37" ht="18" customHeight="1">
      <c r="A37" s="939"/>
    </row>
    <row r="38" ht="18" customHeight="1">
      <c r="A38" s="939"/>
    </row>
    <row r="39" ht="18" customHeight="1">
      <c r="A39" s="939"/>
    </row>
    <row r="40" ht="18" customHeight="1">
      <c r="A40" s="939"/>
    </row>
    <row r="41" ht="18" customHeight="1">
      <c r="A41" s="939"/>
    </row>
  </sheetData>
  <sheetProtection/>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D18"/>
  <sheetViews>
    <sheetView zoomScalePageLayoutView="0" workbookViewId="0" topLeftCell="A1">
      <selection activeCell="A1" sqref="A1"/>
    </sheetView>
  </sheetViews>
  <sheetFormatPr defaultColWidth="9.140625" defaultRowHeight="15"/>
  <cols>
    <col min="1" max="3" width="28.57421875" style="132" customWidth="1"/>
    <col min="4" max="4" width="1.421875" style="132" customWidth="1"/>
    <col min="5" max="16384" width="9.00390625" style="132" customWidth="1"/>
  </cols>
  <sheetData>
    <row r="1" spans="1:3" s="113" customFormat="1" ht="15" customHeight="1">
      <c r="A1" s="58" t="s">
        <v>798</v>
      </c>
      <c r="B1" s="111"/>
      <c r="C1" s="112"/>
    </row>
    <row r="2" spans="1:4" s="117" customFormat="1" ht="12.75" customHeight="1" thickBot="1">
      <c r="A2" s="61"/>
      <c r="B2" s="114"/>
      <c r="C2" s="115" t="s">
        <v>799</v>
      </c>
      <c r="D2" s="116"/>
    </row>
    <row r="3" spans="1:3" s="119" customFormat="1" ht="12.75" thickTop="1">
      <c r="A3" s="118" t="s">
        <v>45</v>
      </c>
      <c r="B3" s="1401" t="s">
        <v>77</v>
      </c>
      <c r="C3" s="1402" t="s">
        <v>78</v>
      </c>
    </row>
    <row r="4" spans="1:3" s="119" customFormat="1" ht="12">
      <c r="A4" s="120" t="s">
        <v>79</v>
      </c>
      <c r="B4" s="1389"/>
      <c r="C4" s="1392"/>
    </row>
    <row r="5" spans="1:3" s="119" customFormat="1" ht="18" customHeight="1">
      <c r="A5" s="121">
        <v>28</v>
      </c>
      <c r="B5" s="122">
        <v>142</v>
      </c>
      <c r="C5" s="123">
        <v>212</v>
      </c>
    </row>
    <row r="6" spans="1:3" s="119" customFormat="1" ht="18" customHeight="1">
      <c r="A6" s="124">
        <v>29</v>
      </c>
      <c r="B6" s="125">
        <v>135</v>
      </c>
      <c r="C6" s="126">
        <v>203</v>
      </c>
    </row>
    <row r="7" spans="1:3" s="119" customFormat="1" ht="18" customHeight="1">
      <c r="A7" s="127">
        <v>30</v>
      </c>
      <c r="B7" s="128">
        <v>131</v>
      </c>
      <c r="C7" s="129">
        <v>195</v>
      </c>
    </row>
    <row r="8" spans="1:3" ht="12.75" customHeight="1">
      <c r="A8" s="130" t="s">
        <v>80</v>
      </c>
      <c r="B8" s="130"/>
      <c r="C8" s="131"/>
    </row>
    <row r="9" spans="1:3" ht="13.5">
      <c r="A9" s="133"/>
      <c r="B9" s="133"/>
      <c r="C9" s="133"/>
    </row>
    <row r="10" spans="1:3" ht="13.5">
      <c r="A10" s="133"/>
      <c r="B10" s="133"/>
      <c r="C10" s="133"/>
    </row>
    <row r="11" spans="1:3" ht="13.5">
      <c r="A11" s="134"/>
      <c r="B11" s="134"/>
      <c r="C11" s="134"/>
    </row>
    <row r="12" spans="1:3" ht="13.5">
      <c r="A12" s="134"/>
      <c r="B12" s="134"/>
      <c r="C12" s="134"/>
    </row>
    <row r="13" spans="1:3" ht="13.5">
      <c r="A13" s="134"/>
      <c r="B13" s="134"/>
      <c r="C13" s="134"/>
    </row>
    <row r="14" spans="1:3" ht="13.5">
      <c r="A14" s="134"/>
      <c r="B14" s="135"/>
      <c r="C14" s="135"/>
    </row>
    <row r="15" spans="1:3" ht="13.5">
      <c r="A15" s="134"/>
      <c r="B15" s="134"/>
      <c r="C15" s="134"/>
    </row>
    <row r="16" spans="1:3" ht="13.5">
      <c r="A16" s="133"/>
      <c r="B16" s="133"/>
      <c r="C16" s="133"/>
    </row>
    <row r="17" spans="1:3" ht="13.5">
      <c r="A17" s="133"/>
      <c r="B17" s="133"/>
      <c r="C17" s="133"/>
    </row>
    <row r="18" spans="1:3" ht="13.5">
      <c r="A18" s="133"/>
      <c r="B18" s="133"/>
      <c r="C18" s="133"/>
    </row>
  </sheetData>
  <sheetProtection/>
  <mergeCells count="2">
    <mergeCell ref="B3:B4"/>
    <mergeCell ref="C3:C4"/>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R8"/>
  <sheetViews>
    <sheetView zoomScalePageLayoutView="0" workbookViewId="0" topLeftCell="A1">
      <selection activeCell="A1" sqref="A1"/>
    </sheetView>
  </sheetViews>
  <sheetFormatPr defaultColWidth="9.140625" defaultRowHeight="15"/>
  <cols>
    <col min="1" max="1" width="5.140625" style="5" customWidth="1"/>
    <col min="2" max="2" width="7.57421875" style="5" bestFit="1" customWidth="1"/>
    <col min="3" max="3" width="4.421875" style="5" customWidth="1"/>
    <col min="4" max="4" width="4.28125" style="5" customWidth="1"/>
    <col min="5" max="6" width="4.421875" style="5" customWidth="1"/>
    <col min="7" max="7" width="5.8515625" style="5" customWidth="1"/>
    <col min="8" max="8" width="7.57421875" style="5" customWidth="1"/>
    <col min="9" max="9" width="4.421875" style="5" customWidth="1"/>
    <col min="10" max="10" width="5.8515625" style="5" customWidth="1"/>
    <col min="11" max="12" width="5.7109375" style="5" customWidth="1"/>
    <col min="13" max="13" width="5.28125" style="5" customWidth="1"/>
    <col min="14" max="14" width="4.7109375" style="5" customWidth="1"/>
    <col min="15" max="15" width="4.421875" style="5" customWidth="1"/>
    <col min="16" max="16" width="7.57421875" style="5" bestFit="1" customWidth="1"/>
    <col min="17" max="17" width="5.8515625" style="5" bestFit="1" customWidth="1"/>
    <col min="18" max="16384" width="9.00390625" style="5" customWidth="1"/>
  </cols>
  <sheetData>
    <row r="1" ht="15" customHeight="1">
      <c r="A1" s="136" t="s">
        <v>825</v>
      </c>
    </row>
    <row r="2" ht="12.75" customHeight="1" thickBot="1">
      <c r="A2" s="58"/>
    </row>
    <row r="3" spans="1:17" s="138" customFormat="1" ht="45.75" customHeight="1" thickTop="1">
      <c r="A3" s="137" t="s">
        <v>81</v>
      </c>
      <c r="B3" s="1405" t="s">
        <v>82</v>
      </c>
      <c r="C3" s="1407" t="s">
        <v>83</v>
      </c>
      <c r="D3" s="1407" t="s">
        <v>84</v>
      </c>
      <c r="E3" s="1407" t="s">
        <v>85</v>
      </c>
      <c r="F3" s="1407" t="s">
        <v>86</v>
      </c>
      <c r="G3" s="1403" t="s">
        <v>87</v>
      </c>
      <c r="H3" s="1411" t="s">
        <v>88</v>
      </c>
      <c r="I3" s="1407" t="s">
        <v>89</v>
      </c>
      <c r="J3" s="1407" t="s">
        <v>90</v>
      </c>
      <c r="K3" s="1407" t="s">
        <v>91</v>
      </c>
      <c r="L3" s="1413" t="s">
        <v>92</v>
      </c>
      <c r="M3" s="1407" t="s">
        <v>93</v>
      </c>
      <c r="N3" s="1407" t="s">
        <v>94</v>
      </c>
      <c r="O3" s="1407" t="s">
        <v>95</v>
      </c>
      <c r="P3" s="1407" t="s">
        <v>96</v>
      </c>
      <c r="Q3" s="1409" t="s">
        <v>68</v>
      </c>
    </row>
    <row r="4" spans="1:17" s="138" customFormat="1" ht="11.25">
      <c r="A4" s="139" t="s">
        <v>97</v>
      </c>
      <c r="B4" s="1406"/>
      <c r="C4" s="1408"/>
      <c r="D4" s="1408"/>
      <c r="E4" s="1408"/>
      <c r="F4" s="1408"/>
      <c r="G4" s="1404"/>
      <c r="H4" s="1412"/>
      <c r="I4" s="1408"/>
      <c r="J4" s="1408"/>
      <c r="K4" s="1408"/>
      <c r="L4" s="1414"/>
      <c r="M4" s="1408"/>
      <c r="N4" s="1408"/>
      <c r="O4" s="1408"/>
      <c r="P4" s="1408"/>
      <c r="Q4" s="1410"/>
    </row>
    <row r="5" spans="1:17" s="138" customFormat="1" ht="18" customHeight="1">
      <c r="A5" s="140">
        <v>27</v>
      </c>
      <c r="B5" s="141">
        <v>1686</v>
      </c>
      <c r="C5" s="141">
        <v>0</v>
      </c>
      <c r="D5" s="141">
        <v>0</v>
      </c>
      <c r="E5" s="141">
        <v>0</v>
      </c>
      <c r="F5" s="141">
        <v>8</v>
      </c>
      <c r="G5" s="141">
        <v>295</v>
      </c>
      <c r="H5" s="141">
        <v>20</v>
      </c>
      <c r="I5" s="141">
        <v>1</v>
      </c>
      <c r="J5" s="141">
        <v>1</v>
      </c>
      <c r="K5" s="141">
        <v>12</v>
      </c>
      <c r="L5" s="141">
        <v>66</v>
      </c>
      <c r="M5" s="141">
        <v>43</v>
      </c>
      <c r="N5" s="141">
        <v>48</v>
      </c>
      <c r="O5" s="141">
        <v>0</v>
      </c>
      <c r="P5" s="141">
        <v>1084</v>
      </c>
      <c r="Q5" s="142">
        <v>108</v>
      </c>
    </row>
    <row r="6" spans="1:17" s="138" customFormat="1" ht="18" customHeight="1">
      <c r="A6" s="143">
        <v>28</v>
      </c>
      <c r="B6" s="144">
        <v>1657</v>
      </c>
      <c r="C6" s="144">
        <v>0</v>
      </c>
      <c r="D6" s="144">
        <v>0</v>
      </c>
      <c r="E6" s="144">
        <v>0</v>
      </c>
      <c r="F6" s="144">
        <v>3</v>
      </c>
      <c r="G6" s="144">
        <v>363</v>
      </c>
      <c r="H6" s="144">
        <v>21</v>
      </c>
      <c r="I6" s="144">
        <v>0</v>
      </c>
      <c r="J6" s="144">
        <v>1</v>
      </c>
      <c r="K6" s="144">
        <v>6</v>
      </c>
      <c r="L6" s="144">
        <v>42</v>
      </c>
      <c r="M6" s="144">
        <v>60</v>
      </c>
      <c r="N6" s="144">
        <v>39</v>
      </c>
      <c r="O6" s="144">
        <v>3</v>
      </c>
      <c r="P6" s="144">
        <v>1016</v>
      </c>
      <c r="Q6" s="145">
        <v>103</v>
      </c>
    </row>
    <row r="7" spans="1:18" s="138" customFormat="1" ht="18" customHeight="1">
      <c r="A7" s="146">
        <v>29</v>
      </c>
      <c r="B7" s="1073">
        <v>1251</v>
      </c>
      <c r="C7" s="1074">
        <v>0</v>
      </c>
      <c r="D7" s="1074">
        <v>0</v>
      </c>
      <c r="E7" s="1074">
        <v>0</v>
      </c>
      <c r="F7" s="1073">
        <v>3</v>
      </c>
      <c r="G7" s="1073">
        <v>291</v>
      </c>
      <c r="H7" s="1073">
        <v>22</v>
      </c>
      <c r="I7" s="1075" t="s">
        <v>826</v>
      </c>
      <c r="J7" s="1075">
        <f>U2</f>
        <v>0</v>
      </c>
      <c r="K7" s="1073">
        <v>6</v>
      </c>
      <c r="L7" s="1073">
        <v>38</v>
      </c>
      <c r="M7" s="1073">
        <v>42</v>
      </c>
      <c r="N7" s="1073">
        <v>43</v>
      </c>
      <c r="O7" s="1073">
        <v>3</v>
      </c>
      <c r="P7" s="1073">
        <v>708</v>
      </c>
      <c r="Q7" s="1076">
        <v>95</v>
      </c>
      <c r="R7" s="148"/>
    </row>
    <row r="8" spans="1:13" ht="16.5" customHeight="1">
      <c r="A8" s="29" t="s">
        <v>98</v>
      </c>
      <c r="B8" s="138"/>
      <c r="C8" s="138"/>
      <c r="D8" s="138"/>
      <c r="E8" s="138"/>
      <c r="F8" s="138"/>
      <c r="G8" s="138"/>
      <c r="H8" s="138"/>
      <c r="I8" s="138"/>
      <c r="J8" s="138"/>
      <c r="K8" s="138"/>
      <c r="L8" s="138"/>
      <c r="M8" s="138"/>
    </row>
  </sheetData>
  <sheetProtection/>
  <mergeCells count="16">
    <mergeCell ref="N3:N4"/>
    <mergeCell ref="O3:O4"/>
    <mergeCell ref="P3:P4"/>
    <mergeCell ref="Q3:Q4"/>
    <mergeCell ref="H3:H4"/>
    <mergeCell ref="I3:I4"/>
    <mergeCell ref="J3:J4"/>
    <mergeCell ref="K3:K4"/>
    <mergeCell ref="L3:L4"/>
    <mergeCell ref="M3:M4"/>
    <mergeCell ref="G3:G4"/>
    <mergeCell ref="B3:B4"/>
    <mergeCell ref="C3:C4"/>
    <mergeCell ref="D3:D4"/>
    <mergeCell ref="E3:E4"/>
    <mergeCell ref="F3:F4"/>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O11"/>
  <sheetViews>
    <sheetView zoomScalePageLayoutView="0" workbookViewId="0" topLeftCell="A1">
      <selection activeCell="A1" sqref="A1"/>
    </sheetView>
  </sheetViews>
  <sheetFormatPr defaultColWidth="9.140625" defaultRowHeight="15"/>
  <cols>
    <col min="1" max="1" width="5.421875" style="5" customWidth="1"/>
    <col min="2" max="2" width="8.421875" style="5" customWidth="1"/>
    <col min="3" max="3" width="5.57421875" style="5" customWidth="1"/>
    <col min="4" max="4" width="9.7109375" style="5" customWidth="1"/>
    <col min="5" max="5" width="5.7109375" style="5" customWidth="1"/>
    <col min="6" max="6" width="8.421875" style="5" bestFit="1" customWidth="1"/>
    <col min="7" max="7" width="5.8515625" style="5" customWidth="1"/>
    <col min="8" max="8" width="7.57421875" style="5" bestFit="1" customWidth="1"/>
    <col min="9" max="9" width="5.00390625" style="5" customWidth="1"/>
    <col min="10" max="10" width="7.57421875" style="5" bestFit="1" customWidth="1"/>
    <col min="11" max="11" width="4.7109375" style="5" customWidth="1"/>
    <col min="12" max="12" width="6.421875" style="5" customWidth="1"/>
    <col min="13" max="13" width="4.7109375" style="5" customWidth="1"/>
    <col min="14" max="14" width="8.140625" style="5" customWidth="1"/>
    <col min="15" max="15" width="9.00390625" style="97" customWidth="1"/>
    <col min="16" max="16384" width="9.00390625" style="5" customWidth="1"/>
  </cols>
  <sheetData>
    <row r="1" spans="1:13" ht="15" customHeight="1">
      <c r="A1" s="58" t="s">
        <v>1287</v>
      </c>
      <c r="B1" s="59"/>
      <c r="C1" s="59"/>
      <c r="D1" s="59"/>
      <c r="E1" s="59"/>
      <c r="F1" s="59"/>
      <c r="G1" s="59"/>
      <c r="H1" s="59"/>
      <c r="I1" s="59"/>
      <c r="J1" s="59"/>
      <c r="K1" s="59"/>
      <c r="L1" s="59"/>
      <c r="M1" s="59"/>
    </row>
    <row r="2" spans="1:14" ht="12.75" customHeight="1" thickBot="1">
      <c r="A2" s="61"/>
      <c r="B2" s="36"/>
      <c r="C2" s="36"/>
      <c r="D2" s="36"/>
      <c r="E2" s="36"/>
      <c r="F2" s="36"/>
      <c r="G2" s="36"/>
      <c r="H2" s="36"/>
      <c r="I2" s="36"/>
      <c r="J2" s="36"/>
      <c r="K2" s="36"/>
      <c r="L2" s="36"/>
      <c r="M2" s="36"/>
      <c r="N2" s="149" t="s">
        <v>99</v>
      </c>
    </row>
    <row r="3" spans="1:15" s="138" customFormat="1" ht="14.25" customHeight="1" thickTop="1">
      <c r="A3" s="150" t="s">
        <v>756</v>
      </c>
      <c r="B3" s="1424" t="s">
        <v>61</v>
      </c>
      <c r="C3" s="1425"/>
      <c r="D3" s="1426"/>
      <c r="E3" s="1424" t="s">
        <v>100</v>
      </c>
      <c r="F3" s="1426"/>
      <c r="G3" s="1415" t="s">
        <v>1288</v>
      </c>
      <c r="H3" s="1416"/>
      <c r="I3" s="1424" t="s">
        <v>1289</v>
      </c>
      <c r="J3" s="1426"/>
      <c r="K3" s="1415" t="s">
        <v>1290</v>
      </c>
      <c r="L3" s="1416"/>
      <c r="M3" s="1419" t="s">
        <v>1291</v>
      </c>
      <c r="N3" s="1420"/>
      <c r="O3" s="148"/>
    </row>
    <row r="4" spans="1:15" s="138" customFormat="1" ht="11.25">
      <c r="A4" s="151"/>
      <c r="B4" s="1421"/>
      <c r="C4" s="1422"/>
      <c r="D4" s="1427"/>
      <c r="E4" s="1421"/>
      <c r="F4" s="1427"/>
      <c r="G4" s="1417"/>
      <c r="H4" s="1418"/>
      <c r="I4" s="1421"/>
      <c r="J4" s="1427"/>
      <c r="K4" s="1417"/>
      <c r="L4" s="1418"/>
      <c r="M4" s="1421"/>
      <c r="N4" s="1422"/>
      <c r="O4" s="148"/>
    </row>
    <row r="5" spans="1:15" s="138" customFormat="1" ht="11.25">
      <c r="A5" s="11"/>
      <c r="B5" s="1423" t="s">
        <v>61</v>
      </c>
      <c r="C5" s="1356" t="s">
        <v>1292</v>
      </c>
      <c r="D5" s="1356" t="s">
        <v>1292</v>
      </c>
      <c r="E5" s="1356" t="s">
        <v>1292</v>
      </c>
      <c r="F5" s="1356" t="s">
        <v>1292</v>
      </c>
      <c r="G5" s="1356" t="s">
        <v>1292</v>
      </c>
      <c r="H5" s="1356" t="s">
        <v>1292</v>
      </c>
      <c r="I5" s="1356" t="s">
        <v>1292</v>
      </c>
      <c r="J5" s="1356" t="s">
        <v>1292</v>
      </c>
      <c r="K5" s="1356" t="s">
        <v>1292</v>
      </c>
      <c r="L5" s="1356" t="s">
        <v>1292</v>
      </c>
      <c r="M5" s="1356" t="s">
        <v>1292</v>
      </c>
      <c r="N5" s="1357" t="s">
        <v>1292</v>
      </c>
      <c r="O5" s="148"/>
    </row>
    <row r="6" spans="1:15" s="138" customFormat="1" ht="11.25">
      <c r="A6" s="152" t="s">
        <v>1293</v>
      </c>
      <c r="B6" s="1406"/>
      <c r="C6" s="1354" t="s">
        <v>1294</v>
      </c>
      <c r="D6" s="1355" t="s">
        <v>1295</v>
      </c>
      <c r="E6" s="1354" t="s">
        <v>1294</v>
      </c>
      <c r="F6" s="1358" t="s">
        <v>1295</v>
      </c>
      <c r="G6" s="1354" t="s">
        <v>1294</v>
      </c>
      <c r="H6" s="1355" t="s">
        <v>1295</v>
      </c>
      <c r="I6" s="1354" t="s">
        <v>1294</v>
      </c>
      <c r="J6" s="1358" t="s">
        <v>1295</v>
      </c>
      <c r="K6" s="1354" t="s">
        <v>1294</v>
      </c>
      <c r="L6" s="1355" t="s">
        <v>1295</v>
      </c>
      <c r="M6" s="1354" t="s">
        <v>1294</v>
      </c>
      <c r="N6" s="1358" t="s">
        <v>1295</v>
      </c>
      <c r="O6" s="148"/>
    </row>
    <row r="7" spans="1:15" s="138" customFormat="1" ht="18" customHeight="1">
      <c r="A7" s="153">
        <v>28</v>
      </c>
      <c r="B7" s="154">
        <v>23817</v>
      </c>
      <c r="C7" s="154">
        <v>466</v>
      </c>
      <c r="D7" s="154">
        <v>23351</v>
      </c>
      <c r="E7" s="154">
        <v>264</v>
      </c>
      <c r="F7" s="154">
        <v>12136</v>
      </c>
      <c r="G7" s="154">
        <v>99</v>
      </c>
      <c r="H7" s="154">
        <v>2094</v>
      </c>
      <c r="I7" s="154">
        <v>20</v>
      </c>
      <c r="J7" s="154">
        <v>1596</v>
      </c>
      <c r="K7" s="154">
        <v>0</v>
      </c>
      <c r="L7" s="154">
        <v>284</v>
      </c>
      <c r="M7" s="154">
        <v>83</v>
      </c>
      <c r="N7" s="155">
        <v>7241</v>
      </c>
      <c r="O7" s="148"/>
    </row>
    <row r="8" spans="1:15" s="138" customFormat="1" ht="18" customHeight="1">
      <c r="A8" s="156">
        <v>29</v>
      </c>
      <c r="B8" s="157">
        <v>23941</v>
      </c>
      <c r="C8" s="157">
        <v>467</v>
      </c>
      <c r="D8" s="157">
        <v>23474</v>
      </c>
      <c r="E8" s="157">
        <v>266</v>
      </c>
      <c r="F8" s="157">
        <v>12039</v>
      </c>
      <c r="G8" s="157">
        <v>99</v>
      </c>
      <c r="H8" s="157">
        <v>2145</v>
      </c>
      <c r="I8" s="157">
        <v>16</v>
      </c>
      <c r="J8" s="157">
        <v>1612</v>
      </c>
      <c r="K8" s="157">
        <v>0</v>
      </c>
      <c r="L8" s="157">
        <v>278</v>
      </c>
      <c r="M8" s="157">
        <v>86</v>
      </c>
      <c r="N8" s="158">
        <v>7400</v>
      </c>
      <c r="O8" s="148"/>
    </row>
    <row r="9" spans="1:15" s="138" customFormat="1" ht="18" customHeight="1">
      <c r="A9" s="159">
        <v>30</v>
      </c>
      <c r="B9" s="147">
        <v>23822</v>
      </c>
      <c r="C9" s="147">
        <v>457</v>
      </c>
      <c r="D9" s="147">
        <v>23365</v>
      </c>
      <c r="E9" s="147">
        <v>261</v>
      </c>
      <c r="F9" s="147">
        <v>11834</v>
      </c>
      <c r="G9" s="147">
        <v>99</v>
      </c>
      <c r="H9" s="147">
        <v>2175</v>
      </c>
      <c r="I9" s="147">
        <v>13</v>
      </c>
      <c r="J9" s="147">
        <v>1603</v>
      </c>
      <c r="K9" s="147">
        <v>0</v>
      </c>
      <c r="L9" s="147">
        <v>294</v>
      </c>
      <c r="M9" s="147">
        <v>84</v>
      </c>
      <c r="N9" s="160">
        <v>7459</v>
      </c>
      <c r="O9" s="148"/>
    </row>
    <row r="10" spans="1:14" ht="12.75" customHeight="1">
      <c r="A10" s="29" t="s">
        <v>101</v>
      </c>
      <c r="B10" s="95"/>
      <c r="C10" s="95"/>
      <c r="D10" s="95"/>
      <c r="E10" s="95"/>
      <c r="F10" s="95"/>
      <c r="G10" s="95"/>
      <c r="H10" s="95"/>
      <c r="I10" s="95"/>
      <c r="J10" s="95"/>
      <c r="K10" s="95"/>
      <c r="L10" s="95"/>
      <c r="M10" s="161"/>
      <c r="N10" s="161"/>
    </row>
    <row r="11" spans="2:15" ht="13.5">
      <c r="B11" s="96"/>
      <c r="C11" s="163"/>
      <c r="D11" s="163"/>
      <c r="E11" s="96"/>
      <c r="F11" s="96"/>
      <c r="G11" s="96"/>
      <c r="H11" s="96"/>
      <c r="I11" s="96"/>
      <c r="J11" s="96"/>
      <c r="K11" s="96"/>
      <c r="L11" s="96"/>
      <c r="M11" s="96"/>
      <c r="N11" s="96"/>
      <c r="O11" s="162"/>
    </row>
  </sheetData>
  <sheetProtection/>
  <mergeCells count="7">
    <mergeCell ref="K3:L4"/>
    <mergeCell ref="M3:N4"/>
    <mergeCell ref="B5:B6"/>
    <mergeCell ref="B3:D4"/>
    <mergeCell ref="E3:F4"/>
    <mergeCell ref="G3:H4"/>
    <mergeCell ref="I3:J4"/>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minoru</dc:creator>
  <cp:keywords/>
  <dc:description/>
  <cp:lastModifiedBy>26TSP-1400</cp:lastModifiedBy>
  <cp:lastPrinted>2018-10-29T04:49:40Z</cp:lastPrinted>
  <dcterms:created xsi:type="dcterms:W3CDTF">2017-09-15T05:42:43Z</dcterms:created>
  <dcterms:modified xsi:type="dcterms:W3CDTF">2018-10-29T04:53:18Z</dcterms:modified>
  <cp:category/>
  <cp:version/>
  <cp:contentType/>
  <cp:contentStatus/>
</cp:coreProperties>
</file>