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drawings/drawing38.xml" ContentType="application/vnd.openxmlformats-officedocument.drawing+xml"/>
  <Override PartName="/xl/worksheets/sheet40.xml" ContentType="application/vnd.openxmlformats-officedocument.spreadsheetml.worksheet+xml"/>
  <Override PartName="/xl/drawings/drawing39.xml" ContentType="application/vnd.openxmlformats-officedocument.drawing+xml"/>
  <Override PartName="/xl/worksheets/sheet41.xml" ContentType="application/vnd.openxmlformats-officedocument.spreadsheetml.worksheet+xml"/>
  <Override PartName="/xl/drawings/drawing40.xml" ContentType="application/vnd.openxmlformats-officedocument.drawing+xml"/>
  <Override PartName="/xl/worksheets/sheet42.xml" ContentType="application/vnd.openxmlformats-officedocument.spreadsheetml.worksheet+xml"/>
  <Override PartName="/xl/drawings/drawing41.xml" ContentType="application/vnd.openxmlformats-officedocument.drawing+xml"/>
  <Override PartName="/xl/worksheets/sheet43.xml" ContentType="application/vnd.openxmlformats-officedocument.spreadsheetml.worksheet+xml"/>
  <Override PartName="/xl/drawings/drawing4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05" windowWidth="15210" windowHeight="8730" activeTab="0"/>
  </bookViews>
  <sheets>
    <sheet name="目次" sheetId="1" r:id="rId1"/>
    <sheet name="9-1" sheetId="2" r:id="rId2"/>
    <sheet name="9-2" sheetId="3" r:id="rId3"/>
    <sheet name="9-3" sheetId="4" r:id="rId4"/>
    <sheet name="9-4" sheetId="5" r:id="rId5"/>
    <sheet name="9-5" sheetId="6" r:id="rId6"/>
    <sheet name="9-6" sheetId="7" r:id="rId7"/>
    <sheet name="9-7" sheetId="8" r:id="rId8"/>
    <sheet name="9-8" sheetId="9" r:id="rId9"/>
    <sheet name="9-9" sheetId="10" r:id="rId10"/>
    <sheet name="9-10" sheetId="11" r:id="rId11"/>
    <sheet name="9-11" sheetId="12" r:id="rId12"/>
    <sheet name="9-12(1)" sheetId="13" r:id="rId13"/>
    <sheet name="9-12(2)" sheetId="14" r:id="rId14"/>
    <sheet name="9-13" sheetId="15" r:id="rId15"/>
    <sheet name="9-14" sheetId="16" r:id="rId16"/>
    <sheet name="9-15(1)" sheetId="17" r:id="rId17"/>
    <sheet name="9-15(2)" sheetId="18" r:id="rId18"/>
    <sheet name="9-15(3)" sheetId="19" r:id="rId19"/>
    <sheet name="9-16" sheetId="20" r:id="rId20"/>
    <sheet name="9-17(1)" sheetId="21" r:id="rId21"/>
    <sheet name="9-17(2)" sheetId="22" r:id="rId22"/>
    <sheet name="9-18" sheetId="23" r:id="rId23"/>
    <sheet name="9-19" sheetId="24" r:id="rId24"/>
    <sheet name="9-20" sheetId="25" r:id="rId25"/>
    <sheet name="9-21" sheetId="26" r:id="rId26"/>
    <sheet name="9-22" sheetId="27" r:id="rId27"/>
    <sheet name="9-23 " sheetId="28" r:id="rId28"/>
    <sheet name="9-24" sheetId="29" r:id="rId29"/>
    <sheet name="9-25" sheetId="30" r:id="rId30"/>
    <sheet name="9-26" sheetId="31" r:id="rId31"/>
    <sheet name="9-27" sheetId="32" r:id="rId32"/>
    <sheet name="9-28" sheetId="33" r:id="rId33"/>
    <sheet name="9-29" sheetId="34" r:id="rId34"/>
    <sheet name="9-30" sheetId="35" r:id="rId35"/>
    <sheet name="9-31" sheetId="36" r:id="rId36"/>
    <sheet name="9-32" sheetId="37" r:id="rId37"/>
    <sheet name="9-33 " sheetId="38" r:id="rId38"/>
    <sheet name="9-34(1)" sheetId="39" r:id="rId39"/>
    <sheet name="9-34(2)" sheetId="40" r:id="rId40"/>
    <sheet name="9-34(3)" sheetId="41" r:id="rId41"/>
    <sheet name="9-34(4)" sheetId="42" r:id="rId42"/>
    <sheet name="9-34(5)" sheetId="43" r:id="rId43"/>
  </sheets>
  <definedNames>
    <definedName name="_xlnm.Print_Area" localSheetId="24">'9-20'!$A$1:$D$8</definedName>
  </definedNames>
  <calcPr fullCalcOnLoad="1"/>
</workbook>
</file>

<file path=xl/sharedStrings.xml><?xml version="1.0" encoding="utf-8"?>
<sst xmlns="http://schemas.openxmlformats.org/spreadsheetml/2006/main" count="1153" uniqueCount="685">
  <si>
    <t>その他</t>
  </si>
  <si>
    <t>(単位：人)</t>
  </si>
  <si>
    <t>＜乳幼児歯科相談＞</t>
  </si>
  <si>
    <t>こんにち歯ひろば</t>
  </si>
  <si>
    <t>健康教育</t>
  </si>
  <si>
    <t>歯科相談</t>
  </si>
  <si>
    <t>年度</t>
  </si>
  <si>
    <t>総　数</t>
  </si>
  <si>
    <t>区分</t>
  </si>
  <si>
    <t>30．畜犬登録数</t>
  </si>
  <si>
    <t>登　録　頭　数</t>
  </si>
  <si>
    <t>廃　　　　　犬</t>
  </si>
  <si>
    <t>新　規　登　録　数</t>
  </si>
  <si>
    <t>資料：足立保健所生活衛生課</t>
  </si>
  <si>
    <t>-</t>
  </si>
  <si>
    <t>27．栄養指導実施状況</t>
  </si>
  <si>
    <t>食 と 健 康 教 室 等</t>
  </si>
  <si>
    <t>生活習慣病・疾病予防教室等</t>
  </si>
  <si>
    <t>技 術 者 講 習 会</t>
  </si>
  <si>
    <t>地域栄養士講習会</t>
  </si>
  <si>
    <t>巡回・献立・栄養報告書</t>
  </si>
  <si>
    <t>食と健康教室終了生の会</t>
  </si>
  <si>
    <t>フリー 栄 養 士 会</t>
  </si>
  <si>
    <t>栄養改善推進員養成・活動</t>
  </si>
  <si>
    <t>栄 養 摂 取 状 況 調 査</t>
  </si>
  <si>
    <t>その他の相談</t>
  </si>
  <si>
    <t>母子栄養</t>
  </si>
  <si>
    <t>乳　　　　　　児</t>
  </si>
  <si>
    <t>健康づくり・</t>
  </si>
  <si>
    <t>生活習慣病予防</t>
  </si>
  <si>
    <t>栄養相談・食生活相談</t>
  </si>
  <si>
    <t>給食施設</t>
  </si>
  <si>
    <t>地域組織の育成</t>
  </si>
  <si>
    <t>(実施地区数)</t>
  </si>
  <si>
    <t>総数</t>
  </si>
  <si>
    <t>24．健康教育・健康づくり自主グループ育成実施状況</t>
  </si>
  <si>
    <t>回数</t>
  </si>
  <si>
    <t>グループ数</t>
  </si>
  <si>
    <t>母親･両親学級</t>
  </si>
  <si>
    <t>育児学級</t>
  </si>
  <si>
    <t>アレルギー予防教室</t>
  </si>
  <si>
    <t>ぜん息教室</t>
  </si>
  <si>
    <t>延人数</t>
  </si>
  <si>
    <t>健　康　教　育</t>
  </si>
  <si>
    <t>健康増進教室</t>
  </si>
  <si>
    <t>健康づくり自主グループ</t>
  </si>
  <si>
    <t>こころの健康</t>
  </si>
  <si>
    <t>健やか親子</t>
  </si>
  <si>
    <t>健康な地域社会</t>
  </si>
  <si>
    <t>寝たきり予防</t>
  </si>
  <si>
    <t>生活習慣病予防</t>
  </si>
  <si>
    <t>難病等</t>
  </si>
  <si>
    <t>相　　談　　内　　容</t>
  </si>
  <si>
    <t>相　談　方　法</t>
  </si>
  <si>
    <t>経済問題</t>
  </si>
  <si>
    <t>日　中</t>
  </si>
  <si>
    <t>夜　間</t>
  </si>
  <si>
    <t>22．精神障がい者相談事業実施状況(精神障がい者自立支援センタ－)</t>
  </si>
  <si>
    <t>区分</t>
  </si>
  <si>
    <t>総　数</t>
  </si>
  <si>
    <t>就労</t>
  </si>
  <si>
    <t>福祉制度</t>
  </si>
  <si>
    <t>日常生活上
の問題</t>
  </si>
  <si>
    <t xml:space="preserve">電　話
</t>
  </si>
  <si>
    <t xml:space="preserve">来　所
</t>
  </si>
  <si>
    <t>年度</t>
  </si>
  <si>
    <t>21．精神保健・社会復帰事業(デイケア)実施状況</t>
  </si>
  <si>
    <t>実　施　回　数</t>
  </si>
  <si>
    <t>参　　加　　者　　数　　(人)</t>
  </si>
  <si>
    <t>個　別　面　接</t>
  </si>
  <si>
    <t>実　人　数</t>
  </si>
  <si>
    <t>延　人　数</t>
  </si>
  <si>
    <t>(人)</t>
  </si>
  <si>
    <t>20．自立支援医療制度(精神通院医療)認定状況</t>
  </si>
  <si>
    <t>認 定 数</t>
  </si>
  <si>
    <t>19．精神障害者保健福祉手帳交付件数</t>
  </si>
  <si>
    <t>総 数</t>
  </si>
  <si>
    <t>１ 級</t>
  </si>
  <si>
    <t>２ 級</t>
  </si>
  <si>
    <t>３ 級</t>
  </si>
  <si>
    <t>16．介護予防保健事業</t>
  </si>
  <si>
    <t>＜普及啓発＞</t>
  </si>
  <si>
    <t>＜活動支援＞</t>
  </si>
  <si>
    <t>＜任意事業＞</t>
  </si>
  <si>
    <t>区分</t>
  </si>
  <si>
    <t>地域ﾘﾊﾋﾞﾘﾃｰｼｮﾝ</t>
  </si>
  <si>
    <t>認知症介護予防事業</t>
  </si>
  <si>
    <t>高齢者健康教育事業</t>
  </si>
  <si>
    <t>リーダー育成事業</t>
  </si>
  <si>
    <t>もの忘れ相談</t>
  </si>
  <si>
    <t>年度</t>
  </si>
  <si>
    <t>開催数</t>
  </si>
  <si>
    <t>人数</t>
  </si>
  <si>
    <t>(注)人数はいずれも延人数。</t>
  </si>
  <si>
    <t>受診者数</t>
  </si>
  <si>
    <t>-</t>
  </si>
  <si>
    <t>総数</t>
  </si>
  <si>
    <t>10．食品衛生教育実施状況</t>
  </si>
  <si>
    <t>受　　　講　　　者　　　数　（人）</t>
  </si>
  <si>
    <t>9．食品衛生収去検査状況</t>
  </si>
  <si>
    <t>年度・区分</t>
  </si>
  <si>
    <t>適</t>
  </si>
  <si>
    <t>不　良</t>
  </si>
  <si>
    <t>細菌検査</t>
  </si>
  <si>
    <t>化学検査</t>
  </si>
  <si>
    <t>検体数</t>
  </si>
  <si>
    <t>8．食中毒発生及び苦情処理状況</t>
  </si>
  <si>
    <t>食中毒関係</t>
  </si>
  <si>
    <t>食品に関係する苦情処理</t>
  </si>
  <si>
    <t>患者数</t>
  </si>
  <si>
    <t>食品への異物混入</t>
  </si>
  <si>
    <t>食品類の腐敗変敗</t>
  </si>
  <si>
    <t>食品へのカビ発生</t>
  </si>
  <si>
    <t>食品の異味･異臭</t>
  </si>
  <si>
    <t>食品の変色</t>
  </si>
  <si>
    <t>食品の変質</t>
  </si>
  <si>
    <t>食品の取扱い不良</t>
  </si>
  <si>
    <t>食品の表示</t>
  </si>
  <si>
    <t>食品による原因
不明の症状発生</t>
  </si>
  <si>
    <t>施設･設備の管理不良</t>
  </si>
  <si>
    <t>その他</t>
  </si>
  <si>
    <t>営業者等からの
報告・相談</t>
  </si>
  <si>
    <t>7．食品衛生対象施設数及び監視件数</t>
  </si>
  <si>
    <t>施設数</t>
  </si>
  <si>
    <t>監視件数</t>
  </si>
  <si>
    <t>飲食店営業</t>
  </si>
  <si>
    <t>その他の営業</t>
  </si>
  <si>
    <t>条例に基づく許可業種</t>
  </si>
  <si>
    <t>食料品等販売業</t>
  </si>
  <si>
    <t>法に基づく届出業種等</t>
  </si>
  <si>
    <t>集団給食施設</t>
  </si>
  <si>
    <t>法に基づく許可業種</t>
  </si>
  <si>
    <t>6．試験検査実施状況</t>
  </si>
  <si>
    <t>種別</t>
  </si>
  <si>
    <t>　総　　　　　数</t>
  </si>
  <si>
    <t>感染症検査</t>
  </si>
  <si>
    <t>ふん便（腸内細菌：有症苦情を含む）</t>
  </si>
  <si>
    <t>ふん便（腸管出血性大腸菌）</t>
  </si>
  <si>
    <t>血液（結核菌感染マーカー：QFT）</t>
  </si>
  <si>
    <t>血液（性感染症）</t>
  </si>
  <si>
    <t>血液（肝炎）</t>
  </si>
  <si>
    <t>血液（免疫学的血清検査）</t>
  </si>
  <si>
    <t>食品・水・室内空気等検査</t>
  </si>
  <si>
    <t>水質（プール水）</t>
  </si>
  <si>
    <t>水質（飲料水・その他）</t>
  </si>
  <si>
    <t>水質（レジオネラ属菌）</t>
  </si>
  <si>
    <t>食品（微生物）</t>
  </si>
  <si>
    <t>食品（理化学）</t>
  </si>
  <si>
    <t>室内空気</t>
  </si>
  <si>
    <t>家庭用品</t>
  </si>
  <si>
    <t>血液等の臨床検査</t>
  </si>
  <si>
    <t>ふん便（ピロリ菌便中抗原）</t>
  </si>
  <si>
    <t>ふん便（免疫学的便潜血反応）</t>
  </si>
  <si>
    <t>ふん便（寄生虫卵・その他）</t>
  </si>
  <si>
    <t>血液（貧血）</t>
  </si>
  <si>
    <t>血液（生化学）</t>
  </si>
  <si>
    <t>血液（ピロリ菌抗体）</t>
  </si>
  <si>
    <t>血液（ペプシノゲン）</t>
  </si>
  <si>
    <t>血液（その他）</t>
  </si>
  <si>
    <t>その他（心電図）</t>
  </si>
  <si>
    <t>その他（尿）</t>
  </si>
  <si>
    <t xml:space="preserve">資料：足立保健所衛生試験所　　　　　　    </t>
  </si>
  <si>
    <t>5．環境衛生関係検査等の成績</t>
  </si>
  <si>
    <t>主な検査項目</t>
  </si>
  <si>
    <t>検体数</t>
  </si>
  <si>
    <t>適</t>
  </si>
  <si>
    <t>不適</t>
  </si>
  <si>
    <t>理容所</t>
  </si>
  <si>
    <t>炭酸ガス濃度</t>
  </si>
  <si>
    <t>一酸化炭素濃度*</t>
  </si>
  <si>
    <t>クリーニング所</t>
  </si>
  <si>
    <t>室内空気中テトラクロロエチレン濃度*</t>
  </si>
  <si>
    <t>排液中テトラクロロエチレン濃度*</t>
  </si>
  <si>
    <t>大腸菌群*</t>
  </si>
  <si>
    <t>黄色ブドウ球菌*</t>
  </si>
  <si>
    <t>一般細菌数*</t>
  </si>
  <si>
    <t>公衆浴場等</t>
  </si>
  <si>
    <t>濁度</t>
  </si>
  <si>
    <t>過マンガン酸カリウム消費量</t>
  </si>
  <si>
    <t>大腸菌群数</t>
  </si>
  <si>
    <t>レジオネラ属菌</t>
  </si>
  <si>
    <t>水素イオン濃度</t>
  </si>
  <si>
    <t>一般細菌</t>
  </si>
  <si>
    <t>遊離残留塩素濃度</t>
  </si>
  <si>
    <t>屋内炭酸ガス濃度</t>
  </si>
  <si>
    <t>特定建築物</t>
  </si>
  <si>
    <t>浮遊粉じん</t>
  </si>
  <si>
    <t>一酸化炭素濃度</t>
  </si>
  <si>
    <t>温度</t>
  </si>
  <si>
    <t>相対湿度</t>
  </si>
  <si>
    <t>気流</t>
  </si>
  <si>
    <t>資料：足立保健所生活衛生課　</t>
  </si>
  <si>
    <t>美容所</t>
  </si>
  <si>
    <t>クリーニング所（貸しおしぼり等）</t>
  </si>
  <si>
    <t>プール</t>
  </si>
  <si>
    <t>大腸菌</t>
  </si>
  <si>
    <t>4．環境衛生対象施設数及び監視件数</t>
  </si>
  <si>
    <t>理容所</t>
  </si>
  <si>
    <t>美容所</t>
  </si>
  <si>
    <t>クリーニング所</t>
  </si>
  <si>
    <t>旅館業</t>
  </si>
  <si>
    <t>興行場</t>
  </si>
  <si>
    <t>プール</t>
  </si>
  <si>
    <t>水道施設</t>
  </si>
  <si>
    <t>特定建築物</t>
  </si>
  <si>
    <t>コインランドリー</t>
  </si>
  <si>
    <t>監視件数(回)</t>
  </si>
  <si>
    <t>温泉</t>
  </si>
  <si>
    <t>墓地等</t>
  </si>
  <si>
    <t>住居衛生等</t>
  </si>
  <si>
    <t>-</t>
  </si>
  <si>
    <t>3．薬局・医薬品販売業施設数及び監視数</t>
  </si>
  <si>
    <t>施　設　数</t>
  </si>
  <si>
    <t>監　視　数</t>
  </si>
  <si>
    <t>種別</t>
  </si>
  <si>
    <t>薬　局</t>
  </si>
  <si>
    <t>店舗販売業</t>
  </si>
  <si>
    <t>一般販売業</t>
  </si>
  <si>
    <t>薬種商販売業</t>
  </si>
  <si>
    <t>特例販売業</t>
  </si>
  <si>
    <t>管理医療機器販売業・賃貸業</t>
  </si>
  <si>
    <t>(注)平成21年6月1日施行の薬事法改正により、一般販売業と薬種商販売業は店舗</t>
  </si>
  <si>
    <t>医　師</t>
  </si>
  <si>
    <t>歯科医師</t>
  </si>
  <si>
    <t>薬剤師</t>
  </si>
  <si>
    <t>保健師・助産師</t>
  </si>
  <si>
    <t>（単位：人）</t>
  </si>
  <si>
    <t>9 保健・衛生</t>
  </si>
  <si>
    <t>1．医療施設数</t>
  </si>
  <si>
    <t>区分</t>
  </si>
  <si>
    <t>病院</t>
  </si>
  <si>
    <t>診療所</t>
  </si>
  <si>
    <t>歯科
診療所</t>
  </si>
  <si>
    <t>助産所</t>
  </si>
  <si>
    <t>施術所</t>
  </si>
  <si>
    <t>出張施術業務</t>
  </si>
  <si>
    <t>歯科
技工所</t>
  </si>
  <si>
    <t>衛生
検査所</t>
  </si>
  <si>
    <t>施設数</t>
  </si>
  <si>
    <t>病床数</t>
  </si>
  <si>
    <t>施設数</t>
  </si>
  <si>
    <t>うち有床診療所</t>
  </si>
  <si>
    <t>施設数</t>
  </si>
  <si>
    <t>うち収容助産所</t>
  </si>
  <si>
    <t>あん摩等</t>
  </si>
  <si>
    <t>年度</t>
  </si>
  <si>
    <t>施設数</t>
  </si>
  <si>
    <t>病床数</t>
  </si>
  <si>
    <t>収容数</t>
  </si>
  <si>
    <t>＜妊婦歯科相談＞</t>
  </si>
  <si>
    <t>歯石沈着</t>
  </si>
  <si>
    <t>実施回数</t>
  </si>
  <si>
    <t>受診者数</t>
  </si>
  <si>
    <t>むし歯の
ない者</t>
  </si>
  <si>
    <t>むし歯のある者</t>
  </si>
  <si>
    <t>歯周疾患</t>
  </si>
  <si>
    <t>歯肉炎</t>
  </si>
  <si>
    <t>歯周炎</t>
  </si>
  <si>
    <t>＜１歳６か月児歯科健康診査＞</t>
  </si>
  <si>
    <t>＜３歳児歯科健康診査＞</t>
  </si>
  <si>
    <t>むし歯のある者</t>
  </si>
  <si>
    <t>むし歯のない者</t>
  </si>
  <si>
    <t>そ　 の 　他
異常のある者</t>
  </si>
  <si>
    <t>資料：足立保健所こころとからだの健康づくり課</t>
  </si>
  <si>
    <t>資料：足立保健所こころとからだの健康づくり課</t>
  </si>
  <si>
    <t>その他の腸管系ウイルス</t>
  </si>
  <si>
    <t>-</t>
  </si>
  <si>
    <t>血液（血糖）</t>
  </si>
  <si>
    <r>
      <t>血液（ヘモグロビンA1c）</t>
    </r>
  </si>
  <si>
    <t>2．医療従事者数</t>
  </si>
  <si>
    <t>区分</t>
  </si>
  <si>
    <t>歯　科
衛生士</t>
  </si>
  <si>
    <t>歯　科
技工士</t>
  </si>
  <si>
    <t>看護師・准看護師</t>
  </si>
  <si>
    <t>年度・区分</t>
  </si>
  <si>
    <t>種別</t>
  </si>
  <si>
    <t>公　衆　浴　場　</t>
  </si>
  <si>
    <t>ホルムアルデヒド</t>
  </si>
  <si>
    <t>(注)*は指導基準。</t>
  </si>
  <si>
    <t>種別</t>
  </si>
  <si>
    <t>ふぐ取扱所＊</t>
  </si>
  <si>
    <t xml:space="preserve"> 区分</t>
  </si>
  <si>
    <t>発生件数</t>
  </si>
  <si>
    <t>年度</t>
  </si>
  <si>
    <t>-</t>
  </si>
  <si>
    <t>年度</t>
  </si>
  <si>
    <t>28．公害健康被害補償被認定者の疾病及び障害状況</t>
  </si>
  <si>
    <t>年度</t>
  </si>
  <si>
    <t>区分</t>
  </si>
  <si>
    <t>総　　　数</t>
  </si>
  <si>
    <t>慢性気管支炎</t>
  </si>
  <si>
    <t>特級</t>
  </si>
  <si>
    <t>等級外</t>
  </si>
  <si>
    <t>気管支ぜん息</t>
  </si>
  <si>
    <t>資料：衛生部衛生管理課</t>
  </si>
  <si>
    <t>(単位：人)</t>
  </si>
  <si>
    <t>29．大気汚染健康障害者医療助成認定状況</t>
  </si>
  <si>
    <t>区分</t>
  </si>
  <si>
    <t>ぜん息性気管支炎</t>
  </si>
  <si>
    <t>肺気しゅ</t>
  </si>
  <si>
    <t>年度</t>
  </si>
  <si>
    <t>-</t>
  </si>
  <si>
    <t>1級</t>
  </si>
  <si>
    <t>2級</t>
  </si>
  <si>
    <t>3級</t>
  </si>
  <si>
    <t>ぜん息性気管支炎</t>
  </si>
  <si>
    <t>肺　気　し ゅ</t>
  </si>
  <si>
    <t>-</t>
  </si>
  <si>
    <t>異常なし</t>
  </si>
  <si>
    <t>要精密検査</t>
  </si>
  <si>
    <t>要　精　密　検　査　者　結　果　別　人　数</t>
  </si>
  <si>
    <t>がん</t>
  </si>
  <si>
    <t>がんの疑い</t>
  </si>
  <si>
    <t>その他疾患</t>
  </si>
  <si>
    <t>不明・未把握</t>
  </si>
  <si>
    <t>＜大腸がん＞</t>
  </si>
  <si>
    <t>＜肺がん＞</t>
  </si>
  <si>
    <t>＜乳がん＞</t>
  </si>
  <si>
    <t>＜前立腺がん＞</t>
  </si>
  <si>
    <t>資料：足立保健所保健予防課</t>
  </si>
  <si>
    <t>31．休日応急診療・平日夜間小児初期救急診療受診状況</t>
  </si>
  <si>
    <t>＜昼間診療＞</t>
  </si>
  <si>
    <t>総　数</t>
  </si>
  <si>
    <t>医師会診療所</t>
  </si>
  <si>
    <t>東和診療所</t>
  </si>
  <si>
    <t>竹の塚診療所</t>
  </si>
  <si>
    <t>江北診療所</t>
  </si>
  <si>
    <t>年度</t>
  </si>
  <si>
    <t>(単位：人)</t>
  </si>
  <si>
    <t>＜準夜間診療＞</t>
  </si>
  <si>
    <t>区分</t>
  </si>
  <si>
    <t>＜休日歯科診療＞</t>
  </si>
  <si>
    <t>年度　</t>
  </si>
  <si>
    <t xml:space="preserve">＜休日応急柔道整復施術＞ </t>
  </si>
  <si>
    <t>東部地区</t>
  </si>
  <si>
    <t>西部地区</t>
  </si>
  <si>
    <t>＜平日夜間小児初期救急診療＞</t>
  </si>
  <si>
    <t>資料：足立保健所保健予防課</t>
  </si>
  <si>
    <t>32．障がい児歯科診療受診状況</t>
  </si>
  <si>
    <t>0～5歳</t>
  </si>
  <si>
    <t>6～11歳</t>
  </si>
  <si>
    <t>12歳～</t>
  </si>
  <si>
    <t>男</t>
  </si>
  <si>
    <t>女</t>
  </si>
  <si>
    <t>33．一般健康相談実施状況</t>
  </si>
  <si>
    <t>区分</t>
  </si>
  <si>
    <t>来 所 者 数</t>
  </si>
  <si>
    <t>Ｘ 線 検 査</t>
  </si>
  <si>
    <t>健診個人票発行数</t>
  </si>
  <si>
    <t>栄 養 指 導</t>
  </si>
  <si>
    <t>年度</t>
  </si>
  <si>
    <t>資料：足立保健所保健予防課</t>
  </si>
  <si>
    <t>(注1)受託健診を含む。　　　　　　　</t>
  </si>
  <si>
    <t>(注2)健診個人票発行は受託健診のみ。</t>
  </si>
  <si>
    <t>＜歯周病健診＞</t>
  </si>
  <si>
    <t>実施
人数</t>
  </si>
  <si>
    <t>むし
歯の
ない者</t>
  </si>
  <si>
    <t>むし歯のある者</t>
  </si>
  <si>
    <t>歯肉の状態(ＣＰＩ最大値)</t>
  </si>
  <si>
    <t>総合判定区分</t>
  </si>
  <si>
    <t>総数</t>
  </si>
  <si>
    <t>要精密</t>
  </si>
  <si>
    <t>保健総合センター(20～39歳)</t>
  </si>
  <si>
    <t>医  療  機  関  (40～80歳)</t>
  </si>
  <si>
    <t>＜歯周病健診要精密検査の内訳＞</t>
  </si>
  <si>
    <t>所見合計</t>
  </si>
  <si>
    <t>歯石除去</t>
  </si>
  <si>
    <t>歯周治療</t>
  </si>
  <si>
    <t>う蝕治療</t>
  </si>
  <si>
    <t>補綴処理</t>
  </si>
  <si>
    <t>医　 療 　機 　関 (40～80歳)</t>
  </si>
  <si>
    <t>(注1)所見合計は延べ人数。             　　　　　　　　　</t>
  </si>
  <si>
    <t>＜ピロリ検診＞</t>
  </si>
  <si>
    <t>区分</t>
  </si>
  <si>
    <t>年度</t>
  </si>
  <si>
    <t>-</t>
  </si>
  <si>
    <t>(注)ペプシノゲン法検査、ピロリ菌抗体検査。</t>
  </si>
  <si>
    <t>区分</t>
  </si>
  <si>
    <t>判定不能</t>
  </si>
  <si>
    <t>年度</t>
  </si>
  <si>
    <t>-</t>
  </si>
  <si>
    <t>医療機関実施</t>
  </si>
  <si>
    <t>-</t>
  </si>
  <si>
    <t>ピロリ検診</t>
  </si>
  <si>
    <t>(注)大腸がん検診(単独)、ピロリ検診(同時実施)として実施。</t>
  </si>
  <si>
    <t>区分</t>
  </si>
  <si>
    <t>肺がん以外
の疑い</t>
  </si>
  <si>
    <t>肺がん疑い</t>
  </si>
  <si>
    <t>年度</t>
  </si>
  <si>
    <t>-</t>
  </si>
  <si>
    <t>(単位：人)</t>
  </si>
  <si>
    <t>＜子宮がん(頸がん)＞</t>
  </si>
  <si>
    <t>資料：足立保健所保健予防課</t>
  </si>
  <si>
    <t>(注)各年度とも平成25年3月末現在の累計。</t>
  </si>
  <si>
    <t>治療
完了者</t>
  </si>
  <si>
    <t>要治
療者</t>
  </si>
  <si>
    <t>異常
なし</t>
  </si>
  <si>
    <t>(単位：人)</t>
  </si>
  <si>
    <t xml:space="preserve">(注1)各年度とも平成25年3月末現在の累計。　　　           </t>
  </si>
  <si>
    <t>(注2)保健総合センター（20～39歳）実施は平成22年度で終了。</t>
  </si>
  <si>
    <t>区分</t>
  </si>
  <si>
    <t>年度</t>
  </si>
  <si>
    <t>(注2)各年度とも平成25年3月末現在の累計。　　　　　　 　　</t>
  </si>
  <si>
    <t>(注3)保健総合センター（20～39歳）実施は平成22年度で終了。</t>
  </si>
  <si>
    <t>11．感染症法に基づく三類感染症発生件数</t>
  </si>
  <si>
    <t>コレラ</t>
  </si>
  <si>
    <t>腸チフス</t>
  </si>
  <si>
    <t>＜ＭＲ混合、麻しん・風しん単独＞</t>
  </si>
  <si>
    <t>風しん</t>
  </si>
  <si>
    <t>＜上記以外の法定予防接種＞</t>
  </si>
  <si>
    <t>ＤＰＴ</t>
  </si>
  <si>
    <t>ＤＴ</t>
  </si>
  <si>
    <t>日本脳炎</t>
  </si>
  <si>
    <t>ジフテリア・百日咳</t>
  </si>
  <si>
    <t>ジフテリア</t>
  </si>
  <si>
    <t>破傷風(三種混合)</t>
  </si>
  <si>
    <t>・破傷風</t>
  </si>
  <si>
    <t>(二種混合)</t>
  </si>
  <si>
    <t>13．結核健康診断及び予防接種実施状況</t>
  </si>
  <si>
    <t>ツベルクリン反応</t>
  </si>
  <si>
    <t>定期</t>
  </si>
  <si>
    <t>定期外</t>
  </si>
  <si>
    <t>14．結核登録患者数及び医療費公費負担状況</t>
  </si>
  <si>
    <t>医療費公費負担状況</t>
  </si>
  <si>
    <t>申　請　数</t>
  </si>
  <si>
    <t>承　認　数</t>
  </si>
  <si>
    <t>公費負担額</t>
  </si>
  <si>
    <t xml:space="preserve">区分 </t>
  </si>
  <si>
    <t>細菌性赤痢</t>
  </si>
  <si>
    <t>パラチフス</t>
  </si>
  <si>
    <t>腸管出血性
大  腸  菌</t>
  </si>
  <si>
    <t>年度</t>
  </si>
  <si>
    <t>資料：足立保健所保健予防課</t>
  </si>
  <si>
    <t xml:space="preserve"> </t>
  </si>
  <si>
    <t>ＭＲ混合</t>
  </si>
  <si>
    <t>麻しん</t>
  </si>
  <si>
    <t>第１期</t>
  </si>
  <si>
    <t>第２期</t>
  </si>
  <si>
    <t>第３期</t>
  </si>
  <si>
    <t>第４期</t>
  </si>
  <si>
    <t>（単位：人）</t>
  </si>
  <si>
    <t>(注1)平成18年度から原則MRの混合ワクチンによる接種とMR2期を開始。</t>
  </si>
  <si>
    <t>(注2)平成20年度から5年間の時限措置としてMR3期・MR4期を開始。　　</t>
  </si>
  <si>
    <t>資料：足立保健所保健予防課</t>
  </si>
  <si>
    <t>区分</t>
  </si>
  <si>
    <t>ＢＣＧ
接  種</t>
  </si>
  <si>
    <t>Ｘ線撮影
直    接</t>
  </si>
  <si>
    <t>結核菌感染
マーカー検査</t>
  </si>
  <si>
    <t>年度</t>
  </si>
  <si>
    <t>登録患者数　(人)</t>
  </si>
  <si>
    <t>妊娠届出数</t>
  </si>
  <si>
    <t>妊婦健康診査</t>
  </si>
  <si>
    <t>＜乳児(３～４か月児)健康診査＞</t>
  </si>
  <si>
    <t>実施回数</t>
  </si>
  <si>
    <t>受診率(％)</t>
  </si>
  <si>
    <t>有所見(人)</t>
  </si>
  <si>
    <t>＜３歳児健康診査＞</t>
  </si>
  <si>
    <t>資料：足立保健所保健予防課</t>
  </si>
  <si>
    <t>区分</t>
  </si>
  <si>
    <t>乳幼児健康診査(医療機関実施)　(人)</t>
  </si>
  <si>
    <t>年度</t>
  </si>
  <si>
    <t>(延人数)</t>
  </si>
  <si>
    <t>６か月児</t>
  </si>
  <si>
    <t>９か月児</t>
  </si>
  <si>
    <t>１歳６か月児</t>
  </si>
  <si>
    <t>対象者(人)</t>
  </si>
  <si>
    <t>受診者(人)</t>
  </si>
  <si>
    <t>異常なし(人)</t>
  </si>
  <si>
    <t>18．こんにちは赤ちゃん訪問事業</t>
  </si>
  <si>
    <t xml:space="preserve">区分 </t>
  </si>
  <si>
    <t>出生通知票届出件数</t>
  </si>
  <si>
    <t>訪問指導件数</t>
  </si>
  <si>
    <t>年度</t>
  </si>
  <si>
    <t>23．保健指導実施状況</t>
  </si>
  <si>
    <t>総　　　　　　　　　数</t>
  </si>
  <si>
    <t>一般</t>
  </si>
  <si>
    <t>精神保健(こころの相談・酒害)</t>
  </si>
  <si>
    <t>育児栄養相談</t>
  </si>
  <si>
    <t>結核相談</t>
  </si>
  <si>
    <t xml:space="preserve">集団健康診断(個別指導を含む) </t>
  </si>
  <si>
    <t>乳児</t>
  </si>
  <si>
    <t>乳児経過観察</t>
  </si>
  <si>
    <t>肺がん検診</t>
  </si>
  <si>
    <t>大腸がん検診</t>
  </si>
  <si>
    <t>結核検診</t>
  </si>
  <si>
    <t>受託健診</t>
  </si>
  <si>
    <t>ツ反・ＢＣＧ</t>
  </si>
  <si>
    <t>資料：足立保健所保健予防課</t>
  </si>
  <si>
    <t>25．訪問実施状況</t>
  </si>
  <si>
    <t>家　庭　訪　問　総　数</t>
  </si>
  <si>
    <t xml:space="preserve"> </t>
  </si>
  <si>
    <t>感染症</t>
  </si>
  <si>
    <t>結核</t>
  </si>
  <si>
    <t>精神障がい</t>
  </si>
  <si>
    <t>心身障がい</t>
  </si>
  <si>
    <t>生活習慣病</t>
  </si>
  <si>
    <t>公害</t>
  </si>
  <si>
    <t>難病</t>
  </si>
  <si>
    <t>その他の疾患</t>
  </si>
  <si>
    <t>妊産婦</t>
  </si>
  <si>
    <t>未熟児</t>
  </si>
  <si>
    <t>幼児</t>
  </si>
  <si>
    <t>こんにちは赤ちゃん訪問</t>
  </si>
  <si>
    <t>資料：足立保健所保健予防課</t>
  </si>
  <si>
    <t>26．随時健康相談件数</t>
  </si>
  <si>
    <t xml:space="preserve">区分･  
年度 </t>
  </si>
  <si>
    <t>所内相談</t>
  </si>
  <si>
    <t>電話相談</t>
  </si>
  <si>
    <t xml:space="preserve">  </t>
  </si>
  <si>
    <t>その他の疾病</t>
  </si>
  <si>
    <t>健康相談</t>
  </si>
  <si>
    <t>乳幼児療育指導</t>
  </si>
  <si>
    <t>1歳6か月児歯料</t>
  </si>
  <si>
    <t>3歳児</t>
  </si>
  <si>
    <t>1歳6か月児経過観察</t>
  </si>
  <si>
    <t>3歳児経過観察</t>
  </si>
  <si>
    <t>ピロリ検診</t>
  </si>
  <si>
    <t>エイズ</t>
  </si>
  <si>
    <t>長期療養児</t>
  </si>
  <si>
    <t>小中高生</t>
  </si>
  <si>
    <t>関係機関連絡</t>
  </si>
  <si>
    <t>感染症</t>
  </si>
  <si>
    <t>エイズ</t>
  </si>
  <si>
    <t>精神障がい</t>
  </si>
  <si>
    <t>心身障がい</t>
  </si>
  <si>
    <t>長期療養児</t>
  </si>
  <si>
    <t>小中高生</t>
  </si>
  <si>
    <t>(注)登録患者数は各年末現在。24年は暫定値。潜在性結核感染症患者を除き経過観察者を含む。</t>
  </si>
  <si>
    <t>区分</t>
  </si>
  <si>
    <t>年度</t>
  </si>
  <si>
    <t>区分</t>
  </si>
  <si>
    <t>資料：足立保健所保健予防課</t>
  </si>
  <si>
    <t>区内居住者又は勤務者</t>
  </si>
  <si>
    <t>区内医療機関等に従事する者</t>
  </si>
  <si>
    <t>　　　　　　　　　　　　　　　　　　　</t>
  </si>
  <si>
    <t>販売業に一本化され、特例販売業は卸売販売業となった。卸売販売業は東京</t>
  </si>
  <si>
    <t>都知事の許可のため、掲載していない。　　　　　　　　　　　　　　　　</t>
  </si>
  <si>
    <t>(注1)平成24年度から監視件数の計上方法を監視に携った人数から監視した店舗数に変更した。</t>
  </si>
  <si>
    <t>資料：足立保健所生活衛生課</t>
  </si>
  <si>
    <t xml:space="preserve">区分 </t>
  </si>
  <si>
    <t>ＤＰＴ－ＩＰⅤ</t>
  </si>
  <si>
    <t>生ポリオ(小児まひ)</t>
  </si>
  <si>
    <t>ジフテリア・百日咳・破傷風</t>
  </si>
  <si>
    <t>不活化ポリオ(四種混合)</t>
  </si>
  <si>
    <t>１回目</t>
  </si>
  <si>
    <t>２回目</t>
  </si>
  <si>
    <t>初回(３回)</t>
  </si>
  <si>
    <t>追加(１回)</t>
  </si>
  <si>
    <t>(延人数)</t>
  </si>
  <si>
    <t xml:space="preserve"> - </t>
  </si>
  <si>
    <t>不活化ポリオ（小児まひ）</t>
  </si>
  <si>
    <t xml:space="preserve">資料：足立保健所保健予防課   </t>
  </si>
  <si>
    <t>(注1)平成24年11月1日から四種混合ワクチンが定期接種となる。　　　　　　　　　　　</t>
  </si>
  <si>
    <t xml:space="preserve">　　                         </t>
  </si>
  <si>
    <t>(注2)平成24年9月1日から不活化ポリオワクチンが定期接種となる。 　　　　　　　　　</t>
  </si>
  <si>
    <t xml:space="preserve">                         　　</t>
  </si>
  <si>
    <t>(注3)平成22年4月から日本脳炎1期(3歳児)に限り積極的勧奨(予診票の発送)を開始した。</t>
  </si>
  <si>
    <t>年度</t>
  </si>
  <si>
    <t>　　　</t>
  </si>
  <si>
    <t>区分</t>
  </si>
  <si>
    <t>年度</t>
  </si>
  <si>
    <t>(単位：人)</t>
  </si>
  <si>
    <t>衣食住・
家事等</t>
  </si>
  <si>
    <t>家族・友人等
人間関係</t>
  </si>
  <si>
    <t>病気や薬等
健康問題</t>
  </si>
  <si>
    <t>将来への
不安</t>
  </si>
  <si>
    <t>年度</t>
  </si>
  <si>
    <t>(注)足立区精神障がい者自立支援センタ－は平成23年10月1日に足立区精神障害者自立支援センタ－から名称変更。</t>
  </si>
  <si>
    <t>年度･区分</t>
  </si>
  <si>
    <t>区分</t>
  </si>
  <si>
    <t>-</t>
  </si>
  <si>
    <t>-</t>
  </si>
  <si>
    <t>-</t>
  </si>
  <si>
    <t>-</t>
  </si>
  <si>
    <t>-</t>
  </si>
  <si>
    <t>-</t>
  </si>
  <si>
    <t>-</t>
  </si>
  <si>
    <t>-</t>
  </si>
  <si>
    <t>妊産婦</t>
  </si>
  <si>
    <t>幼　　　　　　児</t>
  </si>
  <si>
    <t>あだち食の健康応援店事業</t>
  </si>
  <si>
    <t>給 食 研 究 会</t>
  </si>
  <si>
    <t>-</t>
  </si>
  <si>
    <t>食育サポーター養成・活動</t>
  </si>
  <si>
    <t>国民健康栄養調査</t>
  </si>
  <si>
    <t>生活習慣調査</t>
  </si>
  <si>
    <t>身  体  状  況  調  査</t>
  </si>
  <si>
    <t>乳児・幼児・外食栄養成分表示・栄養表示</t>
  </si>
  <si>
    <t>保健機能食品(栄養機能食品・特定保健食品)</t>
  </si>
  <si>
    <t>(注1)「健康づくり協力店」は平成24年1月から「あだち食の健康応援店」に名称変更。</t>
  </si>
  <si>
    <t>(注2)「栄養改善推進員養成・活動」は平成23年度で終了。　 　　　　　　　　　　　</t>
  </si>
  <si>
    <t>(注3)「食育サポーター養成・活動」は平成24年度から実施。 　  　　　　      　　</t>
  </si>
  <si>
    <t>(注)その他異常のある者は不正咬合、口腔軟組織疾患、ゆ合歯、過剰歯等。</t>
  </si>
  <si>
    <t>(注2)区内勤務者は勤務者のうち届出があった者。</t>
  </si>
  <si>
    <t>(注1)隔年調査。　　　　　　　　　　　　　　　</t>
  </si>
  <si>
    <t>ふん便（ノロウイルス）</t>
  </si>
  <si>
    <t>工場廃水シアン</t>
  </si>
  <si>
    <t>資料：足立保健所こころとからだの健康づくり課</t>
  </si>
  <si>
    <t>年度</t>
  </si>
  <si>
    <t>年度</t>
  </si>
  <si>
    <t>治療完了の者</t>
  </si>
  <si>
    <t>要治療の者</t>
  </si>
  <si>
    <t>柔道
整復</t>
  </si>
  <si>
    <t>(各年12.31現在)</t>
  </si>
  <si>
    <t>年</t>
  </si>
  <si>
    <t>年度・区分</t>
  </si>
  <si>
    <t>年度･区分</t>
  </si>
  <si>
    <t>年度</t>
  </si>
  <si>
    <t>喀痰（結核菌）</t>
  </si>
  <si>
    <t>年度・区分</t>
  </si>
  <si>
    <t>(注2)＊はふぐ加工製品販売届出施設を含む（H24.10～ふぐ加工製品取扱届出施設を含む)。 　</t>
  </si>
  <si>
    <t>区分</t>
  </si>
  <si>
    <t>営業者</t>
  </si>
  <si>
    <t>総　　　数</t>
  </si>
  <si>
    <t>その他</t>
  </si>
  <si>
    <t>12．予防接種実施状況(1)</t>
  </si>
  <si>
    <t>12．予防接種実施状況(2)</t>
  </si>
  <si>
    <t>区分</t>
  </si>
  <si>
    <r>
      <t xml:space="preserve">高 齢 者
</t>
    </r>
    <r>
      <rPr>
        <sz val="8"/>
        <rFont val="ＭＳ 明朝"/>
        <family val="1"/>
      </rPr>
      <t>インフルエンザ</t>
    </r>
  </si>
  <si>
    <t>15．がん検診実施状況(1)</t>
  </si>
  <si>
    <t>15．がん検診実施状況(3)</t>
  </si>
  <si>
    <t>15．がん検診実施状況(2)</t>
  </si>
  <si>
    <t>異常
なし</t>
  </si>
  <si>
    <t>不明･未把握</t>
  </si>
  <si>
    <t>不明･未把握</t>
  </si>
  <si>
    <t>不明･未把握</t>
  </si>
  <si>
    <t>17．妊娠届出数及び妊婦・乳幼児健康診査実施状況(1)</t>
  </si>
  <si>
    <t>17．妊娠届出数及び妊婦・乳幼児健康診査実施状況(2)</t>
  </si>
  <si>
    <t>区分</t>
  </si>
  <si>
    <t>年度</t>
  </si>
  <si>
    <t>区分</t>
  </si>
  <si>
    <t>総　　　　　数</t>
  </si>
  <si>
    <t>対象別　　　　　　</t>
  </si>
  <si>
    <t xml:space="preserve">年度 </t>
  </si>
  <si>
    <t>区分</t>
  </si>
  <si>
    <t>区分</t>
  </si>
  <si>
    <t>受　　診　　者</t>
  </si>
  <si>
    <t>34．歯科保健実施状況(1)</t>
  </si>
  <si>
    <t>34．歯科保健実施状況(2)</t>
  </si>
  <si>
    <t>34．歯科保健実施状況(3)</t>
  </si>
  <si>
    <t>34．歯科保健実施状況(4)</t>
  </si>
  <si>
    <t>要
指導</t>
  </si>
  <si>
    <t>34．歯科保健実施状況(5)</t>
  </si>
  <si>
    <t>目　　次</t>
  </si>
  <si>
    <t>シート番号</t>
  </si>
  <si>
    <t>表　　題　　名</t>
  </si>
  <si>
    <t>-</t>
  </si>
  <si>
    <t>(1)～(3)</t>
  </si>
  <si>
    <t>(1)～(5)</t>
  </si>
  <si>
    <t>(1)～(2)</t>
  </si>
  <si>
    <t>＜９　保健・衛生＞</t>
  </si>
  <si>
    <t>医療施設数　</t>
  </si>
  <si>
    <t>医療従事者数　</t>
  </si>
  <si>
    <t>薬局・医薬品販売業施設数及び監視数</t>
  </si>
  <si>
    <t>環境衛生対象施設数及び監視件数</t>
  </si>
  <si>
    <t>環境衛生関係検査等の成績</t>
  </si>
  <si>
    <t>試験検査実施状況</t>
  </si>
  <si>
    <t>食品衛生対象施設数及び監視件数</t>
  </si>
  <si>
    <t>食中毒発生及び苦情処理状況　</t>
  </si>
  <si>
    <t>食品衛生収去検査状況</t>
  </si>
  <si>
    <t>食品衛生教育実施状況</t>
  </si>
  <si>
    <t>感染症法に基づく三類感染症発生件数　</t>
  </si>
  <si>
    <t>予防接種実施状況</t>
  </si>
  <si>
    <t>結核健康診断及び予防接種実施状況</t>
  </si>
  <si>
    <t>結核登録患者数及び医療費公費負担状況</t>
  </si>
  <si>
    <t>がん検診実施状況　</t>
  </si>
  <si>
    <t>介護予防保健事業　</t>
  </si>
  <si>
    <t>妊娠届出数及び妊婦・乳幼児健康診査実施状況　</t>
  </si>
  <si>
    <t>こんにちは赤ちゃん訪問事業</t>
  </si>
  <si>
    <t>精神障害者保健福祉手帳交付件数　</t>
  </si>
  <si>
    <t>自立支援医療制度（精神通院医療）認定状況</t>
  </si>
  <si>
    <t>精神保健・社会復帰事業(デイケア)実施状況</t>
  </si>
  <si>
    <t>精神障がい者相談事業実施状況(精神障がい者自立支援センター)　</t>
  </si>
  <si>
    <t>保健指導実施状況　</t>
  </si>
  <si>
    <t>健康教育・健康づくり自主グループ育成実施状況　</t>
  </si>
  <si>
    <t>訪問実施状況　</t>
  </si>
  <si>
    <t>随時健康相談件数</t>
  </si>
  <si>
    <t>栄養指導実施状況　</t>
  </si>
  <si>
    <t>公害健康被害補償被認定者の疾病及び障害状況　</t>
  </si>
  <si>
    <t>大気汚染健康障害者医療助成認定状況　</t>
  </si>
  <si>
    <t>畜犬登録数</t>
  </si>
  <si>
    <t>休日応急診療・平日夜間小児初期救急診療受診状況</t>
  </si>
  <si>
    <t>障がい児歯科診療受診状況</t>
  </si>
  <si>
    <t>一般健康相談実施状況　</t>
  </si>
  <si>
    <t>歯科保健実施状況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</si>
</sst>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0\)"/>
    <numFmt numFmtId="185" formatCode="0_);\(0\)"/>
    <numFmt numFmtId="186" formatCode="0_ "/>
    <numFmt numFmtId="187" formatCode="#,##0_);[Red]\(#,##0\)"/>
    <numFmt numFmtId="188" formatCode="#,##0;[Red]#,##0"/>
    <numFmt numFmtId="189" formatCode="#,##0.0_);\(#,##0.0\)"/>
    <numFmt numFmtId="190" formatCode="0.0_);\(0.0\)"/>
    <numFmt numFmtId="191" formatCode="&quot;Yes&quot;;&quot;Yes&quot;;&quot;No&quot;"/>
    <numFmt numFmtId="192" formatCode="&quot;True&quot;;&quot;True&quot;;&quot;False&quot;"/>
    <numFmt numFmtId="193" formatCode="&quot;On&quot;;&quot;On&quot;;&quot;Off&quot;"/>
    <numFmt numFmtId="194" formatCode="0.0%"/>
    <numFmt numFmtId="195" formatCode="0.00_ "/>
    <numFmt numFmtId="196" formatCode="0.0_ "/>
    <numFmt numFmtId="197" formatCode="0.00_);[Red]\(0.00\)"/>
    <numFmt numFmtId="198" formatCode="#,##0.00;[Red]#,##0.00"/>
    <numFmt numFmtId="199" formatCode="0.0;[Red]0.0"/>
    <numFmt numFmtId="200" formatCode="0.00_);\(0.00\)"/>
    <numFmt numFmtId="201" formatCode="#,##0_ "/>
    <numFmt numFmtId="202" formatCode="#,##0.0"/>
    <numFmt numFmtId="203" formatCode="0_);[Red]\(0\)"/>
    <numFmt numFmtId="204" formatCode="#,##0.0_ "/>
    <numFmt numFmtId="205" formatCode="#,##0;[Red]\-#,##0\ \ \ \ "/>
    <numFmt numFmtId="206" formatCode="#,##0;[Red]\-#,##0\ \ \ \ \ \ \ \ \ \ \ "/>
    <numFmt numFmtId="207" formatCode="\(@\)"/>
    <numFmt numFmtId="208" formatCode="&quot;¥&quot;#,##0_);[Red]\(&quot;¥&quot;#,##0\)"/>
    <numFmt numFmtId="209" formatCode="_ * #,##0_ ;_ * \-#,##0_ ;_ * &quot;-&quot;_ ;"/>
    <numFmt numFmtId="210" formatCode="_ * #,##0_ ;_ * \-#,##0_ ;_ * &quot;-&quot;"/>
  </numFmts>
  <fonts count="56">
    <font>
      <sz val="11"/>
      <name val="ＭＳ 明朝"/>
      <family val="1"/>
    </font>
    <font>
      <u val="single"/>
      <sz val="11"/>
      <color indexed="12"/>
      <name val="ＭＳ 明朝"/>
      <family val="1"/>
    </font>
    <font>
      <sz val="11"/>
      <name val="ＭＳ Ｐゴシック"/>
      <family val="3"/>
    </font>
    <font>
      <u val="single"/>
      <sz val="11"/>
      <color indexed="36"/>
      <name val="ＭＳ 明朝"/>
      <family val="1"/>
    </font>
    <font>
      <sz val="9"/>
      <name val="ＭＳ 明朝"/>
      <family val="1"/>
    </font>
    <font>
      <sz val="10"/>
      <name val="ＭＳ ゴシック"/>
      <family val="3"/>
    </font>
    <font>
      <b/>
      <sz val="10"/>
      <name val="ＭＳ ゴシック"/>
      <family val="3"/>
    </font>
    <font>
      <sz val="10"/>
      <name val="ＭＳ 明朝"/>
      <family val="1"/>
    </font>
    <font>
      <b/>
      <sz val="9"/>
      <name val="ＭＳ ゴシック"/>
      <family val="3"/>
    </font>
    <font>
      <sz val="8"/>
      <name val="ＭＳ 明朝"/>
      <family val="1"/>
    </font>
    <font>
      <sz val="6"/>
      <name val="ＭＳ 明朝"/>
      <family val="1"/>
    </font>
    <font>
      <sz val="6"/>
      <name val="ＭＳ Ｐゴシック"/>
      <family val="3"/>
    </font>
    <font>
      <sz val="9"/>
      <name val="ＭＳ ゴシック"/>
      <family val="3"/>
    </font>
    <font>
      <b/>
      <sz val="11"/>
      <name val="ＭＳ ゴシック"/>
      <family val="3"/>
    </font>
    <font>
      <b/>
      <sz val="9"/>
      <name val="ＭＳ 明朝"/>
      <family val="1"/>
    </font>
    <font>
      <sz val="8"/>
      <name val="ＭＳ Ｐ明朝"/>
      <family val="1"/>
    </font>
    <font>
      <sz val="7"/>
      <name val="ＭＳ 明朝"/>
      <family val="1"/>
    </font>
    <font>
      <b/>
      <sz val="8"/>
      <name val="ＭＳ ゴシック"/>
      <family val="3"/>
    </font>
    <font>
      <b/>
      <sz val="9"/>
      <color indexed="12"/>
      <name val="ＨＧ丸ゴシックM"/>
      <family val="3"/>
    </font>
    <font>
      <sz val="9"/>
      <name val="ＭＳ Ｐゴシック"/>
      <family val="3"/>
    </font>
    <font>
      <sz val="8"/>
      <name val="ＭＳ Ｐゴシック"/>
      <family val="3"/>
    </font>
    <font>
      <sz val="6"/>
      <name val="ＭＳ Ｐ明朝"/>
      <family val="1"/>
    </font>
    <font>
      <sz val="11"/>
      <name val="ＭＳ Ｐ明朝"/>
      <family val="1"/>
    </font>
    <font>
      <sz val="9"/>
      <name val="ＭＳ Ｐ明朝"/>
      <family val="1"/>
    </font>
    <font>
      <u val="single"/>
      <sz val="9"/>
      <name val="ＭＳ 明朝"/>
      <family val="1"/>
    </font>
    <font>
      <u val="single"/>
      <sz val="9"/>
      <name val="ＭＳ Ｐ明朝"/>
      <family val="1"/>
    </font>
    <font>
      <b/>
      <sz val="24"/>
      <name val="ＭＳ ゴシック"/>
      <family val="3"/>
    </font>
    <font>
      <b/>
      <sz val="9"/>
      <name val="ＭＳ Ｐ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sz val="9"/>
      <color indexed="10"/>
      <name val="ＭＳ ゴシック"/>
      <family val="3"/>
    </font>
    <font>
      <b/>
      <sz val="8"/>
      <name val="ＭＳ 明朝"/>
      <family val="1"/>
    </font>
    <font>
      <sz val="22"/>
      <name val="ＭＳ 明朝"/>
      <family val="1"/>
    </font>
    <font>
      <sz val="7.8"/>
      <name val="ＭＳ 明朝"/>
      <family val="1"/>
    </font>
    <font>
      <sz val="10.5"/>
      <name val="ＭＳ ゴシック"/>
      <family val="3"/>
    </font>
    <font>
      <sz val="10.5"/>
      <name val="ＭＳ 明朝"/>
      <family val="1"/>
    </font>
    <font>
      <sz val="14"/>
      <name val="ＭＳ ゴシック"/>
      <family val="3"/>
    </font>
    <font>
      <sz val="14"/>
      <name val="ＭＳ 明朝"/>
      <family val="1"/>
    </font>
    <font>
      <sz val="12"/>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color indexed="63"/>
      </left>
      <right>
        <color indexed="63"/>
      </right>
      <top style="double"/>
      <bottom style="thin"/>
    </border>
    <border>
      <left style="thin"/>
      <right style="thin"/>
      <top style="thin"/>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style="thin"/>
    </border>
    <border>
      <left style="thin"/>
      <right>
        <color indexed="63"/>
      </right>
      <top style="thin"/>
      <bottom>
        <color indexed="63"/>
      </bottom>
    </border>
    <border>
      <left>
        <color indexed="63"/>
      </left>
      <right style="thin"/>
      <top style="double"/>
      <bottom style="thin"/>
    </border>
    <border>
      <left style="thin"/>
      <right>
        <color indexed="63"/>
      </right>
      <top style="double"/>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double"/>
      <right>
        <color indexed="63"/>
      </right>
      <top style="double"/>
      <bottom style="thin"/>
    </border>
    <border>
      <left style="double"/>
      <right style="thin"/>
      <top style="thin"/>
      <bottom style="thin"/>
    </border>
    <border>
      <left style="thin"/>
      <right style="double"/>
      <top>
        <color indexed="63"/>
      </top>
      <bottom>
        <color indexed="63"/>
      </bottom>
    </border>
    <border>
      <left style="double"/>
      <right style="thin"/>
      <top>
        <color indexed="63"/>
      </top>
      <bottom>
        <color indexed="63"/>
      </bottom>
    </border>
    <border>
      <left style="double"/>
      <right style="thin"/>
      <top>
        <color indexed="63"/>
      </top>
      <bottom style="thin"/>
    </border>
    <border>
      <left style="thin"/>
      <right style="double"/>
      <top>
        <color indexed="63"/>
      </top>
      <bottom style="thin"/>
    </border>
    <border>
      <left style="thin"/>
      <right style="thin"/>
      <top style="double"/>
      <bottom>
        <color indexed="63"/>
      </bottom>
    </border>
    <border>
      <left>
        <color indexed="63"/>
      </left>
      <right style="thin"/>
      <top style="thin"/>
      <bottom>
        <color indexed="63"/>
      </bottom>
    </border>
    <border>
      <left style="hair"/>
      <right style="thin"/>
      <top style="thin"/>
      <bottom style="thin"/>
    </border>
    <border>
      <left style="thin"/>
      <right style="thin"/>
      <top style="double"/>
      <bottom style="thin"/>
    </border>
    <border>
      <left style="thin"/>
      <right style="double"/>
      <top style="double"/>
      <bottom>
        <color indexed="63"/>
      </bottom>
    </border>
    <border>
      <left style="double"/>
      <right style="thin"/>
      <top style="double"/>
      <bottom>
        <color indexed="63"/>
      </bottom>
    </border>
    <border>
      <left>
        <color indexed="63"/>
      </left>
      <right style="thin"/>
      <top style="thin">
        <color indexed="8"/>
      </top>
      <bottom>
        <color indexed="63"/>
      </bottom>
    </border>
    <border>
      <left>
        <color indexed="63"/>
      </left>
      <right style="thin"/>
      <top>
        <color indexed="63"/>
      </top>
      <bottom style="thin">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4" fillId="0" borderId="3" applyNumberFormat="0" applyFill="0" applyAlignment="0" applyProtection="0"/>
    <xf numFmtId="0" fontId="35" fillId="3" borderId="0" applyNumberFormat="0" applyBorder="0" applyAlignment="0" applyProtection="0"/>
    <xf numFmtId="0" fontId="36" fillId="23"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3"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pplyFont="0">
      <alignment/>
      <protection/>
    </xf>
    <xf numFmtId="0" fontId="2" fillId="0" borderId="0">
      <alignment/>
      <protection/>
    </xf>
    <xf numFmtId="0" fontId="3" fillId="0" borderId="0" applyNumberFormat="0" applyFill="0" applyBorder="0" applyAlignment="0" applyProtection="0"/>
    <xf numFmtId="0" fontId="0" fillId="0" borderId="0">
      <alignment/>
      <protection/>
    </xf>
    <xf numFmtId="0" fontId="45" fillId="4" borderId="0" applyNumberFormat="0" applyBorder="0" applyAlignment="0" applyProtection="0"/>
  </cellStyleXfs>
  <cellXfs count="1026">
    <xf numFmtId="0" fontId="0" fillId="0" borderId="0" xfId="0" applyAlignment="1">
      <alignment/>
    </xf>
    <xf numFmtId="0" fontId="7" fillId="0" borderId="0" xfId="0" applyFont="1" applyAlignment="1">
      <alignment/>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Alignment="1">
      <alignment/>
    </xf>
    <xf numFmtId="0" fontId="0" fillId="0" borderId="0" xfId="0" applyFont="1" applyAlignment="1">
      <alignment/>
    </xf>
    <xf numFmtId="41" fontId="4" fillId="0" borderId="0" xfId="0" applyNumberFormat="1" applyFont="1" applyBorder="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0" fontId="0" fillId="0" borderId="0" xfId="0" applyFont="1" applyAlignment="1">
      <alignment vertical="center"/>
    </xf>
    <xf numFmtId="0" fontId="9"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right"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Border="1" applyAlignment="1">
      <alignment horizontal="center" vertical="center"/>
    </xf>
    <xf numFmtId="0" fontId="9" fillId="0" borderId="0" xfId="0" applyFont="1" applyAlignment="1">
      <alignment horizontal="right" vertical="center"/>
    </xf>
    <xf numFmtId="0" fontId="13" fillId="0" borderId="0" xfId="0" applyFont="1" applyAlignment="1">
      <alignment/>
    </xf>
    <xf numFmtId="0" fontId="0" fillId="0" borderId="0" xfId="0" applyFont="1" applyAlignment="1">
      <alignment/>
    </xf>
    <xf numFmtId="0" fontId="12" fillId="0" borderId="0" xfId="0" applyFont="1" applyAlignment="1">
      <alignment vertical="center"/>
    </xf>
    <xf numFmtId="0" fontId="8" fillId="0" borderId="0" xfId="0" applyFont="1" applyAlignment="1">
      <alignment vertical="center"/>
    </xf>
    <xf numFmtId="0" fontId="4" fillId="0" borderId="13" xfId="0" applyFont="1" applyBorder="1" applyAlignment="1">
      <alignment vertical="center"/>
    </xf>
    <xf numFmtId="0" fontId="4" fillId="0" borderId="0" xfId="0" applyFont="1" applyAlignment="1">
      <alignment vertical="center"/>
    </xf>
    <xf numFmtId="0" fontId="4" fillId="0" borderId="14" xfId="0" applyFont="1" applyBorder="1" applyAlignment="1">
      <alignment horizontal="right" vertical="center"/>
    </xf>
    <xf numFmtId="0" fontId="4" fillId="0" borderId="15" xfId="0" applyFont="1" applyBorder="1" applyAlignment="1">
      <alignment horizontal="left" vertical="center"/>
    </xf>
    <xf numFmtId="1" fontId="4" fillId="0" borderId="16" xfId="0" applyNumberFormat="1" applyFont="1" applyBorder="1" applyAlignment="1">
      <alignment horizontal="distributed" vertical="center"/>
    </xf>
    <xf numFmtId="41" fontId="4" fillId="0" borderId="16" xfId="0" applyNumberFormat="1" applyFont="1" applyBorder="1" applyAlignment="1">
      <alignment horizontal="center" vertical="center"/>
    </xf>
    <xf numFmtId="41" fontId="4" fillId="0" borderId="16" xfId="0" applyNumberFormat="1" applyFont="1" applyBorder="1" applyAlignment="1">
      <alignment horizontal="right" vertical="center"/>
    </xf>
    <xf numFmtId="41" fontId="4" fillId="0" borderId="0" xfId="0" applyNumberFormat="1" applyFont="1" applyBorder="1" applyAlignment="1">
      <alignment horizontal="right" vertical="center"/>
    </xf>
    <xf numFmtId="0" fontId="14" fillId="0" borderId="0" xfId="0" applyFont="1" applyAlignment="1">
      <alignment vertical="center"/>
    </xf>
    <xf numFmtId="41" fontId="4" fillId="0" borderId="17" xfId="0" applyNumberFormat="1" applyFont="1" applyBorder="1" applyAlignment="1">
      <alignment horizontal="center" vertical="center"/>
    </xf>
    <xf numFmtId="41" fontId="4" fillId="0" borderId="17" xfId="0" applyNumberFormat="1" applyFont="1" applyBorder="1" applyAlignment="1">
      <alignment horizontal="right" vertical="center"/>
    </xf>
    <xf numFmtId="41" fontId="4" fillId="0" borderId="18" xfId="0" applyNumberFormat="1" applyFont="1" applyBorder="1" applyAlignment="1">
      <alignment horizontal="right" vertical="center"/>
    </xf>
    <xf numFmtId="1" fontId="8" fillId="0" borderId="15" xfId="0" applyNumberFormat="1" applyFont="1" applyBorder="1" applyAlignment="1">
      <alignment horizontal="distributed" vertical="center"/>
    </xf>
    <xf numFmtId="41" fontId="8" fillId="0" borderId="10" xfId="0" applyNumberFormat="1" applyFont="1" applyBorder="1" applyAlignment="1">
      <alignment horizontal="right" vertical="center"/>
    </xf>
    <xf numFmtId="41" fontId="8" fillId="0" borderId="19" xfId="0" applyNumberFormat="1" applyFont="1" applyBorder="1" applyAlignment="1">
      <alignment horizontal="right" vertical="center"/>
    </xf>
    <xf numFmtId="0" fontId="4" fillId="0" borderId="0" xfId="79" applyFont="1" applyBorder="1" applyAlignment="1">
      <alignment horizontal="center" vertical="center"/>
      <protection/>
    </xf>
    <xf numFmtId="3" fontId="9" fillId="0" borderId="0" xfId="0" applyNumberFormat="1" applyFont="1" applyAlignment="1">
      <alignment vertical="center"/>
    </xf>
    <xf numFmtId="0" fontId="13" fillId="0" borderId="13" xfId="0" applyFont="1" applyBorder="1" applyAlignment="1">
      <alignment horizontal="left" vertical="center"/>
    </xf>
    <xf numFmtId="0" fontId="4" fillId="0" borderId="15" xfId="0" applyFont="1" applyBorder="1" applyAlignment="1">
      <alignment vertical="center"/>
    </xf>
    <xf numFmtId="0" fontId="4" fillId="0" borderId="16" xfId="0" applyFont="1" applyBorder="1" applyAlignment="1">
      <alignment horizontal="distributed" vertical="center"/>
    </xf>
    <xf numFmtId="184" fontId="4" fillId="0" borderId="18" xfId="0" applyNumberFormat="1" applyFont="1" applyBorder="1" applyAlignment="1">
      <alignment vertical="center"/>
    </xf>
    <xf numFmtId="184" fontId="4" fillId="0" borderId="17" xfId="0" applyNumberFormat="1" applyFont="1" applyBorder="1" applyAlignment="1">
      <alignment vertical="center"/>
    </xf>
    <xf numFmtId="184" fontId="8" fillId="0" borderId="10" xfId="0" applyNumberFormat="1" applyFont="1" applyBorder="1" applyAlignment="1">
      <alignment vertical="center"/>
    </xf>
    <xf numFmtId="184" fontId="8" fillId="0" borderId="19" xfId="0" applyNumberFormat="1" applyFont="1" applyBorder="1" applyAlignment="1">
      <alignment vertical="center"/>
    </xf>
    <xf numFmtId="0" fontId="9" fillId="0" borderId="0" xfId="0" applyFont="1" applyAlignment="1">
      <alignment horizontal="left" vertical="center"/>
    </xf>
    <xf numFmtId="0" fontId="13" fillId="0" borderId="0" xfId="0" applyFont="1" applyAlignment="1">
      <alignment vertical="center"/>
    </xf>
    <xf numFmtId="0" fontId="7" fillId="0" borderId="0" xfId="0" applyFont="1" applyAlignment="1">
      <alignment vertical="center"/>
    </xf>
    <xf numFmtId="0" fontId="4" fillId="0" borderId="0" xfId="0" applyFont="1" applyAlignment="1">
      <alignment horizontal="right" vertical="center"/>
    </xf>
    <xf numFmtId="0" fontId="4" fillId="0" borderId="20" xfId="0" applyFont="1" applyBorder="1" applyAlignment="1">
      <alignment vertical="center"/>
    </xf>
    <xf numFmtId="184" fontId="4" fillId="0" borderId="0" xfId="0" applyNumberFormat="1" applyFont="1" applyBorder="1" applyAlignment="1">
      <alignment vertical="center"/>
    </xf>
    <xf numFmtId="0" fontId="4" fillId="0" borderId="16" xfId="0" applyFont="1" applyBorder="1" applyAlignment="1">
      <alignment horizontal="center" vertical="center"/>
    </xf>
    <xf numFmtId="0" fontId="8" fillId="0" borderId="15" xfId="0" applyFont="1" applyBorder="1" applyAlignment="1">
      <alignment horizontal="center" vertical="center"/>
    </xf>
    <xf numFmtId="184" fontId="8" fillId="0" borderId="0" xfId="0" applyNumberFormat="1" applyFont="1" applyBorder="1" applyAlignment="1">
      <alignment vertical="center"/>
    </xf>
    <xf numFmtId="0" fontId="9" fillId="0" borderId="0" xfId="0" applyFont="1" applyBorder="1" applyAlignment="1">
      <alignment horizontal="right" vertical="center"/>
    </xf>
    <xf numFmtId="0" fontId="5" fillId="0" borderId="0" xfId="0" applyFont="1" applyAlignment="1">
      <alignment vertical="center"/>
    </xf>
    <xf numFmtId="0" fontId="9" fillId="0" borderId="13" xfId="0" applyFont="1" applyBorder="1" applyAlignment="1">
      <alignment horizontal="right" vertical="center"/>
    </xf>
    <xf numFmtId="41" fontId="4" fillId="0" borderId="17" xfId="0" applyNumberFormat="1" applyFont="1" applyBorder="1" applyAlignment="1">
      <alignment vertical="center"/>
    </xf>
    <xf numFmtId="41" fontId="8" fillId="0" borderId="10" xfId="0" applyNumberFormat="1" applyFont="1" applyBorder="1" applyAlignment="1">
      <alignment vertical="center"/>
    </xf>
    <xf numFmtId="0" fontId="13" fillId="0" borderId="0" xfId="0" applyFont="1" applyBorder="1" applyAlignment="1">
      <alignment horizontal="left" vertical="center"/>
    </xf>
    <xf numFmtId="38" fontId="4" fillId="0" borderId="0" xfId="49" applyFont="1" applyBorder="1" applyAlignment="1">
      <alignment vertical="center"/>
    </xf>
    <xf numFmtId="38" fontId="4" fillId="0" borderId="13" xfId="49" applyFont="1" applyBorder="1" applyAlignment="1">
      <alignment vertical="center"/>
    </xf>
    <xf numFmtId="0" fontId="4" fillId="0" borderId="0" xfId="0" applyFont="1" applyBorder="1" applyAlignment="1">
      <alignment horizontal="left" vertical="center"/>
    </xf>
    <xf numFmtId="41" fontId="4" fillId="0" borderId="18" xfId="49" applyNumberFormat="1" applyFont="1" applyBorder="1" applyAlignment="1">
      <alignment vertical="center"/>
    </xf>
    <xf numFmtId="0" fontId="4" fillId="0" borderId="0" xfId="0" applyFont="1" applyBorder="1" applyAlignment="1">
      <alignment horizontal="distributed" vertical="center"/>
    </xf>
    <xf numFmtId="41" fontId="4" fillId="0" borderId="18" xfId="49" applyNumberFormat="1" applyFont="1" applyBorder="1" applyAlignment="1">
      <alignment horizontal="right" vertical="center"/>
    </xf>
    <xf numFmtId="0" fontId="4" fillId="0" borderId="20" xfId="0" applyFont="1" applyBorder="1" applyAlignment="1">
      <alignment horizontal="center" vertical="center"/>
    </xf>
    <xf numFmtId="0" fontId="4" fillId="0" borderId="20" xfId="0" applyFont="1" applyBorder="1" applyAlignment="1">
      <alignment horizontal="distributed" vertical="center"/>
    </xf>
    <xf numFmtId="38" fontId="9" fillId="0" borderId="0" xfId="49" applyFont="1" applyBorder="1" applyAlignment="1">
      <alignment horizontal="right" vertical="center"/>
    </xf>
    <xf numFmtId="0" fontId="4" fillId="0" borderId="0" xfId="0" applyFont="1" applyAlignment="1">
      <alignment horizontal="center" vertical="center"/>
    </xf>
    <xf numFmtId="38" fontId="4" fillId="0" borderId="0" xfId="49" applyFont="1" applyAlignment="1">
      <alignment vertical="center"/>
    </xf>
    <xf numFmtId="0" fontId="13" fillId="0" borderId="0" xfId="77" applyFont="1" applyBorder="1" applyAlignment="1">
      <alignment horizontal="left" vertical="center"/>
      <protection/>
    </xf>
    <xf numFmtId="0" fontId="4" fillId="0" borderId="0" xfId="77" applyFont="1" applyBorder="1" applyAlignment="1">
      <alignment vertical="center"/>
      <protection/>
    </xf>
    <xf numFmtId="38" fontId="4" fillId="0" borderId="0" xfId="49" applyFont="1" applyBorder="1" applyAlignment="1">
      <alignment horizontal="right" vertical="center"/>
    </xf>
    <xf numFmtId="0" fontId="13" fillId="0" borderId="13" xfId="77" applyFont="1" applyBorder="1" applyAlignment="1">
      <alignment horizontal="left" vertical="center"/>
      <protection/>
    </xf>
    <xf numFmtId="0" fontId="4" fillId="0" borderId="13" xfId="77" applyFont="1" applyBorder="1" applyAlignment="1">
      <alignment vertical="center"/>
      <protection/>
    </xf>
    <xf numFmtId="38" fontId="4" fillId="0" borderId="13" xfId="49" applyFont="1" applyBorder="1" applyAlignment="1">
      <alignment horizontal="right" vertical="center"/>
    </xf>
    <xf numFmtId="0" fontId="17" fillId="0" borderId="21" xfId="77" applyFont="1" applyBorder="1" applyAlignment="1">
      <alignment horizontal="left" vertical="center"/>
      <protection/>
    </xf>
    <xf numFmtId="0" fontId="9" fillId="0" borderId="21" xfId="77" applyFont="1" applyBorder="1" applyAlignment="1">
      <alignment horizontal="right" vertical="center"/>
      <protection/>
    </xf>
    <xf numFmtId="0" fontId="4" fillId="0" borderId="21" xfId="77" applyFont="1" applyBorder="1" applyAlignment="1">
      <alignment horizontal="right" vertical="center"/>
      <protection/>
    </xf>
    <xf numFmtId="0" fontId="9" fillId="0" borderId="20" xfId="0" applyFont="1" applyBorder="1" applyAlignment="1">
      <alignment horizontal="left" vertical="center"/>
    </xf>
    <xf numFmtId="0" fontId="4" fillId="0" borderId="0" xfId="0" applyFont="1" applyBorder="1" applyAlignment="1">
      <alignment horizontal="distributed" vertical="center" wrapText="1"/>
    </xf>
    <xf numFmtId="0" fontId="4" fillId="0" borderId="16" xfId="0" applyFont="1" applyBorder="1" applyAlignment="1">
      <alignment horizontal="distributed" vertical="center" wrapText="1"/>
    </xf>
    <xf numFmtId="0" fontId="9" fillId="0" borderId="20" xfId="0" applyFont="1" applyBorder="1" applyAlignment="1">
      <alignment horizontal="center" vertical="center"/>
    </xf>
    <xf numFmtId="0" fontId="9" fillId="0" borderId="20" xfId="0" applyFont="1" applyBorder="1" applyAlignment="1">
      <alignment horizontal="right" vertical="center"/>
    </xf>
    <xf numFmtId="0" fontId="4" fillId="0" borderId="20" xfId="0" applyFont="1" applyBorder="1" applyAlignment="1">
      <alignment horizontal="right" vertical="center"/>
    </xf>
    <xf numFmtId="0" fontId="4" fillId="0" borderId="22" xfId="0" applyFont="1" applyBorder="1" applyAlignment="1">
      <alignment horizontal="distributed" vertical="center"/>
    </xf>
    <xf numFmtId="0" fontId="4" fillId="0" borderId="16" xfId="0" applyFont="1" applyBorder="1" applyAlignment="1">
      <alignment horizontal="distributed" vertical="center"/>
    </xf>
    <xf numFmtId="184" fontId="4" fillId="0" borderId="18" xfId="49" applyNumberFormat="1" applyFont="1" applyBorder="1" applyAlignment="1">
      <alignment vertical="center"/>
    </xf>
    <xf numFmtId="0" fontId="4" fillId="0" borderId="15" xfId="0" applyFont="1" applyBorder="1" applyAlignment="1">
      <alignment horizontal="distributed" vertical="center"/>
    </xf>
    <xf numFmtId="0" fontId="4" fillId="0" borderId="15" xfId="0" applyFont="1" applyBorder="1" applyAlignment="1">
      <alignment horizontal="distributed" vertical="center"/>
    </xf>
    <xf numFmtId="184" fontId="4" fillId="0" borderId="19" xfId="49" applyNumberFormat="1" applyFont="1" applyBorder="1" applyAlignment="1">
      <alignment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distributed" vertical="center"/>
    </xf>
    <xf numFmtId="184" fontId="4" fillId="0" borderId="23" xfId="49" applyNumberFormat="1" applyFont="1" applyBorder="1" applyAlignment="1">
      <alignment vertical="center"/>
    </xf>
    <xf numFmtId="0" fontId="16" fillId="0" borderId="0" xfId="0" applyFont="1" applyBorder="1" applyAlignment="1">
      <alignment horizontal="distributed" vertical="center"/>
    </xf>
    <xf numFmtId="0" fontId="4" fillId="0" borderId="20" xfId="0" applyFont="1" applyBorder="1" applyAlignment="1">
      <alignment horizontal="distributed" vertical="center" wrapText="1"/>
    </xf>
    <xf numFmtId="0" fontId="16" fillId="0" borderId="20" xfId="0" applyFont="1" applyBorder="1" applyAlignment="1">
      <alignment horizontal="distributed" vertical="center"/>
    </xf>
    <xf numFmtId="0" fontId="9" fillId="0" borderId="0" xfId="77" applyFont="1" applyAlignment="1">
      <alignment horizontal="left" vertical="center"/>
      <protection/>
    </xf>
    <xf numFmtId="0" fontId="8" fillId="0" borderId="0" xfId="0" applyFont="1" applyBorder="1" applyAlignment="1">
      <alignment horizontal="left" vertical="center"/>
    </xf>
    <xf numFmtId="38" fontId="8" fillId="0" borderId="0" xfId="49" applyFont="1" applyBorder="1" applyAlignment="1">
      <alignment vertical="center"/>
    </xf>
    <xf numFmtId="0" fontId="0" fillId="0" borderId="0" xfId="0" applyFont="1" applyBorder="1" applyAlignment="1">
      <alignment/>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13" xfId="0" applyFont="1" applyBorder="1" applyAlignment="1">
      <alignment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4" fillId="0" borderId="26" xfId="0" applyFont="1" applyBorder="1" applyAlignment="1">
      <alignment horizontal="right" vertical="center"/>
    </xf>
    <xf numFmtId="0" fontId="4" fillId="0" borderId="11" xfId="0" applyFont="1" applyBorder="1" applyAlignment="1">
      <alignment vertical="center"/>
    </xf>
    <xf numFmtId="0" fontId="8"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4" fillId="0" borderId="22" xfId="0" applyFont="1" applyBorder="1" applyAlignment="1">
      <alignment vertical="center"/>
    </xf>
    <xf numFmtId="41" fontId="4" fillId="0" borderId="17" xfId="49" applyNumberFormat="1" applyFont="1" applyBorder="1" applyAlignment="1">
      <alignment vertical="center"/>
    </xf>
    <xf numFmtId="41" fontId="4" fillId="0" borderId="27" xfId="49" applyNumberFormat="1" applyFont="1" applyBorder="1" applyAlignment="1">
      <alignment horizontal="right" vertical="center"/>
    </xf>
    <xf numFmtId="41" fontId="4" fillId="0" borderId="17" xfId="49" applyNumberFormat="1" applyFont="1" applyBorder="1" applyAlignment="1">
      <alignment horizontal="right" vertical="center"/>
    </xf>
    <xf numFmtId="41" fontId="4" fillId="0" borderId="16" xfId="49" applyNumberFormat="1" applyFont="1" applyBorder="1" applyAlignment="1">
      <alignment horizontal="right" vertical="center"/>
    </xf>
    <xf numFmtId="41" fontId="4" fillId="0" borderId="10" xfId="49" applyNumberFormat="1" applyFont="1" applyBorder="1" applyAlignment="1">
      <alignment horizontal="right" vertical="center"/>
    </xf>
    <xf numFmtId="41" fontId="4" fillId="0" borderId="19" xfId="49" applyNumberFormat="1" applyFont="1" applyBorder="1" applyAlignment="1">
      <alignment horizontal="right" vertical="center"/>
    </xf>
    <xf numFmtId="0" fontId="9" fillId="0" borderId="14" xfId="0" applyFont="1" applyBorder="1" applyAlignment="1">
      <alignment horizontal="right" vertical="center"/>
    </xf>
    <xf numFmtId="0" fontId="9"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11" xfId="0" applyFont="1" applyBorder="1" applyAlignment="1">
      <alignment horizontal="centerContinuous" vertical="center"/>
    </xf>
    <xf numFmtId="0" fontId="4" fillId="0" borderId="28" xfId="0" applyFont="1" applyBorder="1" applyAlignment="1">
      <alignment horizontal="centerContinuous" vertical="center"/>
    </xf>
    <xf numFmtId="0" fontId="4" fillId="0" borderId="19" xfId="0" applyFont="1" applyBorder="1" applyAlignment="1">
      <alignment horizontal="centerContinuous" vertical="center" wrapText="1"/>
    </xf>
    <xf numFmtId="0" fontId="4" fillId="0" borderId="16" xfId="0" applyFont="1" applyBorder="1" applyAlignment="1">
      <alignment wrapText="1"/>
    </xf>
    <xf numFmtId="0" fontId="9" fillId="0" borderId="15" xfId="0" applyFont="1" applyBorder="1" applyAlignment="1">
      <alignment vertical="center"/>
    </xf>
    <xf numFmtId="0" fontId="4" fillId="0" borderId="10" xfId="0" applyFont="1" applyBorder="1" applyAlignment="1">
      <alignment vertical="center"/>
    </xf>
    <xf numFmtId="38" fontId="4" fillId="0" borderId="18" xfId="49" applyFont="1" applyBorder="1" applyAlignment="1">
      <alignment vertical="center"/>
    </xf>
    <xf numFmtId="38" fontId="4" fillId="0" borderId="17" xfId="49" applyFont="1" applyBorder="1" applyAlignment="1">
      <alignment vertical="center"/>
    </xf>
    <xf numFmtId="0" fontId="9" fillId="0" borderId="0" xfId="63" applyFont="1" applyAlignment="1">
      <alignment horizontal="right" vertical="center"/>
      <protection/>
    </xf>
    <xf numFmtId="0" fontId="13" fillId="0" borderId="0" xfId="65" applyFont="1" applyBorder="1" applyAlignment="1">
      <alignment horizontal="left" vertical="center"/>
      <protection/>
    </xf>
    <xf numFmtId="0" fontId="4" fillId="0" borderId="21" xfId="65" applyFont="1" applyBorder="1" applyAlignment="1">
      <alignment horizontal="right" vertical="center"/>
      <protection/>
    </xf>
    <xf numFmtId="0" fontId="4" fillId="0" borderId="26" xfId="65" applyFont="1" applyBorder="1" applyAlignment="1">
      <alignment horizontal="centerContinuous" vertical="center"/>
      <protection/>
    </xf>
    <xf numFmtId="0" fontId="4" fillId="0" borderId="28" xfId="65" applyFont="1" applyBorder="1" applyAlignment="1">
      <alignment horizontal="centerContinuous" vertical="center"/>
      <protection/>
    </xf>
    <xf numFmtId="0" fontId="4" fillId="0" borderId="29" xfId="65" applyFont="1" applyBorder="1" applyAlignment="1">
      <alignment horizontal="center" vertical="center"/>
      <protection/>
    </xf>
    <xf numFmtId="0" fontId="19" fillId="0" borderId="0" xfId="0" applyFont="1" applyAlignment="1">
      <alignment/>
    </xf>
    <xf numFmtId="0" fontId="4" fillId="0" borderId="20" xfId="65" applyFont="1" applyBorder="1" applyAlignment="1">
      <alignment vertical="center"/>
      <protection/>
    </xf>
    <xf numFmtId="0" fontId="4" fillId="0" borderId="19" xfId="65" applyFont="1" applyBorder="1" applyAlignment="1">
      <alignment horizontal="center" vertical="center"/>
      <protection/>
    </xf>
    <xf numFmtId="0" fontId="4" fillId="0" borderId="19" xfId="65" applyFont="1" applyBorder="1" applyAlignment="1">
      <alignment horizontal="right" vertical="center"/>
      <protection/>
    </xf>
    <xf numFmtId="0" fontId="4" fillId="0" borderId="0" xfId="65" applyFont="1" applyBorder="1" applyAlignment="1">
      <alignment horizontal="distributed" vertical="center"/>
      <protection/>
    </xf>
    <xf numFmtId="184" fontId="4" fillId="0" borderId="18" xfId="65" applyNumberFormat="1" applyFont="1" applyFill="1" applyBorder="1" applyAlignment="1">
      <alignment vertical="center"/>
      <protection/>
    </xf>
    <xf numFmtId="0" fontId="4" fillId="0" borderId="16" xfId="65" applyFont="1" applyBorder="1" applyAlignment="1">
      <alignment horizontal="distributed" vertical="center"/>
      <protection/>
    </xf>
    <xf numFmtId="184" fontId="4" fillId="0" borderId="17" xfId="65" applyNumberFormat="1" applyFont="1" applyFill="1" applyBorder="1" applyAlignment="1">
      <alignment vertical="center"/>
      <protection/>
    </xf>
    <xf numFmtId="0" fontId="8" fillId="0" borderId="15" xfId="65" applyFont="1" applyBorder="1" applyAlignment="1">
      <alignment horizontal="distributed" vertical="center"/>
      <protection/>
    </xf>
    <xf numFmtId="0" fontId="9" fillId="0" borderId="0" xfId="65" applyFont="1" applyAlignment="1">
      <alignment vertical="center"/>
      <protection/>
    </xf>
    <xf numFmtId="0" fontId="20" fillId="0" borderId="0" xfId="0" applyFont="1" applyAlignment="1">
      <alignment/>
    </xf>
    <xf numFmtId="0" fontId="0" fillId="0" borderId="0" xfId="63" applyFont="1" applyBorder="1" applyAlignment="1">
      <alignment vertical="center"/>
      <protection/>
    </xf>
    <xf numFmtId="0" fontId="13" fillId="0" borderId="13" xfId="67" applyFont="1" applyBorder="1" applyAlignment="1">
      <alignment horizontal="left" vertical="center"/>
      <protection/>
    </xf>
    <xf numFmtId="0" fontId="0" fillId="0" borderId="13" xfId="63" applyFont="1" applyBorder="1" applyAlignment="1">
      <alignment vertical="center"/>
      <protection/>
    </xf>
    <xf numFmtId="0" fontId="4" fillId="0" borderId="14" xfId="63" applyFont="1" applyBorder="1" applyAlignment="1">
      <alignment horizontal="right" vertical="center"/>
      <protection/>
    </xf>
    <xf numFmtId="0" fontId="4" fillId="0" borderId="15" xfId="63" applyFont="1" applyBorder="1" applyAlignment="1">
      <alignment vertical="center"/>
      <protection/>
    </xf>
    <xf numFmtId="0" fontId="4" fillId="0" borderId="16" xfId="63" applyFont="1" applyBorder="1" applyAlignment="1">
      <alignment horizontal="center" vertical="center"/>
      <protection/>
    </xf>
    <xf numFmtId="187" fontId="4" fillId="0" borderId="0" xfId="63" applyNumberFormat="1" applyFont="1" applyBorder="1" applyAlignment="1">
      <alignment vertical="center"/>
      <protection/>
    </xf>
    <xf numFmtId="203" fontId="8" fillId="0" borderId="0" xfId="63" applyNumberFormat="1" applyFont="1" applyBorder="1" applyAlignment="1">
      <alignment vertical="center"/>
      <protection/>
    </xf>
    <xf numFmtId="187" fontId="4" fillId="0" borderId="18" xfId="63" applyNumberFormat="1" applyFont="1" applyBorder="1" applyAlignment="1">
      <alignment vertical="center"/>
      <protection/>
    </xf>
    <xf numFmtId="0" fontId="8" fillId="0" borderId="15" xfId="63" applyFont="1" applyBorder="1" applyAlignment="1">
      <alignment horizontal="center" vertical="center"/>
      <protection/>
    </xf>
    <xf numFmtId="0" fontId="9" fillId="0" borderId="0" xfId="63" applyFont="1" applyAlignment="1">
      <alignment vertical="center"/>
      <protection/>
    </xf>
    <xf numFmtId="0" fontId="9" fillId="0" borderId="0" xfId="0" applyFont="1" applyAlignment="1">
      <alignment horizontal="right"/>
    </xf>
    <xf numFmtId="0" fontId="9" fillId="0" borderId="14" xfId="63" applyFont="1" applyBorder="1" applyAlignment="1">
      <alignment horizontal="right" vertical="center"/>
      <protection/>
    </xf>
    <xf numFmtId="0" fontId="9" fillId="0" borderId="15" xfId="63" applyFont="1" applyBorder="1" applyAlignment="1">
      <alignment vertical="center"/>
      <protection/>
    </xf>
    <xf numFmtId="187" fontId="4" fillId="0" borderId="16" xfId="63" applyNumberFormat="1" applyFont="1" applyBorder="1" applyAlignment="1">
      <alignment vertical="center"/>
      <protection/>
    </xf>
    <xf numFmtId="187" fontId="4" fillId="0" borderId="16" xfId="49" applyNumberFormat="1" applyFont="1" applyBorder="1" applyAlignment="1">
      <alignment vertical="center"/>
    </xf>
    <xf numFmtId="187" fontId="4" fillId="0" borderId="17" xfId="63" applyNumberFormat="1" applyFont="1" applyBorder="1" applyAlignment="1">
      <alignment vertical="center"/>
      <protection/>
    </xf>
    <xf numFmtId="187" fontId="4" fillId="0" borderId="17" xfId="49" applyNumberFormat="1" applyFont="1" applyBorder="1" applyAlignment="1">
      <alignment vertical="center"/>
    </xf>
    <xf numFmtId="187" fontId="0" fillId="0" borderId="0" xfId="0" applyNumberFormat="1" applyFont="1" applyAlignment="1">
      <alignment/>
    </xf>
    <xf numFmtId="0" fontId="13" fillId="0" borderId="0" xfId="63" applyFont="1" applyAlignment="1">
      <alignment vertical="center"/>
      <protection/>
    </xf>
    <xf numFmtId="0" fontId="5" fillId="0" borderId="13" xfId="63" applyFont="1" applyBorder="1" applyAlignment="1">
      <alignment horizontal="left" vertical="center"/>
      <protection/>
    </xf>
    <xf numFmtId="0" fontId="5" fillId="0" borderId="0" xfId="0" applyFont="1" applyAlignment="1">
      <alignment/>
    </xf>
    <xf numFmtId="0" fontId="5" fillId="0" borderId="0" xfId="0" applyFont="1" applyBorder="1" applyAlignment="1">
      <alignment/>
    </xf>
    <xf numFmtId="0" fontId="5" fillId="0" borderId="0" xfId="84" applyFont="1">
      <alignment/>
      <protection/>
    </xf>
    <xf numFmtId="0" fontId="4" fillId="0" borderId="14" xfId="81" applyFont="1" applyBorder="1" applyAlignment="1">
      <alignment horizontal="right" vertical="center" wrapText="1"/>
      <protection/>
    </xf>
    <xf numFmtId="0" fontId="4" fillId="0" borderId="0" xfId="0" applyFont="1" applyBorder="1" applyAlignment="1">
      <alignment/>
    </xf>
    <xf numFmtId="0" fontId="4" fillId="0" borderId="15" xfId="81" applyFont="1" applyBorder="1" applyAlignment="1">
      <alignment vertical="center"/>
      <protection/>
    </xf>
    <xf numFmtId="0" fontId="4" fillId="0" borderId="12" xfId="81" applyFont="1" applyFill="1" applyBorder="1" applyAlignment="1">
      <alignment horizontal="center" vertical="center" wrapText="1"/>
      <protection/>
    </xf>
    <xf numFmtId="0" fontId="4" fillId="0" borderId="30" xfId="81" applyFont="1" applyFill="1" applyBorder="1" applyAlignment="1">
      <alignment horizontal="center" vertical="center" wrapText="1"/>
      <protection/>
    </xf>
    <xf numFmtId="0" fontId="4" fillId="0" borderId="31" xfId="81" applyFont="1" applyFill="1" applyBorder="1" applyAlignment="1">
      <alignment horizontal="center" vertical="center" wrapText="1"/>
      <protection/>
    </xf>
    <xf numFmtId="0" fontId="4" fillId="0" borderId="16" xfId="81" applyFont="1" applyBorder="1" applyAlignment="1">
      <alignment horizontal="center" vertical="center"/>
      <protection/>
    </xf>
    <xf numFmtId="184" fontId="4" fillId="0" borderId="17" xfId="49" applyNumberFormat="1" applyFont="1" applyFill="1" applyBorder="1" applyAlignment="1">
      <alignment horizontal="right" vertical="center"/>
    </xf>
    <xf numFmtId="184" fontId="4" fillId="0" borderId="18" xfId="49" applyNumberFormat="1" applyFont="1" applyFill="1" applyBorder="1" applyAlignment="1">
      <alignment horizontal="right" vertical="center"/>
    </xf>
    <xf numFmtId="184" fontId="4" fillId="0" borderId="16" xfId="49" applyNumberFormat="1" applyFont="1" applyFill="1" applyBorder="1" applyAlignment="1">
      <alignment horizontal="right" vertical="center"/>
    </xf>
    <xf numFmtId="0" fontId="8" fillId="0" borderId="15" xfId="81" applyFont="1" applyBorder="1" applyAlignment="1">
      <alignment horizontal="center" vertical="center"/>
      <protection/>
    </xf>
    <xf numFmtId="0" fontId="22" fillId="0" borderId="0" xfId="81" applyFont="1" applyAlignment="1">
      <alignment/>
      <protection/>
    </xf>
    <xf numFmtId="0" fontId="22" fillId="0" borderId="0" xfId="81" applyFont="1" applyFill="1" applyBorder="1" applyAlignment="1">
      <alignment/>
      <protection/>
    </xf>
    <xf numFmtId="0" fontId="22" fillId="0" borderId="0" xfId="81" applyFont="1" applyFill="1" applyBorder="1" applyAlignment="1">
      <alignment horizontal="right"/>
      <protection/>
    </xf>
    <xf numFmtId="0" fontId="22" fillId="0" borderId="0" xfId="81" applyFont="1" applyFill="1" applyBorder="1" applyAlignment="1">
      <alignment horizontal="left"/>
      <protection/>
    </xf>
    <xf numFmtId="0" fontId="9" fillId="0" borderId="0" xfId="81" applyFont="1" applyAlignment="1">
      <alignment horizontal="right"/>
      <protection/>
    </xf>
    <xf numFmtId="0" fontId="22" fillId="0" borderId="0" xfId="81" applyFont="1" applyFill="1" applyBorder="1" applyAlignment="1">
      <alignment horizontal="left" vertical="center"/>
      <protection/>
    </xf>
    <xf numFmtId="0" fontId="9" fillId="0" borderId="0" xfId="81" applyFont="1" applyAlignment="1">
      <alignment horizontal="right" vertical="center"/>
      <protection/>
    </xf>
    <xf numFmtId="0" fontId="22" fillId="0" borderId="0" xfId="81" applyFont="1" applyBorder="1" applyAlignment="1">
      <alignment horizontal="center"/>
      <protection/>
    </xf>
    <xf numFmtId="0" fontId="13" fillId="0" borderId="0" xfId="63" applyFont="1" applyBorder="1" applyAlignment="1">
      <alignment horizontal="left" vertical="center"/>
      <protection/>
    </xf>
    <xf numFmtId="0" fontId="2" fillId="0" borderId="0" xfId="84" applyFont="1" applyBorder="1">
      <alignment/>
      <protection/>
    </xf>
    <xf numFmtId="0" fontId="4" fillId="0" borderId="0" xfId="81" applyFont="1" applyFill="1" applyBorder="1" applyAlignment="1">
      <alignment horizontal="center" vertical="center" wrapText="1"/>
      <protection/>
    </xf>
    <xf numFmtId="38" fontId="4" fillId="0" borderId="0" xfId="49" applyFont="1" applyFill="1" applyBorder="1" applyAlignment="1">
      <alignment horizontal="right"/>
    </xf>
    <xf numFmtId="38" fontId="8" fillId="0" borderId="0" xfId="49" applyFont="1" applyFill="1" applyBorder="1" applyAlignment="1">
      <alignment horizontal="right"/>
    </xf>
    <xf numFmtId="0" fontId="9" fillId="0" borderId="0" xfId="81" applyFont="1" applyBorder="1" applyAlignment="1">
      <alignment horizontal="right"/>
      <protection/>
    </xf>
    <xf numFmtId="0" fontId="2" fillId="0" borderId="0" xfId="0" applyFont="1" applyAlignment="1">
      <alignment/>
    </xf>
    <xf numFmtId="0" fontId="2" fillId="0" borderId="0" xfId="0" applyFont="1" applyBorder="1" applyAlignment="1">
      <alignment/>
    </xf>
    <xf numFmtId="0" fontId="4" fillId="0" borderId="19"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30" xfId="0" applyFont="1" applyBorder="1" applyAlignment="1">
      <alignment horizontal="center" vertical="center"/>
    </xf>
    <xf numFmtId="0" fontId="9" fillId="0" borderId="20" xfId="0" applyFont="1" applyBorder="1" applyAlignment="1">
      <alignment vertical="center"/>
    </xf>
    <xf numFmtId="0" fontId="4" fillId="0" borderId="1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0" xfId="0" applyFont="1" applyAlignment="1">
      <alignment horizontal="distributed" vertical="center"/>
    </xf>
    <xf numFmtId="41" fontId="4" fillId="0" borderId="18" xfId="0" applyNumberFormat="1" applyFont="1" applyBorder="1" applyAlignment="1">
      <alignment vertical="center"/>
    </xf>
    <xf numFmtId="41" fontId="8" fillId="0" borderId="18" xfId="0" applyNumberFormat="1" applyFont="1" applyBorder="1" applyAlignment="1">
      <alignment vertical="center"/>
    </xf>
    <xf numFmtId="41" fontId="4" fillId="0" borderId="10" xfId="0" applyNumberFormat="1" applyFont="1" applyBorder="1" applyAlignment="1">
      <alignment vertical="center"/>
    </xf>
    <xf numFmtId="41" fontId="4" fillId="0" borderId="19" xfId="0" applyNumberFormat="1" applyFont="1" applyBorder="1" applyAlignment="1">
      <alignment vertical="center"/>
    </xf>
    <xf numFmtId="41" fontId="4" fillId="0" borderId="19" xfId="0" applyNumberFormat="1" applyFont="1" applyBorder="1" applyAlignment="1">
      <alignment horizontal="right" vertical="center"/>
    </xf>
    <xf numFmtId="0" fontId="9" fillId="0" borderId="22" xfId="0" applyFont="1" applyBorder="1" applyAlignment="1">
      <alignment horizontal="left" vertical="center"/>
    </xf>
    <xf numFmtId="0" fontId="4" fillId="0" borderId="26" xfId="0" applyFont="1" applyBorder="1" applyAlignment="1">
      <alignment horizontal="centerContinuous" vertical="center"/>
    </xf>
    <xf numFmtId="0" fontId="4" fillId="0" borderId="16" xfId="0" applyFont="1" applyBorder="1" applyAlignment="1">
      <alignment vertical="center"/>
    </xf>
    <xf numFmtId="0" fontId="4" fillId="0" borderId="32" xfId="0" applyFont="1" applyBorder="1" applyAlignment="1">
      <alignment horizontal="center" vertical="top" textRotation="255" wrapText="1"/>
    </xf>
    <xf numFmtId="0" fontId="4" fillId="0" borderId="27" xfId="0" applyFont="1" applyBorder="1" applyAlignment="1">
      <alignment horizontal="center" vertical="top" textRotation="255" wrapText="1"/>
    </xf>
    <xf numFmtId="0" fontId="9" fillId="0" borderId="0" xfId="0" applyFont="1" applyAlignment="1">
      <alignment vertical="center" wrapText="1"/>
    </xf>
    <xf numFmtId="0" fontId="4" fillId="0" borderId="16" xfId="0" applyFont="1" applyBorder="1" applyAlignment="1">
      <alignment/>
    </xf>
    <xf numFmtId="0" fontId="9" fillId="0" borderId="19" xfId="0" applyFont="1" applyBorder="1" applyAlignment="1">
      <alignment horizontal="center" vertical="top" textRotation="255" wrapText="1"/>
    </xf>
    <xf numFmtId="0" fontId="9" fillId="0" borderId="10" xfId="0" applyFont="1" applyBorder="1" applyAlignment="1">
      <alignment horizontal="center" vertical="top" textRotation="255" wrapText="1"/>
    </xf>
    <xf numFmtId="0" fontId="9" fillId="0" borderId="13" xfId="0" applyFont="1" applyBorder="1" applyAlignment="1">
      <alignment vertical="center"/>
    </xf>
    <xf numFmtId="0" fontId="8" fillId="0" borderId="19" xfId="0" applyFont="1" applyBorder="1" applyAlignment="1">
      <alignment horizontal="centerContinuous" vertical="center"/>
    </xf>
    <xf numFmtId="0" fontId="8" fillId="0" borderId="20" xfId="0" applyFont="1" applyBorder="1" applyAlignment="1">
      <alignment horizontal="centerContinuous" vertical="center"/>
    </xf>
    <xf numFmtId="187" fontId="4" fillId="0" borderId="18" xfId="0" applyNumberFormat="1" applyFont="1" applyBorder="1" applyAlignment="1">
      <alignment vertical="center"/>
    </xf>
    <xf numFmtId="187" fontId="8" fillId="0" borderId="18" xfId="0" applyNumberFormat="1" applyFont="1" applyBorder="1" applyAlignment="1">
      <alignment vertical="center"/>
    </xf>
    <xf numFmtId="187" fontId="4" fillId="0" borderId="17" xfId="0" applyNumberFormat="1" applyFont="1" applyBorder="1" applyAlignment="1">
      <alignment vertical="center"/>
    </xf>
    <xf numFmtId="187" fontId="8" fillId="0" borderId="17" xfId="0" applyNumberFormat="1" applyFont="1" applyBorder="1" applyAlignment="1">
      <alignment vertical="center"/>
    </xf>
    <xf numFmtId="187" fontId="4" fillId="0" borderId="0" xfId="0" applyNumberFormat="1" applyFont="1" applyAlignment="1">
      <alignment vertical="center"/>
    </xf>
    <xf numFmtId="187" fontId="4" fillId="0" borderId="10" xfId="0" applyNumberFormat="1" applyFont="1" applyBorder="1" applyAlignment="1">
      <alignment horizontal="right" vertical="center"/>
    </xf>
    <xf numFmtId="187" fontId="4" fillId="0" borderId="19" xfId="0" applyNumberFormat="1" applyFont="1" applyBorder="1" applyAlignment="1">
      <alignment vertical="center"/>
    </xf>
    <xf numFmtId="187" fontId="8" fillId="0" borderId="10" xfId="0" applyNumberFormat="1" applyFont="1" applyBorder="1" applyAlignment="1">
      <alignment horizontal="right" vertical="center"/>
    </xf>
    <xf numFmtId="187" fontId="8" fillId="0" borderId="19" xfId="0" applyNumberFormat="1" applyFont="1" applyBorder="1" applyAlignment="1">
      <alignment vertical="center"/>
    </xf>
    <xf numFmtId="0" fontId="13" fillId="0" borderId="0" xfId="82" applyFont="1">
      <alignment/>
      <protection/>
    </xf>
    <xf numFmtId="0" fontId="2" fillId="0" borderId="0" xfId="82" applyFont="1">
      <alignment/>
      <protection/>
    </xf>
    <xf numFmtId="0" fontId="22" fillId="0" borderId="0" xfId="82" applyFont="1">
      <alignment/>
      <protection/>
    </xf>
    <xf numFmtId="0" fontId="13" fillId="0" borderId="0" xfId="82" applyFont="1" applyAlignment="1">
      <alignment horizontal="left" vertical="center"/>
      <protection/>
    </xf>
    <xf numFmtId="0" fontId="9" fillId="0" borderId="21" xfId="82" applyFont="1" applyBorder="1" applyAlignment="1">
      <alignment vertical="center"/>
      <protection/>
    </xf>
    <xf numFmtId="0" fontId="9" fillId="0" borderId="14" xfId="82" applyFont="1" applyBorder="1" applyAlignment="1">
      <alignment horizontal="right" vertical="center"/>
      <protection/>
    </xf>
    <xf numFmtId="0" fontId="4" fillId="0" borderId="0" xfId="82" applyFont="1">
      <alignment/>
      <protection/>
    </xf>
    <xf numFmtId="0" fontId="9" fillId="0" borderId="15" xfId="82" applyFont="1" applyBorder="1" applyAlignment="1">
      <alignment vertical="center"/>
      <protection/>
    </xf>
    <xf numFmtId="41" fontId="4" fillId="0" borderId="18" xfId="82" applyNumberFormat="1" applyFont="1" applyFill="1" applyBorder="1" applyAlignment="1">
      <alignment vertical="center"/>
      <protection/>
    </xf>
    <xf numFmtId="41" fontId="8" fillId="0" borderId="18" xfId="82" applyNumberFormat="1" applyFont="1" applyFill="1" applyBorder="1" applyAlignment="1">
      <alignment vertical="center"/>
      <protection/>
    </xf>
    <xf numFmtId="201" fontId="4" fillId="0" borderId="0" xfId="82" applyNumberFormat="1" applyFont="1">
      <alignment/>
      <protection/>
    </xf>
    <xf numFmtId="0" fontId="4" fillId="0" borderId="0" xfId="82" applyFont="1" applyBorder="1" applyAlignment="1">
      <alignment vertical="center"/>
      <protection/>
    </xf>
    <xf numFmtId="0" fontId="4" fillId="0" borderId="16" xfId="82" applyFont="1" applyBorder="1" applyAlignment="1">
      <alignment vertical="center"/>
      <protection/>
    </xf>
    <xf numFmtId="41" fontId="4" fillId="0" borderId="18" xfId="82" applyNumberFormat="1" applyFont="1" applyBorder="1" applyAlignment="1">
      <alignment vertical="center"/>
      <protection/>
    </xf>
    <xf numFmtId="41" fontId="8" fillId="0" borderId="18" xfId="82" applyNumberFormat="1" applyFont="1" applyBorder="1" applyAlignment="1">
      <alignment vertical="center"/>
      <protection/>
    </xf>
    <xf numFmtId="0" fontId="4" fillId="0" borderId="0" xfId="82" applyFont="1" applyFill="1" applyBorder="1" applyAlignment="1">
      <alignment vertical="center"/>
      <protection/>
    </xf>
    <xf numFmtId="0" fontId="4" fillId="0" borderId="16" xfId="82" applyFont="1" applyFill="1" applyBorder="1" applyAlignment="1">
      <alignment vertical="center"/>
      <protection/>
    </xf>
    <xf numFmtId="0" fontId="4" fillId="0" borderId="20" xfId="82" applyFont="1" applyBorder="1" applyAlignment="1">
      <alignment vertical="center"/>
      <protection/>
    </xf>
    <xf numFmtId="0" fontId="4" fillId="0" borderId="20" xfId="82" applyFont="1" applyFill="1" applyBorder="1" applyAlignment="1">
      <alignment vertical="center"/>
      <protection/>
    </xf>
    <xf numFmtId="0" fontId="4" fillId="0" borderId="15" xfId="82" applyFont="1" applyFill="1" applyBorder="1" applyAlignment="1">
      <alignment vertical="center"/>
      <protection/>
    </xf>
    <xf numFmtId="41" fontId="4" fillId="0" borderId="19" xfId="82" applyNumberFormat="1" applyFont="1" applyFill="1" applyBorder="1" applyAlignment="1">
      <alignment vertical="center"/>
      <protection/>
    </xf>
    <xf numFmtId="41" fontId="8" fillId="0" borderId="19" xfId="82" applyNumberFormat="1" applyFont="1" applyFill="1" applyBorder="1" applyAlignment="1">
      <alignment vertical="center"/>
      <protection/>
    </xf>
    <xf numFmtId="0" fontId="9" fillId="0" borderId="0" xfId="82" applyFont="1" applyBorder="1" applyAlignment="1">
      <alignment horizontal="left" vertical="center"/>
      <protection/>
    </xf>
    <xf numFmtId="0" fontId="9" fillId="0" borderId="0" xfId="82" applyFont="1" applyFill="1" applyAlignment="1">
      <alignment vertical="center"/>
      <protection/>
    </xf>
    <xf numFmtId="201" fontId="9" fillId="0" borderId="0" xfId="82" applyNumberFormat="1" applyFont="1" applyFill="1" applyAlignment="1">
      <alignment vertical="center"/>
      <protection/>
    </xf>
    <xf numFmtId="201" fontId="15" fillId="0" borderId="0" xfId="82" applyNumberFormat="1" applyFont="1" applyFill="1" applyAlignment="1">
      <alignment vertical="center"/>
      <protection/>
    </xf>
    <xf numFmtId="201" fontId="9" fillId="0" borderId="0" xfId="82" applyNumberFormat="1" applyFont="1">
      <alignment/>
      <protection/>
    </xf>
    <xf numFmtId="0" fontId="9" fillId="0" borderId="0" xfId="82" applyFont="1">
      <alignment/>
      <protection/>
    </xf>
    <xf numFmtId="0" fontId="15" fillId="0" borderId="0" xfId="82" applyFont="1">
      <alignment/>
      <protection/>
    </xf>
    <xf numFmtId="0" fontId="4" fillId="0" borderId="0" xfId="82" applyFont="1" applyFill="1">
      <alignment/>
      <protection/>
    </xf>
    <xf numFmtId="201" fontId="4" fillId="0" borderId="0" xfId="82" applyNumberFormat="1" applyFont="1" applyFill="1">
      <alignment/>
      <protection/>
    </xf>
    <xf numFmtId="201" fontId="23" fillId="0" borderId="0" xfId="82" applyNumberFormat="1" applyFont="1" applyFill="1">
      <alignment/>
      <protection/>
    </xf>
    <xf numFmtId="0" fontId="24" fillId="0" borderId="0" xfId="82" applyFont="1" applyFill="1">
      <alignment/>
      <protection/>
    </xf>
    <xf numFmtId="201" fontId="24" fillId="0" borderId="0" xfId="82" applyNumberFormat="1" applyFont="1" applyFill="1">
      <alignment/>
      <protection/>
    </xf>
    <xf numFmtId="201" fontId="25" fillId="0" borderId="0" xfId="82" applyNumberFormat="1" applyFont="1" applyFill="1">
      <alignment/>
      <protection/>
    </xf>
    <xf numFmtId="201" fontId="24" fillId="0" borderId="0" xfId="82" applyNumberFormat="1" applyFont="1">
      <alignment/>
      <protection/>
    </xf>
    <xf numFmtId="0" fontId="24" fillId="0" borderId="0" xfId="82" applyFont="1" applyBorder="1">
      <alignment/>
      <protection/>
    </xf>
    <xf numFmtId="201" fontId="4" fillId="0" borderId="0" xfId="82" applyNumberFormat="1" applyFont="1" applyFill="1" applyBorder="1">
      <alignment/>
      <protection/>
    </xf>
    <xf numFmtId="201" fontId="24" fillId="0" borderId="0" xfId="82" applyNumberFormat="1" applyFont="1" applyFill="1" applyBorder="1">
      <alignment/>
      <protection/>
    </xf>
    <xf numFmtId="201" fontId="25" fillId="0" borderId="0" xfId="82" applyNumberFormat="1" applyFont="1" applyFill="1" applyBorder="1">
      <alignment/>
      <protection/>
    </xf>
    <xf numFmtId="201" fontId="24" fillId="0" borderId="0" xfId="82" applyNumberFormat="1" applyFont="1" applyBorder="1">
      <alignment/>
      <protection/>
    </xf>
    <xf numFmtId="201" fontId="4" fillId="0" borderId="0" xfId="82" applyNumberFormat="1" applyFont="1" applyBorder="1">
      <alignment/>
      <protection/>
    </xf>
    <xf numFmtId="0" fontId="14" fillId="0" borderId="0" xfId="82" applyFont="1" applyBorder="1">
      <alignment/>
      <protection/>
    </xf>
    <xf numFmtId="201" fontId="25" fillId="0" borderId="0" xfId="82" applyNumberFormat="1" applyFont="1" applyBorder="1">
      <alignment/>
      <protection/>
    </xf>
    <xf numFmtId="0" fontId="4" fillId="0" borderId="0" xfId="82" applyFont="1" applyBorder="1">
      <alignment/>
      <protection/>
    </xf>
    <xf numFmtId="201" fontId="23" fillId="0" borderId="0" xfId="82" applyNumberFormat="1" applyFont="1" applyFill="1" applyBorder="1">
      <alignment/>
      <protection/>
    </xf>
    <xf numFmtId="0" fontId="2" fillId="0" borderId="0" xfId="82" applyFont="1" applyBorder="1">
      <alignment/>
      <protection/>
    </xf>
    <xf numFmtId="201" fontId="23" fillId="0" borderId="0" xfId="82" applyNumberFormat="1" applyFont="1" applyBorder="1">
      <alignment/>
      <protection/>
    </xf>
    <xf numFmtId="201" fontId="23" fillId="0" borderId="0" xfId="82" applyNumberFormat="1" applyFont="1">
      <alignment/>
      <protection/>
    </xf>
    <xf numFmtId="0" fontId="23" fillId="0" borderId="0" xfId="82" applyFont="1">
      <alignment/>
      <protection/>
    </xf>
    <xf numFmtId="0" fontId="13" fillId="0" borderId="0" xfId="0" applyFont="1" applyAlignment="1">
      <alignment/>
    </xf>
    <xf numFmtId="0" fontId="4" fillId="0" borderId="16" xfId="0" applyFont="1" applyBorder="1" applyAlignment="1">
      <alignment horizontal="left" vertical="center"/>
    </xf>
    <xf numFmtId="41" fontId="4" fillId="0" borderId="32" xfId="0" applyNumberFormat="1" applyFont="1" applyBorder="1" applyAlignment="1">
      <alignment horizontal="center" vertical="center"/>
    </xf>
    <xf numFmtId="41" fontId="4" fillId="0" borderId="0" xfId="0" applyNumberFormat="1" applyFont="1" applyBorder="1" applyAlignment="1">
      <alignment horizontal="center" vertical="center"/>
    </xf>
    <xf numFmtId="41" fontId="12" fillId="0" borderId="32" xfId="0" applyNumberFormat="1" applyFont="1" applyBorder="1" applyAlignment="1">
      <alignment horizontal="center" vertical="center"/>
    </xf>
    <xf numFmtId="41" fontId="12" fillId="0" borderId="0" xfId="0" applyNumberFormat="1" applyFont="1" applyBorder="1" applyAlignment="1">
      <alignment horizontal="center" vertical="center"/>
    </xf>
    <xf numFmtId="41" fontId="8" fillId="0" borderId="17" xfId="0" applyNumberFormat="1" applyFont="1" applyBorder="1" applyAlignment="1">
      <alignment vertical="center"/>
    </xf>
    <xf numFmtId="41" fontId="8" fillId="0" borderId="0" xfId="0" applyNumberFormat="1" applyFont="1" applyBorder="1" applyAlignment="1">
      <alignment vertical="center"/>
    </xf>
    <xf numFmtId="41" fontId="8" fillId="0" borderId="0" xfId="0" applyNumberFormat="1" applyFont="1" applyBorder="1" applyAlignment="1">
      <alignment horizontal="right" vertical="center"/>
    </xf>
    <xf numFmtId="41" fontId="8" fillId="0" borderId="17" xfId="0" applyNumberFormat="1" applyFont="1" applyBorder="1" applyAlignment="1">
      <alignment horizontal="right" vertical="center"/>
    </xf>
    <xf numFmtId="41" fontId="4" fillId="0" borderId="20" xfId="0" applyNumberFormat="1" applyFont="1" applyBorder="1" applyAlignment="1">
      <alignment vertical="center"/>
    </xf>
    <xf numFmtId="41" fontId="8" fillId="0" borderId="20" xfId="0" applyNumberFormat="1" applyFont="1" applyBorder="1" applyAlignment="1">
      <alignment vertical="center"/>
    </xf>
    <xf numFmtId="0" fontId="20" fillId="0" borderId="0" xfId="0" applyFont="1" applyAlignment="1">
      <alignment vertical="center"/>
    </xf>
    <xf numFmtId="0" fontId="9" fillId="0" borderId="16" xfId="0" applyFont="1" applyBorder="1" applyAlignment="1">
      <alignment horizontal="right" vertical="center"/>
    </xf>
    <xf numFmtId="0" fontId="4" fillId="0" borderId="0" xfId="0" applyFont="1" applyAlignment="1">
      <alignment/>
    </xf>
    <xf numFmtId="41" fontId="4" fillId="0" borderId="0" xfId="0" applyNumberFormat="1" applyFont="1" applyAlignment="1">
      <alignment vertical="center"/>
    </xf>
    <xf numFmtId="41" fontId="8" fillId="0" borderId="0" xfId="0" applyNumberFormat="1" applyFont="1" applyAlignment="1">
      <alignment vertical="center"/>
    </xf>
    <xf numFmtId="41" fontId="4" fillId="0" borderId="0" xfId="0" applyNumberFormat="1" applyFont="1" applyAlignment="1">
      <alignment horizontal="right" vertical="center"/>
    </xf>
    <xf numFmtId="41" fontId="8" fillId="0" borderId="0" xfId="0" applyNumberFormat="1" applyFont="1" applyAlignment="1">
      <alignment horizontal="right" vertical="center"/>
    </xf>
    <xf numFmtId="41" fontId="4" fillId="0" borderId="10" xfId="0" applyNumberFormat="1" applyFont="1" applyBorder="1" applyAlignment="1">
      <alignment horizontal="right" vertical="center"/>
    </xf>
    <xf numFmtId="0" fontId="4" fillId="0" borderId="13" xfId="0" applyFont="1" applyBorder="1" applyAlignment="1">
      <alignment horizontal="right" vertical="center"/>
    </xf>
    <xf numFmtId="0" fontId="9" fillId="0" borderId="15" xfId="0" applyFont="1" applyBorder="1" applyAlignment="1">
      <alignment horizontal="left" vertical="center"/>
    </xf>
    <xf numFmtId="41" fontId="4" fillId="0" borderId="27" xfId="0" applyNumberFormat="1" applyFont="1" applyBorder="1" applyAlignment="1">
      <alignment vertical="center"/>
    </xf>
    <xf numFmtId="41" fontId="8" fillId="0" borderId="27" xfId="0" applyNumberFormat="1" applyFont="1" applyBorder="1" applyAlignment="1">
      <alignment vertical="center"/>
    </xf>
    <xf numFmtId="184" fontId="9" fillId="0" borderId="0" xfId="0" applyNumberFormat="1" applyFont="1" applyAlignment="1">
      <alignment horizontal="left" vertical="center"/>
    </xf>
    <xf numFmtId="184" fontId="9" fillId="0" borderId="0" xfId="0" applyNumberFormat="1" applyFont="1" applyAlignment="1">
      <alignment horizontal="right" vertical="center"/>
    </xf>
    <xf numFmtId="0" fontId="14" fillId="0" borderId="0" xfId="0" applyFont="1" applyBorder="1" applyAlignment="1">
      <alignment horizontal="left" vertical="center"/>
    </xf>
    <xf numFmtId="0" fontId="14" fillId="0" borderId="13" xfId="0" applyFont="1" applyBorder="1" applyAlignment="1">
      <alignment horizontal="left" vertical="center"/>
    </xf>
    <xf numFmtId="0" fontId="4" fillId="0" borderId="27" xfId="0" applyFont="1" applyBorder="1" applyAlignment="1">
      <alignment horizontal="center"/>
    </xf>
    <xf numFmtId="0" fontId="4" fillId="0" borderId="19" xfId="0" applyFont="1" applyBorder="1" applyAlignment="1">
      <alignment horizontal="center" vertical="top"/>
    </xf>
    <xf numFmtId="0" fontId="8" fillId="0" borderId="20" xfId="0" applyFont="1" applyBorder="1" applyAlignment="1">
      <alignment horizontal="center" vertical="center"/>
    </xf>
    <xf numFmtId="41" fontId="8" fillId="0" borderId="20" xfId="0" applyNumberFormat="1" applyFont="1" applyBorder="1" applyAlignment="1">
      <alignment horizontal="right" vertical="center"/>
    </xf>
    <xf numFmtId="0" fontId="9" fillId="0" borderId="22" xfId="0" applyFont="1" applyBorder="1" applyAlignment="1">
      <alignment horizontal="right" vertical="center"/>
    </xf>
    <xf numFmtId="0" fontId="26" fillId="0" borderId="30" xfId="0" applyFont="1" applyBorder="1" applyAlignment="1">
      <alignment vertical="center"/>
    </xf>
    <xf numFmtId="0" fontId="13" fillId="0" borderId="0" xfId="73" applyFont="1" applyBorder="1" applyAlignment="1">
      <alignment horizontal="left" vertical="center"/>
      <protection/>
    </xf>
    <xf numFmtId="0" fontId="9" fillId="0" borderId="16" xfId="0" applyFont="1" applyBorder="1" applyAlignment="1">
      <alignment vertical="center"/>
    </xf>
    <xf numFmtId="0" fontId="9" fillId="0" borderId="30" xfId="0" applyFont="1" applyBorder="1" applyAlignment="1">
      <alignment horizontal="center" vertical="center"/>
    </xf>
    <xf numFmtId="0" fontId="9" fillId="0" borderId="12" xfId="0" applyFont="1" applyBorder="1" applyAlignment="1">
      <alignment horizontal="center" vertical="center"/>
    </xf>
    <xf numFmtId="38" fontId="4" fillId="0" borderId="17" xfId="49" applyFont="1" applyBorder="1" applyAlignment="1">
      <alignment horizontal="right" vertical="center"/>
    </xf>
    <xf numFmtId="38" fontId="4" fillId="0" borderId="18" xfId="49" applyFont="1" applyBorder="1" applyAlignment="1">
      <alignment horizontal="right" vertical="center"/>
    </xf>
    <xf numFmtId="38" fontId="8" fillId="0" borderId="10" xfId="49" applyFont="1" applyBorder="1" applyAlignment="1">
      <alignment horizontal="right" vertical="center"/>
    </xf>
    <xf numFmtId="38" fontId="8" fillId="0" borderId="19" xfId="49" applyFont="1" applyBorder="1" applyAlignment="1">
      <alignment horizontal="right" vertical="center"/>
    </xf>
    <xf numFmtId="0" fontId="6" fillId="0" borderId="0" xfId="0" applyFont="1" applyAlignment="1">
      <alignment vertical="center"/>
    </xf>
    <xf numFmtId="0" fontId="4" fillId="0" borderId="33" xfId="0" applyFont="1" applyBorder="1" applyAlignment="1">
      <alignment horizontal="center" vertical="center" wrapText="1"/>
    </xf>
    <xf numFmtId="41" fontId="4" fillId="0" borderId="16" xfId="0" applyNumberFormat="1" applyFont="1" applyFill="1" applyBorder="1" applyAlignment="1">
      <alignment horizontal="center" vertical="center"/>
    </xf>
    <xf numFmtId="41" fontId="4" fillId="0" borderId="18" xfId="0" applyNumberFormat="1" applyFont="1" applyFill="1" applyBorder="1" applyAlignment="1">
      <alignment horizontal="right" vertical="center"/>
    </xf>
    <xf numFmtId="41" fontId="4" fillId="0" borderId="17" xfId="0" applyNumberFormat="1" applyFont="1" applyFill="1" applyBorder="1" applyAlignment="1">
      <alignment horizontal="center" vertical="center"/>
    </xf>
    <xf numFmtId="41" fontId="4" fillId="0" borderId="17" xfId="0" applyNumberFormat="1" applyFont="1" applyFill="1" applyBorder="1" applyAlignment="1">
      <alignment horizontal="right" vertical="center"/>
    </xf>
    <xf numFmtId="41" fontId="8" fillId="0" borderId="0" xfId="0" applyNumberFormat="1" applyFont="1" applyFill="1" applyBorder="1" applyAlignment="1">
      <alignment horizontal="center" vertical="center"/>
    </xf>
    <xf numFmtId="41" fontId="8" fillId="0" borderId="0" xfId="0" applyNumberFormat="1" applyFont="1" applyFill="1" applyBorder="1" applyAlignment="1">
      <alignment horizontal="right" vertical="center"/>
    </xf>
    <xf numFmtId="0" fontId="15" fillId="0" borderId="0" xfId="0" applyFont="1" applyAlignment="1">
      <alignment horizontal="right" vertical="center"/>
    </xf>
    <xf numFmtId="41" fontId="7" fillId="0" borderId="0" xfId="0" applyNumberFormat="1" applyFont="1" applyAlignment="1">
      <alignment vertical="center"/>
    </xf>
    <xf numFmtId="41" fontId="27" fillId="0" borderId="0" xfId="0" applyNumberFormat="1" applyFont="1" applyBorder="1" applyAlignment="1">
      <alignment horizontal="center" vertical="center"/>
    </xf>
    <xf numFmtId="0" fontId="4" fillId="0" borderId="18" xfId="0" applyFont="1" applyBorder="1" applyAlignment="1">
      <alignment horizontal="distributed" vertical="center"/>
    </xf>
    <xf numFmtId="0" fontId="0" fillId="0" borderId="0" xfId="0" applyFont="1" applyAlignment="1">
      <alignment/>
    </xf>
    <xf numFmtId="41" fontId="4" fillId="0" borderId="18" xfId="82" applyNumberFormat="1" applyFont="1" applyBorder="1" applyAlignment="1">
      <alignment horizontal="right" vertical="center"/>
      <protection/>
    </xf>
    <xf numFmtId="41" fontId="4" fillId="0" borderId="18" xfId="82" applyNumberFormat="1" applyFont="1" applyFill="1" applyBorder="1" applyAlignment="1">
      <alignment horizontal="right" vertical="center"/>
      <protection/>
    </xf>
    <xf numFmtId="0" fontId="28" fillId="0" borderId="0" xfId="82" applyFont="1" applyFill="1" applyAlignment="1">
      <alignment vertical="center"/>
      <protection/>
    </xf>
    <xf numFmtId="0" fontId="0" fillId="0" borderId="0" xfId="0" applyFont="1" applyAlignment="1">
      <alignment/>
    </xf>
    <xf numFmtId="0" fontId="0" fillId="0" borderId="33" xfId="0" applyFont="1" applyBorder="1" applyAlignment="1">
      <alignment vertical="center"/>
    </xf>
    <xf numFmtId="0" fontId="0" fillId="0" borderId="31" xfId="0" applyFont="1" applyBorder="1" applyAlignment="1">
      <alignment vertical="center"/>
    </xf>
    <xf numFmtId="0" fontId="0" fillId="0" borderId="0" xfId="0" applyFont="1" applyAlignment="1">
      <alignment vertical="center"/>
    </xf>
    <xf numFmtId="0" fontId="0" fillId="0" borderId="0" xfId="0" applyFont="1" applyAlignment="1">
      <alignment/>
    </xf>
    <xf numFmtId="0" fontId="0" fillId="0" borderId="15" xfId="0" applyFont="1" applyBorder="1" applyAlignment="1">
      <alignment/>
    </xf>
    <xf numFmtId="0" fontId="0" fillId="0" borderId="0" xfId="0" applyFont="1" applyBorder="1" applyAlignment="1">
      <alignment vertical="center"/>
    </xf>
    <xf numFmtId="0" fontId="0" fillId="0" borderId="13" xfId="0" applyFont="1" applyBorder="1" applyAlignment="1">
      <alignment vertical="center"/>
    </xf>
    <xf numFmtId="38" fontId="8" fillId="0" borderId="0" xfId="49" applyFont="1" applyAlignment="1">
      <alignment vertical="center"/>
    </xf>
    <xf numFmtId="0" fontId="17" fillId="0" borderId="0" xfId="0" applyFont="1" applyBorder="1" applyAlignment="1">
      <alignment horizontal="right" vertical="center"/>
    </xf>
    <xf numFmtId="0" fontId="17" fillId="0" borderId="13" xfId="0" applyFont="1" applyBorder="1" applyAlignment="1">
      <alignment horizontal="right" vertical="center"/>
    </xf>
    <xf numFmtId="0" fontId="4" fillId="0" borderId="21" xfId="0" applyFont="1" applyBorder="1" applyAlignment="1">
      <alignment vertical="center"/>
    </xf>
    <xf numFmtId="0" fontId="4" fillId="0" borderId="22" xfId="0" applyFont="1" applyBorder="1" applyAlignment="1">
      <alignment horizontal="centerContinuous" vertical="center"/>
    </xf>
    <xf numFmtId="41" fontId="8" fillId="0" borderId="18" xfId="49" applyNumberFormat="1" applyFont="1" applyBorder="1" applyAlignment="1">
      <alignment vertical="center"/>
    </xf>
    <xf numFmtId="0" fontId="4" fillId="0" borderId="0" xfId="0" applyFont="1" applyBorder="1" applyAlignment="1">
      <alignment horizontal="centerContinuous" vertical="center"/>
    </xf>
    <xf numFmtId="41" fontId="8" fillId="0" borderId="18" xfId="49" applyNumberFormat="1" applyFont="1" applyBorder="1" applyAlignment="1">
      <alignment horizontal="right" vertical="center"/>
    </xf>
    <xf numFmtId="0" fontId="0" fillId="0" borderId="0" xfId="0" applyFont="1" applyBorder="1" applyAlignment="1">
      <alignment horizontal="center"/>
    </xf>
    <xf numFmtId="41" fontId="4" fillId="0" borderId="19" xfId="49" applyNumberFormat="1" applyFont="1" applyBorder="1" applyAlignment="1">
      <alignment vertical="center"/>
    </xf>
    <xf numFmtId="41" fontId="8" fillId="0" borderId="19" xfId="49" applyNumberFormat="1" applyFont="1" applyBorder="1" applyAlignment="1">
      <alignment vertical="center"/>
    </xf>
    <xf numFmtId="38" fontId="9" fillId="0" borderId="0" xfId="49" applyFont="1" applyAlignment="1">
      <alignment horizontal="right" vertical="center"/>
    </xf>
    <xf numFmtId="38" fontId="17" fillId="0" borderId="0" xfId="49" applyFont="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4" fillId="0" borderId="20" xfId="0" applyFont="1" applyBorder="1" applyAlignment="1">
      <alignment horizontal="left" vertical="center"/>
    </xf>
    <xf numFmtId="0" fontId="4" fillId="0" borderId="21" xfId="0" applyFont="1" applyBorder="1" applyAlignment="1">
      <alignment horizontal="right" vertical="center"/>
    </xf>
    <xf numFmtId="184" fontId="8" fillId="0" borderId="10" xfId="49" applyNumberFormat="1" applyFont="1" applyFill="1" applyBorder="1" applyAlignment="1">
      <alignment horizontal="right" vertical="center"/>
    </xf>
    <xf numFmtId="184" fontId="8" fillId="0" borderId="19" xfId="49" applyNumberFormat="1" applyFont="1" applyFill="1" applyBorder="1" applyAlignment="1">
      <alignment horizontal="right" vertical="center"/>
    </xf>
    <xf numFmtId="184" fontId="46" fillId="0" borderId="0" xfId="0" applyNumberFormat="1" applyFont="1" applyBorder="1" applyAlignment="1">
      <alignment vertical="center"/>
    </xf>
    <xf numFmtId="184" fontId="8" fillId="0" borderId="15" xfId="49" applyNumberFormat="1" applyFont="1" applyFill="1" applyBorder="1" applyAlignment="1">
      <alignment horizontal="right" vertical="center"/>
    </xf>
    <xf numFmtId="187" fontId="8" fillId="0" borderId="10" xfId="63" applyNumberFormat="1" applyFont="1" applyBorder="1" applyAlignment="1">
      <alignment vertical="center"/>
      <protection/>
    </xf>
    <xf numFmtId="187" fontId="8" fillId="0" borderId="10" xfId="49" applyNumberFormat="1" applyFont="1" applyBorder="1" applyAlignment="1">
      <alignment vertical="center"/>
    </xf>
    <xf numFmtId="187" fontId="8" fillId="0" borderId="19" xfId="63" applyNumberFormat="1" applyFont="1" applyBorder="1" applyAlignment="1">
      <alignment vertical="center"/>
      <protection/>
    </xf>
    <xf numFmtId="184" fontId="8" fillId="0" borderId="10" xfId="65" applyNumberFormat="1" applyFont="1" applyFill="1" applyBorder="1" applyAlignment="1">
      <alignment vertical="center"/>
      <protection/>
    </xf>
    <xf numFmtId="184" fontId="8" fillId="0" borderId="19" xfId="65" applyNumberFormat="1" applyFont="1" applyFill="1" applyBorder="1" applyAlignment="1">
      <alignment vertical="center"/>
      <protection/>
    </xf>
    <xf numFmtId="38" fontId="8" fillId="0" borderId="10" xfId="49" applyFont="1" applyBorder="1" applyAlignment="1">
      <alignment vertical="center"/>
    </xf>
    <xf numFmtId="38" fontId="8" fillId="0" borderId="19" xfId="49" applyFont="1" applyBorder="1" applyAlignment="1">
      <alignment vertical="center"/>
    </xf>
    <xf numFmtId="41" fontId="8" fillId="0" borderId="17" xfId="49" applyNumberFormat="1" applyFont="1" applyBorder="1" applyAlignment="1">
      <alignment vertical="center"/>
    </xf>
    <xf numFmtId="41" fontId="8" fillId="0" borderId="27" xfId="49" applyNumberFormat="1" applyFont="1" applyBorder="1" applyAlignment="1">
      <alignment horizontal="right" vertical="center"/>
    </xf>
    <xf numFmtId="41" fontId="8" fillId="0" borderId="17" xfId="49" applyNumberFormat="1" applyFont="1" applyBorder="1" applyAlignment="1">
      <alignment horizontal="right" vertical="center"/>
    </xf>
    <xf numFmtId="41" fontId="8" fillId="0" borderId="16" xfId="49" applyNumberFormat="1" applyFont="1" applyBorder="1" applyAlignment="1">
      <alignment horizontal="right" vertical="center"/>
    </xf>
    <xf numFmtId="41" fontId="8" fillId="0" borderId="10" xfId="49" applyNumberFormat="1" applyFont="1" applyBorder="1" applyAlignment="1">
      <alignment horizontal="right" vertical="center"/>
    </xf>
    <xf numFmtId="41" fontId="8" fillId="0" borderId="19" xfId="49" applyNumberFormat="1" applyFont="1" applyBorder="1" applyAlignment="1">
      <alignment horizontal="right" vertical="center"/>
    </xf>
    <xf numFmtId="184" fontId="8" fillId="0" borderId="18" xfId="49" applyNumberFormat="1" applyFont="1" applyBorder="1" applyAlignment="1">
      <alignment vertical="center"/>
    </xf>
    <xf numFmtId="184" fontId="8" fillId="0" borderId="19" xfId="49" applyNumberFormat="1" applyFont="1" applyBorder="1" applyAlignment="1">
      <alignment vertical="center"/>
    </xf>
    <xf numFmtId="184" fontId="8" fillId="0" borderId="23" xfId="49" applyNumberFormat="1" applyFont="1" applyBorder="1" applyAlignment="1">
      <alignment vertical="center"/>
    </xf>
    <xf numFmtId="41" fontId="8" fillId="0" borderId="10" xfId="0" applyNumberFormat="1" applyFont="1" applyBorder="1" applyAlignment="1">
      <alignment horizontal="center" vertical="center"/>
    </xf>
    <xf numFmtId="0" fontId="4" fillId="0" borderId="0" xfId="74" applyFont="1" applyAlignment="1">
      <alignment vertical="center"/>
      <protection/>
    </xf>
    <xf numFmtId="0" fontId="4" fillId="0" borderId="0" xfId="74" applyFont="1" applyBorder="1" applyAlignment="1">
      <alignment vertical="center"/>
      <protection/>
    </xf>
    <xf numFmtId="0" fontId="13" fillId="0" borderId="0" xfId="74" applyFont="1" applyBorder="1" applyAlignment="1">
      <alignment horizontal="left" vertical="center"/>
      <protection/>
    </xf>
    <xf numFmtId="0" fontId="5" fillId="0" borderId="0" xfId="74" applyFont="1" applyBorder="1" applyAlignment="1">
      <alignment horizontal="left" vertical="center"/>
      <protection/>
    </xf>
    <xf numFmtId="0" fontId="4" fillId="0" borderId="0" xfId="74" applyFont="1" applyBorder="1" applyAlignment="1">
      <alignment horizontal="centerContinuous" vertical="center"/>
      <protection/>
    </xf>
    <xf numFmtId="0" fontId="4" fillId="0" borderId="14" xfId="74" applyFont="1" applyBorder="1" applyAlignment="1">
      <alignment horizontal="right" vertical="center"/>
      <protection/>
    </xf>
    <xf numFmtId="0" fontId="4" fillId="0" borderId="34" xfId="74" applyFont="1" applyBorder="1" applyAlignment="1">
      <alignment horizontal="centerContinuous" vertical="center"/>
      <protection/>
    </xf>
    <xf numFmtId="0" fontId="4" fillId="0" borderId="11" xfId="74" applyFont="1" applyBorder="1" applyAlignment="1">
      <alignment horizontal="centerContinuous" vertical="center"/>
      <protection/>
    </xf>
    <xf numFmtId="0" fontId="4" fillId="0" borderId="15" xfId="74" applyFont="1" applyBorder="1" applyAlignment="1">
      <alignment vertical="center"/>
      <protection/>
    </xf>
    <xf numFmtId="0" fontId="4" fillId="0" borderId="10" xfId="74" applyFont="1" applyBorder="1" applyAlignment="1">
      <alignment horizontal="center" vertical="center"/>
      <protection/>
    </xf>
    <xf numFmtId="0" fontId="4" fillId="0" borderId="35" xfId="74" applyFont="1" applyBorder="1" applyAlignment="1">
      <alignment horizontal="center" vertical="center"/>
      <protection/>
    </xf>
    <xf numFmtId="0" fontId="4" fillId="0" borderId="12" xfId="74" applyFont="1" applyBorder="1" applyAlignment="1">
      <alignment horizontal="center" vertical="center"/>
      <protection/>
    </xf>
    <xf numFmtId="0" fontId="4" fillId="0" borderId="31" xfId="74" applyFont="1" applyBorder="1" applyAlignment="1">
      <alignment horizontal="center" vertical="center"/>
      <protection/>
    </xf>
    <xf numFmtId="0" fontId="4" fillId="0" borderId="30" xfId="74" applyFont="1" applyBorder="1" applyAlignment="1">
      <alignment horizontal="center" vertical="center"/>
      <protection/>
    </xf>
    <xf numFmtId="0" fontId="4" fillId="0" borderId="16" xfId="74" applyFont="1" applyBorder="1" applyAlignment="1">
      <alignment horizontal="center" vertical="center"/>
      <protection/>
    </xf>
    <xf numFmtId="41" fontId="4" fillId="0" borderId="16" xfId="74" applyNumberFormat="1" applyFont="1" applyBorder="1" applyAlignment="1">
      <alignment vertical="center"/>
      <protection/>
    </xf>
    <xf numFmtId="41" fontId="4" fillId="0" borderId="0" xfId="74" applyNumberFormat="1" applyFont="1" applyBorder="1" applyAlignment="1">
      <alignment vertical="center"/>
      <protection/>
    </xf>
    <xf numFmtId="41" fontId="4" fillId="0" borderId="36" xfId="74" applyNumberFormat="1" applyFont="1" applyBorder="1" applyAlignment="1">
      <alignment horizontal="right" vertical="center"/>
      <protection/>
    </xf>
    <xf numFmtId="41" fontId="4" fillId="0" borderId="37" xfId="74" applyNumberFormat="1" applyFont="1" applyBorder="1" applyAlignment="1">
      <alignment vertical="center"/>
      <protection/>
    </xf>
    <xf numFmtId="41" fontId="4" fillId="0" borderId="16" xfId="74" applyNumberFormat="1" applyFont="1" applyBorder="1" applyAlignment="1">
      <alignment horizontal="right" vertical="center"/>
      <protection/>
    </xf>
    <xf numFmtId="41" fontId="12" fillId="0" borderId="0" xfId="0" applyNumberFormat="1" applyFont="1" applyAlignment="1">
      <alignment vertical="center"/>
    </xf>
    <xf numFmtId="41" fontId="4" fillId="0" borderId="17" xfId="74" applyNumberFormat="1" applyFont="1" applyBorder="1" applyAlignment="1">
      <alignment vertical="center"/>
      <protection/>
    </xf>
    <xf numFmtId="41" fontId="4" fillId="0" borderId="18" xfId="74" applyNumberFormat="1" applyFont="1" applyBorder="1" applyAlignment="1">
      <alignment horizontal="right" vertical="center"/>
      <protection/>
    </xf>
    <xf numFmtId="41" fontId="4" fillId="0" borderId="17" xfId="74" applyNumberFormat="1" applyFont="1" applyBorder="1" applyAlignment="1">
      <alignment horizontal="right" vertical="center"/>
      <protection/>
    </xf>
    <xf numFmtId="41" fontId="4" fillId="0" borderId="18" xfId="74" applyNumberFormat="1" applyFont="1" applyBorder="1" applyAlignment="1">
      <alignment vertical="center"/>
      <protection/>
    </xf>
    <xf numFmtId="0" fontId="8" fillId="0" borderId="15" xfId="74" applyFont="1" applyBorder="1" applyAlignment="1">
      <alignment horizontal="center" vertical="center"/>
      <protection/>
    </xf>
    <xf numFmtId="41" fontId="8" fillId="0" borderId="10" xfId="74" applyNumberFormat="1" applyFont="1" applyBorder="1" applyAlignment="1">
      <alignment vertical="center"/>
      <protection/>
    </xf>
    <xf numFmtId="41" fontId="8" fillId="0" borderId="19" xfId="74" applyNumberFormat="1" applyFont="1" applyBorder="1" applyAlignment="1">
      <alignment horizontal="right" vertical="center"/>
      <protection/>
    </xf>
    <xf numFmtId="41" fontId="8" fillId="0" borderId="38" xfId="74" applyNumberFormat="1" applyFont="1" applyBorder="1" applyAlignment="1">
      <alignment vertical="center"/>
      <protection/>
    </xf>
    <xf numFmtId="41" fontId="8" fillId="0" borderId="10" xfId="74" applyNumberFormat="1" applyFont="1" applyBorder="1" applyAlignment="1">
      <alignment horizontal="right" vertical="center"/>
      <protection/>
    </xf>
    <xf numFmtId="41" fontId="8" fillId="0" borderId="19" xfId="74" applyNumberFormat="1" applyFont="1" applyBorder="1" applyAlignment="1">
      <alignment vertical="center"/>
      <protection/>
    </xf>
    <xf numFmtId="0" fontId="4" fillId="0" borderId="0" xfId="74" applyFont="1" applyBorder="1" applyAlignment="1">
      <alignment horizontal="right" vertical="center"/>
      <protection/>
    </xf>
    <xf numFmtId="0" fontId="4" fillId="0" borderId="0" xfId="74" applyFont="1" applyBorder="1" applyAlignment="1">
      <alignment horizontal="center" vertical="center"/>
      <protection/>
    </xf>
    <xf numFmtId="5" fontId="9" fillId="0" borderId="0" xfId="74" applyNumberFormat="1" applyFont="1" applyBorder="1" applyAlignment="1">
      <alignment horizontal="right" vertical="center"/>
      <protection/>
    </xf>
    <xf numFmtId="3" fontId="4" fillId="0" borderId="0" xfId="74" applyNumberFormat="1" applyFont="1" applyBorder="1" applyAlignment="1">
      <alignment vertical="center"/>
      <protection/>
    </xf>
    <xf numFmtId="3" fontId="9" fillId="0" borderId="0" xfId="74" applyNumberFormat="1" applyFont="1" applyBorder="1" applyAlignment="1">
      <alignment horizontal="right" vertical="center"/>
      <protection/>
    </xf>
    <xf numFmtId="0" fontId="8" fillId="0" borderId="0" xfId="74" applyFont="1" applyBorder="1" applyAlignment="1">
      <alignment horizontal="center" vertical="center"/>
      <protection/>
    </xf>
    <xf numFmtId="3" fontId="8" fillId="0" borderId="0" xfId="74" applyNumberFormat="1" applyFont="1" applyBorder="1" applyAlignment="1">
      <alignment vertical="center"/>
      <protection/>
    </xf>
    <xf numFmtId="0" fontId="4" fillId="0" borderId="21" xfId="74" applyFont="1" applyBorder="1" applyAlignment="1">
      <alignment horizontal="right" vertical="center"/>
      <protection/>
    </xf>
    <xf numFmtId="41" fontId="4" fillId="0" borderId="0" xfId="74" applyNumberFormat="1" applyFont="1" applyBorder="1" applyAlignment="1">
      <alignment horizontal="right" vertical="center"/>
      <protection/>
    </xf>
    <xf numFmtId="41" fontId="4" fillId="0" borderId="37" xfId="74" applyNumberFormat="1" applyFont="1" applyBorder="1" applyAlignment="1">
      <alignment horizontal="right" vertical="center"/>
      <protection/>
    </xf>
    <xf numFmtId="0" fontId="8" fillId="0" borderId="16" xfId="74" applyFont="1" applyBorder="1" applyAlignment="1">
      <alignment horizontal="center" vertical="center"/>
      <protection/>
    </xf>
    <xf numFmtId="41" fontId="8" fillId="0" borderId="16" xfId="74" applyNumberFormat="1" applyFont="1" applyBorder="1" applyAlignment="1">
      <alignment vertical="center"/>
      <protection/>
    </xf>
    <xf numFmtId="41" fontId="8" fillId="0" borderId="16" xfId="74" applyNumberFormat="1" applyFont="1" applyBorder="1" applyAlignment="1">
      <alignment horizontal="right" vertical="center"/>
      <protection/>
    </xf>
    <xf numFmtId="41" fontId="8" fillId="0" borderId="0" xfId="74" applyNumberFormat="1" applyFont="1" applyBorder="1" applyAlignment="1">
      <alignment horizontal="right" vertical="center"/>
      <protection/>
    </xf>
    <xf numFmtId="41" fontId="8" fillId="0" borderId="37" xfId="74" applyNumberFormat="1" applyFont="1" applyBorder="1" applyAlignment="1">
      <alignment horizontal="right" vertical="center"/>
      <protection/>
    </xf>
    <xf numFmtId="41" fontId="8" fillId="0" borderId="18" xfId="74" applyNumberFormat="1" applyFont="1" applyBorder="1" applyAlignment="1">
      <alignment horizontal="right" vertical="center"/>
      <protection/>
    </xf>
    <xf numFmtId="41" fontId="4" fillId="0" borderId="18" xfId="74" applyNumberFormat="1" applyFont="1" applyFill="1" applyBorder="1" applyAlignment="1">
      <alignment horizontal="right" vertical="center"/>
      <protection/>
    </xf>
    <xf numFmtId="0" fontId="9" fillId="0" borderId="15" xfId="74" applyFont="1" applyBorder="1" applyAlignment="1">
      <alignment horizontal="distributed" vertical="center"/>
      <protection/>
    </xf>
    <xf numFmtId="41" fontId="4" fillId="0" borderId="20" xfId="74" applyNumberFormat="1" applyFont="1" applyBorder="1" applyAlignment="1">
      <alignment horizontal="right" vertical="center"/>
      <protection/>
    </xf>
    <xf numFmtId="41" fontId="4" fillId="0" borderId="10" xfId="74" applyNumberFormat="1" applyFont="1" applyBorder="1" applyAlignment="1">
      <alignment horizontal="right" vertical="center"/>
      <protection/>
    </xf>
    <xf numFmtId="41" fontId="4" fillId="0" borderId="15" xfId="74" applyNumberFormat="1" applyFont="1" applyBorder="1" applyAlignment="1">
      <alignment horizontal="right" vertical="center"/>
      <protection/>
    </xf>
    <xf numFmtId="41" fontId="4" fillId="0" borderId="38" xfId="74" applyNumberFormat="1" applyFont="1" applyBorder="1" applyAlignment="1">
      <alignment horizontal="right" vertical="center"/>
      <protection/>
    </xf>
    <xf numFmtId="41" fontId="4" fillId="0" borderId="19" xfId="74" applyNumberFormat="1" applyFont="1" applyBorder="1" applyAlignment="1">
      <alignment horizontal="right" vertical="center"/>
      <protection/>
    </xf>
    <xf numFmtId="0" fontId="9" fillId="0" borderId="0" xfId="74" applyFont="1" applyBorder="1" applyAlignment="1">
      <alignment horizontal="right" vertical="center"/>
      <protection/>
    </xf>
    <xf numFmtId="0" fontId="4" fillId="0" borderId="15" xfId="74" applyFont="1" applyBorder="1" applyAlignment="1">
      <alignment/>
      <protection/>
    </xf>
    <xf numFmtId="0" fontId="4" fillId="0" borderId="12" xfId="74" applyFont="1" applyBorder="1" applyAlignment="1">
      <alignment horizontal="center" vertical="center" wrapText="1"/>
      <protection/>
    </xf>
    <xf numFmtId="0" fontId="4" fillId="0" borderId="31" xfId="74" applyFont="1" applyBorder="1" applyAlignment="1">
      <alignment horizontal="center" vertical="center" wrapText="1"/>
      <protection/>
    </xf>
    <xf numFmtId="0" fontId="4" fillId="0" borderId="30" xfId="74" applyFont="1" applyBorder="1" applyAlignment="1">
      <alignment horizontal="center" vertical="center" wrapText="1"/>
      <protection/>
    </xf>
    <xf numFmtId="184" fontId="8" fillId="0" borderId="0" xfId="74" applyNumberFormat="1" applyFont="1" applyBorder="1" applyAlignment="1">
      <alignment vertical="center"/>
      <protection/>
    </xf>
    <xf numFmtId="41" fontId="4" fillId="0" borderId="36" xfId="74" applyNumberFormat="1" applyFont="1" applyBorder="1" applyAlignment="1">
      <alignment vertical="center"/>
      <protection/>
    </xf>
    <xf numFmtId="41" fontId="8" fillId="0" borderId="39" xfId="74" applyNumberFormat="1" applyFont="1" applyBorder="1" applyAlignment="1">
      <alignment vertical="center"/>
      <protection/>
    </xf>
    <xf numFmtId="41" fontId="8" fillId="0" borderId="20" xfId="74" applyNumberFormat="1" applyFont="1" applyBorder="1" applyAlignment="1">
      <alignment vertical="center"/>
      <protection/>
    </xf>
    <xf numFmtId="0" fontId="9" fillId="0" borderId="0" xfId="74" applyFont="1" applyBorder="1" applyAlignment="1">
      <alignment horizontal="left" vertical="center"/>
      <protection/>
    </xf>
    <xf numFmtId="184" fontId="2" fillId="0" borderId="0" xfId="0" applyNumberFormat="1" applyFont="1" applyAlignment="1">
      <alignment/>
    </xf>
    <xf numFmtId="0" fontId="5" fillId="0" borderId="0" xfId="74" applyFont="1" applyBorder="1" applyAlignment="1">
      <alignment horizontal="right" vertical="center"/>
      <protection/>
    </xf>
    <xf numFmtId="0" fontId="9" fillId="0" borderId="0" xfId="74" applyFont="1" applyBorder="1" applyAlignment="1">
      <alignment vertical="center"/>
      <protection/>
    </xf>
    <xf numFmtId="0" fontId="9" fillId="0" borderId="0" xfId="74" applyFont="1" applyAlignment="1">
      <alignment vertical="center"/>
      <protection/>
    </xf>
    <xf numFmtId="41" fontId="9" fillId="0" borderId="0" xfId="74" applyNumberFormat="1" applyFont="1" applyAlignment="1">
      <alignment vertical="center"/>
      <protection/>
    </xf>
    <xf numFmtId="41" fontId="8" fillId="0" borderId="38" xfId="74" applyNumberFormat="1" applyFont="1" applyBorder="1" applyAlignment="1">
      <alignment horizontal="right" vertical="center"/>
      <protection/>
    </xf>
    <xf numFmtId="0" fontId="9" fillId="0" borderId="0" xfId="74" applyFont="1" applyAlignment="1">
      <alignment horizontal="left" vertical="center"/>
      <protection/>
    </xf>
    <xf numFmtId="0" fontId="9" fillId="0" borderId="0" xfId="74" applyFont="1" applyAlignment="1">
      <alignment horizontal="right" vertical="center"/>
      <protection/>
    </xf>
    <xf numFmtId="0" fontId="0" fillId="0" borderId="0" xfId="0" applyFont="1" applyAlignment="1">
      <alignment/>
    </xf>
    <xf numFmtId="0" fontId="0" fillId="0" borderId="0" xfId="0" applyFont="1" applyBorder="1" applyAlignment="1">
      <alignment/>
    </xf>
    <xf numFmtId="0" fontId="5" fillId="0" borderId="13"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vertical="center"/>
    </xf>
    <xf numFmtId="184" fontId="6" fillId="0" borderId="0" xfId="0" applyNumberFormat="1" applyFont="1" applyBorder="1" applyAlignment="1">
      <alignment vertical="center"/>
    </xf>
    <xf numFmtId="0" fontId="5" fillId="0" borderId="0" xfId="0" applyFont="1" applyBorder="1" applyAlignment="1">
      <alignment vertical="center"/>
    </xf>
    <xf numFmtId="184" fontId="4" fillId="0" borderId="0" xfId="0" applyNumberFormat="1" applyFont="1" applyBorder="1" applyAlignment="1">
      <alignment horizontal="centerContinuous" vertical="center"/>
    </xf>
    <xf numFmtId="184" fontId="4" fillId="0" borderId="16" xfId="0" applyNumberFormat="1" applyFont="1" applyBorder="1" applyAlignment="1">
      <alignment horizontal="centerContinuous" vertical="center"/>
    </xf>
    <xf numFmtId="184" fontId="8" fillId="0" borderId="15" xfId="0" applyNumberFormat="1" applyFont="1" applyBorder="1" applyAlignment="1">
      <alignment horizontal="centerContinuous" vertical="center"/>
    </xf>
    <xf numFmtId="0" fontId="15" fillId="0" borderId="0" xfId="0" applyFont="1" applyBorder="1" applyAlignment="1">
      <alignment horizontal="right" vertical="center"/>
    </xf>
    <xf numFmtId="0" fontId="15" fillId="0" borderId="0" xfId="0" applyFont="1" applyAlignment="1">
      <alignment vertical="center"/>
    </xf>
    <xf numFmtId="0" fontId="0" fillId="0" borderId="0" xfId="78" applyFont="1" applyBorder="1" applyAlignment="1">
      <alignment/>
      <protection/>
    </xf>
    <xf numFmtId="0" fontId="13" fillId="0" borderId="13" xfId="78" applyFont="1" applyBorder="1" applyAlignment="1">
      <alignment horizontal="left" vertical="center"/>
      <protection/>
    </xf>
    <xf numFmtId="0" fontId="0" fillId="0" borderId="13" xfId="78" applyFont="1" applyBorder="1" applyAlignment="1">
      <alignment vertical="center"/>
      <protection/>
    </xf>
    <xf numFmtId="0" fontId="4" fillId="0" borderId="0" xfId="78" applyFont="1" applyAlignment="1">
      <alignment horizontal="right" vertical="center"/>
      <protection/>
    </xf>
    <xf numFmtId="0" fontId="4" fillId="0" borderId="19" xfId="78" applyFont="1" applyBorder="1" applyAlignment="1">
      <alignment vertical="center"/>
      <protection/>
    </xf>
    <xf numFmtId="0" fontId="4" fillId="0" borderId="19" xfId="78" applyFont="1" applyFill="1" applyBorder="1" applyAlignment="1">
      <alignment horizontal="centerContinuous" vertical="center"/>
      <protection/>
    </xf>
    <xf numFmtId="0" fontId="4" fillId="0" borderId="0" xfId="78" applyFont="1" applyBorder="1" applyAlignment="1">
      <alignment vertical="center"/>
      <protection/>
    </xf>
    <xf numFmtId="0" fontId="4" fillId="0" borderId="19" xfId="78" applyFont="1" applyBorder="1" applyAlignment="1">
      <alignment horizontal="centerContinuous" vertical="center"/>
      <protection/>
    </xf>
    <xf numFmtId="0" fontId="4" fillId="0" borderId="20" xfId="78" applyFont="1" applyBorder="1" applyAlignment="1">
      <alignment horizontal="centerContinuous" vertical="center"/>
      <protection/>
    </xf>
    <xf numFmtId="0" fontId="4" fillId="0" borderId="15" xfId="78" applyFont="1" applyBorder="1" applyAlignment="1">
      <alignment horizontal="centerContinuous" vertical="center"/>
      <protection/>
    </xf>
    <xf numFmtId="0" fontId="4" fillId="0" borderId="20" xfId="78" applyFont="1" applyBorder="1" applyAlignment="1">
      <alignment vertical="center"/>
      <protection/>
    </xf>
    <xf numFmtId="0" fontId="4" fillId="0" borderId="19" xfId="78" applyFont="1" applyBorder="1" applyAlignment="1">
      <alignment horizontal="center" vertical="center"/>
      <protection/>
    </xf>
    <xf numFmtId="0" fontId="4" fillId="0" borderId="12" xfId="78" applyFont="1" applyBorder="1" applyAlignment="1">
      <alignment horizontal="center" vertical="center"/>
      <protection/>
    </xf>
    <xf numFmtId="0" fontId="4" fillId="0" borderId="20" xfId="78" applyFont="1" applyBorder="1" applyAlignment="1">
      <alignment horizontal="center" vertical="center"/>
      <protection/>
    </xf>
    <xf numFmtId="0" fontId="4" fillId="0" borderId="30" xfId="78" applyFont="1" applyBorder="1" applyAlignment="1">
      <alignment horizontal="center" vertical="center"/>
      <protection/>
    </xf>
    <xf numFmtId="0" fontId="4" fillId="0" borderId="0" xfId="78" applyFont="1" applyBorder="1" applyAlignment="1">
      <alignment horizontal="center" vertical="center"/>
      <protection/>
    </xf>
    <xf numFmtId="184" fontId="4" fillId="0" borderId="18" xfId="78" applyNumberFormat="1" applyFont="1" applyBorder="1" applyAlignment="1">
      <alignment vertical="center"/>
      <protection/>
    </xf>
    <xf numFmtId="184" fontId="4" fillId="0" borderId="17" xfId="78" applyNumberFormat="1" applyFont="1" applyBorder="1" applyAlignment="1">
      <alignment vertical="center"/>
      <protection/>
    </xf>
    <xf numFmtId="184" fontId="4" fillId="0" borderId="0" xfId="78" applyNumberFormat="1" applyFont="1" applyBorder="1" applyAlignment="1">
      <alignment vertical="center"/>
      <protection/>
    </xf>
    <xf numFmtId="0" fontId="4" fillId="0" borderId="16" xfId="78" applyFont="1" applyBorder="1" applyAlignment="1">
      <alignment horizontal="center" vertical="center"/>
      <protection/>
    </xf>
    <xf numFmtId="0" fontId="8" fillId="0" borderId="15" xfId="78" applyFont="1" applyBorder="1" applyAlignment="1">
      <alignment horizontal="center" vertical="center"/>
      <protection/>
    </xf>
    <xf numFmtId="184" fontId="8" fillId="0" borderId="10" xfId="78" applyNumberFormat="1" applyFont="1" applyBorder="1" applyAlignment="1">
      <alignment vertical="center"/>
      <protection/>
    </xf>
    <xf numFmtId="184" fontId="8" fillId="0" borderId="19" xfId="78" applyNumberFormat="1" applyFont="1" applyBorder="1" applyAlignment="1">
      <alignment vertical="center"/>
      <protection/>
    </xf>
    <xf numFmtId="0" fontId="9" fillId="0" borderId="0" xfId="78" applyFont="1" applyAlignment="1">
      <alignment horizontal="left" vertical="center"/>
      <protection/>
    </xf>
    <xf numFmtId="0" fontId="9" fillId="0" borderId="0" xfId="78" applyFont="1" applyAlignment="1">
      <alignment vertical="center"/>
      <protection/>
    </xf>
    <xf numFmtId="184" fontId="9" fillId="0" borderId="0" xfId="0" applyNumberFormat="1" applyFont="1" applyAlignment="1">
      <alignment vertical="center"/>
    </xf>
    <xf numFmtId="0" fontId="8" fillId="0" borderId="15" xfId="0" applyFont="1" applyBorder="1" applyAlignment="1">
      <alignment horizontal="distributed" vertical="center"/>
    </xf>
    <xf numFmtId="184" fontId="0" fillId="0" borderId="0" xfId="0" applyNumberFormat="1" applyFont="1" applyAlignment="1">
      <alignment/>
    </xf>
    <xf numFmtId="201" fontId="12" fillId="0" borderId="0" xfId="0" applyNumberFormat="1" applyFont="1" applyBorder="1" applyAlignment="1">
      <alignment/>
    </xf>
    <xf numFmtId="201" fontId="8" fillId="0" borderId="17" xfId="0" applyNumberFormat="1" applyFont="1" applyFill="1" applyBorder="1" applyAlignment="1">
      <alignment horizontal="right" vertical="center"/>
    </xf>
    <xf numFmtId="0" fontId="8" fillId="0" borderId="16" xfId="0" applyFont="1" applyBorder="1" applyAlignment="1">
      <alignment horizontal="center" vertical="center"/>
    </xf>
    <xf numFmtId="0" fontId="12" fillId="0" borderId="0" xfId="0" applyFont="1" applyBorder="1" applyAlignment="1">
      <alignment/>
    </xf>
    <xf numFmtId="41" fontId="4" fillId="0" borderId="17" xfId="80" applyNumberFormat="1" applyFont="1" applyFill="1" applyBorder="1" applyAlignment="1">
      <alignment horizontal="center" vertical="center"/>
      <protection/>
    </xf>
    <xf numFmtId="41" fontId="4" fillId="0" borderId="18" xfId="80" applyNumberFormat="1" applyFont="1" applyFill="1" applyBorder="1" applyAlignment="1">
      <alignment horizontal="center" vertical="center"/>
      <protection/>
    </xf>
    <xf numFmtId="0" fontId="9" fillId="0" borderId="0" xfId="0" applyFont="1" applyBorder="1" applyAlignment="1">
      <alignment horizontal="distributed" vertical="center"/>
    </xf>
    <xf numFmtId="0" fontId="4" fillId="0" borderId="0" xfId="0" applyFont="1" applyFill="1" applyBorder="1" applyAlignment="1">
      <alignment horizontal="right" vertical="center" wrapText="1"/>
    </xf>
    <xf numFmtId="0" fontId="5" fillId="0" borderId="0" xfId="80" applyFont="1" applyAlignment="1">
      <alignment vertical="center"/>
      <protection/>
    </xf>
    <xf numFmtId="0" fontId="6" fillId="0" borderId="0" xfId="80" applyFont="1" applyAlignment="1">
      <alignment vertical="center"/>
      <protection/>
    </xf>
    <xf numFmtId="0" fontId="7" fillId="0" borderId="0" xfId="80" applyFont="1" applyAlignment="1">
      <alignment vertical="center"/>
      <protection/>
    </xf>
    <xf numFmtId="0" fontId="7" fillId="0" borderId="0" xfId="0" applyFont="1" applyFill="1" applyBorder="1" applyAlignment="1">
      <alignment vertical="center"/>
    </xf>
    <xf numFmtId="0" fontId="4" fillId="0" borderId="14" xfId="80" applyFont="1" applyBorder="1" applyAlignment="1">
      <alignment horizontal="right" vertical="center"/>
      <protection/>
    </xf>
    <xf numFmtId="0" fontId="4" fillId="0" borderId="15" xfId="80" applyFont="1" applyBorder="1" applyAlignment="1">
      <alignment horizontal="left" vertical="center"/>
      <protection/>
    </xf>
    <xf numFmtId="0" fontId="4" fillId="0" borderId="16" xfId="80" applyFont="1" applyBorder="1" applyAlignment="1">
      <alignment horizontal="center" vertical="center"/>
      <protection/>
    </xf>
    <xf numFmtId="41" fontId="4" fillId="0" borderId="16" xfId="80" applyNumberFormat="1" applyFont="1" applyFill="1" applyBorder="1" applyAlignment="1">
      <alignment horizontal="center" vertical="center"/>
      <protection/>
    </xf>
    <xf numFmtId="0" fontId="8" fillId="0" borderId="16" xfId="80" applyFont="1" applyBorder="1" applyAlignment="1">
      <alignment horizontal="center" vertical="center"/>
      <protection/>
    </xf>
    <xf numFmtId="41" fontId="8" fillId="0" borderId="16" xfId="80" applyNumberFormat="1" applyFont="1" applyFill="1" applyBorder="1" applyAlignment="1">
      <alignment horizontal="center" vertical="center"/>
      <protection/>
    </xf>
    <xf numFmtId="41" fontId="8" fillId="0" borderId="18" xfId="80" applyNumberFormat="1" applyFont="1" applyFill="1" applyBorder="1" applyAlignment="1">
      <alignment horizontal="center" vertical="center"/>
      <protection/>
    </xf>
    <xf numFmtId="0" fontId="9" fillId="0" borderId="0" xfId="0" applyFont="1" applyBorder="1" applyAlignment="1">
      <alignment horizontal="distributed" vertical="center" wrapText="1"/>
    </xf>
    <xf numFmtId="41" fontId="4" fillId="0" borderId="18" xfId="80" applyNumberFormat="1" applyFont="1" applyFill="1" applyBorder="1" applyAlignment="1">
      <alignment horizontal="right" vertical="center"/>
      <protection/>
    </xf>
    <xf numFmtId="0" fontId="9" fillId="0" borderId="20" xfId="0" applyFont="1" applyBorder="1" applyAlignment="1">
      <alignment horizontal="distributed" vertical="center"/>
    </xf>
    <xf numFmtId="41" fontId="4" fillId="0" borderId="10" xfId="80" applyNumberFormat="1" applyFont="1" applyBorder="1" applyAlignment="1">
      <alignment horizontal="center" vertical="center"/>
      <protection/>
    </xf>
    <xf numFmtId="41" fontId="4" fillId="0" borderId="19" xfId="80" applyNumberFormat="1" applyFont="1" applyBorder="1" applyAlignment="1">
      <alignment horizontal="right" vertical="center"/>
      <protection/>
    </xf>
    <xf numFmtId="41" fontId="48" fillId="0" borderId="0" xfId="80" applyNumberFormat="1" applyFont="1" applyBorder="1" applyAlignment="1">
      <alignment horizontal="center" vertical="center"/>
      <protection/>
    </xf>
    <xf numFmtId="41" fontId="9" fillId="0" borderId="0" xfId="80" applyNumberFormat="1" applyFont="1" applyBorder="1" applyAlignment="1">
      <alignment horizontal="right" vertical="center"/>
      <protection/>
    </xf>
    <xf numFmtId="0" fontId="9" fillId="0" borderId="0" xfId="0" applyFont="1" applyAlignment="1">
      <alignment/>
    </xf>
    <xf numFmtId="0" fontId="4" fillId="0" borderId="0" xfId="69" applyFont="1" applyBorder="1" applyAlignment="1">
      <alignment vertical="center"/>
      <protection/>
    </xf>
    <xf numFmtId="0" fontId="13" fillId="0" borderId="13" xfId="69" applyFont="1" applyBorder="1" applyAlignment="1">
      <alignment vertical="center"/>
      <protection/>
    </xf>
    <xf numFmtId="0" fontId="4" fillId="0" borderId="13" xfId="69" applyFont="1" applyBorder="1" applyAlignment="1">
      <alignment vertical="center"/>
      <protection/>
    </xf>
    <xf numFmtId="0" fontId="4" fillId="0" borderId="0" xfId="69" applyFont="1" applyBorder="1" applyAlignment="1">
      <alignment horizontal="right" vertical="center" wrapText="1"/>
      <protection/>
    </xf>
    <xf numFmtId="0" fontId="4" fillId="0" borderId="0" xfId="0" applyFont="1" applyAlignment="1">
      <alignment horizontal="center" vertical="center" wrapText="1"/>
    </xf>
    <xf numFmtId="0" fontId="4" fillId="0" borderId="20" xfId="69" applyFont="1" applyBorder="1" applyAlignment="1">
      <alignment vertical="center"/>
      <protection/>
    </xf>
    <xf numFmtId="0" fontId="4" fillId="0" borderId="0" xfId="69" applyFont="1" applyBorder="1" applyAlignment="1">
      <alignment horizontal="center" vertical="center"/>
      <protection/>
    </xf>
    <xf numFmtId="41" fontId="4" fillId="0" borderId="17" xfId="69" applyNumberFormat="1" applyFont="1" applyBorder="1" applyAlignment="1">
      <alignment vertical="center"/>
      <protection/>
    </xf>
    <xf numFmtId="41" fontId="4" fillId="0" borderId="0" xfId="69" applyNumberFormat="1" applyFont="1" applyBorder="1" applyAlignment="1">
      <alignment horizontal="right" vertical="center"/>
      <protection/>
    </xf>
    <xf numFmtId="41" fontId="4" fillId="0" borderId="17" xfId="69" applyNumberFormat="1" applyFont="1" applyBorder="1" applyAlignment="1">
      <alignment horizontal="right" vertical="center"/>
      <protection/>
    </xf>
    <xf numFmtId="41" fontId="4" fillId="0" borderId="0" xfId="69" applyNumberFormat="1" applyFont="1" applyBorder="1" applyAlignment="1">
      <alignment vertical="center"/>
      <protection/>
    </xf>
    <xf numFmtId="0" fontId="4" fillId="0" borderId="16" xfId="69" applyFont="1" applyBorder="1" applyAlignment="1">
      <alignment horizontal="center" vertical="center"/>
      <protection/>
    </xf>
    <xf numFmtId="41" fontId="4" fillId="0" borderId="16" xfId="69" applyNumberFormat="1" applyFont="1" applyBorder="1" applyAlignment="1">
      <alignment horizontal="right" vertical="center"/>
      <protection/>
    </xf>
    <xf numFmtId="41" fontId="4" fillId="0" borderId="18" xfId="69" applyNumberFormat="1" applyFont="1" applyBorder="1" applyAlignment="1">
      <alignment vertical="center"/>
      <protection/>
    </xf>
    <xf numFmtId="0" fontId="8" fillId="0" borderId="15" xfId="69" applyFont="1" applyBorder="1" applyAlignment="1">
      <alignment horizontal="center" vertical="center"/>
      <protection/>
    </xf>
    <xf numFmtId="41" fontId="8" fillId="0" borderId="10" xfId="69" applyNumberFormat="1" applyFont="1" applyBorder="1" applyAlignment="1">
      <alignment vertical="center"/>
      <protection/>
    </xf>
    <xf numFmtId="41" fontId="8" fillId="0" borderId="20" xfId="69" applyNumberFormat="1" applyFont="1" applyBorder="1" applyAlignment="1">
      <alignment horizontal="right" vertical="center"/>
      <protection/>
    </xf>
    <xf numFmtId="41" fontId="8" fillId="0" borderId="10" xfId="69" applyNumberFormat="1" applyFont="1" applyBorder="1" applyAlignment="1">
      <alignment horizontal="right" vertical="center"/>
      <protection/>
    </xf>
    <xf numFmtId="41" fontId="8" fillId="0" borderId="15" xfId="69" applyNumberFormat="1" applyFont="1" applyBorder="1" applyAlignment="1">
      <alignment horizontal="right" vertical="center"/>
      <protection/>
    </xf>
    <xf numFmtId="41" fontId="8" fillId="0" borderId="19" xfId="69" applyNumberFormat="1" applyFont="1" applyBorder="1" applyAlignment="1">
      <alignment vertical="center"/>
      <protection/>
    </xf>
    <xf numFmtId="0" fontId="9" fillId="0" borderId="0" xfId="69" applyFont="1" applyAlignment="1">
      <alignment vertical="center"/>
      <protection/>
    </xf>
    <xf numFmtId="0" fontId="4" fillId="0" borderId="0" xfId="70" applyFont="1" applyAlignment="1">
      <alignment vertical="center"/>
      <protection/>
    </xf>
    <xf numFmtId="0" fontId="13" fillId="0" borderId="0" xfId="70" applyFont="1" applyAlignment="1">
      <alignment vertical="center"/>
      <protection/>
    </xf>
    <xf numFmtId="0" fontId="5" fillId="0" borderId="13" xfId="70" applyFont="1" applyBorder="1" applyAlignment="1">
      <alignment vertical="center"/>
      <protection/>
    </xf>
    <xf numFmtId="0" fontId="4" fillId="0" borderId="13" xfId="70" applyFont="1" applyBorder="1" applyAlignment="1">
      <alignment vertical="center"/>
      <protection/>
    </xf>
    <xf numFmtId="0" fontId="4" fillId="0" borderId="0" xfId="70" applyFont="1" applyBorder="1" applyAlignment="1">
      <alignment vertical="center"/>
      <protection/>
    </xf>
    <xf numFmtId="0" fontId="9" fillId="0" borderId="0" xfId="70" applyFont="1" applyAlignment="1">
      <alignment horizontal="right" vertical="center"/>
      <protection/>
    </xf>
    <xf numFmtId="0" fontId="9" fillId="0" borderId="15" xfId="70" applyFont="1" applyBorder="1" applyAlignment="1">
      <alignment vertical="center"/>
      <protection/>
    </xf>
    <xf numFmtId="0" fontId="4" fillId="0" borderId="12" xfId="70" applyFont="1" applyBorder="1" applyAlignment="1">
      <alignment horizontal="center" vertical="center"/>
      <protection/>
    </xf>
    <xf numFmtId="0" fontId="4" fillId="0" borderId="30" xfId="70" applyFont="1" applyBorder="1" applyAlignment="1">
      <alignment horizontal="center" vertical="center"/>
      <protection/>
    </xf>
    <xf numFmtId="0" fontId="4" fillId="0" borderId="0" xfId="70" applyFont="1" applyBorder="1" applyAlignment="1">
      <alignment horizontal="center" vertical="center"/>
      <protection/>
    </xf>
    <xf numFmtId="41" fontId="4" fillId="0" borderId="18" xfId="70" applyNumberFormat="1" applyFont="1" applyBorder="1" applyAlignment="1">
      <alignment horizontal="right" vertical="center"/>
      <protection/>
    </xf>
    <xf numFmtId="41" fontId="4" fillId="0" borderId="17" xfId="70" applyNumberFormat="1" applyFont="1" applyBorder="1" applyAlignment="1">
      <alignment horizontal="right" vertical="center"/>
      <protection/>
    </xf>
    <xf numFmtId="41" fontId="4" fillId="0" borderId="0" xfId="70" applyNumberFormat="1" applyFont="1" applyBorder="1" applyAlignment="1">
      <alignment horizontal="right" vertical="center"/>
      <protection/>
    </xf>
    <xf numFmtId="0" fontId="4" fillId="0" borderId="16" xfId="70" applyFont="1" applyBorder="1" applyAlignment="1">
      <alignment horizontal="center" vertical="center"/>
      <protection/>
    </xf>
    <xf numFmtId="0" fontId="8" fillId="0" borderId="15" xfId="70" applyFont="1" applyBorder="1" applyAlignment="1">
      <alignment horizontal="center" vertical="center"/>
      <protection/>
    </xf>
    <xf numFmtId="41" fontId="8" fillId="0" borderId="10" xfId="70" applyNumberFormat="1" applyFont="1" applyBorder="1" applyAlignment="1">
      <alignment horizontal="right" vertical="center"/>
      <protection/>
    </xf>
    <xf numFmtId="41" fontId="8" fillId="0" borderId="20" xfId="70" applyNumberFormat="1" applyFont="1" applyBorder="1" applyAlignment="1">
      <alignment horizontal="right" vertical="center"/>
      <protection/>
    </xf>
    <xf numFmtId="41" fontId="8" fillId="0" borderId="19" xfId="70" applyNumberFormat="1" applyFont="1" applyBorder="1" applyAlignment="1">
      <alignment horizontal="right" vertical="center"/>
      <protection/>
    </xf>
    <xf numFmtId="0" fontId="9" fillId="0" borderId="0" xfId="70" applyFont="1" applyAlignment="1">
      <alignment vertical="center"/>
      <protection/>
    </xf>
    <xf numFmtId="0" fontId="4" fillId="0" borderId="0" xfId="70" applyFont="1" applyAlignment="1">
      <alignment horizontal="right" vertical="center"/>
      <protection/>
    </xf>
    <xf numFmtId="0" fontId="4" fillId="0" borderId="29" xfId="70" applyFont="1" applyBorder="1" applyAlignment="1">
      <alignment horizontal="centerContinuous"/>
      <protection/>
    </xf>
    <xf numFmtId="0" fontId="4" fillId="0" borderId="14" xfId="70" applyFont="1" applyBorder="1" applyAlignment="1">
      <alignment horizontal="centerContinuous"/>
      <protection/>
    </xf>
    <xf numFmtId="0" fontId="4" fillId="0" borderId="0" xfId="70" applyFont="1" applyBorder="1" applyAlignment="1">
      <alignment horizontal="center"/>
      <protection/>
    </xf>
    <xf numFmtId="0" fontId="4" fillId="0" borderId="16" xfId="70" applyFont="1" applyBorder="1" applyAlignment="1">
      <alignment vertical="center"/>
      <protection/>
    </xf>
    <xf numFmtId="0" fontId="4" fillId="0" borderId="0" xfId="70" applyFont="1" applyBorder="1" applyAlignment="1">
      <alignment horizontal="centerContinuous" vertical="center"/>
      <protection/>
    </xf>
    <xf numFmtId="0" fontId="4" fillId="0" borderId="16" xfId="70" applyFont="1" applyBorder="1" applyAlignment="1">
      <alignment horizontal="centerContinuous" vertical="center"/>
      <protection/>
    </xf>
    <xf numFmtId="0" fontId="4" fillId="0" borderId="19" xfId="70" applyFont="1" applyBorder="1" applyAlignment="1">
      <alignment horizontal="center" vertical="center"/>
      <protection/>
    </xf>
    <xf numFmtId="0" fontId="4" fillId="0" borderId="19" xfId="70" applyFont="1" applyBorder="1" applyAlignment="1">
      <alignment horizontal="centerContinuous" vertical="top"/>
      <protection/>
    </xf>
    <xf numFmtId="0" fontId="4" fillId="0" borderId="15" xfId="70" applyFont="1" applyBorder="1" applyAlignment="1">
      <alignment horizontal="centerContinuous" vertical="top"/>
      <protection/>
    </xf>
    <xf numFmtId="0" fontId="4" fillId="0" borderId="0" xfId="70" applyFont="1" applyBorder="1" applyAlignment="1">
      <alignment horizontal="center" vertical="top"/>
      <protection/>
    </xf>
    <xf numFmtId="0" fontId="4" fillId="0" borderId="15" xfId="70" applyFont="1" applyBorder="1" applyAlignment="1">
      <alignment vertical="center"/>
      <protection/>
    </xf>
    <xf numFmtId="0" fontId="9" fillId="0" borderId="0" xfId="70" applyFont="1" applyBorder="1" applyAlignment="1">
      <alignment horizontal="center" vertical="top"/>
      <protection/>
    </xf>
    <xf numFmtId="0" fontId="9" fillId="0" borderId="0" xfId="70" applyFont="1" applyAlignment="1">
      <alignment horizontal="center" vertical="center"/>
      <protection/>
    </xf>
    <xf numFmtId="0" fontId="9" fillId="0" borderId="18" xfId="70" applyFont="1" applyBorder="1" applyAlignment="1">
      <alignment horizontal="right" vertical="center"/>
      <protection/>
    </xf>
    <xf numFmtId="0" fontId="9" fillId="0" borderId="32" xfId="70" applyFont="1" applyBorder="1" applyAlignment="1">
      <alignment horizontal="right" vertical="center"/>
      <protection/>
    </xf>
    <xf numFmtId="41" fontId="4" fillId="0" borderId="18" xfId="70" applyNumberFormat="1" applyFont="1" applyBorder="1" applyAlignment="1">
      <alignment vertical="center"/>
      <protection/>
    </xf>
    <xf numFmtId="41" fontId="4" fillId="0" borderId="17" xfId="70" applyNumberFormat="1" applyFont="1" applyBorder="1" applyAlignment="1">
      <alignment vertical="center"/>
      <protection/>
    </xf>
    <xf numFmtId="41" fontId="4" fillId="0" borderId="0" xfId="70" applyNumberFormat="1" applyFont="1" applyBorder="1" applyAlignment="1">
      <alignment vertical="center"/>
      <protection/>
    </xf>
    <xf numFmtId="41" fontId="8" fillId="0" borderId="10" xfId="70" applyNumberFormat="1" applyFont="1" applyBorder="1" applyAlignment="1">
      <alignment vertical="center"/>
      <protection/>
    </xf>
    <xf numFmtId="41" fontId="8" fillId="0" borderId="19" xfId="70" applyNumberFormat="1" applyFont="1" applyBorder="1" applyAlignment="1">
      <alignment vertical="center"/>
      <protection/>
    </xf>
    <xf numFmtId="0" fontId="9" fillId="0" borderId="0" xfId="70" applyFont="1" applyAlignment="1">
      <alignment horizontal="left" vertical="center"/>
      <protection/>
    </xf>
    <xf numFmtId="0" fontId="4" fillId="0" borderId="0" xfId="71" applyFont="1" applyBorder="1" applyAlignment="1">
      <alignment vertical="center"/>
      <protection/>
    </xf>
    <xf numFmtId="0" fontId="13" fillId="0" borderId="13" xfId="71" applyFont="1" applyBorder="1" applyAlignment="1">
      <alignment horizontal="left" vertical="center"/>
      <protection/>
    </xf>
    <xf numFmtId="0" fontId="4" fillId="0" borderId="13" xfId="71" applyFont="1" applyBorder="1" applyAlignment="1">
      <alignment vertical="center"/>
      <protection/>
    </xf>
    <xf numFmtId="0" fontId="4" fillId="0" borderId="0" xfId="71" applyFont="1" applyAlignment="1">
      <alignment horizontal="right" vertical="center"/>
      <protection/>
    </xf>
    <xf numFmtId="0" fontId="4" fillId="0" borderId="20" xfId="71" applyFont="1" applyBorder="1" applyAlignment="1">
      <alignment horizontal="left" vertical="center"/>
      <protection/>
    </xf>
    <xf numFmtId="0" fontId="4" fillId="0" borderId="0" xfId="71" applyFont="1" applyAlignment="1">
      <alignment horizontal="center" vertical="center"/>
      <protection/>
    </xf>
    <xf numFmtId="41" fontId="4" fillId="0" borderId="17" xfId="71" applyNumberFormat="1" applyFont="1" applyBorder="1" applyAlignment="1">
      <alignment vertical="center"/>
      <protection/>
    </xf>
    <xf numFmtId="41" fontId="4" fillId="0" borderId="18" xfId="71" applyNumberFormat="1" applyFont="1" applyBorder="1" applyAlignment="1">
      <alignment vertical="center"/>
      <protection/>
    </xf>
    <xf numFmtId="0" fontId="8" fillId="0" borderId="0" xfId="71" applyFont="1" applyAlignment="1">
      <alignment horizontal="center" vertical="center"/>
      <protection/>
    </xf>
    <xf numFmtId="41" fontId="8" fillId="0" borderId="17" xfId="71" applyNumberFormat="1" applyFont="1" applyBorder="1" applyAlignment="1">
      <alignment vertical="center"/>
      <protection/>
    </xf>
    <xf numFmtId="41" fontId="8" fillId="0" borderId="18" xfId="71" applyNumberFormat="1" applyFont="1" applyBorder="1" applyAlignment="1">
      <alignment vertical="center"/>
      <protection/>
    </xf>
    <xf numFmtId="0" fontId="4" fillId="0" borderId="0" xfId="71" applyFont="1" applyAlignment="1">
      <alignment horizontal="distributed" vertical="center" indent="1"/>
      <protection/>
    </xf>
    <xf numFmtId="41" fontId="4" fillId="0" borderId="17" xfId="71" applyNumberFormat="1" applyFont="1" applyBorder="1" applyAlignment="1">
      <alignment horizontal="right" vertical="center"/>
      <protection/>
    </xf>
    <xf numFmtId="41" fontId="4" fillId="0" borderId="18" xfId="71" applyNumberFormat="1" applyFont="1" applyBorder="1" applyAlignment="1">
      <alignment horizontal="right" vertical="center"/>
      <protection/>
    </xf>
    <xf numFmtId="0" fontId="4" fillId="0" borderId="20" xfId="71" applyFont="1" applyBorder="1" applyAlignment="1">
      <alignment horizontal="distributed" vertical="center" indent="1"/>
      <protection/>
    </xf>
    <xf numFmtId="41" fontId="4" fillId="0" borderId="10" xfId="71" applyNumberFormat="1" applyFont="1" applyBorder="1" applyAlignment="1">
      <alignment vertical="center"/>
      <protection/>
    </xf>
    <xf numFmtId="41" fontId="4" fillId="0" borderId="10" xfId="71" applyNumberFormat="1" applyFont="1" applyBorder="1" applyAlignment="1">
      <alignment horizontal="right" vertical="center"/>
      <protection/>
    </xf>
    <xf numFmtId="41" fontId="4" fillId="0" borderId="19" xfId="71" applyNumberFormat="1" applyFont="1" applyBorder="1" applyAlignment="1">
      <alignment vertical="center"/>
      <protection/>
    </xf>
    <xf numFmtId="0" fontId="9" fillId="0" borderId="0" xfId="71" applyFont="1" applyAlignment="1">
      <alignment horizontal="left" vertical="center"/>
      <protection/>
    </xf>
    <xf numFmtId="0" fontId="9" fillId="0" borderId="0" xfId="71" applyFont="1" applyAlignment="1">
      <alignment vertical="center"/>
      <protection/>
    </xf>
    <xf numFmtId="184" fontId="9" fillId="0" borderId="0" xfId="71" applyNumberFormat="1" applyFont="1" applyAlignment="1">
      <alignment vertical="center"/>
      <protection/>
    </xf>
    <xf numFmtId="0" fontId="9" fillId="0" borderId="0" xfId="71" applyFont="1" applyAlignment="1">
      <alignment horizontal="right" vertical="center"/>
      <protection/>
    </xf>
    <xf numFmtId="0" fontId="4" fillId="0" borderId="0" xfId="72" applyFont="1" applyAlignment="1">
      <alignment vertical="center"/>
      <protection/>
    </xf>
    <xf numFmtId="0" fontId="4" fillId="0" borderId="0" xfId="72" applyFont="1" applyBorder="1" applyAlignment="1">
      <alignment vertical="center"/>
      <protection/>
    </xf>
    <xf numFmtId="0" fontId="13" fillId="0" borderId="13" xfId="72" applyFont="1" applyBorder="1" applyAlignment="1">
      <alignment horizontal="left" vertical="center"/>
      <protection/>
    </xf>
    <xf numFmtId="0" fontId="4" fillId="0" borderId="13" xfId="72" applyFont="1" applyBorder="1" applyAlignment="1">
      <alignment vertical="center"/>
      <protection/>
    </xf>
    <xf numFmtId="0" fontId="4" fillId="0" borderId="14" xfId="72" applyFont="1" applyBorder="1" applyAlignment="1">
      <alignment horizontal="right" vertical="center"/>
      <protection/>
    </xf>
    <xf numFmtId="0" fontId="4" fillId="0" borderId="11" xfId="72" applyFont="1" applyBorder="1" applyAlignment="1">
      <alignment horizontal="centerContinuous" vertical="center"/>
      <protection/>
    </xf>
    <xf numFmtId="0" fontId="4" fillId="0" borderId="15" xfId="72" applyFont="1" applyBorder="1" applyAlignment="1">
      <alignment vertical="center"/>
      <protection/>
    </xf>
    <xf numFmtId="0" fontId="4" fillId="0" borderId="12" xfId="72" applyFont="1" applyBorder="1" applyAlignment="1">
      <alignment horizontal="center" vertical="center"/>
      <protection/>
    </xf>
    <xf numFmtId="0" fontId="4" fillId="0" borderId="20" xfId="72" applyFont="1" applyBorder="1" applyAlignment="1">
      <alignment horizontal="center" vertical="center"/>
      <protection/>
    </xf>
    <xf numFmtId="0" fontId="4" fillId="0" borderId="16" xfId="72" applyFont="1" applyBorder="1" applyAlignment="1">
      <alignment horizontal="center" vertical="center"/>
      <protection/>
    </xf>
    <xf numFmtId="184" fontId="4" fillId="0" borderId="17" xfId="72" applyNumberFormat="1" applyFont="1" applyBorder="1" applyAlignment="1">
      <alignment vertical="center"/>
      <protection/>
    </xf>
    <xf numFmtId="184" fontId="4" fillId="0" borderId="0" xfId="72" applyNumberFormat="1" applyFont="1" applyBorder="1" applyAlignment="1">
      <alignment vertical="center"/>
      <protection/>
    </xf>
    <xf numFmtId="184" fontId="4" fillId="0" borderId="17" xfId="72" applyNumberFormat="1" applyFont="1" applyFill="1" applyBorder="1" applyAlignment="1">
      <alignment vertical="center"/>
      <protection/>
    </xf>
    <xf numFmtId="184" fontId="4" fillId="0" borderId="18" xfId="72" applyNumberFormat="1" applyFont="1" applyBorder="1" applyAlignment="1">
      <alignment vertical="center"/>
      <protection/>
    </xf>
    <xf numFmtId="0" fontId="8" fillId="0" borderId="15" xfId="72" applyFont="1" applyBorder="1" applyAlignment="1">
      <alignment horizontal="center" vertical="center"/>
      <protection/>
    </xf>
    <xf numFmtId="184" fontId="8" fillId="0" borderId="10" xfId="72" applyNumberFormat="1" applyFont="1" applyFill="1" applyBorder="1" applyAlignment="1">
      <alignment vertical="center"/>
      <protection/>
    </xf>
    <xf numFmtId="184" fontId="8" fillId="0" borderId="10" xfId="72" applyNumberFormat="1" applyFont="1" applyBorder="1" applyAlignment="1">
      <alignment vertical="center"/>
      <protection/>
    </xf>
    <xf numFmtId="184" fontId="8" fillId="0" borderId="19" xfId="72" applyNumberFormat="1" applyFont="1" applyBorder="1" applyAlignment="1">
      <alignment vertical="center"/>
      <protection/>
    </xf>
    <xf numFmtId="0" fontId="9" fillId="0" borderId="0" xfId="72" applyFont="1" applyAlignment="1">
      <alignment vertical="center"/>
      <protection/>
    </xf>
    <xf numFmtId="0" fontId="0" fillId="0" borderId="0" xfId="66" applyFont="1" applyAlignment="1">
      <alignment vertical="center"/>
      <protection/>
    </xf>
    <xf numFmtId="0" fontId="0" fillId="0" borderId="0" xfId="66" applyFont="1" applyBorder="1" applyAlignment="1">
      <alignment vertical="center"/>
      <protection/>
    </xf>
    <xf numFmtId="0" fontId="0" fillId="0" borderId="0" xfId="66" applyFont="1" applyBorder="1" applyAlignment="1">
      <alignment horizontal="right" vertical="center"/>
      <protection/>
    </xf>
    <xf numFmtId="0" fontId="13" fillId="0" borderId="13" xfId="66" applyFont="1" applyBorder="1" applyAlignment="1">
      <alignment vertical="center"/>
      <protection/>
    </xf>
    <xf numFmtId="0" fontId="0" fillId="0" borderId="13" xfId="66" applyFont="1" applyBorder="1" applyAlignment="1">
      <alignment vertical="center"/>
      <protection/>
    </xf>
    <xf numFmtId="0" fontId="9" fillId="0" borderId="14" xfId="64" applyFont="1" applyBorder="1" applyAlignment="1">
      <alignment horizontal="right" vertical="center"/>
      <protection/>
    </xf>
    <xf numFmtId="0" fontId="4" fillId="0" borderId="40" xfId="66" applyFont="1" applyBorder="1" applyAlignment="1">
      <alignment horizontal="center"/>
      <protection/>
    </xf>
    <xf numFmtId="0" fontId="4" fillId="0" borderId="26" xfId="66" applyFont="1" applyFill="1" applyBorder="1" applyAlignment="1">
      <alignment horizontal="centerContinuous" vertical="center"/>
      <protection/>
    </xf>
    <xf numFmtId="0" fontId="4" fillId="0" borderId="11" xfId="66" applyFont="1" applyFill="1" applyBorder="1" applyAlignment="1">
      <alignment horizontal="centerContinuous" vertical="center"/>
      <protection/>
    </xf>
    <xf numFmtId="0" fontId="4" fillId="0" borderId="0" xfId="66" applyFont="1" applyAlignment="1">
      <alignment vertical="center"/>
      <protection/>
    </xf>
    <xf numFmtId="0" fontId="9" fillId="0" borderId="15" xfId="64" applyFont="1" applyBorder="1" applyAlignment="1">
      <alignment vertical="center"/>
      <protection/>
    </xf>
    <xf numFmtId="0" fontId="4" fillId="0" borderId="10" xfId="66" applyFont="1" applyBorder="1" applyAlignment="1">
      <alignment horizontal="center" vertical="center"/>
      <protection/>
    </xf>
    <xf numFmtId="0" fontId="4" fillId="0" borderId="19" xfId="66" applyFont="1" applyFill="1" applyBorder="1" applyAlignment="1">
      <alignment horizontal="center" vertical="center"/>
      <protection/>
    </xf>
    <xf numFmtId="0" fontId="4" fillId="0" borderId="12" xfId="66" applyFont="1" applyFill="1" applyBorder="1" applyAlignment="1">
      <alignment horizontal="center" vertical="center"/>
      <protection/>
    </xf>
    <xf numFmtId="0" fontId="4" fillId="0" borderId="30" xfId="66" applyFont="1" applyFill="1" applyBorder="1" applyAlignment="1">
      <alignment horizontal="center" vertical="center"/>
      <protection/>
    </xf>
    <xf numFmtId="0" fontId="4" fillId="0" borderId="0" xfId="66" applyFont="1" applyBorder="1" applyAlignment="1">
      <alignment horizontal="center" vertical="center"/>
      <protection/>
    </xf>
    <xf numFmtId="184" fontId="4" fillId="0" borderId="17" xfId="66" applyNumberFormat="1" applyFont="1" applyBorder="1" applyAlignment="1">
      <alignment vertical="center"/>
      <protection/>
    </xf>
    <xf numFmtId="184" fontId="4" fillId="0" borderId="18" xfId="66" applyNumberFormat="1" applyFont="1" applyFill="1" applyBorder="1" applyAlignment="1">
      <alignment vertical="center"/>
      <protection/>
    </xf>
    <xf numFmtId="184" fontId="4" fillId="0" borderId="17" xfId="66" applyNumberFormat="1" applyFont="1" applyFill="1" applyBorder="1" applyAlignment="1">
      <alignment vertical="center"/>
      <protection/>
    </xf>
    <xf numFmtId="0" fontId="12" fillId="0" borderId="0" xfId="66" applyFont="1" applyAlignment="1">
      <alignment vertical="center"/>
      <protection/>
    </xf>
    <xf numFmtId="0" fontId="4" fillId="0" borderId="16" xfId="66" applyFont="1" applyBorder="1" applyAlignment="1">
      <alignment horizontal="center" vertical="center"/>
      <protection/>
    </xf>
    <xf numFmtId="0" fontId="8" fillId="0" borderId="15" xfId="66" applyFont="1" applyBorder="1" applyAlignment="1">
      <alignment horizontal="center" vertical="center"/>
      <protection/>
    </xf>
    <xf numFmtId="184" fontId="8" fillId="0" borderId="10" xfId="66" applyNumberFormat="1" applyFont="1" applyBorder="1" applyAlignment="1">
      <alignment vertical="center"/>
      <protection/>
    </xf>
    <xf numFmtId="184" fontId="8" fillId="0" borderId="10" xfId="66" applyNumberFormat="1" applyFont="1" applyFill="1" applyBorder="1" applyAlignment="1">
      <alignment vertical="center"/>
      <protection/>
    </xf>
    <xf numFmtId="184" fontId="8" fillId="0" borderId="19" xfId="66" applyNumberFormat="1" applyFont="1" applyFill="1" applyBorder="1" applyAlignment="1">
      <alignment vertical="center"/>
      <protection/>
    </xf>
    <xf numFmtId="0" fontId="4" fillId="0" borderId="0" xfId="66" applyFont="1" applyBorder="1" applyAlignment="1">
      <alignment vertical="center"/>
      <protection/>
    </xf>
    <xf numFmtId="0" fontId="9" fillId="0" borderId="0" xfId="76" applyFont="1" applyAlignment="1">
      <alignment horizontal="left" vertical="center"/>
      <protection/>
    </xf>
    <xf numFmtId="0" fontId="9" fillId="0" borderId="0" xfId="76" applyFont="1" applyAlignment="1">
      <alignment horizontal="right" vertical="center"/>
      <protection/>
    </xf>
    <xf numFmtId="0" fontId="9" fillId="0" borderId="0" xfId="66" applyFont="1" applyAlignment="1">
      <alignment vertical="center"/>
      <protection/>
    </xf>
    <xf numFmtId="0" fontId="5" fillId="0" borderId="13" xfId="66" applyFont="1" applyFill="1" applyBorder="1" applyAlignment="1">
      <alignment horizontal="left" vertical="center"/>
      <protection/>
    </xf>
    <xf numFmtId="0" fontId="4" fillId="0" borderId="13" xfId="66" applyFont="1" applyFill="1" applyBorder="1" applyAlignment="1">
      <alignment vertical="center"/>
      <protection/>
    </xf>
    <xf numFmtId="0" fontId="4" fillId="0" borderId="13" xfId="66" applyFont="1" applyBorder="1" applyAlignment="1">
      <alignment vertical="center"/>
      <protection/>
    </xf>
    <xf numFmtId="0" fontId="9" fillId="0" borderId="14" xfId="64" applyFont="1" applyBorder="1" applyAlignment="1">
      <alignment horizontal="right"/>
      <protection/>
    </xf>
    <xf numFmtId="184" fontId="4" fillId="0" borderId="18" xfId="66" applyNumberFormat="1" applyFont="1" applyBorder="1" applyAlignment="1">
      <alignment vertical="center"/>
      <protection/>
    </xf>
    <xf numFmtId="190" fontId="4" fillId="0" borderId="18" xfId="66" applyNumberFormat="1" applyFont="1" applyBorder="1" applyAlignment="1">
      <alignment vertical="center"/>
      <protection/>
    </xf>
    <xf numFmtId="184" fontId="4" fillId="0" borderId="0" xfId="66" applyNumberFormat="1" applyFont="1" applyAlignment="1">
      <alignment vertical="center"/>
      <protection/>
    </xf>
    <xf numFmtId="190" fontId="4" fillId="0" borderId="17" xfId="66" applyNumberFormat="1" applyFont="1" applyBorder="1" applyAlignment="1">
      <alignment vertical="center"/>
      <protection/>
    </xf>
    <xf numFmtId="190" fontId="8" fillId="0" borderId="10" xfId="66" applyNumberFormat="1" applyFont="1" applyBorder="1" applyAlignment="1">
      <alignment vertical="center"/>
      <protection/>
    </xf>
    <xf numFmtId="184" fontId="8" fillId="0" borderId="19" xfId="66" applyNumberFormat="1" applyFont="1" applyBorder="1" applyAlignment="1">
      <alignment vertical="center"/>
      <protection/>
    </xf>
    <xf numFmtId="0" fontId="14" fillId="0" borderId="0" xfId="66" applyFont="1" applyBorder="1" applyAlignment="1">
      <alignment horizontal="center" vertical="center"/>
      <protection/>
    </xf>
    <xf numFmtId="184" fontId="14" fillId="0" borderId="0" xfId="66" applyNumberFormat="1" applyFont="1" applyBorder="1" applyAlignment="1">
      <alignment vertical="center"/>
      <protection/>
    </xf>
    <xf numFmtId="189" fontId="14" fillId="0" borderId="0" xfId="66" applyNumberFormat="1" applyFont="1" applyBorder="1" applyAlignment="1">
      <alignment vertical="center"/>
      <protection/>
    </xf>
    <xf numFmtId="0" fontId="5" fillId="0" borderId="13" xfId="66" applyFont="1" applyFill="1" applyBorder="1" applyAlignment="1">
      <alignment vertical="center"/>
      <protection/>
    </xf>
    <xf numFmtId="0" fontId="9" fillId="0" borderId="15" xfId="64" applyFont="1" applyBorder="1" applyAlignment="1">
      <alignment vertical="top"/>
      <protection/>
    </xf>
    <xf numFmtId="184" fontId="4" fillId="0" borderId="0" xfId="66" applyNumberFormat="1" applyFont="1" applyBorder="1" applyAlignment="1">
      <alignment vertical="center"/>
      <protection/>
    </xf>
    <xf numFmtId="190" fontId="4" fillId="0" borderId="0" xfId="66" applyNumberFormat="1" applyFont="1" applyBorder="1" applyAlignment="1">
      <alignment vertical="center"/>
      <protection/>
    </xf>
    <xf numFmtId="184" fontId="4" fillId="0" borderId="0" xfId="66" applyNumberFormat="1" applyFont="1" applyFill="1" applyBorder="1" applyAlignment="1">
      <alignment vertical="center"/>
      <protection/>
    </xf>
    <xf numFmtId="0" fontId="0" fillId="0" borderId="0" xfId="64" applyFont="1" applyBorder="1" applyAlignment="1">
      <alignment vertical="center"/>
      <protection/>
    </xf>
    <xf numFmtId="0" fontId="13" fillId="0" borderId="13" xfId="68" applyFont="1" applyBorder="1" applyAlignment="1">
      <alignment horizontal="left" vertical="center"/>
      <protection/>
    </xf>
    <xf numFmtId="0" fontId="0" fillId="0" borderId="13" xfId="64" applyFont="1" applyBorder="1" applyAlignment="1">
      <alignment vertical="center"/>
      <protection/>
    </xf>
    <xf numFmtId="0" fontId="4" fillId="0" borderId="14" xfId="64" applyFont="1" applyBorder="1" applyAlignment="1">
      <alignment horizontal="right" vertical="center"/>
      <protection/>
    </xf>
    <xf numFmtId="0" fontId="4" fillId="0" borderId="15" xfId="64" applyFont="1" applyBorder="1" applyAlignment="1">
      <alignment vertical="center"/>
      <protection/>
    </xf>
    <xf numFmtId="0" fontId="4" fillId="0" borderId="16" xfId="64" applyFont="1" applyBorder="1" applyAlignment="1">
      <alignment horizontal="center" vertical="center"/>
      <protection/>
    </xf>
    <xf numFmtId="187" fontId="4" fillId="0" borderId="16" xfId="64" applyNumberFormat="1" applyFont="1" applyBorder="1" applyAlignment="1">
      <alignment vertical="center"/>
      <protection/>
    </xf>
    <xf numFmtId="187" fontId="4" fillId="0" borderId="0" xfId="49" applyNumberFormat="1" applyFont="1" applyBorder="1" applyAlignment="1">
      <alignment vertical="center"/>
    </xf>
    <xf numFmtId="187" fontId="4" fillId="0" borderId="17" xfId="64" applyNumberFormat="1" applyFont="1" applyBorder="1" applyAlignment="1">
      <alignment vertical="center"/>
      <protection/>
    </xf>
    <xf numFmtId="187" fontId="4" fillId="0" borderId="18" xfId="49" applyNumberFormat="1" applyFont="1" applyBorder="1" applyAlignment="1">
      <alignment vertical="center"/>
    </xf>
    <xf numFmtId="0" fontId="8" fillId="0" borderId="15" xfId="64" applyFont="1" applyBorder="1" applyAlignment="1">
      <alignment horizontal="center" vertical="center"/>
      <protection/>
    </xf>
    <xf numFmtId="187" fontId="8" fillId="0" borderId="10" xfId="64" applyNumberFormat="1" applyFont="1" applyBorder="1" applyAlignment="1">
      <alignment vertical="center"/>
      <protection/>
    </xf>
    <xf numFmtId="187" fontId="8" fillId="0" borderId="19" xfId="49" applyNumberFormat="1" applyFont="1" applyBorder="1" applyAlignment="1">
      <alignment vertical="center"/>
    </xf>
    <xf numFmtId="0" fontId="9" fillId="0" borderId="0" xfId="75" applyFont="1" applyAlignment="1">
      <alignment horizontal="left" vertical="center"/>
      <protection/>
    </xf>
    <xf numFmtId="0" fontId="9" fillId="0" borderId="0" xfId="64" applyFont="1" applyAlignment="1">
      <alignment vertical="center"/>
      <protection/>
    </xf>
    <xf numFmtId="38" fontId="4" fillId="0" borderId="0" xfId="49" applyFont="1" applyAlignment="1">
      <alignment/>
    </xf>
    <xf numFmtId="38" fontId="4" fillId="0" borderId="0" xfId="49" applyFont="1" applyBorder="1" applyAlignment="1">
      <alignment/>
    </xf>
    <xf numFmtId="0" fontId="4" fillId="0" borderId="0" xfId="0" applyFont="1" applyBorder="1" applyAlignment="1">
      <alignment horizontal="center"/>
    </xf>
    <xf numFmtId="0" fontId="4" fillId="0" borderId="13" xfId="0" applyFont="1" applyBorder="1" applyAlignment="1">
      <alignment/>
    </xf>
    <xf numFmtId="38" fontId="4" fillId="0" borderId="13" xfId="49" applyFont="1" applyBorder="1" applyAlignment="1">
      <alignment/>
    </xf>
    <xf numFmtId="0" fontId="9" fillId="0" borderId="21" xfId="0" applyFont="1" applyBorder="1" applyAlignment="1">
      <alignment horizontal="center"/>
    </xf>
    <xf numFmtId="0" fontId="9" fillId="0" borderId="15" xfId="0" applyFont="1" applyBorder="1" applyAlignment="1">
      <alignment horizontal="right" vertical="center"/>
    </xf>
    <xf numFmtId="0" fontId="4" fillId="0" borderId="33" xfId="0" applyFont="1" applyBorder="1" applyAlignment="1">
      <alignment horizontal="centerContinuous" vertical="center" wrapText="1"/>
    </xf>
    <xf numFmtId="0" fontId="4" fillId="0" borderId="31" xfId="0" applyFont="1" applyBorder="1" applyAlignment="1">
      <alignment horizontal="centerContinuous" vertical="center"/>
    </xf>
    <xf numFmtId="184" fontId="4" fillId="0" borderId="30" xfId="49" applyNumberFormat="1" applyFont="1" applyFill="1" applyBorder="1" applyAlignment="1">
      <alignment vertical="center"/>
    </xf>
    <xf numFmtId="0" fontId="4" fillId="0" borderId="17" xfId="0" applyFont="1" applyBorder="1" applyAlignment="1">
      <alignment horizontal="distributed" vertical="center" wrapText="1"/>
    </xf>
    <xf numFmtId="184" fontId="4" fillId="0" borderId="27" xfId="49" applyNumberFormat="1" applyFont="1" applyFill="1" applyBorder="1" applyAlignment="1">
      <alignment vertical="center"/>
    </xf>
    <xf numFmtId="0" fontId="4" fillId="0" borderId="10" xfId="0" applyFont="1" applyBorder="1" applyAlignment="1">
      <alignment horizontal="distributed" vertical="center" wrapText="1"/>
    </xf>
    <xf numFmtId="0" fontId="4" fillId="0" borderId="32" xfId="0" applyFont="1" applyBorder="1" applyAlignment="1">
      <alignment horizontal="distributed" vertical="center" wrapText="1"/>
    </xf>
    <xf numFmtId="184" fontId="4" fillId="0" borderId="27" xfId="49" applyNumberFormat="1" applyFont="1" applyBorder="1" applyAlignment="1">
      <alignment vertical="center"/>
    </xf>
    <xf numFmtId="184" fontId="8" fillId="0" borderId="27" xfId="49" applyNumberFormat="1" applyFont="1" applyBorder="1" applyAlignment="1">
      <alignment vertical="center"/>
    </xf>
    <xf numFmtId="0" fontId="9" fillId="0" borderId="0" xfId="0" applyFont="1" applyBorder="1" applyAlignment="1">
      <alignment horizontal="center" vertical="center" wrapText="1"/>
    </xf>
    <xf numFmtId="38" fontId="9" fillId="0" borderId="0" xfId="49" applyFont="1" applyBorder="1" applyAlignment="1">
      <alignment horizontal="right"/>
    </xf>
    <xf numFmtId="38" fontId="4" fillId="0" borderId="0" xfId="49" applyFont="1" applyBorder="1" applyAlignment="1">
      <alignment horizontal="center" vertical="center"/>
    </xf>
    <xf numFmtId="38" fontId="4" fillId="0" borderId="13" xfId="49" applyFont="1" applyBorder="1" applyAlignment="1">
      <alignment horizontal="center" vertical="center"/>
    </xf>
    <xf numFmtId="0" fontId="4" fillId="0" borderId="0" xfId="0" applyFont="1" applyBorder="1" applyAlignment="1">
      <alignment vertical="center" textRotation="255"/>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184" fontId="4" fillId="0" borderId="18" xfId="49" applyNumberFormat="1" applyFont="1" applyFill="1" applyBorder="1" applyAlignment="1">
      <alignment vertical="center"/>
    </xf>
    <xf numFmtId="0" fontId="4" fillId="0" borderId="20" xfId="0" applyFont="1" applyFill="1" applyBorder="1" applyAlignment="1">
      <alignment horizontal="distributed" vertical="center"/>
    </xf>
    <xf numFmtId="0" fontId="4" fillId="0" borderId="15" xfId="0" applyFont="1" applyFill="1" applyBorder="1" applyAlignment="1">
      <alignment horizontal="distributed" vertical="center"/>
    </xf>
    <xf numFmtId="184" fontId="9" fillId="0" borderId="0" xfId="0" applyNumberFormat="1" applyFont="1" applyAlignment="1">
      <alignment horizontal="right"/>
    </xf>
    <xf numFmtId="38" fontId="13" fillId="0" borderId="0" xfId="49" applyFont="1" applyBorder="1" applyAlignment="1">
      <alignment vertical="center"/>
    </xf>
    <xf numFmtId="0" fontId="4" fillId="0" borderId="16" xfId="0" applyFont="1" applyFill="1" applyBorder="1" applyAlignment="1">
      <alignment horizontal="right" vertical="center" wrapText="1"/>
    </xf>
    <xf numFmtId="38" fontId="4" fillId="0" borderId="20" xfId="49" applyFont="1" applyFill="1" applyBorder="1" applyAlignment="1">
      <alignment horizontal="center" vertical="center"/>
    </xf>
    <xf numFmtId="38" fontId="4" fillId="0" borderId="15" xfId="49" applyFont="1" applyFill="1" applyBorder="1" applyAlignment="1">
      <alignment horizontal="center" vertical="center"/>
    </xf>
    <xf numFmtId="38" fontId="4" fillId="0" borderId="15" xfId="49" applyFont="1" applyBorder="1" applyAlignment="1">
      <alignment horizontal="center" vertical="center"/>
    </xf>
    <xf numFmtId="38" fontId="8" fillId="0" borderId="15" xfId="49" applyFont="1" applyBorder="1" applyAlignment="1">
      <alignment horizontal="center" vertical="center"/>
    </xf>
    <xf numFmtId="38" fontId="4" fillId="0" borderId="30" xfId="49" applyFont="1" applyBorder="1" applyAlignment="1">
      <alignment horizontal="center" vertical="center"/>
    </xf>
    <xf numFmtId="38" fontId="8" fillId="0" borderId="30" xfId="49" applyFont="1" applyBorder="1" applyAlignment="1">
      <alignment horizontal="center" vertical="center"/>
    </xf>
    <xf numFmtId="38" fontId="4" fillId="0" borderId="16" xfId="49" applyFont="1" applyFill="1" applyBorder="1" applyAlignment="1">
      <alignment vertical="center"/>
    </xf>
    <xf numFmtId="38" fontId="4" fillId="0" borderId="27" xfId="49" applyFont="1" applyFill="1" applyBorder="1" applyAlignment="1">
      <alignment vertical="center"/>
    </xf>
    <xf numFmtId="38" fontId="4" fillId="0" borderId="18" xfId="49" applyFont="1" applyFill="1" applyBorder="1" applyAlignment="1">
      <alignment vertical="center"/>
    </xf>
    <xf numFmtId="38" fontId="4" fillId="0" borderId="18" xfId="49" applyFont="1" applyFill="1" applyBorder="1" applyAlignment="1">
      <alignment horizontal="right" vertical="center"/>
    </xf>
    <xf numFmtId="38" fontId="4" fillId="0" borderId="15" xfId="49" applyFont="1" applyFill="1" applyBorder="1" applyAlignment="1">
      <alignment vertical="center"/>
    </xf>
    <xf numFmtId="38" fontId="4" fillId="0" borderId="19" xfId="49" applyFont="1" applyFill="1" applyBorder="1" applyAlignment="1">
      <alignment vertical="center"/>
    </xf>
    <xf numFmtId="184" fontId="8" fillId="0" borderId="30" xfId="49" applyNumberFormat="1" applyFont="1" applyFill="1" applyBorder="1" applyAlignment="1">
      <alignment vertical="center"/>
    </xf>
    <xf numFmtId="184" fontId="8" fillId="0" borderId="27" xfId="49" applyNumberFormat="1" applyFont="1" applyFill="1" applyBorder="1" applyAlignment="1">
      <alignment vertical="center"/>
    </xf>
    <xf numFmtId="184" fontId="8" fillId="0" borderId="18" xfId="49" applyNumberFormat="1" applyFont="1" applyFill="1" applyBorder="1" applyAlignment="1">
      <alignment vertical="center"/>
    </xf>
    <xf numFmtId="38" fontId="8" fillId="0" borderId="16" xfId="49" applyFont="1" applyFill="1" applyBorder="1" applyAlignment="1">
      <alignment vertical="center"/>
    </xf>
    <xf numFmtId="38" fontId="8" fillId="0" borderId="27" xfId="49" applyFont="1" applyFill="1" applyBorder="1" applyAlignment="1">
      <alignment vertical="center"/>
    </xf>
    <xf numFmtId="38" fontId="8" fillId="0" borderId="18" xfId="49" applyFont="1" applyFill="1" applyBorder="1" applyAlignment="1">
      <alignment vertical="center"/>
    </xf>
    <xf numFmtId="38" fontId="8" fillId="0" borderId="18" xfId="49" applyFont="1" applyFill="1" applyBorder="1" applyAlignment="1">
      <alignment horizontal="right" vertical="center"/>
    </xf>
    <xf numFmtId="38" fontId="8" fillId="0" borderId="15" xfId="49" applyFont="1" applyFill="1" applyBorder="1" applyAlignment="1">
      <alignment vertical="center"/>
    </xf>
    <xf numFmtId="38" fontId="8" fillId="0" borderId="19" xfId="49" applyFont="1" applyFill="1" applyBorder="1" applyAlignment="1">
      <alignment vertical="center"/>
    </xf>
    <xf numFmtId="41" fontId="8" fillId="0" borderId="10" xfId="0" applyNumberFormat="1" applyFont="1" applyFill="1" applyBorder="1" applyAlignment="1">
      <alignment horizontal="center" vertical="center"/>
    </xf>
    <xf numFmtId="41" fontId="8" fillId="0" borderId="10" xfId="0" applyNumberFormat="1" applyFont="1" applyFill="1" applyBorder="1" applyAlignment="1">
      <alignment horizontal="right" vertical="center"/>
    </xf>
    <xf numFmtId="41" fontId="8" fillId="0" borderId="19" xfId="0" applyNumberFormat="1" applyFont="1" applyFill="1" applyBorder="1" applyAlignment="1">
      <alignment horizontal="right" vertical="center"/>
    </xf>
    <xf numFmtId="0" fontId="14" fillId="0" borderId="0" xfId="0" applyFont="1" applyBorder="1" applyAlignment="1">
      <alignment vertical="center"/>
    </xf>
    <xf numFmtId="0" fontId="4" fillId="0" borderId="0" xfId="62" applyFont="1" applyAlignment="1">
      <alignment vertical="center"/>
      <protection/>
    </xf>
    <xf numFmtId="0" fontId="4" fillId="0" borderId="0" xfId="62" applyFont="1" applyBorder="1" applyAlignment="1">
      <alignment vertical="center"/>
      <protection/>
    </xf>
    <xf numFmtId="0" fontId="13" fillId="0" borderId="13" xfId="62" applyFont="1" applyBorder="1" applyAlignment="1">
      <alignment vertical="center"/>
      <protection/>
    </xf>
    <xf numFmtId="0" fontId="4" fillId="0" borderId="13" xfId="62" applyFont="1" applyBorder="1" applyAlignment="1">
      <alignment vertical="center"/>
      <protection/>
    </xf>
    <xf numFmtId="0" fontId="4" fillId="0" borderId="0" xfId="62" applyFont="1" applyAlignment="1">
      <alignment horizontal="right" vertical="center"/>
      <protection/>
    </xf>
    <xf numFmtId="0" fontId="4" fillId="0" borderId="19" xfId="62" applyFont="1" applyBorder="1" applyAlignment="1">
      <alignment horizontal="centerContinuous" vertical="center"/>
      <protection/>
    </xf>
    <xf numFmtId="0" fontId="4" fillId="0" borderId="20" xfId="62" applyFont="1" applyBorder="1" applyAlignment="1">
      <alignment horizontal="centerContinuous" vertical="center"/>
      <protection/>
    </xf>
    <xf numFmtId="0" fontId="4" fillId="0" borderId="20" xfId="62" applyFont="1" applyBorder="1" applyAlignment="1">
      <alignment vertical="center"/>
      <protection/>
    </xf>
    <xf numFmtId="0" fontId="4" fillId="0" borderId="19" xfId="62" applyFont="1" applyBorder="1" applyAlignment="1">
      <alignment horizontal="center" vertical="center"/>
      <protection/>
    </xf>
    <xf numFmtId="0" fontId="4" fillId="0" borderId="0" xfId="62" applyFont="1" applyBorder="1" applyAlignment="1">
      <alignment horizontal="center" vertical="center"/>
      <protection/>
    </xf>
    <xf numFmtId="184" fontId="4" fillId="0" borderId="17" xfId="62" applyNumberFormat="1" applyFont="1" applyBorder="1" applyAlignment="1">
      <alignment vertical="center"/>
      <protection/>
    </xf>
    <xf numFmtId="184" fontId="4" fillId="0" borderId="0" xfId="62" applyNumberFormat="1" applyFont="1" applyBorder="1" applyAlignment="1">
      <alignment vertical="center"/>
      <protection/>
    </xf>
    <xf numFmtId="0" fontId="12" fillId="0" borderId="0" xfId="62" applyFont="1" applyAlignment="1">
      <alignment vertical="center"/>
      <protection/>
    </xf>
    <xf numFmtId="0" fontId="4" fillId="0" borderId="16" xfId="62" applyFont="1" applyBorder="1" applyAlignment="1">
      <alignment horizontal="center" vertical="center"/>
      <protection/>
    </xf>
    <xf numFmtId="184" fontId="4" fillId="0" borderId="18" xfId="62" applyNumberFormat="1" applyFont="1" applyBorder="1" applyAlignment="1">
      <alignment vertical="center"/>
      <protection/>
    </xf>
    <xf numFmtId="0" fontId="8" fillId="0" borderId="15" xfId="62" applyFont="1" applyBorder="1" applyAlignment="1">
      <alignment horizontal="center" vertical="center"/>
      <protection/>
    </xf>
    <xf numFmtId="184" fontId="8" fillId="0" borderId="10" xfId="62" applyNumberFormat="1" applyFont="1" applyBorder="1" applyAlignment="1">
      <alignment vertical="center"/>
      <protection/>
    </xf>
    <xf numFmtId="184" fontId="8" fillId="0" borderId="19" xfId="62" applyNumberFormat="1" applyFont="1" applyBorder="1" applyAlignment="1">
      <alignment vertical="center"/>
      <protection/>
    </xf>
    <xf numFmtId="0" fontId="9" fillId="0" borderId="0" xfId="62" applyFont="1" applyBorder="1" applyAlignment="1">
      <alignment horizontal="left" vertical="center"/>
      <protection/>
    </xf>
    <xf numFmtId="0" fontId="9" fillId="0" borderId="0" xfId="62" applyFont="1" applyAlignment="1">
      <alignment vertical="center"/>
      <protection/>
    </xf>
    <xf numFmtId="0" fontId="9" fillId="0" borderId="27" xfId="70" applyFont="1" applyBorder="1" applyAlignment="1">
      <alignment horizontal="right" vertical="center"/>
      <protection/>
    </xf>
    <xf numFmtId="41" fontId="8" fillId="0" borderId="18" xfId="0" applyNumberFormat="1" applyFont="1" applyBorder="1" applyAlignment="1">
      <alignment horizontal="right" vertical="center"/>
    </xf>
    <xf numFmtId="41" fontId="0" fillId="0" borderId="0" xfId="0" applyNumberFormat="1" applyFont="1" applyAlignment="1">
      <alignment vertical="center"/>
    </xf>
    <xf numFmtId="0" fontId="9" fillId="0" borderId="0" xfId="72" applyFont="1" applyBorder="1" applyAlignment="1">
      <alignment horizontal="right" vertical="center"/>
      <protection/>
    </xf>
    <xf numFmtId="0" fontId="9" fillId="0" borderId="0" xfId="72" applyFont="1" applyAlignment="1">
      <alignment horizontal="right" vertical="center"/>
      <protection/>
    </xf>
    <xf numFmtId="0" fontId="0" fillId="0" borderId="0" xfId="65" applyFont="1" applyBorder="1" applyAlignment="1">
      <alignment vertical="center"/>
      <protection/>
    </xf>
    <xf numFmtId="0" fontId="0" fillId="0" borderId="32" xfId="0" applyFont="1" applyBorder="1" applyAlignment="1">
      <alignment/>
    </xf>
    <xf numFmtId="0" fontId="0" fillId="0" borderId="27" xfId="0" applyFont="1" applyBorder="1" applyAlignment="1">
      <alignment/>
    </xf>
    <xf numFmtId="0" fontId="0" fillId="0" borderId="41" xfId="0" applyFont="1" applyBorder="1" applyAlignment="1">
      <alignment/>
    </xf>
    <xf numFmtId="0" fontId="0" fillId="0" borderId="22" xfId="0" applyFont="1" applyBorder="1" applyAlignment="1">
      <alignment/>
    </xf>
    <xf numFmtId="0" fontId="0" fillId="0" borderId="15" xfId="0" applyFont="1" applyBorder="1" applyAlignment="1">
      <alignment horizontal="centerContinuous"/>
    </xf>
    <xf numFmtId="0" fontId="0" fillId="0" borderId="20" xfId="0" applyFont="1" applyBorder="1" applyAlignment="1">
      <alignment horizontal="centerContinuous"/>
    </xf>
    <xf numFmtId="0" fontId="0" fillId="0" borderId="22" xfId="0" applyFont="1" applyBorder="1" applyAlignment="1">
      <alignment vertical="center"/>
    </xf>
    <xf numFmtId="0" fontId="0" fillId="0" borderId="41" xfId="0" applyFont="1" applyBorder="1" applyAlignment="1">
      <alignment vertical="center"/>
    </xf>
    <xf numFmtId="0" fontId="0" fillId="0" borderId="0" xfId="0" applyFont="1" applyBorder="1" applyAlignment="1">
      <alignment horizontal="centerContinuous"/>
    </xf>
    <xf numFmtId="0" fontId="0" fillId="0" borderId="16" xfId="0" applyFont="1" applyBorder="1" applyAlignment="1">
      <alignment horizontal="centerContinuous"/>
    </xf>
    <xf numFmtId="201" fontId="4" fillId="0" borderId="17" xfId="70" applyNumberFormat="1" applyFont="1" applyBorder="1" applyAlignment="1">
      <alignment horizontal="right" vertical="center"/>
      <protection/>
    </xf>
    <xf numFmtId="187" fontId="4" fillId="0" borderId="16" xfId="0" applyNumberFormat="1" applyFont="1" applyBorder="1" applyAlignment="1">
      <alignment horizontal="right" vertical="center"/>
    </xf>
    <xf numFmtId="187" fontId="4" fillId="0" borderId="17" xfId="0" applyNumberFormat="1" applyFont="1" applyBorder="1" applyAlignment="1">
      <alignment horizontal="right" vertical="center"/>
    </xf>
    <xf numFmtId="187" fontId="8" fillId="0" borderId="15" xfId="0" applyNumberFormat="1" applyFont="1" applyBorder="1" applyAlignment="1">
      <alignment vertical="center"/>
    </xf>
    <xf numFmtId="187" fontId="8" fillId="0" borderId="10" xfId="0" applyNumberFormat="1" applyFont="1" applyBorder="1" applyAlignment="1">
      <alignment vertical="center"/>
    </xf>
    <xf numFmtId="0" fontId="13" fillId="0" borderId="0" xfId="62" applyFont="1" applyBorder="1" applyAlignment="1">
      <alignment vertical="center"/>
      <protection/>
    </xf>
    <xf numFmtId="0" fontId="13" fillId="0" borderId="0" xfId="69" applyFont="1" applyBorder="1" applyAlignment="1">
      <alignment vertical="center"/>
      <protection/>
    </xf>
    <xf numFmtId="0" fontId="9" fillId="0" borderId="17" xfId="0" applyFont="1" applyBorder="1" applyAlignment="1">
      <alignment horizontal="right" vertical="center"/>
    </xf>
    <xf numFmtId="0" fontId="9" fillId="0" borderId="18" xfId="0" applyFont="1" applyBorder="1" applyAlignment="1">
      <alignment horizontal="right" vertical="center"/>
    </xf>
    <xf numFmtId="0" fontId="4" fillId="0" borderId="31" xfId="0" applyFont="1" applyBorder="1" applyAlignment="1">
      <alignment horizontal="center" vertical="center"/>
    </xf>
    <xf numFmtId="0" fontId="13" fillId="0" borderId="0" xfId="71" applyFont="1" applyBorder="1" applyAlignment="1">
      <alignment horizontal="left" vertical="center"/>
      <protection/>
    </xf>
    <xf numFmtId="0" fontId="13" fillId="0" borderId="0" xfId="72" applyFont="1" applyBorder="1" applyAlignment="1">
      <alignment horizontal="left" vertical="center"/>
      <protection/>
    </xf>
    <xf numFmtId="0" fontId="0" fillId="0" borderId="0" xfId="0" applyFont="1" applyBorder="1" applyAlignment="1">
      <alignment/>
    </xf>
    <xf numFmtId="184" fontId="0" fillId="0" borderId="0" xfId="0" applyNumberFormat="1" applyFont="1" applyBorder="1" applyAlignment="1">
      <alignment vertical="center"/>
    </xf>
    <xf numFmtId="0" fontId="9" fillId="0" borderId="0" xfId="63" applyFont="1" applyAlignment="1">
      <alignment horizontal="left" vertical="center"/>
      <protection/>
    </xf>
    <xf numFmtId="0" fontId="13" fillId="0" borderId="0" xfId="66" applyFont="1" applyBorder="1" applyAlignment="1">
      <alignment vertical="center"/>
      <protection/>
    </xf>
    <xf numFmtId="0" fontId="8" fillId="0" borderId="0" xfId="66" applyFont="1" applyBorder="1" applyAlignment="1">
      <alignment horizontal="center" vertical="center"/>
      <protection/>
    </xf>
    <xf numFmtId="184" fontId="8" fillId="0" borderId="0" xfId="66" applyNumberFormat="1" applyFont="1" applyBorder="1" applyAlignment="1">
      <alignment vertical="center"/>
      <protection/>
    </xf>
    <xf numFmtId="190" fontId="8" fillId="0" borderId="0" xfId="66" applyNumberFormat="1" applyFont="1" applyBorder="1" applyAlignment="1">
      <alignment vertical="center"/>
      <protection/>
    </xf>
    <xf numFmtId="0" fontId="13" fillId="0" borderId="0" xfId="68" applyFont="1" applyBorder="1" applyAlignment="1">
      <alignment horizontal="left" vertical="center"/>
      <protection/>
    </xf>
    <xf numFmtId="0" fontId="13" fillId="0" borderId="0" xfId="67" applyFont="1" applyBorder="1" applyAlignment="1">
      <alignment horizontal="left" vertical="center"/>
      <protection/>
    </xf>
    <xf numFmtId="0" fontId="0" fillId="0" borderId="0" xfId="63" applyFont="1" applyBorder="1" applyAlignment="1">
      <alignment vertical="center"/>
      <protection/>
    </xf>
    <xf numFmtId="0" fontId="0" fillId="0" borderId="13" xfId="63" applyFont="1" applyBorder="1" applyAlignment="1">
      <alignment vertical="center"/>
      <protection/>
    </xf>
    <xf numFmtId="0" fontId="13" fillId="0" borderId="0" xfId="78" applyFont="1" applyBorder="1" applyAlignment="1">
      <alignment horizontal="left" vertical="center"/>
      <protection/>
    </xf>
    <xf numFmtId="41" fontId="0" fillId="0" borderId="0" xfId="0" applyNumberFormat="1" applyFont="1" applyAlignment="1">
      <alignment/>
    </xf>
    <xf numFmtId="0" fontId="4" fillId="0" borderId="14" xfId="0" applyFont="1" applyBorder="1" applyAlignment="1">
      <alignment horizontal="right" vertical="center" wrapText="1"/>
    </xf>
    <xf numFmtId="0" fontId="4" fillId="0" borderId="16" xfId="0" applyFont="1" applyBorder="1" applyAlignment="1">
      <alignment horizontal="right" vertical="center"/>
    </xf>
    <xf numFmtId="0" fontId="4" fillId="0" borderId="30" xfId="62" applyFont="1" applyBorder="1" applyAlignment="1">
      <alignment horizontal="distributed" vertical="center" indent="1"/>
      <protection/>
    </xf>
    <xf numFmtId="0" fontId="9" fillId="0" borderId="0" xfId="74" applyFont="1" applyBorder="1" applyAlignment="1">
      <alignment horizontal="center" vertical="center"/>
      <protection/>
    </xf>
    <xf numFmtId="201" fontId="8" fillId="0" borderId="18" xfId="0" applyNumberFormat="1" applyFont="1" applyFill="1" applyBorder="1" applyAlignment="1">
      <alignment horizontal="right" vertical="center"/>
    </xf>
    <xf numFmtId="201" fontId="8" fillId="0" borderId="16" xfId="0" applyNumberFormat="1" applyFont="1" applyFill="1" applyBorder="1" applyAlignment="1">
      <alignment horizontal="right" vertical="center"/>
    </xf>
    <xf numFmtId="0" fontId="50" fillId="0" borderId="0" xfId="0" applyFont="1" applyBorder="1" applyAlignment="1">
      <alignment horizontal="center" vertical="center" wrapText="1"/>
    </xf>
    <xf numFmtId="0" fontId="50" fillId="0" borderId="20" xfId="0" applyFont="1" applyBorder="1" applyAlignment="1">
      <alignment horizontal="center" vertical="center"/>
    </xf>
    <xf numFmtId="188" fontId="4" fillId="0" borderId="17" xfId="0" applyNumberFormat="1" applyFont="1" applyBorder="1" applyAlignment="1">
      <alignment horizontal="right" vertical="center"/>
    </xf>
    <xf numFmtId="188" fontId="4" fillId="0" borderId="16" xfId="0" applyNumberFormat="1" applyFont="1" applyFill="1" applyBorder="1" applyAlignment="1">
      <alignment horizontal="right" vertical="center"/>
    </xf>
    <xf numFmtId="188" fontId="4" fillId="0" borderId="17" xfId="0" applyNumberFormat="1" applyFont="1" applyFill="1" applyBorder="1" applyAlignment="1">
      <alignment horizontal="right" vertical="center"/>
    </xf>
    <xf numFmtId="188" fontId="4" fillId="0" borderId="18" xfId="0" applyNumberFormat="1" applyFont="1" applyBorder="1" applyAlignment="1">
      <alignment horizontal="right" vertical="center"/>
    </xf>
    <xf numFmtId="188" fontId="4" fillId="0" borderId="18" xfId="0" applyNumberFormat="1" applyFont="1" applyFill="1" applyBorder="1" applyAlignment="1">
      <alignment horizontal="right" vertical="center"/>
    </xf>
    <xf numFmtId="188" fontId="8" fillId="0" borderId="17" xfId="0" applyNumberFormat="1" applyFont="1" applyFill="1" applyBorder="1" applyAlignment="1">
      <alignment horizontal="right" vertical="center"/>
    </xf>
    <xf numFmtId="188" fontId="8" fillId="0" borderId="18" xfId="0" applyNumberFormat="1" applyFont="1" applyFill="1" applyBorder="1" applyAlignment="1">
      <alignment horizontal="right" vertical="center"/>
    </xf>
    <xf numFmtId="210" fontId="4" fillId="0" borderId="17" xfId="80" applyNumberFormat="1" applyFont="1" applyFill="1" applyBorder="1" applyAlignment="1">
      <alignment horizontal="right" vertical="center"/>
      <protection/>
    </xf>
    <xf numFmtId="210" fontId="4" fillId="0" borderId="18" xfId="80" applyNumberFormat="1" applyFont="1" applyFill="1" applyBorder="1" applyAlignment="1">
      <alignment horizontal="right" vertical="center"/>
      <protection/>
    </xf>
    <xf numFmtId="188" fontId="4" fillId="0" borderId="10" xfId="49" applyNumberFormat="1" applyFont="1" applyBorder="1" applyAlignment="1">
      <alignment horizontal="right" vertical="center"/>
    </xf>
    <xf numFmtId="188" fontId="4" fillId="0" borderId="10" xfId="0" applyNumberFormat="1" applyFont="1" applyBorder="1" applyAlignment="1">
      <alignment horizontal="right" vertical="center"/>
    </xf>
    <xf numFmtId="188" fontId="4" fillId="0" borderId="19" xfId="49" applyNumberFormat="1" applyFont="1" applyBorder="1" applyAlignment="1">
      <alignment horizontal="right" vertical="center"/>
    </xf>
    <xf numFmtId="0" fontId="51" fillId="0" borderId="0" xfId="61" applyFont="1" applyAlignment="1">
      <alignment horizontal="center"/>
      <protection/>
    </xf>
    <xf numFmtId="0" fontId="51" fillId="0" borderId="0" xfId="61" applyFont="1" applyBorder="1" applyAlignment="1">
      <alignment horizontal="center"/>
      <protection/>
    </xf>
    <xf numFmtId="0" fontId="52" fillId="0" borderId="0" xfId="61" applyFont="1" applyAlignment="1">
      <alignment horizontal="left" indent="1"/>
      <protection/>
    </xf>
    <xf numFmtId="0" fontId="52" fillId="0" borderId="0" xfId="61" applyFont="1">
      <alignment/>
      <protection/>
    </xf>
    <xf numFmtId="0" fontId="53" fillId="0" borderId="0" xfId="61" applyFont="1" applyBorder="1" applyAlignment="1">
      <alignment horizontal="centerContinuous" vertical="center"/>
      <protection/>
    </xf>
    <xf numFmtId="0" fontId="54" fillId="0" borderId="0" xfId="61" applyFont="1" applyBorder="1" applyAlignment="1">
      <alignment horizontal="centerContinuous" vertical="center"/>
      <protection/>
    </xf>
    <xf numFmtId="0" fontId="51" fillId="0" borderId="0" xfId="61" applyFont="1" applyBorder="1" applyAlignment="1">
      <alignment horizontal="center" vertical="center"/>
      <protection/>
    </xf>
    <xf numFmtId="0" fontId="55" fillId="0" borderId="0" xfId="61" applyFont="1" applyBorder="1" applyAlignment="1">
      <alignment vertical="center"/>
      <protection/>
    </xf>
    <xf numFmtId="0" fontId="46" fillId="0" borderId="0" xfId="61" applyFont="1" applyFill="1" applyBorder="1" applyAlignment="1">
      <alignment vertical="center"/>
      <protection/>
    </xf>
    <xf numFmtId="0" fontId="51" fillId="0" borderId="0" xfId="61" applyFont="1" applyFill="1" applyBorder="1" applyAlignment="1">
      <alignment vertical="center"/>
      <protection/>
    </xf>
    <xf numFmtId="0" fontId="52" fillId="0" borderId="0" xfId="61" applyFont="1" applyFill="1" applyBorder="1" applyAlignment="1">
      <alignment horizontal="left" vertical="center" indent="1"/>
      <protection/>
    </xf>
    <xf numFmtId="0" fontId="52" fillId="0" borderId="0" xfId="61" applyFont="1" applyFill="1">
      <alignment/>
      <protection/>
    </xf>
    <xf numFmtId="0" fontId="52" fillId="0" borderId="0" xfId="0" applyFont="1" applyFill="1" applyBorder="1" applyAlignment="1">
      <alignment/>
    </xf>
    <xf numFmtId="0" fontId="52" fillId="0" borderId="12" xfId="61" applyFont="1" applyFill="1" applyBorder="1" applyAlignment="1">
      <alignment horizontal="center" vertical="center"/>
      <protection/>
    </xf>
    <xf numFmtId="0" fontId="52" fillId="0" borderId="0" xfId="0" applyFont="1" applyAlignment="1">
      <alignment/>
    </xf>
    <xf numFmtId="0" fontId="52" fillId="0" borderId="30" xfId="0" applyFont="1" applyBorder="1" applyAlignment="1">
      <alignment horizontal="center" vertical="center"/>
    </xf>
    <xf numFmtId="0" fontId="52" fillId="0" borderId="33" xfId="0" applyFont="1" applyBorder="1" applyAlignment="1">
      <alignment horizontal="center" vertical="center"/>
    </xf>
    <xf numFmtId="0" fontId="52" fillId="0" borderId="12" xfId="0" applyFont="1" applyBorder="1" applyAlignment="1">
      <alignment horizontal="left" vertical="center" indent="1"/>
    </xf>
    <xf numFmtId="0" fontId="52" fillId="0" borderId="0" xfId="0" applyFont="1" applyFill="1" applyBorder="1" applyAlignment="1">
      <alignment horizontal="left" vertical="center" indent="1"/>
    </xf>
    <xf numFmtId="0" fontId="52" fillId="0" borderId="42" xfId="0" applyFont="1" applyBorder="1" applyAlignment="1">
      <alignment horizontal="center" vertical="center"/>
    </xf>
    <xf numFmtId="0" fontId="52" fillId="0" borderId="12" xfId="0" applyFont="1" applyBorder="1" applyAlignment="1">
      <alignment horizontal="left" vertical="center" wrapText="1" indent="1"/>
    </xf>
    <xf numFmtId="0" fontId="51" fillId="0" borderId="0" xfId="0" applyFont="1" applyFill="1" applyBorder="1" applyAlignment="1">
      <alignment horizontal="center" vertical="center"/>
    </xf>
    <xf numFmtId="0" fontId="51" fillId="0" borderId="0" xfId="0" applyFont="1" applyAlignment="1">
      <alignment horizontal="center"/>
    </xf>
    <xf numFmtId="0" fontId="51" fillId="0" borderId="0" xfId="0" applyFont="1" applyBorder="1" applyAlignment="1">
      <alignment horizontal="center"/>
    </xf>
    <xf numFmtId="0" fontId="52" fillId="0" borderId="0" xfId="0" applyFont="1" applyAlignment="1">
      <alignment horizontal="left" indent="1"/>
    </xf>
    <xf numFmtId="0" fontId="52" fillId="0" borderId="30" xfId="0" applyFont="1" applyFill="1" applyBorder="1" applyAlignment="1">
      <alignment horizontal="center" vertical="center"/>
    </xf>
    <xf numFmtId="0" fontId="52" fillId="0" borderId="33" xfId="0" applyFont="1" applyFill="1" applyBorder="1" applyAlignment="1">
      <alignment horizontal="center" vertical="center"/>
    </xf>
    <xf numFmtId="0" fontId="52" fillId="0" borderId="31"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32" xfId="0" applyFont="1" applyBorder="1" applyAlignment="1">
      <alignment horizontal="center" vertical="center"/>
    </xf>
    <xf numFmtId="0" fontId="9" fillId="0" borderId="10" xfId="0" applyFont="1" applyBorder="1" applyAlignment="1">
      <alignment horizontal="center" vertical="center"/>
    </xf>
    <xf numFmtId="0" fontId="4" fillId="0" borderId="26" xfId="0" applyFont="1" applyBorder="1" applyAlignment="1">
      <alignment horizontal="center" vertical="center"/>
    </xf>
    <xf numFmtId="0" fontId="0" fillId="0" borderId="11" xfId="0" applyFont="1" applyBorder="1" applyAlignment="1">
      <alignment horizontal="center" vertical="center"/>
    </xf>
    <xf numFmtId="0" fontId="0" fillId="0" borderId="28" xfId="0" applyFont="1" applyBorder="1" applyAlignment="1">
      <alignment horizontal="center" vertical="center"/>
    </xf>
    <xf numFmtId="0" fontId="4" fillId="0" borderId="40"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4" fillId="0" borderId="32" xfId="0" applyFont="1" applyBorder="1" applyAlignment="1">
      <alignment horizontal="center" vertical="center"/>
    </xf>
    <xf numFmtId="0" fontId="4" fillId="0" borderId="2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2" xfId="0" applyFont="1" applyBorder="1" applyAlignment="1">
      <alignment horizontal="distributed" vertical="center"/>
    </xf>
    <xf numFmtId="0" fontId="4" fillId="0" borderId="41" xfId="0" applyFont="1" applyBorder="1" applyAlignment="1">
      <alignment horizontal="distributed" vertical="center"/>
    </xf>
    <xf numFmtId="0" fontId="9" fillId="0" borderId="20" xfId="0" applyFont="1" applyBorder="1" applyAlignment="1">
      <alignment horizontal="left" vertical="center"/>
    </xf>
    <xf numFmtId="0" fontId="9" fillId="0" borderId="15" xfId="0" applyFont="1" applyBorder="1" applyAlignment="1">
      <alignment horizontal="left" vertical="center"/>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horizontal="left" vertical="center"/>
    </xf>
    <xf numFmtId="0" fontId="19" fillId="0" borderId="16" xfId="0" applyFont="1" applyBorder="1" applyAlignment="1">
      <alignment horizontal="left" vertical="center"/>
    </xf>
    <xf numFmtId="0" fontId="4" fillId="0" borderId="43" xfId="0" applyFont="1" applyBorder="1" applyAlignment="1">
      <alignment horizontal="center" vertical="center"/>
    </xf>
    <xf numFmtId="0" fontId="8" fillId="0" borderId="43" xfId="0" applyFont="1" applyBorder="1" applyAlignment="1">
      <alignment horizontal="center" vertical="center"/>
    </xf>
    <xf numFmtId="0" fontId="8" fillId="0" borderId="26" xfId="0" applyFont="1" applyBorder="1" applyAlignment="1">
      <alignment horizontal="center" vertical="center"/>
    </xf>
    <xf numFmtId="0" fontId="20" fillId="0" borderId="15" xfId="0" applyFont="1" applyBorder="1" applyAlignment="1">
      <alignment horizontal="left" vertical="center"/>
    </xf>
    <xf numFmtId="0" fontId="9" fillId="0" borderId="21" xfId="0" applyFont="1" applyBorder="1" applyAlignment="1">
      <alignment horizontal="right" vertical="center"/>
    </xf>
    <xf numFmtId="0" fontId="20" fillId="0" borderId="14" xfId="0" applyFont="1" applyBorder="1" applyAlignment="1">
      <alignment horizontal="right" vertical="center"/>
    </xf>
    <xf numFmtId="0" fontId="8" fillId="0" borderId="29" xfId="82" applyFont="1" applyBorder="1" applyAlignment="1">
      <alignment horizontal="center" vertical="center"/>
      <protection/>
    </xf>
    <xf numFmtId="0" fontId="8" fillId="0" borderId="19" xfId="82" applyFont="1" applyBorder="1" applyAlignment="1">
      <alignment horizontal="center" vertical="center"/>
      <protection/>
    </xf>
    <xf numFmtId="0" fontId="4" fillId="0" borderId="0" xfId="82" applyFont="1" applyBorder="1" applyAlignment="1">
      <alignment horizontal="left" vertical="center"/>
      <protection/>
    </xf>
    <xf numFmtId="0" fontId="4" fillId="0" borderId="16" xfId="82" applyFont="1" applyBorder="1" applyAlignment="1">
      <alignment horizontal="left" vertical="center"/>
      <protection/>
    </xf>
    <xf numFmtId="0" fontId="9" fillId="0" borderId="20" xfId="82" applyFont="1" applyBorder="1" applyAlignment="1">
      <alignment horizontal="left" vertical="center"/>
      <protection/>
    </xf>
    <xf numFmtId="0" fontId="4" fillId="0" borderId="29" xfId="82" applyFont="1" applyBorder="1" applyAlignment="1">
      <alignment horizontal="center" vertical="center"/>
      <protection/>
    </xf>
    <xf numFmtId="0" fontId="4" fillId="0" borderId="19" xfId="82" applyFont="1" applyBorder="1" applyAlignment="1">
      <alignment horizontal="center" vertical="center"/>
      <protection/>
    </xf>
    <xf numFmtId="0" fontId="4" fillId="0" borderId="20"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4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7" xfId="0" applyFont="1" applyBorder="1" applyAlignment="1">
      <alignment horizontal="center" vertical="distributed" textRotation="255"/>
    </xf>
    <xf numFmtId="0" fontId="4" fillId="0" borderId="17" xfId="0" applyFont="1" applyBorder="1" applyAlignment="1">
      <alignment horizontal="center" vertical="distributed" textRotation="255" wrapText="1"/>
    </xf>
    <xf numFmtId="0" fontId="4" fillId="0" borderId="18" xfId="0" applyFont="1" applyBorder="1" applyAlignment="1">
      <alignment horizontal="center" vertical="distributed" textRotation="255" wrapText="1"/>
    </xf>
    <xf numFmtId="0" fontId="4" fillId="0" borderId="18" xfId="0" applyFont="1" applyBorder="1" applyAlignment="1">
      <alignment horizontal="center" vertical="distributed" textRotation="255"/>
    </xf>
    <xf numFmtId="0" fontId="4" fillId="0" borderId="17" xfId="0" applyFont="1" applyBorder="1" applyAlignment="1">
      <alignment horizontal="center" vertical="distributed" textRotation="255" shrinkToFit="1"/>
    </xf>
    <xf numFmtId="0" fontId="8" fillId="0" borderId="11" xfId="0" applyFont="1" applyBorder="1" applyAlignment="1">
      <alignment horizontal="center" vertical="center"/>
    </xf>
    <xf numFmtId="0" fontId="4" fillId="0" borderId="17"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18" xfId="69" applyFont="1" applyBorder="1" applyAlignment="1">
      <alignment horizontal="center" vertical="center" wrapText="1"/>
      <protection/>
    </xf>
    <xf numFmtId="0" fontId="0" fillId="0" borderId="19" xfId="0" applyFont="1" applyBorder="1" applyAlignment="1">
      <alignment horizontal="center" vertical="center"/>
    </xf>
    <xf numFmtId="0" fontId="4" fillId="0" borderId="17" xfId="69" applyFont="1" applyBorder="1" applyAlignment="1">
      <alignment horizontal="center" vertical="center" wrapText="1"/>
      <protection/>
    </xf>
    <xf numFmtId="0" fontId="4" fillId="0" borderId="10" xfId="69" applyFont="1" applyBorder="1" applyAlignment="1">
      <alignment horizontal="center" vertical="center" wrapText="1"/>
      <protection/>
    </xf>
    <xf numFmtId="0" fontId="4" fillId="0" borderId="26" xfId="70" applyFont="1" applyBorder="1" applyAlignment="1">
      <alignment horizontal="center" vertical="center"/>
      <protection/>
    </xf>
    <xf numFmtId="0" fontId="4" fillId="0" borderId="11" xfId="70" applyFont="1" applyBorder="1" applyAlignment="1">
      <alignment horizontal="center" vertical="center"/>
      <protection/>
    </xf>
    <xf numFmtId="0" fontId="4" fillId="0" borderId="28" xfId="70" applyFont="1" applyBorder="1" applyAlignment="1">
      <alignment horizontal="center" vertical="center"/>
      <protection/>
    </xf>
    <xf numFmtId="0" fontId="4" fillId="0" borderId="29" xfId="70" applyFont="1" applyBorder="1" applyAlignment="1">
      <alignment horizontal="center" vertical="center"/>
      <protection/>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4" fillId="0" borderId="29"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32" xfId="70" applyFont="1" applyBorder="1" applyAlignment="1">
      <alignment horizontal="center" vertical="center"/>
      <protection/>
    </xf>
    <xf numFmtId="0" fontId="4" fillId="0" borderId="27" xfId="70" applyFont="1" applyBorder="1" applyAlignment="1">
      <alignment horizontal="center" vertical="center"/>
      <protection/>
    </xf>
    <xf numFmtId="0" fontId="4" fillId="0" borderId="17" xfId="71" applyFont="1" applyBorder="1" applyAlignment="1">
      <alignment horizontal="center" vertical="center"/>
      <protection/>
    </xf>
    <xf numFmtId="0" fontId="4" fillId="0" borderId="10" xfId="71" applyFont="1" applyBorder="1" applyAlignment="1">
      <alignment horizontal="center" vertical="center"/>
      <protection/>
    </xf>
    <xf numFmtId="0" fontId="0" fillId="0" borderId="10" xfId="0" applyFont="1" applyBorder="1" applyAlignment="1">
      <alignment horizontal="center" vertical="center"/>
    </xf>
    <xf numFmtId="0" fontId="4" fillId="0" borderId="18" xfId="0" applyFont="1" applyBorder="1" applyAlignment="1">
      <alignment horizontal="center" vertical="center" wrapText="1"/>
    </xf>
    <xf numFmtId="0" fontId="4" fillId="0" borderId="40" xfId="72" applyFont="1" applyBorder="1" applyAlignment="1">
      <alignment horizontal="center" vertical="center"/>
      <protection/>
    </xf>
    <xf numFmtId="0" fontId="0" fillId="0" borderId="10" xfId="0" applyFont="1" applyBorder="1" applyAlignment="1">
      <alignment vertical="center"/>
    </xf>
    <xf numFmtId="0" fontId="9" fillId="0" borderId="0" xfId="74" applyFont="1" applyBorder="1" applyAlignment="1">
      <alignment horizontal="right" vertical="center"/>
      <protection/>
    </xf>
    <xf numFmtId="0" fontId="4" fillId="0" borderId="40" xfId="74" applyFont="1" applyBorder="1" applyAlignment="1">
      <alignment horizontal="center" vertical="center"/>
      <protection/>
    </xf>
    <xf numFmtId="0" fontId="4" fillId="0" borderId="10" xfId="74" applyFont="1" applyBorder="1" applyAlignment="1">
      <alignment horizontal="center" vertical="center"/>
      <protection/>
    </xf>
    <xf numFmtId="0" fontId="4" fillId="0" borderId="44" xfId="74" applyFont="1" applyBorder="1" applyAlignment="1">
      <alignment horizontal="center" vertical="center"/>
      <protection/>
    </xf>
    <xf numFmtId="0" fontId="4" fillId="0" borderId="39" xfId="0" applyFont="1" applyBorder="1" applyAlignment="1">
      <alignment horizontal="center" vertical="center"/>
    </xf>
    <xf numFmtId="0" fontId="4" fillId="0" borderId="29" xfId="74" applyFont="1" applyBorder="1" applyAlignment="1">
      <alignment horizontal="center" vertical="center"/>
      <protection/>
    </xf>
    <xf numFmtId="0" fontId="4" fillId="0" borderId="21" xfId="74" applyFont="1" applyBorder="1" applyAlignment="1">
      <alignment horizontal="center" vertical="center"/>
      <protection/>
    </xf>
    <xf numFmtId="0" fontId="4" fillId="0" borderId="45" xfId="74" applyFont="1" applyBorder="1" applyAlignment="1">
      <alignment horizontal="center" vertical="center" wrapText="1"/>
      <protection/>
    </xf>
    <xf numFmtId="0" fontId="4" fillId="0" borderId="38" xfId="74" applyFont="1" applyBorder="1" applyAlignment="1">
      <alignment horizontal="center" vertical="center" wrapText="1"/>
      <protection/>
    </xf>
    <xf numFmtId="0" fontId="4" fillId="0" borderId="19" xfId="74" applyFont="1" applyBorder="1" applyAlignment="1">
      <alignment horizontal="center" vertical="center"/>
      <protection/>
    </xf>
    <xf numFmtId="0" fontId="4" fillId="0" borderId="39" xfId="74" applyFont="1" applyBorder="1" applyAlignment="1">
      <alignment horizontal="center" vertical="center"/>
      <protection/>
    </xf>
    <xf numFmtId="0" fontId="4" fillId="0" borderId="0" xfId="81" applyFont="1" applyFill="1" applyBorder="1" applyAlignment="1">
      <alignment horizontal="center" vertical="center" wrapText="1"/>
      <protection/>
    </xf>
    <xf numFmtId="0" fontId="4" fillId="0" borderId="43" xfId="81" applyFont="1" applyFill="1" applyBorder="1" applyAlignment="1">
      <alignment horizontal="center" vertical="center" wrapText="1"/>
      <protection/>
    </xf>
    <xf numFmtId="0" fontId="4" fillId="0" borderId="26" xfId="81" applyFont="1" applyFill="1" applyBorder="1" applyAlignment="1">
      <alignment horizontal="center" vertical="center" wrapText="1"/>
      <protection/>
    </xf>
    <xf numFmtId="0" fontId="4" fillId="0" borderId="28" xfId="81" applyFont="1" applyFill="1" applyBorder="1" applyAlignment="1">
      <alignment horizontal="center" vertical="center" wrapText="1"/>
      <protection/>
    </xf>
    <xf numFmtId="0" fontId="4" fillId="0" borderId="40"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29" xfId="66" applyFont="1" applyBorder="1" applyAlignment="1">
      <alignment horizontal="center" vertical="center"/>
      <protection/>
    </xf>
    <xf numFmtId="0" fontId="4" fillId="0" borderId="19" xfId="66" applyFont="1" applyBorder="1" applyAlignment="1">
      <alignment horizontal="center" vertical="center"/>
      <protection/>
    </xf>
    <xf numFmtId="0" fontId="4" fillId="0" borderId="40" xfId="64" applyFont="1" applyBorder="1" applyAlignment="1">
      <alignment horizontal="center" vertical="center" wrapText="1"/>
      <protection/>
    </xf>
    <xf numFmtId="0" fontId="4" fillId="0" borderId="10" xfId="64" applyFont="1" applyBorder="1" applyAlignment="1">
      <alignment horizontal="center" vertical="center"/>
      <protection/>
    </xf>
    <xf numFmtId="0" fontId="4" fillId="0" borderId="29" xfId="64" applyFont="1" applyBorder="1" applyAlignment="1">
      <alignment horizontal="center" vertical="center"/>
      <protection/>
    </xf>
    <xf numFmtId="0" fontId="4" fillId="0" borderId="19" xfId="64" applyFont="1" applyBorder="1" applyAlignment="1">
      <alignment horizontal="center" vertical="center"/>
      <protection/>
    </xf>
    <xf numFmtId="0" fontId="4" fillId="0" borderId="29" xfId="63" applyFont="1" applyBorder="1" applyAlignment="1">
      <alignment horizontal="center" vertical="center"/>
      <protection/>
    </xf>
    <xf numFmtId="0" fontId="4" fillId="0" borderId="19" xfId="63" applyFont="1" applyBorder="1" applyAlignment="1">
      <alignment horizontal="center" vertical="center"/>
      <protection/>
    </xf>
    <xf numFmtId="0" fontId="4" fillId="0" borderId="40"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0" xfId="63" applyFont="1" applyBorder="1" applyAlignment="1">
      <alignment horizontal="center" vertical="center"/>
      <protection/>
    </xf>
    <xf numFmtId="0" fontId="4" fillId="0" borderId="40" xfId="65" applyFont="1" applyBorder="1" applyAlignment="1">
      <alignment horizontal="center" vertical="center"/>
      <protection/>
    </xf>
    <xf numFmtId="0" fontId="4" fillId="0" borderId="10" xfId="65" applyFont="1" applyBorder="1" applyAlignment="1">
      <alignment horizontal="center" vertical="center"/>
      <protection/>
    </xf>
    <xf numFmtId="0" fontId="4" fillId="0" borderId="12" xfId="0" applyFont="1" applyBorder="1" applyAlignment="1">
      <alignment horizontal="center" vertical="center"/>
    </xf>
    <xf numFmtId="0" fontId="0" fillId="0" borderId="12" xfId="0" applyFont="1" applyBorder="1" applyAlignment="1">
      <alignment vertical="center"/>
    </xf>
    <xf numFmtId="0" fontId="4" fillId="0" borderId="27" xfId="0" applyFont="1" applyBorder="1" applyAlignment="1">
      <alignment horizontal="center" vertical="center"/>
    </xf>
    <xf numFmtId="0" fontId="0" fillId="0" borderId="19" xfId="0" applyFont="1" applyBorder="1" applyAlignment="1">
      <alignment/>
    </xf>
    <xf numFmtId="0" fontId="4" fillId="0" borderId="14" xfId="67" applyFont="1" applyBorder="1" applyAlignment="1">
      <alignment horizontal="right" vertical="center"/>
      <protection/>
    </xf>
    <xf numFmtId="0" fontId="4" fillId="0" borderId="16" xfId="0" applyFont="1" applyBorder="1" applyAlignment="1">
      <alignment horizontal="right" vertical="center"/>
    </xf>
    <xf numFmtId="0" fontId="4" fillId="0" borderId="17" xfId="83" applyFont="1" applyFill="1" applyBorder="1" applyAlignment="1">
      <alignment horizontal="center" vertical="distributed" textRotation="255" wrapText="1"/>
      <protection/>
    </xf>
    <xf numFmtId="0" fontId="0" fillId="0" borderId="17" xfId="0" applyFont="1" applyFill="1" applyBorder="1" applyAlignment="1">
      <alignment horizontal="center" vertical="distributed" textRotation="255"/>
    </xf>
    <xf numFmtId="0" fontId="0" fillId="0" borderId="19" xfId="0" applyFont="1" applyBorder="1" applyAlignment="1">
      <alignment vertical="center"/>
    </xf>
    <xf numFmtId="0" fontId="0" fillId="0" borderId="12" xfId="0" applyFont="1" applyBorder="1" applyAlignment="1">
      <alignment/>
    </xf>
    <xf numFmtId="38" fontId="8" fillId="0" borderId="29" xfId="49" applyFont="1" applyBorder="1" applyAlignment="1">
      <alignment horizontal="center" vertical="center"/>
    </xf>
    <xf numFmtId="0" fontId="4" fillId="0" borderId="46" xfId="0" applyNumberFormat="1" applyFont="1" applyFill="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38" fontId="4" fillId="0" borderId="40" xfId="49" applyFont="1" applyBorder="1" applyAlignment="1">
      <alignment horizontal="center" vertical="center"/>
    </xf>
    <xf numFmtId="38" fontId="4" fillId="0" borderId="29" xfId="49" applyFont="1" applyBorder="1" applyAlignment="1">
      <alignment horizontal="center" vertical="center"/>
    </xf>
    <xf numFmtId="0" fontId="0" fillId="0" borderId="19" xfId="0" applyFont="1" applyBorder="1" applyAlignment="1">
      <alignment horizontal="center" vertical="center"/>
    </xf>
    <xf numFmtId="0" fontId="4" fillId="0" borderId="20" xfId="0" applyFont="1" applyBorder="1" applyAlignment="1">
      <alignment horizontal="left" vertical="center"/>
    </xf>
    <xf numFmtId="38" fontId="4" fillId="0" borderId="18" xfId="49" applyFont="1" applyBorder="1" applyAlignment="1">
      <alignment horizontal="center" vertical="center"/>
    </xf>
    <xf numFmtId="38" fontId="4" fillId="0" borderId="19" xfId="49" applyFont="1" applyBorder="1" applyAlignment="1">
      <alignment horizontal="center" vertical="center"/>
    </xf>
    <xf numFmtId="38" fontId="8" fillId="0" borderId="18" xfId="49" applyFont="1" applyBorder="1" applyAlignment="1">
      <alignment horizontal="center" vertical="center"/>
    </xf>
    <xf numFmtId="38" fontId="8" fillId="0" borderId="19" xfId="49" applyFont="1" applyBorder="1" applyAlignment="1">
      <alignment horizontal="center" vertical="center"/>
    </xf>
    <xf numFmtId="0" fontId="4" fillId="0" borderId="21" xfId="0" applyFont="1" applyBorder="1" applyAlignment="1">
      <alignment horizontal="right" vertical="center"/>
    </xf>
    <xf numFmtId="0" fontId="4" fillId="0" borderId="14" xfId="0" applyFont="1" applyBorder="1" applyAlignment="1">
      <alignment horizontal="right" vertical="center"/>
    </xf>
    <xf numFmtId="38" fontId="4" fillId="0" borderId="19" xfId="49" applyFont="1" applyFill="1" applyBorder="1" applyAlignment="1">
      <alignment horizontal="center" vertical="center"/>
    </xf>
    <xf numFmtId="38" fontId="4" fillId="0" borderId="20" xfId="49" applyFont="1" applyFill="1" applyBorder="1" applyAlignment="1">
      <alignment horizontal="center" vertical="center"/>
    </xf>
    <xf numFmtId="38" fontId="4" fillId="0" borderId="15" xfId="49" applyFont="1" applyFill="1" applyBorder="1" applyAlignment="1">
      <alignment horizontal="center" vertical="center"/>
    </xf>
    <xf numFmtId="184" fontId="4" fillId="0" borderId="27" xfId="49" applyNumberFormat="1" applyFont="1" applyBorder="1" applyAlignment="1">
      <alignment horizontal="right" vertical="center"/>
    </xf>
    <xf numFmtId="184" fontId="4" fillId="0" borderId="19" xfId="49" applyNumberFormat="1" applyFont="1" applyBorder="1" applyAlignment="1">
      <alignment horizontal="right" vertical="center"/>
    </xf>
    <xf numFmtId="184" fontId="8" fillId="0" borderId="27" xfId="49" applyNumberFormat="1" applyFont="1" applyBorder="1" applyAlignment="1">
      <alignment horizontal="right" vertical="center"/>
    </xf>
    <xf numFmtId="184" fontId="8" fillId="0" borderId="19" xfId="49" applyNumberFormat="1" applyFont="1" applyBorder="1" applyAlignment="1">
      <alignment horizontal="right" vertical="center"/>
    </xf>
    <xf numFmtId="0" fontId="0" fillId="0" borderId="16" xfId="0" applyFont="1" applyBorder="1" applyAlignment="1">
      <alignment horizontal="distributed" vertical="center"/>
    </xf>
    <xf numFmtId="0" fontId="0" fillId="0" borderId="15" xfId="0" applyFont="1" applyBorder="1" applyAlignment="1">
      <alignment horizontal="distributed" vertical="center"/>
    </xf>
    <xf numFmtId="0" fontId="4" fillId="0" borderId="0" xfId="0" applyFont="1" applyBorder="1" applyAlignment="1">
      <alignment horizontal="distributed" vertical="center"/>
    </xf>
    <xf numFmtId="0" fontId="4" fillId="0" borderId="20" xfId="0" applyFont="1" applyBorder="1" applyAlignment="1">
      <alignment horizontal="distributed" vertical="center"/>
    </xf>
    <xf numFmtId="0" fontId="0" fillId="0" borderId="0" xfId="0" applyFont="1" applyBorder="1" applyAlignment="1">
      <alignment horizontal="distributed" vertical="center"/>
    </xf>
    <xf numFmtId="0" fontId="13" fillId="0" borderId="19"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0" fillId="0" borderId="19" xfId="0" applyFont="1" applyBorder="1" applyAlignment="1">
      <alignment horizontal="center" vertical="center" wrapText="1"/>
    </xf>
    <xf numFmtId="0" fontId="0" fillId="0" borderId="10" xfId="0" applyFont="1" applyBorder="1" applyAlignment="1">
      <alignment vertical="center" wrapText="1"/>
    </xf>
    <xf numFmtId="0" fontId="4" fillId="0" borderId="1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0" xfId="80" applyFont="1" applyBorder="1" applyAlignment="1">
      <alignment horizontal="center" vertical="center"/>
      <protection/>
    </xf>
    <xf numFmtId="0" fontId="4" fillId="0" borderId="10" xfId="80" applyFont="1" applyBorder="1" applyAlignment="1">
      <alignment horizontal="center" vertical="center"/>
      <protection/>
    </xf>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cellXfs>
  <cellStyles count="7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食品分】数字で見る足立" xfId="62"/>
    <cellStyle name="標準_100" xfId="63"/>
    <cellStyle name="標準_100_【保健予防係】数字で見る足立" xfId="64"/>
    <cellStyle name="標準_101" xfId="65"/>
    <cellStyle name="標準_101_【保健予防係】数字で見る足立" xfId="66"/>
    <cellStyle name="標準_102" xfId="67"/>
    <cellStyle name="標準_102_【保健予防係】数字で見る足立" xfId="68"/>
    <cellStyle name="標準_9-15_1" xfId="69"/>
    <cellStyle name="標準_9-16_1" xfId="70"/>
    <cellStyle name="標準_9-18" xfId="71"/>
    <cellStyle name="標準_9-19" xfId="72"/>
    <cellStyle name="標準_9-2" xfId="73"/>
    <cellStyle name="標準_9-21" xfId="74"/>
    <cellStyle name="標準_9-25" xfId="75"/>
    <cellStyle name="標準_9-27" xfId="76"/>
    <cellStyle name="標準_9-36_1_9-2834栄養(1)(1)" xfId="77"/>
    <cellStyle name="標準_9-42_1" xfId="78"/>
    <cellStyle name="標準_9-46(2_成人40-44" xfId="79"/>
    <cellStyle name="標準_9-46(3_成人40-44_9-2934" xfId="80"/>
    <cellStyle name="標準_案(成人)" xfId="81"/>
    <cellStyle name="標準_試験所変更分・数字でみる足立(21)" xfId="82"/>
    <cellStyle name="標準_数字で見る足立人口(1)" xfId="83"/>
    <cellStyle name="標準_成人変更(9-179-187-19)(1)" xfId="84"/>
    <cellStyle name="Followed Hyperlink" xfId="85"/>
    <cellStyle name="文書管理システム" xfId="86"/>
    <cellStyle name="良い"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1</xdr:col>
      <xdr:colOff>0</xdr:colOff>
      <xdr:row>8</xdr:row>
      <xdr:rowOff>0</xdr:rowOff>
    </xdr:to>
    <xdr:sp>
      <xdr:nvSpPr>
        <xdr:cNvPr id="1" name="Line 1"/>
        <xdr:cNvSpPr>
          <a:spLocks/>
        </xdr:cNvSpPr>
      </xdr:nvSpPr>
      <xdr:spPr>
        <a:xfrm>
          <a:off x="0" y="1238250"/>
          <a:ext cx="47625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a:off x="0" y="314325"/>
          <a:ext cx="158115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9525</xdr:colOff>
      <xdr:row>4</xdr:row>
      <xdr:rowOff>0</xdr:rowOff>
    </xdr:to>
    <xdr:sp>
      <xdr:nvSpPr>
        <xdr:cNvPr id="1" name="Line 1"/>
        <xdr:cNvSpPr>
          <a:spLocks/>
        </xdr:cNvSpPr>
      </xdr:nvSpPr>
      <xdr:spPr>
        <a:xfrm>
          <a:off x="9525" y="333375"/>
          <a:ext cx="12287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1</xdr:col>
      <xdr:colOff>9525</xdr:colOff>
      <xdr:row>5</xdr:row>
      <xdr:rowOff>0</xdr:rowOff>
    </xdr:to>
    <xdr:sp>
      <xdr:nvSpPr>
        <xdr:cNvPr id="1" name="Line 1"/>
        <xdr:cNvSpPr>
          <a:spLocks/>
        </xdr:cNvSpPr>
      </xdr:nvSpPr>
      <xdr:spPr>
        <a:xfrm>
          <a:off x="9525" y="457200"/>
          <a:ext cx="7143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xdr:col>
      <xdr:colOff>0</xdr:colOff>
      <xdr:row>7</xdr:row>
      <xdr:rowOff>0</xdr:rowOff>
    </xdr:to>
    <xdr:sp>
      <xdr:nvSpPr>
        <xdr:cNvPr id="1" name="Line 1"/>
        <xdr:cNvSpPr>
          <a:spLocks/>
        </xdr:cNvSpPr>
      </xdr:nvSpPr>
      <xdr:spPr>
        <a:xfrm>
          <a:off x="0" y="447675"/>
          <a:ext cx="77152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12</xdr:row>
      <xdr:rowOff>9525</xdr:rowOff>
    </xdr:from>
    <xdr:to>
      <xdr:col>1</xdr:col>
      <xdr:colOff>0</xdr:colOff>
      <xdr:row>16</xdr:row>
      <xdr:rowOff>0</xdr:rowOff>
    </xdr:to>
    <xdr:sp>
      <xdr:nvSpPr>
        <xdr:cNvPr id="2" name="Line 2"/>
        <xdr:cNvSpPr>
          <a:spLocks/>
        </xdr:cNvSpPr>
      </xdr:nvSpPr>
      <xdr:spPr>
        <a:xfrm>
          <a:off x="0" y="2247900"/>
          <a:ext cx="77152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4</xdr:row>
      <xdr:rowOff>0</xdr:rowOff>
    </xdr:to>
    <xdr:sp>
      <xdr:nvSpPr>
        <xdr:cNvPr id="1" name="Line 1"/>
        <xdr:cNvSpPr>
          <a:spLocks/>
        </xdr:cNvSpPr>
      </xdr:nvSpPr>
      <xdr:spPr>
        <a:xfrm>
          <a:off x="9525" y="333375"/>
          <a:ext cx="16668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0</xdr:col>
      <xdr:colOff>1666875</xdr:colOff>
      <xdr:row>4</xdr:row>
      <xdr:rowOff>0</xdr:rowOff>
    </xdr:to>
    <xdr:sp>
      <xdr:nvSpPr>
        <xdr:cNvPr id="1" name="Line 1"/>
        <xdr:cNvSpPr>
          <a:spLocks/>
        </xdr:cNvSpPr>
      </xdr:nvSpPr>
      <xdr:spPr>
        <a:xfrm>
          <a:off x="9525" y="323850"/>
          <a:ext cx="16573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1</xdr:col>
      <xdr:colOff>0</xdr:colOff>
      <xdr:row>5</xdr:row>
      <xdr:rowOff>0</xdr:rowOff>
    </xdr:to>
    <xdr:sp>
      <xdr:nvSpPr>
        <xdr:cNvPr id="1" name="Line 1"/>
        <xdr:cNvSpPr>
          <a:spLocks/>
        </xdr:cNvSpPr>
      </xdr:nvSpPr>
      <xdr:spPr>
        <a:xfrm>
          <a:off x="9525" y="457200"/>
          <a:ext cx="8858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12</xdr:row>
      <xdr:rowOff>9525</xdr:rowOff>
    </xdr:from>
    <xdr:to>
      <xdr:col>1</xdr:col>
      <xdr:colOff>0</xdr:colOff>
      <xdr:row>14</xdr:row>
      <xdr:rowOff>0</xdr:rowOff>
    </xdr:to>
    <xdr:sp>
      <xdr:nvSpPr>
        <xdr:cNvPr id="2" name="Line 2"/>
        <xdr:cNvSpPr>
          <a:spLocks/>
        </xdr:cNvSpPr>
      </xdr:nvSpPr>
      <xdr:spPr>
        <a:xfrm>
          <a:off x="9525" y="2162175"/>
          <a:ext cx="8858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12</xdr:row>
      <xdr:rowOff>9525</xdr:rowOff>
    </xdr:from>
    <xdr:to>
      <xdr:col>1</xdr:col>
      <xdr:colOff>0</xdr:colOff>
      <xdr:row>14</xdr:row>
      <xdr:rowOff>0</xdr:rowOff>
    </xdr:to>
    <xdr:sp>
      <xdr:nvSpPr>
        <xdr:cNvPr id="3" name="Line 3"/>
        <xdr:cNvSpPr>
          <a:spLocks/>
        </xdr:cNvSpPr>
      </xdr:nvSpPr>
      <xdr:spPr>
        <a:xfrm>
          <a:off x="9525" y="2162175"/>
          <a:ext cx="8858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0</xdr:colOff>
      <xdr:row>5</xdr:row>
      <xdr:rowOff>0</xdr:rowOff>
    </xdr:to>
    <xdr:sp>
      <xdr:nvSpPr>
        <xdr:cNvPr id="1" name="Line 1"/>
        <xdr:cNvSpPr>
          <a:spLocks/>
        </xdr:cNvSpPr>
      </xdr:nvSpPr>
      <xdr:spPr>
        <a:xfrm>
          <a:off x="9525" y="419100"/>
          <a:ext cx="88582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9525</xdr:rowOff>
    </xdr:from>
    <xdr:to>
      <xdr:col>1</xdr:col>
      <xdr:colOff>0</xdr:colOff>
      <xdr:row>5</xdr:row>
      <xdr:rowOff>0</xdr:rowOff>
    </xdr:to>
    <xdr:sp>
      <xdr:nvSpPr>
        <xdr:cNvPr id="2" name="Line 2"/>
        <xdr:cNvSpPr>
          <a:spLocks/>
        </xdr:cNvSpPr>
      </xdr:nvSpPr>
      <xdr:spPr>
        <a:xfrm>
          <a:off x="9525" y="419100"/>
          <a:ext cx="88582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0</xdr:col>
      <xdr:colOff>885825</xdr:colOff>
      <xdr:row>5</xdr:row>
      <xdr:rowOff>0</xdr:rowOff>
    </xdr:to>
    <xdr:sp>
      <xdr:nvSpPr>
        <xdr:cNvPr id="1" name="Line 1"/>
        <xdr:cNvSpPr>
          <a:spLocks/>
        </xdr:cNvSpPr>
      </xdr:nvSpPr>
      <xdr:spPr>
        <a:xfrm flipH="1" flipV="1">
          <a:off x="0" y="419100"/>
          <a:ext cx="8858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11</xdr:row>
      <xdr:rowOff>9525</xdr:rowOff>
    </xdr:from>
    <xdr:to>
      <xdr:col>1</xdr:col>
      <xdr:colOff>0</xdr:colOff>
      <xdr:row>13</xdr:row>
      <xdr:rowOff>0</xdr:rowOff>
    </xdr:to>
    <xdr:sp>
      <xdr:nvSpPr>
        <xdr:cNvPr id="2" name="Line 2"/>
        <xdr:cNvSpPr>
          <a:spLocks/>
        </xdr:cNvSpPr>
      </xdr:nvSpPr>
      <xdr:spPr>
        <a:xfrm flipH="1" flipV="1">
          <a:off x="0" y="1838325"/>
          <a:ext cx="8953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9525</xdr:rowOff>
    </xdr:from>
    <xdr:to>
      <xdr:col>0</xdr:col>
      <xdr:colOff>885825</xdr:colOff>
      <xdr:row>20</xdr:row>
      <xdr:rowOff>161925</xdr:rowOff>
    </xdr:to>
    <xdr:sp>
      <xdr:nvSpPr>
        <xdr:cNvPr id="3" name="Line 3"/>
        <xdr:cNvSpPr>
          <a:spLocks/>
        </xdr:cNvSpPr>
      </xdr:nvSpPr>
      <xdr:spPr>
        <a:xfrm flipH="1" flipV="1">
          <a:off x="0" y="3209925"/>
          <a:ext cx="8858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xdr:col>
      <xdr:colOff>9525</xdr:colOff>
      <xdr:row>5</xdr:row>
      <xdr:rowOff>0</xdr:rowOff>
    </xdr:to>
    <xdr:sp>
      <xdr:nvSpPr>
        <xdr:cNvPr id="1" name="Line 1"/>
        <xdr:cNvSpPr>
          <a:spLocks/>
        </xdr:cNvSpPr>
      </xdr:nvSpPr>
      <xdr:spPr>
        <a:xfrm>
          <a:off x="0" y="419100"/>
          <a:ext cx="7143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5</xdr:row>
      <xdr:rowOff>0</xdr:rowOff>
    </xdr:to>
    <xdr:sp>
      <xdr:nvSpPr>
        <xdr:cNvPr id="1" name="Line 1"/>
        <xdr:cNvSpPr>
          <a:spLocks/>
        </xdr:cNvSpPr>
      </xdr:nvSpPr>
      <xdr:spPr>
        <a:xfrm>
          <a:off x="0" y="352425"/>
          <a:ext cx="80010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9525</xdr:colOff>
      <xdr:row>4</xdr:row>
      <xdr:rowOff>0</xdr:rowOff>
    </xdr:to>
    <xdr:sp>
      <xdr:nvSpPr>
        <xdr:cNvPr id="1" name="Line 1"/>
        <xdr:cNvSpPr>
          <a:spLocks/>
        </xdr:cNvSpPr>
      </xdr:nvSpPr>
      <xdr:spPr>
        <a:xfrm>
          <a:off x="9525" y="323850"/>
          <a:ext cx="1152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Line 1"/>
        <xdr:cNvSpPr>
          <a:spLocks/>
        </xdr:cNvSpPr>
      </xdr:nvSpPr>
      <xdr:spPr>
        <a:xfrm>
          <a:off x="0" y="476250"/>
          <a:ext cx="11525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11</xdr:row>
      <xdr:rowOff>0</xdr:rowOff>
    </xdr:from>
    <xdr:to>
      <xdr:col>1</xdr:col>
      <xdr:colOff>0</xdr:colOff>
      <xdr:row>13</xdr:row>
      <xdr:rowOff>0</xdr:rowOff>
    </xdr:to>
    <xdr:sp>
      <xdr:nvSpPr>
        <xdr:cNvPr id="2" name="Line 3"/>
        <xdr:cNvSpPr>
          <a:spLocks/>
        </xdr:cNvSpPr>
      </xdr:nvSpPr>
      <xdr:spPr>
        <a:xfrm>
          <a:off x="0" y="1819275"/>
          <a:ext cx="11525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0</xdr:col>
      <xdr:colOff>2724150</xdr:colOff>
      <xdr:row>3</xdr:row>
      <xdr:rowOff>200025</xdr:rowOff>
    </xdr:to>
    <xdr:sp>
      <xdr:nvSpPr>
        <xdr:cNvPr id="1" name="Line 1"/>
        <xdr:cNvSpPr>
          <a:spLocks/>
        </xdr:cNvSpPr>
      </xdr:nvSpPr>
      <xdr:spPr>
        <a:xfrm>
          <a:off x="9525" y="323850"/>
          <a:ext cx="27146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1"/>
        <xdr:cNvSpPr>
          <a:spLocks/>
        </xdr:cNvSpPr>
      </xdr:nvSpPr>
      <xdr:spPr>
        <a:xfrm>
          <a:off x="9525" y="323850"/>
          <a:ext cx="16573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2657475</xdr:colOff>
      <xdr:row>3</xdr:row>
      <xdr:rowOff>200025</xdr:rowOff>
    </xdr:to>
    <xdr:sp>
      <xdr:nvSpPr>
        <xdr:cNvPr id="1" name="Line 1"/>
        <xdr:cNvSpPr>
          <a:spLocks/>
        </xdr:cNvSpPr>
      </xdr:nvSpPr>
      <xdr:spPr>
        <a:xfrm>
          <a:off x="0" y="323850"/>
          <a:ext cx="26574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1"/>
        <xdr:cNvSpPr>
          <a:spLocks/>
        </xdr:cNvSpPr>
      </xdr:nvSpPr>
      <xdr:spPr>
        <a:xfrm>
          <a:off x="9525" y="323850"/>
          <a:ext cx="16668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7</xdr:row>
      <xdr:rowOff>0</xdr:rowOff>
    </xdr:to>
    <xdr:sp>
      <xdr:nvSpPr>
        <xdr:cNvPr id="1" name="Line 1"/>
        <xdr:cNvSpPr>
          <a:spLocks/>
        </xdr:cNvSpPr>
      </xdr:nvSpPr>
      <xdr:spPr>
        <a:xfrm>
          <a:off x="9525" y="323850"/>
          <a:ext cx="561975"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2</xdr:col>
      <xdr:colOff>0</xdr:colOff>
      <xdr:row>3</xdr:row>
      <xdr:rowOff>152400</xdr:rowOff>
    </xdr:to>
    <xdr:sp>
      <xdr:nvSpPr>
        <xdr:cNvPr id="1" name="Line 1"/>
        <xdr:cNvSpPr>
          <a:spLocks/>
        </xdr:cNvSpPr>
      </xdr:nvSpPr>
      <xdr:spPr>
        <a:xfrm>
          <a:off x="0" y="323850"/>
          <a:ext cx="281940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2</xdr:col>
      <xdr:colOff>0</xdr:colOff>
      <xdr:row>3</xdr:row>
      <xdr:rowOff>152400</xdr:rowOff>
    </xdr:to>
    <xdr:sp>
      <xdr:nvSpPr>
        <xdr:cNvPr id="2" name="Line 2"/>
        <xdr:cNvSpPr>
          <a:spLocks/>
        </xdr:cNvSpPr>
      </xdr:nvSpPr>
      <xdr:spPr>
        <a:xfrm>
          <a:off x="0" y="323850"/>
          <a:ext cx="281940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xdr:col>
      <xdr:colOff>0</xdr:colOff>
      <xdr:row>4</xdr:row>
      <xdr:rowOff>0</xdr:rowOff>
    </xdr:to>
    <xdr:sp>
      <xdr:nvSpPr>
        <xdr:cNvPr id="1" name="Line 1"/>
        <xdr:cNvSpPr>
          <a:spLocks/>
        </xdr:cNvSpPr>
      </xdr:nvSpPr>
      <xdr:spPr>
        <a:xfrm>
          <a:off x="0" y="314325"/>
          <a:ext cx="22479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2</xdr:col>
      <xdr:colOff>190500</xdr:colOff>
      <xdr:row>3</xdr:row>
      <xdr:rowOff>200025</xdr:rowOff>
    </xdr:to>
    <xdr:sp>
      <xdr:nvSpPr>
        <xdr:cNvPr id="1" name="Line 1"/>
        <xdr:cNvSpPr>
          <a:spLocks/>
        </xdr:cNvSpPr>
      </xdr:nvSpPr>
      <xdr:spPr>
        <a:xfrm>
          <a:off x="9525" y="323850"/>
          <a:ext cx="264795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2</xdr:col>
      <xdr:colOff>190500</xdr:colOff>
      <xdr:row>3</xdr:row>
      <xdr:rowOff>200025</xdr:rowOff>
    </xdr:to>
    <xdr:sp>
      <xdr:nvSpPr>
        <xdr:cNvPr id="2" name="Line 2"/>
        <xdr:cNvSpPr>
          <a:spLocks/>
        </xdr:cNvSpPr>
      </xdr:nvSpPr>
      <xdr:spPr>
        <a:xfrm>
          <a:off x="9525" y="323850"/>
          <a:ext cx="264795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2</xdr:col>
      <xdr:colOff>0</xdr:colOff>
      <xdr:row>4</xdr:row>
      <xdr:rowOff>0</xdr:rowOff>
    </xdr:to>
    <xdr:sp>
      <xdr:nvSpPr>
        <xdr:cNvPr id="1" name="Line 1"/>
        <xdr:cNvSpPr>
          <a:spLocks/>
        </xdr:cNvSpPr>
      </xdr:nvSpPr>
      <xdr:spPr>
        <a:xfrm>
          <a:off x="0" y="323850"/>
          <a:ext cx="23622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2</xdr:col>
      <xdr:colOff>0</xdr:colOff>
      <xdr:row>4</xdr:row>
      <xdr:rowOff>0</xdr:rowOff>
    </xdr:to>
    <xdr:sp>
      <xdr:nvSpPr>
        <xdr:cNvPr id="2" name="Line 2"/>
        <xdr:cNvSpPr>
          <a:spLocks/>
        </xdr:cNvSpPr>
      </xdr:nvSpPr>
      <xdr:spPr>
        <a:xfrm>
          <a:off x="0" y="323850"/>
          <a:ext cx="23622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2</xdr:col>
      <xdr:colOff>0</xdr:colOff>
      <xdr:row>4</xdr:row>
      <xdr:rowOff>0</xdr:rowOff>
    </xdr:to>
    <xdr:sp>
      <xdr:nvSpPr>
        <xdr:cNvPr id="3" name="Line 3"/>
        <xdr:cNvSpPr>
          <a:spLocks/>
        </xdr:cNvSpPr>
      </xdr:nvSpPr>
      <xdr:spPr>
        <a:xfrm>
          <a:off x="0" y="323850"/>
          <a:ext cx="23622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2</xdr:col>
      <xdr:colOff>0</xdr:colOff>
      <xdr:row>4</xdr:row>
      <xdr:rowOff>0</xdr:rowOff>
    </xdr:to>
    <xdr:sp>
      <xdr:nvSpPr>
        <xdr:cNvPr id="4" name="Line 4"/>
        <xdr:cNvSpPr>
          <a:spLocks/>
        </xdr:cNvSpPr>
      </xdr:nvSpPr>
      <xdr:spPr>
        <a:xfrm>
          <a:off x="0" y="323850"/>
          <a:ext cx="23622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4</xdr:row>
      <xdr:rowOff>0</xdr:rowOff>
    </xdr:to>
    <xdr:sp>
      <xdr:nvSpPr>
        <xdr:cNvPr id="1" name="Line 1"/>
        <xdr:cNvSpPr>
          <a:spLocks/>
        </xdr:cNvSpPr>
      </xdr:nvSpPr>
      <xdr:spPr>
        <a:xfrm flipH="1" flipV="1">
          <a:off x="0" y="323850"/>
          <a:ext cx="12763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9525</xdr:rowOff>
    </xdr:from>
    <xdr:to>
      <xdr:col>4</xdr:col>
      <xdr:colOff>0</xdr:colOff>
      <xdr:row>4</xdr:row>
      <xdr:rowOff>0</xdr:rowOff>
    </xdr:to>
    <xdr:sp>
      <xdr:nvSpPr>
        <xdr:cNvPr id="1" name="Line 1"/>
        <xdr:cNvSpPr>
          <a:spLocks/>
        </xdr:cNvSpPr>
      </xdr:nvSpPr>
      <xdr:spPr>
        <a:xfrm>
          <a:off x="28575" y="323850"/>
          <a:ext cx="44386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4</xdr:col>
      <xdr:colOff>104775</xdr:colOff>
      <xdr:row>4</xdr:row>
      <xdr:rowOff>0</xdr:rowOff>
    </xdr:to>
    <xdr:sp>
      <xdr:nvSpPr>
        <xdr:cNvPr id="1" name="Line 1"/>
        <xdr:cNvSpPr>
          <a:spLocks/>
        </xdr:cNvSpPr>
      </xdr:nvSpPr>
      <xdr:spPr>
        <a:xfrm>
          <a:off x="9525" y="323850"/>
          <a:ext cx="24955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1</xdr:col>
      <xdr:colOff>0</xdr:colOff>
      <xdr:row>3</xdr:row>
      <xdr:rowOff>161925</xdr:rowOff>
    </xdr:to>
    <xdr:sp>
      <xdr:nvSpPr>
        <xdr:cNvPr id="1" name="Line 1"/>
        <xdr:cNvSpPr>
          <a:spLocks/>
        </xdr:cNvSpPr>
      </xdr:nvSpPr>
      <xdr:spPr>
        <a:xfrm>
          <a:off x="9525" y="342900"/>
          <a:ext cx="14382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0</xdr:colOff>
      <xdr:row>3</xdr:row>
      <xdr:rowOff>180975</xdr:rowOff>
    </xdr:to>
    <xdr:sp>
      <xdr:nvSpPr>
        <xdr:cNvPr id="1" name="Line 1"/>
        <xdr:cNvSpPr>
          <a:spLocks/>
        </xdr:cNvSpPr>
      </xdr:nvSpPr>
      <xdr:spPr>
        <a:xfrm>
          <a:off x="28575" y="333375"/>
          <a:ext cx="207645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19050</xdr:rowOff>
    </xdr:from>
    <xdr:to>
      <xdr:col>1</xdr:col>
      <xdr:colOff>0</xdr:colOff>
      <xdr:row>3</xdr:row>
      <xdr:rowOff>180975</xdr:rowOff>
    </xdr:to>
    <xdr:sp>
      <xdr:nvSpPr>
        <xdr:cNvPr id="2" name="Line 2"/>
        <xdr:cNvSpPr>
          <a:spLocks/>
        </xdr:cNvSpPr>
      </xdr:nvSpPr>
      <xdr:spPr>
        <a:xfrm>
          <a:off x="28575" y="333375"/>
          <a:ext cx="207645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28575</xdr:rowOff>
    </xdr:from>
    <xdr:to>
      <xdr:col>1</xdr:col>
      <xdr:colOff>0</xdr:colOff>
      <xdr:row>20</xdr:row>
      <xdr:rowOff>209550</xdr:rowOff>
    </xdr:to>
    <xdr:sp>
      <xdr:nvSpPr>
        <xdr:cNvPr id="1" name="Line 1"/>
        <xdr:cNvSpPr>
          <a:spLocks/>
        </xdr:cNvSpPr>
      </xdr:nvSpPr>
      <xdr:spPr>
        <a:xfrm>
          <a:off x="28575" y="3276600"/>
          <a:ext cx="7715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3</xdr:row>
      <xdr:rowOff>19050</xdr:rowOff>
    </xdr:from>
    <xdr:to>
      <xdr:col>0</xdr:col>
      <xdr:colOff>800100</xdr:colOff>
      <xdr:row>4</xdr:row>
      <xdr:rowOff>209550</xdr:rowOff>
    </xdr:to>
    <xdr:sp>
      <xdr:nvSpPr>
        <xdr:cNvPr id="2" name="Line 2"/>
        <xdr:cNvSpPr>
          <a:spLocks/>
        </xdr:cNvSpPr>
      </xdr:nvSpPr>
      <xdr:spPr>
        <a:xfrm>
          <a:off x="28575" y="428625"/>
          <a:ext cx="7715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36</xdr:row>
      <xdr:rowOff>28575</xdr:rowOff>
    </xdr:from>
    <xdr:to>
      <xdr:col>1</xdr:col>
      <xdr:colOff>0</xdr:colOff>
      <xdr:row>37</xdr:row>
      <xdr:rowOff>209550</xdr:rowOff>
    </xdr:to>
    <xdr:sp>
      <xdr:nvSpPr>
        <xdr:cNvPr id="3" name="Line 3"/>
        <xdr:cNvSpPr>
          <a:spLocks/>
        </xdr:cNvSpPr>
      </xdr:nvSpPr>
      <xdr:spPr>
        <a:xfrm>
          <a:off x="28575" y="6696075"/>
          <a:ext cx="7715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11</xdr:row>
      <xdr:rowOff>28575</xdr:rowOff>
    </xdr:from>
    <xdr:to>
      <xdr:col>1</xdr:col>
      <xdr:colOff>0</xdr:colOff>
      <xdr:row>12</xdr:row>
      <xdr:rowOff>209550</xdr:rowOff>
    </xdr:to>
    <xdr:sp>
      <xdr:nvSpPr>
        <xdr:cNvPr id="4" name="Line 4"/>
        <xdr:cNvSpPr>
          <a:spLocks/>
        </xdr:cNvSpPr>
      </xdr:nvSpPr>
      <xdr:spPr>
        <a:xfrm>
          <a:off x="28575" y="1857375"/>
          <a:ext cx="7715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28</xdr:row>
      <xdr:rowOff>28575</xdr:rowOff>
    </xdr:from>
    <xdr:to>
      <xdr:col>1</xdr:col>
      <xdr:colOff>0</xdr:colOff>
      <xdr:row>29</xdr:row>
      <xdr:rowOff>209550</xdr:rowOff>
    </xdr:to>
    <xdr:sp>
      <xdr:nvSpPr>
        <xdr:cNvPr id="5" name="Line 5"/>
        <xdr:cNvSpPr>
          <a:spLocks/>
        </xdr:cNvSpPr>
      </xdr:nvSpPr>
      <xdr:spPr>
        <a:xfrm>
          <a:off x="28575" y="5086350"/>
          <a:ext cx="7715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xdr:col>
      <xdr:colOff>0</xdr:colOff>
      <xdr:row>4</xdr:row>
      <xdr:rowOff>0</xdr:rowOff>
    </xdr:to>
    <xdr:sp>
      <xdr:nvSpPr>
        <xdr:cNvPr id="1" name="Line 1"/>
        <xdr:cNvSpPr>
          <a:spLocks/>
        </xdr:cNvSpPr>
      </xdr:nvSpPr>
      <xdr:spPr>
        <a:xfrm>
          <a:off x="9525" y="314325"/>
          <a:ext cx="8096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1</xdr:col>
      <xdr:colOff>9525</xdr:colOff>
      <xdr:row>4</xdr:row>
      <xdr:rowOff>0</xdr:rowOff>
    </xdr:to>
    <xdr:sp>
      <xdr:nvSpPr>
        <xdr:cNvPr id="1" name="Line 1"/>
        <xdr:cNvSpPr>
          <a:spLocks/>
        </xdr:cNvSpPr>
      </xdr:nvSpPr>
      <xdr:spPr>
        <a:xfrm>
          <a:off x="38100" y="333375"/>
          <a:ext cx="16287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38100</xdr:rowOff>
    </xdr:from>
    <xdr:to>
      <xdr:col>1</xdr:col>
      <xdr:colOff>0</xdr:colOff>
      <xdr:row>5</xdr:row>
      <xdr:rowOff>0</xdr:rowOff>
    </xdr:to>
    <xdr:sp>
      <xdr:nvSpPr>
        <xdr:cNvPr id="1" name="Line 1"/>
        <xdr:cNvSpPr>
          <a:spLocks/>
        </xdr:cNvSpPr>
      </xdr:nvSpPr>
      <xdr:spPr>
        <a:xfrm>
          <a:off x="28575" y="447675"/>
          <a:ext cx="207645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38100</xdr:colOff>
      <xdr:row>6</xdr:row>
      <xdr:rowOff>0</xdr:rowOff>
    </xdr:to>
    <xdr:sp>
      <xdr:nvSpPr>
        <xdr:cNvPr id="1" name="Line 1"/>
        <xdr:cNvSpPr>
          <a:spLocks/>
        </xdr:cNvSpPr>
      </xdr:nvSpPr>
      <xdr:spPr>
        <a:xfrm>
          <a:off x="9525" y="419100"/>
          <a:ext cx="184785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1"/>
        <xdr:cNvSpPr>
          <a:spLocks/>
        </xdr:cNvSpPr>
      </xdr:nvSpPr>
      <xdr:spPr>
        <a:xfrm>
          <a:off x="9525" y="323850"/>
          <a:ext cx="19145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9525</xdr:colOff>
      <xdr:row>5</xdr:row>
      <xdr:rowOff>0</xdr:rowOff>
    </xdr:to>
    <xdr:sp>
      <xdr:nvSpPr>
        <xdr:cNvPr id="1" name="Line 1"/>
        <xdr:cNvSpPr>
          <a:spLocks/>
        </xdr:cNvSpPr>
      </xdr:nvSpPr>
      <xdr:spPr>
        <a:xfrm>
          <a:off x="0" y="409575"/>
          <a:ext cx="220980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1</xdr:col>
      <xdr:colOff>0</xdr:colOff>
      <xdr:row>5</xdr:row>
      <xdr:rowOff>0</xdr:rowOff>
    </xdr:to>
    <xdr:sp>
      <xdr:nvSpPr>
        <xdr:cNvPr id="1" name="Line 1"/>
        <xdr:cNvSpPr>
          <a:spLocks/>
        </xdr:cNvSpPr>
      </xdr:nvSpPr>
      <xdr:spPr>
        <a:xfrm>
          <a:off x="9525" y="428625"/>
          <a:ext cx="93345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19050</xdr:rowOff>
    </xdr:from>
    <xdr:to>
      <xdr:col>1</xdr:col>
      <xdr:colOff>0</xdr:colOff>
      <xdr:row>5</xdr:row>
      <xdr:rowOff>0</xdr:rowOff>
    </xdr:to>
    <xdr:sp>
      <xdr:nvSpPr>
        <xdr:cNvPr id="1" name="Line 1"/>
        <xdr:cNvSpPr>
          <a:spLocks/>
        </xdr:cNvSpPr>
      </xdr:nvSpPr>
      <xdr:spPr>
        <a:xfrm>
          <a:off x="28575" y="428625"/>
          <a:ext cx="16478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11</xdr:row>
      <xdr:rowOff>9525</xdr:rowOff>
    </xdr:from>
    <xdr:to>
      <xdr:col>1</xdr:col>
      <xdr:colOff>0</xdr:colOff>
      <xdr:row>13</xdr:row>
      <xdr:rowOff>0</xdr:rowOff>
    </xdr:to>
    <xdr:sp>
      <xdr:nvSpPr>
        <xdr:cNvPr id="2" name="Line 2"/>
        <xdr:cNvSpPr>
          <a:spLocks/>
        </xdr:cNvSpPr>
      </xdr:nvSpPr>
      <xdr:spPr>
        <a:xfrm>
          <a:off x="9525" y="1990725"/>
          <a:ext cx="16668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28575</xdr:rowOff>
    </xdr:from>
    <xdr:to>
      <xdr:col>2</xdr:col>
      <xdr:colOff>0</xdr:colOff>
      <xdr:row>4</xdr:row>
      <xdr:rowOff>0</xdr:rowOff>
    </xdr:to>
    <xdr:sp>
      <xdr:nvSpPr>
        <xdr:cNvPr id="1" name="Line 1"/>
        <xdr:cNvSpPr>
          <a:spLocks/>
        </xdr:cNvSpPr>
      </xdr:nvSpPr>
      <xdr:spPr>
        <a:xfrm>
          <a:off x="28575" y="342900"/>
          <a:ext cx="31146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3</xdr:col>
      <xdr:colOff>0</xdr:colOff>
      <xdr:row>3</xdr:row>
      <xdr:rowOff>161925</xdr:rowOff>
    </xdr:to>
    <xdr:sp>
      <xdr:nvSpPr>
        <xdr:cNvPr id="1" name="Line 1"/>
        <xdr:cNvSpPr>
          <a:spLocks/>
        </xdr:cNvSpPr>
      </xdr:nvSpPr>
      <xdr:spPr>
        <a:xfrm>
          <a:off x="9525" y="323850"/>
          <a:ext cx="33813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2</xdr:col>
      <xdr:colOff>0</xdr:colOff>
      <xdr:row>0</xdr:row>
      <xdr:rowOff>0</xdr:rowOff>
    </xdr:to>
    <xdr:sp>
      <xdr:nvSpPr>
        <xdr:cNvPr id="1" name="Line 1"/>
        <xdr:cNvSpPr>
          <a:spLocks/>
        </xdr:cNvSpPr>
      </xdr:nvSpPr>
      <xdr:spPr>
        <a:xfrm>
          <a:off x="333375" y="0"/>
          <a:ext cx="1885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1</xdr:col>
      <xdr:colOff>1885950</xdr:colOff>
      <xdr:row>3</xdr:row>
      <xdr:rowOff>190500</xdr:rowOff>
    </xdr:to>
    <xdr:sp>
      <xdr:nvSpPr>
        <xdr:cNvPr id="2" name="Line 2"/>
        <xdr:cNvSpPr>
          <a:spLocks/>
        </xdr:cNvSpPr>
      </xdr:nvSpPr>
      <xdr:spPr>
        <a:xfrm>
          <a:off x="0" y="323850"/>
          <a:ext cx="22098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1</xdr:col>
      <xdr:colOff>1885950</xdr:colOff>
      <xdr:row>3</xdr:row>
      <xdr:rowOff>190500</xdr:rowOff>
    </xdr:to>
    <xdr:sp>
      <xdr:nvSpPr>
        <xdr:cNvPr id="3" name="Line 3"/>
        <xdr:cNvSpPr>
          <a:spLocks/>
        </xdr:cNvSpPr>
      </xdr:nvSpPr>
      <xdr:spPr>
        <a:xfrm>
          <a:off x="0" y="323850"/>
          <a:ext cx="22098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0</xdr:row>
      <xdr:rowOff>0</xdr:rowOff>
    </xdr:from>
    <xdr:to>
      <xdr:col>2</xdr:col>
      <xdr:colOff>0</xdr:colOff>
      <xdr:row>0</xdr:row>
      <xdr:rowOff>0</xdr:rowOff>
    </xdr:to>
    <xdr:sp>
      <xdr:nvSpPr>
        <xdr:cNvPr id="4" name="Line 4"/>
        <xdr:cNvSpPr>
          <a:spLocks/>
        </xdr:cNvSpPr>
      </xdr:nvSpPr>
      <xdr:spPr>
        <a:xfrm>
          <a:off x="333375" y="0"/>
          <a:ext cx="1885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1</xdr:col>
      <xdr:colOff>1885950</xdr:colOff>
      <xdr:row>3</xdr:row>
      <xdr:rowOff>190500</xdr:rowOff>
    </xdr:to>
    <xdr:sp>
      <xdr:nvSpPr>
        <xdr:cNvPr id="5" name="Line 5"/>
        <xdr:cNvSpPr>
          <a:spLocks/>
        </xdr:cNvSpPr>
      </xdr:nvSpPr>
      <xdr:spPr>
        <a:xfrm>
          <a:off x="0" y="323850"/>
          <a:ext cx="22098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1</xdr:col>
      <xdr:colOff>1885950</xdr:colOff>
      <xdr:row>3</xdr:row>
      <xdr:rowOff>190500</xdr:rowOff>
    </xdr:to>
    <xdr:sp>
      <xdr:nvSpPr>
        <xdr:cNvPr id="6" name="Line 6"/>
        <xdr:cNvSpPr>
          <a:spLocks/>
        </xdr:cNvSpPr>
      </xdr:nvSpPr>
      <xdr:spPr>
        <a:xfrm>
          <a:off x="0" y="323850"/>
          <a:ext cx="22098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7</xdr:row>
      <xdr:rowOff>0</xdr:rowOff>
    </xdr:to>
    <xdr:sp>
      <xdr:nvSpPr>
        <xdr:cNvPr id="1" name="Line 1"/>
        <xdr:cNvSpPr>
          <a:spLocks/>
        </xdr:cNvSpPr>
      </xdr:nvSpPr>
      <xdr:spPr>
        <a:xfrm>
          <a:off x="9525" y="333375"/>
          <a:ext cx="571500" cy="1762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1"/>
        <xdr:cNvSpPr>
          <a:spLocks/>
        </xdr:cNvSpPr>
      </xdr:nvSpPr>
      <xdr:spPr>
        <a:xfrm>
          <a:off x="9525" y="323850"/>
          <a:ext cx="152400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F41"/>
  <sheetViews>
    <sheetView tabSelected="1" zoomScalePageLayoutView="0" workbookViewId="0" topLeftCell="A1">
      <selection activeCell="A1" sqref="A1"/>
    </sheetView>
  </sheetViews>
  <sheetFormatPr defaultColWidth="8.796875" defaultRowHeight="15" customHeight="1"/>
  <cols>
    <col min="1" max="1" width="6" style="845" customWidth="1"/>
    <col min="2" max="2" width="3.59765625" style="853" customWidth="1"/>
    <col min="3" max="3" width="2.09765625" style="854" customWidth="1"/>
    <col min="4" max="4" width="3.59765625" style="853" customWidth="1"/>
    <col min="5" max="5" width="7.59765625" style="853" customWidth="1"/>
    <col min="6" max="6" width="70.59765625" style="855" customWidth="1"/>
    <col min="7" max="16384" width="9" style="845" customWidth="1"/>
  </cols>
  <sheetData>
    <row r="1" spans="2:6" s="834" customFormat="1" ht="15" customHeight="1">
      <c r="B1" s="831"/>
      <c r="C1" s="832"/>
      <c r="D1" s="831"/>
      <c r="E1" s="831"/>
      <c r="F1" s="833"/>
    </row>
    <row r="2" spans="2:6" s="834" customFormat="1" ht="15" customHeight="1">
      <c r="B2" s="835" t="s">
        <v>643</v>
      </c>
      <c r="C2" s="835"/>
      <c r="D2" s="835"/>
      <c r="E2" s="835"/>
      <c r="F2" s="836"/>
    </row>
    <row r="3" spans="2:6" s="834" customFormat="1" ht="15" customHeight="1">
      <c r="B3" s="837"/>
      <c r="C3" s="837"/>
      <c r="D3" s="837"/>
      <c r="E3" s="837"/>
      <c r="F3" s="838"/>
    </row>
    <row r="4" spans="2:6" s="842" customFormat="1" ht="15" customHeight="1">
      <c r="B4" s="839" t="s">
        <v>650</v>
      </c>
      <c r="C4" s="840"/>
      <c r="D4" s="840"/>
      <c r="E4" s="840"/>
      <c r="F4" s="841"/>
    </row>
    <row r="5" spans="2:6" s="842" customFormat="1" ht="7.5" customHeight="1">
      <c r="B5" s="840"/>
      <c r="C5" s="840"/>
      <c r="D5" s="840"/>
      <c r="E5" s="840"/>
      <c r="F5" s="841"/>
    </row>
    <row r="6" spans="2:6" ht="18" customHeight="1">
      <c r="B6" s="856" t="s">
        <v>644</v>
      </c>
      <c r="C6" s="857"/>
      <c r="D6" s="857"/>
      <c r="E6" s="858"/>
      <c r="F6" s="844" t="s">
        <v>645</v>
      </c>
    </row>
    <row r="7" spans="2:6" ht="18" customHeight="1">
      <c r="B7" s="846">
        <v>9</v>
      </c>
      <c r="C7" s="847" t="s">
        <v>646</v>
      </c>
      <c r="D7" s="847">
        <v>1</v>
      </c>
      <c r="E7" s="850"/>
      <c r="F7" s="848" t="s">
        <v>651</v>
      </c>
    </row>
    <row r="8" spans="2:6" ht="18" customHeight="1">
      <c r="B8" s="846">
        <v>9</v>
      </c>
      <c r="C8" s="847" t="s">
        <v>646</v>
      </c>
      <c r="D8" s="847">
        <v>2</v>
      </c>
      <c r="E8" s="850"/>
      <c r="F8" s="848" t="s">
        <v>652</v>
      </c>
    </row>
    <row r="9" spans="2:6" ht="18" customHeight="1">
      <c r="B9" s="846">
        <v>9</v>
      </c>
      <c r="C9" s="847" t="s">
        <v>646</v>
      </c>
      <c r="D9" s="847">
        <v>3</v>
      </c>
      <c r="E9" s="850"/>
      <c r="F9" s="848" t="s">
        <v>653</v>
      </c>
    </row>
    <row r="10" spans="2:6" ht="18" customHeight="1">
      <c r="B10" s="846">
        <v>9</v>
      </c>
      <c r="C10" s="847" t="s">
        <v>646</v>
      </c>
      <c r="D10" s="847">
        <v>4</v>
      </c>
      <c r="E10" s="850"/>
      <c r="F10" s="848" t="s">
        <v>654</v>
      </c>
    </row>
    <row r="11" spans="2:6" ht="18" customHeight="1">
      <c r="B11" s="846">
        <v>9</v>
      </c>
      <c r="C11" s="847" t="s">
        <v>646</v>
      </c>
      <c r="D11" s="847">
        <v>5</v>
      </c>
      <c r="E11" s="850"/>
      <c r="F11" s="848" t="s">
        <v>655</v>
      </c>
    </row>
    <row r="12" spans="2:6" ht="18" customHeight="1">
      <c r="B12" s="846">
        <v>9</v>
      </c>
      <c r="C12" s="847" t="s">
        <v>646</v>
      </c>
      <c r="D12" s="847">
        <v>6</v>
      </c>
      <c r="E12" s="850"/>
      <c r="F12" s="848" t="s">
        <v>656</v>
      </c>
    </row>
    <row r="13" spans="2:6" ht="18" customHeight="1">
      <c r="B13" s="846">
        <v>9</v>
      </c>
      <c r="C13" s="847" t="s">
        <v>646</v>
      </c>
      <c r="D13" s="847">
        <v>7</v>
      </c>
      <c r="E13" s="850"/>
      <c r="F13" s="848" t="s">
        <v>657</v>
      </c>
    </row>
    <row r="14" spans="2:6" ht="18" customHeight="1">
      <c r="B14" s="846">
        <v>9</v>
      </c>
      <c r="C14" s="847" t="s">
        <v>646</v>
      </c>
      <c r="D14" s="847">
        <v>8</v>
      </c>
      <c r="E14" s="850"/>
      <c r="F14" s="848" t="s">
        <v>658</v>
      </c>
    </row>
    <row r="15" spans="2:6" ht="18" customHeight="1">
      <c r="B15" s="846">
        <v>9</v>
      </c>
      <c r="C15" s="847" t="s">
        <v>646</v>
      </c>
      <c r="D15" s="847">
        <v>9</v>
      </c>
      <c r="E15" s="850"/>
      <c r="F15" s="848" t="s">
        <v>659</v>
      </c>
    </row>
    <row r="16" spans="2:6" ht="18" customHeight="1">
      <c r="B16" s="846">
        <v>9</v>
      </c>
      <c r="C16" s="847" t="s">
        <v>646</v>
      </c>
      <c r="D16" s="847">
        <v>10</v>
      </c>
      <c r="E16" s="850"/>
      <c r="F16" s="848" t="s">
        <v>660</v>
      </c>
    </row>
    <row r="17" spans="2:6" ht="18" customHeight="1">
      <c r="B17" s="846">
        <v>9</v>
      </c>
      <c r="C17" s="847" t="s">
        <v>646</v>
      </c>
      <c r="D17" s="847">
        <v>11</v>
      </c>
      <c r="E17" s="850"/>
      <c r="F17" s="848" t="s">
        <v>661</v>
      </c>
    </row>
    <row r="18" spans="2:6" ht="18" customHeight="1">
      <c r="B18" s="846">
        <v>9</v>
      </c>
      <c r="C18" s="847" t="s">
        <v>646</v>
      </c>
      <c r="D18" s="847">
        <v>12</v>
      </c>
      <c r="E18" s="850" t="s">
        <v>649</v>
      </c>
      <c r="F18" s="848" t="s">
        <v>662</v>
      </c>
    </row>
    <row r="19" spans="2:6" ht="18" customHeight="1">
      <c r="B19" s="846">
        <v>9</v>
      </c>
      <c r="C19" s="847" t="s">
        <v>646</v>
      </c>
      <c r="D19" s="847">
        <v>13</v>
      </c>
      <c r="E19" s="850"/>
      <c r="F19" s="848" t="s">
        <v>663</v>
      </c>
    </row>
    <row r="20" spans="2:6" ht="18" customHeight="1">
      <c r="B20" s="846">
        <v>9</v>
      </c>
      <c r="C20" s="847" t="s">
        <v>646</v>
      </c>
      <c r="D20" s="847">
        <v>14</v>
      </c>
      <c r="E20" s="850"/>
      <c r="F20" s="848" t="s">
        <v>664</v>
      </c>
    </row>
    <row r="21" spans="2:6" ht="18" customHeight="1">
      <c r="B21" s="846">
        <v>9</v>
      </c>
      <c r="C21" s="847" t="s">
        <v>646</v>
      </c>
      <c r="D21" s="847">
        <v>15</v>
      </c>
      <c r="E21" s="850" t="s">
        <v>647</v>
      </c>
      <c r="F21" s="848" t="s">
        <v>665</v>
      </c>
    </row>
    <row r="22" spans="2:6" ht="18" customHeight="1">
      <c r="B22" s="846">
        <v>9</v>
      </c>
      <c r="C22" s="847" t="s">
        <v>646</v>
      </c>
      <c r="D22" s="847">
        <v>16</v>
      </c>
      <c r="E22" s="850"/>
      <c r="F22" s="848" t="s">
        <v>666</v>
      </c>
    </row>
    <row r="23" spans="2:6" ht="18" customHeight="1">
      <c r="B23" s="846">
        <v>9</v>
      </c>
      <c r="C23" s="847" t="s">
        <v>646</v>
      </c>
      <c r="D23" s="847">
        <v>17</v>
      </c>
      <c r="E23" s="850" t="s">
        <v>649</v>
      </c>
      <c r="F23" s="848" t="s">
        <v>667</v>
      </c>
    </row>
    <row r="24" spans="2:6" ht="18" customHeight="1">
      <c r="B24" s="846">
        <v>9</v>
      </c>
      <c r="C24" s="847" t="s">
        <v>646</v>
      </c>
      <c r="D24" s="847">
        <v>18</v>
      </c>
      <c r="E24" s="850"/>
      <c r="F24" s="848" t="s">
        <v>668</v>
      </c>
    </row>
    <row r="25" spans="2:6" ht="18" customHeight="1">
      <c r="B25" s="846">
        <v>9</v>
      </c>
      <c r="C25" s="847" t="s">
        <v>646</v>
      </c>
      <c r="D25" s="847">
        <v>19</v>
      </c>
      <c r="E25" s="850"/>
      <c r="F25" s="848" t="s">
        <v>669</v>
      </c>
    </row>
    <row r="26" spans="2:6" ht="18" customHeight="1">
      <c r="B26" s="846">
        <v>9</v>
      </c>
      <c r="C26" s="847" t="s">
        <v>646</v>
      </c>
      <c r="D26" s="847">
        <v>20</v>
      </c>
      <c r="E26" s="850"/>
      <c r="F26" s="848" t="s">
        <v>670</v>
      </c>
    </row>
    <row r="27" spans="2:6" ht="18" customHeight="1">
      <c r="B27" s="846">
        <v>9</v>
      </c>
      <c r="C27" s="847" t="s">
        <v>646</v>
      </c>
      <c r="D27" s="847">
        <v>21</v>
      </c>
      <c r="E27" s="850"/>
      <c r="F27" s="848" t="s">
        <v>671</v>
      </c>
    </row>
    <row r="28" spans="2:6" ht="18" customHeight="1">
      <c r="B28" s="846">
        <v>9</v>
      </c>
      <c r="C28" s="847" t="s">
        <v>646</v>
      </c>
      <c r="D28" s="847">
        <v>22</v>
      </c>
      <c r="E28" s="850"/>
      <c r="F28" s="851" t="s">
        <v>672</v>
      </c>
    </row>
    <row r="29" spans="2:6" ht="18" customHeight="1">
      <c r="B29" s="846">
        <v>9</v>
      </c>
      <c r="C29" s="847" t="s">
        <v>646</v>
      </c>
      <c r="D29" s="847">
        <v>23</v>
      </c>
      <c r="E29" s="850"/>
      <c r="F29" s="848" t="s">
        <v>673</v>
      </c>
    </row>
    <row r="30" spans="2:6" ht="18" customHeight="1">
      <c r="B30" s="846">
        <v>9</v>
      </c>
      <c r="C30" s="847" t="s">
        <v>646</v>
      </c>
      <c r="D30" s="847">
        <v>24</v>
      </c>
      <c r="E30" s="850"/>
      <c r="F30" s="848" t="s">
        <v>674</v>
      </c>
    </row>
    <row r="31" spans="2:6" ht="18" customHeight="1">
      <c r="B31" s="846">
        <v>9</v>
      </c>
      <c r="C31" s="847" t="s">
        <v>646</v>
      </c>
      <c r="D31" s="847">
        <v>25</v>
      </c>
      <c r="E31" s="850"/>
      <c r="F31" s="848" t="s">
        <v>675</v>
      </c>
    </row>
    <row r="32" spans="2:6" ht="18" customHeight="1">
      <c r="B32" s="846">
        <v>9</v>
      </c>
      <c r="C32" s="847" t="s">
        <v>646</v>
      </c>
      <c r="D32" s="847">
        <v>26</v>
      </c>
      <c r="E32" s="850"/>
      <c r="F32" s="848" t="s">
        <v>676</v>
      </c>
    </row>
    <row r="33" spans="2:6" ht="18" customHeight="1">
      <c r="B33" s="846">
        <v>9</v>
      </c>
      <c r="C33" s="847" t="s">
        <v>646</v>
      </c>
      <c r="D33" s="847">
        <v>27</v>
      </c>
      <c r="E33" s="850"/>
      <c r="F33" s="848" t="s">
        <v>677</v>
      </c>
    </row>
    <row r="34" spans="2:6" ht="18" customHeight="1">
      <c r="B34" s="846">
        <v>9</v>
      </c>
      <c r="C34" s="847" t="s">
        <v>646</v>
      </c>
      <c r="D34" s="847">
        <v>28</v>
      </c>
      <c r="E34" s="850"/>
      <c r="F34" s="848" t="s">
        <v>678</v>
      </c>
    </row>
    <row r="35" spans="2:6" ht="18" customHeight="1">
      <c r="B35" s="846">
        <v>9</v>
      </c>
      <c r="C35" s="847" t="s">
        <v>646</v>
      </c>
      <c r="D35" s="847">
        <v>29</v>
      </c>
      <c r="E35" s="850"/>
      <c r="F35" s="848" t="s">
        <v>679</v>
      </c>
    </row>
    <row r="36" spans="2:6" ht="18" customHeight="1">
      <c r="B36" s="846">
        <v>9</v>
      </c>
      <c r="C36" s="847" t="s">
        <v>646</v>
      </c>
      <c r="D36" s="847">
        <v>30</v>
      </c>
      <c r="E36" s="850"/>
      <c r="F36" s="848" t="s">
        <v>680</v>
      </c>
    </row>
    <row r="37" spans="2:6" ht="18" customHeight="1">
      <c r="B37" s="846">
        <v>9</v>
      </c>
      <c r="C37" s="847" t="s">
        <v>646</v>
      </c>
      <c r="D37" s="847">
        <v>31</v>
      </c>
      <c r="E37" s="850"/>
      <c r="F37" s="848" t="s">
        <v>681</v>
      </c>
    </row>
    <row r="38" spans="2:6" ht="18" customHeight="1">
      <c r="B38" s="846">
        <v>9</v>
      </c>
      <c r="C38" s="847" t="s">
        <v>646</v>
      </c>
      <c r="D38" s="847">
        <v>32</v>
      </c>
      <c r="E38" s="850"/>
      <c r="F38" s="848" t="s">
        <v>682</v>
      </c>
    </row>
    <row r="39" spans="2:6" ht="18" customHeight="1">
      <c r="B39" s="846">
        <v>9</v>
      </c>
      <c r="C39" s="847" t="s">
        <v>646</v>
      </c>
      <c r="D39" s="847">
        <v>33</v>
      </c>
      <c r="E39" s="850"/>
      <c r="F39" s="848" t="s">
        <v>683</v>
      </c>
    </row>
    <row r="40" spans="2:6" ht="18" customHeight="1">
      <c r="B40" s="846">
        <v>9</v>
      </c>
      <c r="C40" s="847" t="s">
        <v>646</v>
      </c>
      <c r="D40" s="847">
        <v>34</v>
      </c>
      <c r="E40" s="850" t="s">
        <v>648</v>
      </c>
      <c r="F40" s="848" t="s">
        <v>684</v>
      </c>
    </row>
    <row r="41" spans="2:6" s="843" customFormat="1" ht="18" customHeight="1">
      <c r="B41" s="852"/>
      <c r="C41" s="852"/>
      <c r="D41" s="852"/>
      <c r="E41" s="852"/>
      <c r="F41" s="849"/>
    </row>
  </sheetData>
  <sheetProtection/>
  <mergeCells count="1">
    <mergeCell ref="B6:E6"/>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8"/>
  <sheetViews>
    <sheetView zoomScalePageLayoutView="0" workbookViewId="0" topLeftCell="A1">
      <selection activeCell="A2" sqref="A2"/>
    </sheetView>
  </sheetViews>
  <sheetFormatPr defaultColWidth="8.796875" defaultRowHeight="13.5" customHeight="1"/>
  <cols>
    <col min="1" max="1" width="16.09765625" style="24" customWidth="1"/>
    <col min="2" max="10" width="7.8984375" style="24" customWidth="1"/>
    <col min="11" max="16384" width="9" style="24" customWidth="1"/>
  </cols>
  <sheetData>
    <row r="1" spans="1:10" ht="15" customHeight="1">
      <c r="A1" s="105" t="s">
        <v>99</v>
      </c>
      <c r="B1" s="2"/>
      <c r="C1" s="2"/>
      <c r="D1" s="2"/>
      <c r="E1" s="2"/>
      <c r="F1" s="2"/>
      <c r="G1" s="2"/>
      <c r="H1" s="2"/>
      <c r="I1" s="2"/>
      <c r="J1" s="2"/>
    </row>
    <row r="2" spans="1:10" ht="9.75" customHeight="1" thickBot="1">
      <c r="A2" s="107"/>
      <c r="B2" s="23"/>
      <c r="C2" s="23"/>
      <c r="D2" s="23"/>
      <c r="E2" s="23"/>
      <c r="F2" s="23"/>
      <c r="G2" s="23"/>
      <c r="H2" s="23"/>
      <c r="I2" s="23"/>
      <c r="J2" s="23"/>
    </row>
    <row r="3" spans="1:10" ht="17.25" customHeight="1" thickTop="1">
      <c r="A3" s="18" t="s">
        <v>100</v>
      </c>
      <c r="B3" s="864">
        <v>22</v>
      </c>
      <c r="C3" s="878"/>
      <c r="D3" s="875"/>
      <c r="E3" s="864">
        <v>23</v>
      </c>
      <c r="F3" s="878"/>
      <c r="G3" s="875"/>
      <c r="H3" s="897">
        <v>24</v>
      </c>
      <c r="I3" s="919"/>
      <c r="J3" s="919"/>
    </row>
    <row r="4" spans="1:10" ht="17.25" customHeight="1">
      <c r="A4" s="205" t="s">
        <v>279</v>
      </c>
      <c r="B4" s="206" t="s">
        <v>105</v>
      </c>
      <c r="C4" s="207" t="s">
        <v>101</v>
      </c>
      <c r="D4" s="207" t="s">
        <v>102</v>
      </c>
      <c r="E4" s="206" t="s">
        <v>105</v>
      </c>
      <c r="F4" s="207" t="s">
        <v>101</v>
      </c>
      <c r="G4" s="207" t="s">
        <v>102</v>
      </c>
      <c r="H4" s="206" t="s">
        <v>105</v>
      </c>
      <c r="I4" s="207" t="s">
        <v>101</v>
      </c>
      <c r="J4" s="207" t="s">
        <v>102</v>
      </c>
    </row>
    <row r="5" spans="1:10" ht="16.5" customHeight="1">
      <c r="A5" s="208" t="s">
        <v>34</v>
      </c>
      <c r="B5" s="209">
        <v>635</v>
      </c>
      <c r="C5" s="209">
        <v>561</v>
      </c>
      <c r="D5" s="209">
        <v>74</v>
      </c>
      <c r="E5" s="209">
        <f>SUM(E6:E7)</f>
        <v>614</v>
      </c>
      <c r="F5" s="209">
        <f>SUM(F6:F7)</f>
        <v>568</v>
      </c>
      <c r="G5" s="209">
        <f>SUM(G6:G7)</f>
        <v>46</v>
      </c>
      <c r="H5" s="210">
        <v>617</v>
      </c>
      <c r="I5" s="210">
        <v>576</v>
      </c>
      <c r="J5" s="210">
        <v>41</v>
      </c>
    </row>
    <row r="6" spans="1:10" ht="16.5" customHeight="1">
      <c r="A6" s="208" t="s">
        <v>103</v>
      </c>
      <c r="B6" s="209">
        <v>378</v>
      </c>
      <c r="C6" s="209">
        <v>304</v>
      </c>
      <c r="D6" s="209">
        <v>74</v>
      </c>
      <c r="E6" s="209">
        <v>347</v>
      </c>
      <c r="F6" s="209">
        <f>E6-G6</f>
        <v>301</v>
      </c>
      <c r="G6" s="209">
        <v>46</v>
      </c>
      <c r="H6" s="210">
        <v>365</v>
      </c>
      <c r="I6" s="210">
        <v>324</v>
      </c>
      <c r="J6" s="210">
        <v>41</v>
      </c>
    </row>
    <row r="7" spans="1:10" ht="16.5" customHeight="1">
      <c r="A7" s="69" t="s">
        <v>104</v>
      </c>
      <c r="B7" s="211">
        <v>257</v>
      </c>
      <c r="C7" s="212">
        <v>257</v>
      </c>
      <c r="D7" s="213" t="s">
        <v>14</v>
      </c>
      <c r="E7" s="211">
        <v>267</v>
      </c>
      <c r="F7" s="211">
        <f>E7-G7</f>
        <v>267</v>
      </c>
      <c r="G7" s="213">
        <v>0</v>
      </c>
      <c r="H7" s="60">
        <v>252</v>
      </c>
      <c r="I7" s="60">
        <v>252</v>
      </c>
      <c r="J7" s="37" t="s">
        <v>266</v>
      </c>
    </row>
    <row r="8" spans="1:10" s="10" customFormat="1" ht="12.75" customHeight="1">
      <c r="A8" s="214" t="s">
        <v>13</v>
      </c>
      <c r="G8" s="18"/>
      <c r="J8" s="18"/>
    </row>
  </sheetData>
  <sheetProtection/>
  <mergeCells count="3">
    <mergeCell ref="B3:D3"/>
    <mergeCell ref="H3:J3"/>
    <mergeCell ref="E3:G3"/>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dimension ref="A1:E8"/>
  <sheetViews>
    <sheetView zoomScalePageLayoutView="0" workbookViewId="0" topLeftCell="A1">
      <selection activeCell="A2" sqref="A2"/>
    </sheetView>
  </sheetViews>
  <sheetFormatPr defaultColWidth="8.796875" defaultRowHeight="13.5" customHeight="1"/>
  <cols>
    <col min="1" max="1" width="16.59765625" style="750" customWidth="1"/>
    <col min="2" max="5" width="17.5" style="750" customWidth="1"/>
    <col min="6" max="16384" width="9" style="750" customWidth="1"/>
  </cols>
  <sheetData>
    <row r="1" spans="1:5" ht="15" customHeight="1">
      <c r="A1" s="791" t="s">
        <v>97</v>
      </c>
      <c r="B1" s="751"/>
      <c r="C1" s="751"/>
      <c r="D1" s="751"/>
      <c r="E1" s="751"/>
    </row>
    <row r="2" spans="1:5" ht="9.75" customHeight="1" thickBot="1">
      <c r="A2" s="752"/>
      <c r="B2" s="753"/>
      <c r="C2" s="753"/>
      <c r="D2" s="753"/>
      <c r="E2" s="753"/>
    </row>
    <row r="3" spans="1:5" ht="16.5" customHeight="1" thickTop="1">
      <c r="A3" s="754" t="s">
        <v>611</v>
      </c>
      <c r="B3" s="920" t="s">
        <v>67</v>
      </c>
      <c r="C3" s="755" t="s">
        <v>98</v>
      </c>
      <c r="D3" s="756"/>
      <c r="E3" s="756"/>
    </row>
    <row r="4" spans="1:5" ht="16.5" customHeight="1">
      <c r="A4" s="757" t="s">
        <v>388</v>
      </c>
      <c r="B4" s="921"/>
      <c r="C4" s="758" t="s">
        <v>613</v>
      </c>
      <c r="D4" s="813" t="s">
        <v>612</v>
      </c>
      <c r="E4" s="813" t="s">
        <v>614</v>
      </c>
    </row>
    <row r="5" spans="1:5" s="762" customFormat="1" ht="16.5" customHeight="1">
      <c r="A5" s="759">
        <v>22</v>
      </c>
      <c r="B5" s="760">
        <v>70</v>
      </c>
      <c r="C5" s="760">
        <f>IF(ISBLANK(D5),"",SUM(D5:E5))</f>
        <v>2712</v>
      </c>
      <c r="D5" s="760">
        <v>1936</v>
      </c>
      <c r="E5" s="761">
        <v>776</v>
      </c>
    </row>
    <row r="6" spans="1:5" s="762" customFormat="1" ht="16.5" customHeight="1">
      <c r="A6" s="763">
        <v>23</v>
      </c>
      <c r="B6" s="760">
        <v>75</v>
      </c>
      <c r="C6" s="760">
        <f>IF(ISBLANK(D6),"",SUM(D6:E6))</f>
        <v>3071</v>
      </c>
      <c r="D6" s="760">
        <v>1765</v>
      </c>
      <c r="E6" s="764">
        <v>1306</v>
      </c>
    </row>
    <row r="7" spans="1:5" s="762" customFormat="1" ht="16.5" customHeight="1">
      <c r="A7" s="765">
        <v>24</v>
      </c>
      <c r="B7" s="766">
        <v>75</v>
      </c>
      <c r="C7" s="766">
        <v>3151</v>
      </c>
      <c r="D7" s="766">
        <v>1694</v>
      </c>
      <c r="E7" s="767">
        <v>1457</v>
      </c>
    </row>
    <row r="8" s="769" customFormat="1" ht="12.75" customHeight="1">
      <c r="A8" s="768" t="s">
        <v>13</v>
      </c>
    </row>
    <row r="9" s="769" customFormat="1" ht="13.5" customHeight="1"/>
    <row r="10" s="769" customFormat="1" ht="13.5" customHeight="1"/>
  </sheetData>
  <sheetProtection/>
  <mergeCells count="1">
    <mergeCell ref="B3:B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dimension ref="A1:H16"/>
  <sheetViews>
    <sheetView zoomScalePageLayoutView="0" workbookViewId="0" topLeftCell="A1">
      <selection activeCell="A2" sqref="A2"/>
    </sheetView>
  </sheetViews>
  <sheetFormatPr defaultColWidth="8.796875" defaultRowHeight="13.5" customHeight="1"/>
  <cols>
    <col min="1" max="1" width="12.8984375" style="24" customWidth="1"/>
    <col min="2" max="7" width="12.3984375" style="24" customWidth="1"/>
    <col min="8" max="8" width="11.3984375" style="24" customWidth="1"/>
    <col min="9" max="16384" width="9" style="24" customWidth="1"/>
  </cols>
  <sheetData>
    <row r="1" spans="1:8" ht="15" customHeight="1">
      <c r="A1" s="792" t="s">
        <v>404</v>
      </c>
      <c r="B1" s="531"/>
      <c r="C1" s="531"/>
      <c r="D1" s="531"/>
      <c r="E1" s="531"/>
      <c r="F1" s="531"/>
      <c r="G1" s="531"/>
      <c r="H1" s="140"/>
    </row>
    <row r="2" spans="1:8" ht="9.75" customHeight="1" thickBot="1">
      <c r="A2" s="532"/>
      <c r="B2" s="533"/>
      <c r="C2" s="533"/>
      <c r="D2" s="533"/>
      <c r="E2" s="533"/>
      <c r="F2" s="533"/>
      <c r="G2" s="533"/>
      <c r="H2" s="140"/>
    </row>
    <row r="3" spans="1:7" s="535" customFormat="1" ht="16.5" customHeight="1" thickTop="1">
      <c r="A3" s="534" t="s">
        <v>427</v>
      </c>
      <c r="B3" s="924" t="s">
        <v>7</v>
      </c>
      <c r="C3" s="924" t="s">
        <v>405</v>
      </c>
      <c r="D3" s="924" t="s">
        <v>428</v>
      </c>
      <c r="E3" s="924" t="s">
        <v>406</v>
      </c>
      <c r="F3" s="924" t="s">
        <v>429</v>
      </c>
      <c r="G3" s="922" t="s">
        <v>430</v>
      </c>
    </row>
    <row r="4" spans="1:7" ht="16.5" customHeight="1">
      <c r="A4" s="536" t="s">
        <v>431</v>
      </c>
      <c r="B4" s="925"/>
      <c r="C4" s="925"/>
      <c r="D4" s="925"/>
      <c r="E4" s="925"/>
      <c r="F4" s="925"/>
      <c r="G4" s="923"/>
    </row>
    <row r="5" spans="1:7" s="21" customFormat="1" ht="16.5" customHeight="1">
      <c r="A5" s="537">
        <v>22</v>
      </c>
      <c r="B5" s="538">
        <f>IF(ISBLANK(C5),"",SUM(C5:G5))</f>
        <v>22</v>
      </c>
      <c r="C5" s="539" t="s">
        <v>14</v>
      </c>
      <c r="D5" s="538">
        <v>2</v>
      </c>
      <c r="E5" s="539" t="s">
        <v>14</v>
      </c>
      <c r="F5" s="540" t="s">
        <v>14</v>
      </c>
      <c r="G5" s="541">
        <v>20</v>
      </c>
    </row>
    <row r="6" spans="1:7" s="21" customFormat="1" ht="16.5" customHeight="1">
      <c r="A6" s="542">
        <v>23</v>
      </c>
      <c r="B6" s="538">
        <v>22</v>
      </c>
      <c r="C6" s="539" t="s">
        <v>14</v>
      </c>
      <c r="D6" s="538">
        <v>2</v>
      </c>
      <c r="E6" s="540" t="s">
        <v>14</v>
      </c>
      <c r="F6" s="543" t="s">
        <v>14</v>
      </c>
      <c r="G6" s="544">
        <v>20</v>
      </c>
    </row>
    <row r="7" spans="1:7" s="21" customFormat="1" ht="16.5" customHeight="1">
      <c r="A7" s="545">
        <v>24</v>
      </c>
      <c r="B7" s="546">
        <v>8</v>
      </c>
      <c r="C7" s="547">
        <v>0</v>
      </c>
      <c r="D7" s="546">
        <v>0</v>
      </c>
      <c r="E7" s="548">
        <v>0</v>
      </c>
      <c r="F7" s="549">
        <v>0</v>
      </c>
      <c r="G7" s="550">
        <v>8</v>
      </c>
    </row>
    <row r="8" spans="1:8" s="10" customFormat="1" ht="12.75" customHeight="1">
      <c r="A8" s="551" t="s">
        <v>432</v>
      </c>
      <c r="B8" s="551"/>
      <c r="C8" s="551"/>
      <c r="D8" s="551"/>
      <c r="E8" s="551"/>
      <c r="F8" s="551"/>
      <c r="G8" s="551"/>
      <c r="H8" s="150"/>
    </row>
    <row r="9" s="10" customFormat="1" ht="13.5" customHeight="1"/>
    <row r="10" s="10" customFormat="1" ht="13.5" customHeight="1"/>
    <row r="11" s="10" customFormat="1" ht="13.5" customHeight="1"/>
    <row r="16" ht="13.5" customHeight="1">
      <c r="A16" s="24" t="s">
        <v>433</v>
      </c>
    </row>
  </sheetData>
  <sheetProtection/>
  <mergeCells count="6">
    <mergeCell ref="G3:G4"/>
    <mergeCell ref="F3:F4"/>
    <mergeCell ref="B3:B4"/>
    <mergeCell ref="C3:C4"/>
    <mergeCell ref="E3:E4"/>
    <mergeCell ref="D3:D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dimension ref="A1:M11"/>
  <sheetViews>
    <sheetView zoomScalePageLayoutView="0" workbookViewId="0" topLeftCell="A1">
      <selection activeCell="A2" sqref="A2"/>
    </sheetView>
  </sheetViews>
  <sheetFormatPr defaultColWidth="8.796875" defaultRowHeight="14.25"/>
  <cols>
    <col min="1" max="1" width="7.5" style="200" customWidth="1"/>
    <col min="2" max="5" width="7.59765625" style="200" customWidth="1"/>
    <col min="6" max="13" width="6.09765625" style="200" customWidth="1"/>
    <col min="14" max="16384" width="9" style="200" customWidth="1"/>
  </cols>
  <sheetData>
    <row r="1" spans="1:11" ht="15" customHeight="1">
      <c r="A1" s="553" t="s">
        <v>615</v>
      </c>
      <c r="B1" s="552"/>
      <c r="C1" s="552"/>
      <c r="D1" s="552"/>
      <c r="E1" s="552"/>
      <c r="F1" s="552"/>
      <c r="G1" s="552"/>
      <c r="H1" s="552"/>
      <c r="I1" s="552"/>
      <c r="J1" s="552"/>
      <c r="K1" s="201"/>
    </row>
    <row r="2" spans="1:11" ht="4.5" customHeight="1">
      <c r="A2" s="553"/>
      <c r="B2" s="552"/>
      <c r="C2" s="552"/>
      <c r="D2" s="552"/>
      <c r="E2" s="552"/>
      <c r="F2" s="552"/>
      <c r="G2" s="552"/>
      <c r="H2" s="552"/>
      <c r="I2" s="552"/>
      <c r="J2" s="552"/>
      <c r="K2" s="201"/>
    </row>
    <row r="3" spans="1:11" ht="15" customHeight="1" thickBot="1">
      <c r="A3" s="554" t="s">
        <v>407</v>
      </c>
      <c r="B3" s="555"/>
      <c r="C3" s="555"/>
      <c r="D3" s="555"/>
      <c r="E3" s="555"/>
      <c r="F3" s="555"/>
      <c r="G3" s="555"/>
      <c r="H3" s="555"/>
      <c r="I3" s="555"/>
      <c r="J3" s="556"/>
      <c r="K3" s="201"/>
    </row>
    <row r="4" spans="1:13" ht="16.5" customHeight="1" thickTop="1">
      <c r="A4" s="557" t="s">
        <v>288</v>
      </c>
      <c r="B4" s="926" t="s">
        <v>434</v>
      </c>
      <c r="C4" s="927"/>
      <c r="D4" s="927"/>
      <c r="E4" s="928"/>
      <c r="F4" s="926" t="s">
        <v>435</v>
      </c>
      <c r="G4" s="927"/>
      <c r="H4" s="927"/>
      <c r="I4" s="927"/>
      <c r="J4" s="926" t="s">
        <v>408</v>
      </c>
      <c r="K4" s="927"/>
      <c r="L4" s="927"/>
      <c r="M4" s="927"/>
    </row>
    <row r="5" spans="1:13" ht="16.5" customHeight="1">
      <c r="A5" s="558" t="s">
        <v>287</v>
      </c>
      <c r="B5" s="559" t="s">
        <v>436</v>
      </c>
      <c r="C5" s="559" t="s">
        <v>437</v>
      </c>
      <c r="D5" s="559" t="s">
        <v>438</v>
      </c>
      <c r="E5" s="559" t="s">
        <v>439</v>
      </c>
      <c r="F5" s="559" t="s">
        <v>436</v>
      </c>
      <c r="G5" s="559" t="s">
        <v>437</v>
      </c>
      <c r="H5" s="559" t="s">
        <v>438</v>
      </c>
      <c r="I5" s="560" t="s">
        <v>439</v>
      </c>
      <c r="J5" s="559" t="s">
        <v>436</v>
      </c>
      <c r="K5" s="559" t="s">
        <v>437</v>
      </c>
      <c r="L5" s="559" t="s">
        <v>438</v>
      </c>
      <c r="M5" s="560" t="s">
        <v>439</v>
      </c>
    </row>
    <row r="6" spans="1:13" ht="16.5" customHeight="1">
      <c r="A6" s="561">
        <v>22</v>
      </c>
      <c r="B6" s="562">
        <v>5378</v>
      </c>
      <c r="C6" s="563">
        <v>4827</v>
      </c>
      <c r="D6" s="562">
        <v>4675</v>
      </c>
      <c r="E6" s="563">
        <v>3447</v>
      </c>
      <c r="F6" s="562">
        <v>2</v>
      </c>
      <c r="G6" s="563">
        <v>1</v>
      </c>
      <c r="H6" s="562" t="s">
        <v>14</v>
      </c>
      <c r="I6" s="562">
        <v>5</v>
      </c>
      <c r="J6" s="563">
        <v>2</v>
      </c>
      <c r="K6" s="564" t="s">
        <v>14</v>
      </c>
      <c r="L6" s="562" t="s">
        <v>14</v>
      </c>
      <c r="M6" s="562">
        <v>6</v>
      </c>
    </row>
    <row r="7" spans="1:13" ht="16.5" customHeight="1">
      <c r="A7" s="565">
        <v>23</v>
      </c>
      <c r="B7" s="563">
        <v>5189</v>
      </c>
      <c r="C7" s="563">
        <v>4560</v>
      </c>
      <c r="D7" s="563">
        <v>4866</v>
      </c>
      <c r="E7" s="563">
        <v>4125</v>
      </c>
      <c r="F7" s="563">
        <v>1</v>
      </c>
      <c r="G7" s="564" t="s">
        <v>14</v>
      </c>
      <c r="H7" s="563">
        <v>1</v>
      </c>
      <c r="I7" s="564" t="s">
        <v>14</v>
      </c>
      <c r="J7" s="563">
        <v>2</v>
      </c>
      <c r="K7" s="564" t="s">
        <v>14</v>
      </c>
      <c r="L7" s="563">
        <v>3</v>
      </c>
      <c r="M7" s="562">
        <v>4</v>
      </c>
    </row>
    <row r="8" spans="1:13" ht="16.5" customHeight="1">
      <c r="A8" s="566">
        <v>24</v>
      </c>
      <c r="B8" s="567">
        <v>5486</v>
      </c>
      <c r="C8" s="567">
        <v>4865</v>
      </c>
      <c r="D8" s="567">
        <v>4856</v>
      </c>
      <c r="E8" s="567">
        <v>3915</v>
      </c>
      <c r="F8" s="567">
        <v>0</v>
      </c>
      <c r="G8" s="568">
        <v>0</v>
      </c>
      <c r="H8" s="567">
        <v>1</v>
      </c>
      <c r="I8" s="568">
        <v>0</v>
      </c>
      <c r="J8" s="567">
        <v>0</v>
      </c>
      <c r="K8" s="568">
        <v>0</v>
      </c>
      <c r="L8" s="567">
        <v>1</v>
      </c>
      <c r="M8" s="569">
        <v>3</v>
      </c>
    </row>
    <row r="9" spans="1:13" ht="12" customHeight="1">
      <c r="A9" s="10" t="s">
        <v>551</v>
      </c>
      <c r="B9" s="570"/>
      <c r="C9" s="570"/>
      <c r="D9" s="570"/>
      <c r="E9" s="570"/>
      <c r="F9" s="570"/>
      <c r="G9" s="570"/>
      <c r="H9" s="570"/>
      <c r="I9" s="570"/>
      <c r="J9" s="570"/>
      <c r="K9" s="201"/>
      <c r="M9" s="557" t="s">
        <v>440</v>
      </c>
    </row>
    <row r="10" spans="1:13" ht="12" customHeight="1">
      <c r="A10" s="570"/>
      <c r="B10" s="570"/>
      <c r="F10" s="557"/>
      <c r="G10" s="570"/>
      <c r="H10" s="570"/>
      <c r="I10" s="570"/>
      <c r="K10" s="201"/>
      <c r="M10" s="18" t="s">
        <v>441</v>
      </c>
    </row>
    <row r="11" spans="1:13" ht="12" customHeight="1">
      <c r="A11" s="570"/>
      <c r="B11" s="570"/>
      <c r="F11" s="557"/>
      <c r="G11" s="570"/>
      <c r="H11" s="570"/>
      <c r="I11" s="570"/>
      <c r="K11" s="201"/>
      <c r="M11" s="18" t="s">
        <v>442</v>
      </c>
    </row>
  </sheetData>
  <sheetProtection/>
  <mergeCells count="3">
    <mergeCell ref="J4:M4"/>
    <mergeCell ref="B4:E4"/>
    <mergeCell ref="F4:I4"/>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dimension ref="A1:N23"/>
  <sheetViews>
    <sheetView zoomScalePageLayoutView="0" workbookViewId="0" topLeftCell="A1">
      <selection activeCell="A2" sqref="A2"/>
    </sheetView>
  </sheetViews>
  <sheetFormatPr defaultColWidth="8.796875" defaultRowHeight="13.5" customHeight="1"/>
  <cols>
    <col min="1" max="1" width="8.09765625" style="24" customWidth="1"/>
    <col min="2" max="8" width="11.09765625" style="24" customWidth="1"/>
    <col min="9" max="16384" width="9" style="24" customWidth="1"/>
  </cols>
  <sheetData>
    <row r="1" spans="1:11" s="200" customFormat="1" ht="15" customHeight="1">
      <c r="A1" s="553" t="s">
        <v>616</v>
      </c>
      <c r="B1" s="552"/>
      <c r="C1" s="552"/>
      <c r="D1" s="552"/>
      <c r="E1" s="552"/>
      <c r="F1" s="552"/>
      <c r="G1" s="552"/>
      <c r="H1" s="552"/>
      <c r="I1" s="552"/>
      <c r="J1" s="552"/>
      <c r="K1" s="201"/>
    </row>
    <row r="2" spans="1:11" s="200" customFormat="1" ht="4.5" customHeight="1">
      <c r="A2" s="553"/>
      <c r="B2" s="552"/>
      <c r="C2" s="552"/>
      <c r="D2" s="552"/>
      <c r="E2" s="552"/>
      <c r="F2" s="552"/>
      <c r="G2" s="552"/>
      <c r="H2" s="552"/>
      <c r="I2" s="552"/>
      <c r="J2" s="552"/>
      <c r="K2" s="201"/>
    </row>
    <row r="3" spans="1:7" ht="15" customHeight="1" thickBot="1">
      <c r="A3" s="554" t="s">
        <v>409</v>
      </c>
      <c r="B3" s="555"/>
      <c r="C3" s="555"/>
      <c r="D3" s="555"/>
      <c r="E3" s="555"/>
      <c r="F3" s="555"/>
      <c r="G3" s="555"/>
    </row>
    <row r="4" spans="1:9" ht="15.75" customHeight="1" thickTop="1">
      <c r="A4" s="571" t="s">
        <v>617</v>
      </c>
      <c r="B4" s="572" t="s">
        <v>410</v>
      </c>
      <c r="C4" s="573"/>
      <c r="D4" s="572" t="s">
        <v>540</v>
      </c>
      <c r="E4" s="573"/>
      <c r="F4" s="574" t="s">
        <v>411</v>
      </c>
      <c r="G4" s="929" t="s">
        <v>541</v>
      </c>
      <c r="H4" s="930"/>
      <c r="I4" s="2"/>
    </row>
    <row r="5" spans="1:9" ht="15.75" customHeight="1">
      <c r="A5" s="575"/>
      <c r="B5" s="576" t="s">
        <v>413</v>
      </c>
      <c r="C5" s="577"/>
      <c r="D5" s="576" t="s">
        <v>542</v>
      </c>
      <c r="E5" s="577"/>
      <c r="F5" s="561" t="s">
        <v>414</v>
      </c>
      <c r="G5" s="931"/>
      <c r="H5" s="932"/>
      <c r="I5" s="2"/>
    </row>
    <row r="6" spans="1:13" ht="15.75" customHeight="1">
      <c r="A6" s="571"/>
      <c r="B6" s="579" t="s">
        <v>415</v>
      </c>
      <c r="C6" s="580"/>
      <c r="D6" s="579" t="s">
        <v>543</v>
      </c>
      <c r="E6" s="580"/>
      <c r="F6" s="581" t="s">
        <v>416</v>
      </c>
      <c r="G6" s="939" t="s">
        <v>544</v>
      </c>
      <c r="H6" s="940" t="s">
        <v>545</v>
      </c>
      <c r="I6" s="2"/>
      <c r="L6" s="2"/>
      <c r="M6" s="2"/>
    </row>
    <row r="7" spans="1:9" ht="15.75" customHeight="1">
      <c r="A7" s="582" t="s">
        <v>287</v>
      </c>
      <c r="B7" s="578" t="s">
        <v>546</v>
      </c>
      <c r="C7" s="559" t="s">
        <v>547</v>
      </c>
      <c r="D7" s="578" t="s">
        <v>546</v>
      </c>
      <c r="E7" s="559" t="s">
        <v>547</v>
      </c>
      <c r="F7" s="583" t="s">
        <v>417</v>
      </c>
      <c r="G7" s="935"/>
      <c r="H7" s="931"/>
      <c r="I7" s="2"/>
    </row>
    <row r="8" spans="1:9" ht="15.75" customHeight="1">
      <c r="A8" s="584"/>
      <c r="B8" s="585" t="s">
        <v>548</v>
      </c>
      <c r="C8" s="586" t="s">
        <v>72</v>
      </c>
      <c r="D8" s="585" t="s">
        <v>548</v>
      </c>
      <c r="E8" s="586" t="s">
        <v>72</v>
      </c>
      <c r="F8" s="586" t="s">
        <v>72</v>
      </c>
      <c r="G8" s="586" t="s">
        <v>72</v>
      </c>
      <c r="H8" s="770" t="s">
        <v>72</v>
      </c>
      <c r="I8" s="2"/>
    </row>
    <row r="9" spans="1:9" ht="15.75" customHeight="1">
      <c r="A9" s="561">
        <v>22</v>
      </c>
      <c r="B9" s="587">
        <v>20947</v>
      </c>
      <c r="C9" s="588">
        <v>5618</v>
      </c>
      <c r="D9" s="786" t="s">
        <v>549</v>
      </c>
      <c r="E9" s="786" t="s">
        <v>549</v>
      </c>
      <c r="F9" s="589">
        <v>3995</v>
      </c>
      <c r="G9" s="587">
        <v>5737</v>
      </c>
      <c r="H9" s="587">
        <v>5762</v>
      </c>
      <c r="I9" s="2"/>
    </row>
    <row r="10" spans="1:9" ht="15.75" customHeight="1">
      <c r="A10" s="565">
        <v>23</v>
      </c>
      <c r="B10" s="588">
        <v>16405</v>
      </c>
      <c r="C10" s="588">
        <v>6268</v>
      </c>
      <c r="D10" s="786" t="s">
        <v>549</v>
      </c>
      <c r="E10" s="786" t="s">
        <v>549</v>
      </c>
      <c r="F10" s="588">
        <v>3949</v>
      </c>
      <c r="G10" s="588">
        <v>4632</v>
      </c>
      <c r="H10" s="587">
        <v>5027</v>
      </c>
      <c r="I10" s="2"/>
    </row>
    <row r="11" spans="1:9" ht="15.75" customHeight="1">
      <c r="A11" s="566">
        <v>24</v>
      </c>
      <c r="B11" s="590">
        <v>12070</v>
      </c>
      <c r="C11" s="590">
        <v>5803</v>
      </c>
      <c r="D11" s="590">
        <v>4857</v>
      </c>
      <c r="E11" s="590">
        <v>3</v>
      </c>
      <c r="F11" s="590">
        <v>3891</v>
      </c>
      <c r="G11" s="590">
        <v>1631</v>
      </c>
      <c r="H11" s="591">
        <v>2000</v>
      </c>
      <c r="I11" s="2"/>
    </row>
    <row r="12" spans="1:7" ht="15.75" customHeight="1" thickBot="1">
      <c r="A12" s="592"/>
      <c r="B12" s="570"/>
      <c r="C12" s="570"/>
      <c r="D12" s="570"/>
      <c r="E12" s="570"/>
      <c r="F12" s="570"/>
      <c r="G12" s="570"/>
    </row>
    <row r="13" spans="1:5" ht="15.75" customHeight="1" thickTop="1">
      <c r="A13" s="25" t="s">
        <v>539</v>
      </c>
      <c r="B13" s="877" t="s">
        <v>550</v>
      </c>
      <c r="C13" s="930"/>
      <c r="D13" s="867" t="s">
        <v>412</v>
      </c>
      <c r="E13" s="936" t="s">
        <v>618</v>
      </c>
    </row>
    <row r="14" spans="1:5" ht="15.75" customHeight="1">
      <c r="A14" s="216"/>
      <c r="B14" s="933"/>
      <c r="C14" s="933"/>
      <c r="D14" s="934"/>
      <c r="E14" s="937"/>
    </row>
    <row r="15" spans="1:5" ht="15.75" customHeight="1">
      <c r="A15" s="216"/>
      <c r="B15" s="933"/>
      <c r="C15" s="933"/>
      <c r="D15" s="934"/>
      <c r="E15" s="937"/>
    </row>
    <row r="16" spans="1:5" ht="15.75" customHeight="1">
      <c r="A16" s="41" t="s">
        <v>287</v>
      </c>
      <c r="B16" s="795" t="s">
        <v>546</v>
      </c>
      <c r="C16" s="15" t="s">
        <v>547</v>
      </c>
      <c r="D16" s="935"/>
      <c r="E16" s="938"/>
    </row>
    <row r="17" spans="1:5" ht="15.75" customHeight="1">
      <c r="A17" s="53"/>
      <c r="B17" s="298" t="s">
        <v>548</v>
      </c>
      <c r="C17" s="793" t="s">
        <v>72</v>
      </c>
      <c r="D17" s="793" t="s">
        <v>548</v>
      </c>
      <c r="E17" s="794" t="s">
        <v>548</v>
      </c>
    </row>
    <row r="18" spans="1:5" ht="15.75" customHeight="1">
      <c r="A18" s="53">
        <v>22</v>
      </c>
      <c r="B18" s="787" t="s">
        <v>549</v>
      </c>
      <c r="C18" s="788" t="s">
        <v>549</v>
      </c>
      <c r="D18" s="228">
        <v>23559</v>
      </c>
      <c r="E18" s="226">
        <v>69665</v>
      </c>
    </row>
    <row r="19" spans="1:5" ht="15.75" customHeight="1">
      <c r="A19" s="53">
        <v>23</v>
      </c>
      <c r="B19" s="787" t="s">
        <v>549</v>
      </c>
      <c r="C19" s="788" t="s">
        <v>549</v>
      </c>
      <c r="D19" s="228">
        <v>27287</v>
      </c>
      <c r="E19" s="226">
        <v>70185</v>
      </c>
    </row>
    <row r="20" spans="1:5" ht="15.75" customHeight="1">
      <c r="A20" s="54">
        <v>24</v>
      </c>
      <c r="B20" s="789">
        <v>17230</v>
      </c>
      <c r="C20" s="790">
        <v>206</v>
      </c>
      <c r="D20" s="790">
        <v>22576</v>
      </c>
      <c r="E20" s="234">
        <v>68893</v>
      </c>
    </row>
    <row r="21" spans="1:14" ht="12" customHeight="1">
      <c r="A21" s="10" t="s">
        <v>551</v>
      </c>
      <c r="B21" s="10"/>
      <c r="C21" s="10"/>
      <c r="D21" s="10"/>
      <c r="E21" s="10"/>
      <c r="F21" s="10"/>
      <c r="G21" s="10"/>
      <c r="H21" s="18" t="s">
        <v>552</v>
      </c>
      <c r="I21" s="10"/>
      <c r="J21" s="10"/>
      <c r="K21" s="10"/>
      <c r="L21" s="10"/>
      <c r="M21" s="10"/>
      <c r="N21" s="10"/>
    </row>
    <row r="22" spans="1:14" ht="12" customHeight="1">
      <c r="A22" s="10" t="s">
        <v>553</v>
      </c>
      <c r="B22" s="10"/>
      <c r="C22" s="10"/>
      <c r="D22" s="10"/>
      <c r="E22" s="10"/>
      <c r="F22" s="10"/>
      <c r="G22" s="10"/>
      <c r="H22" s="18" t="s">
        <v>554</v>
      </c>
      <c r="I22" s="10"/>
      <c r="J22" s="10"/>
      <c r="K22" s="10"/>
      <c r="L22" s="10"/>
      <c r="M22" s="10"/>
      <c r="N22" s="10"/>
    </row>
    <row r="23" spans="1:14" ht="12" customHeight="1">
      <c r="A23" s="10" t="s">
        <v>555</v>
      </c>
      <c r="B23" s="10"/>
      <c r="C23" s="10"/>
      <c r="D23" s="10"/>
      <c r="E23" s="10"/>
      <c r="F23" s="10"/>
      <c r="G23" s="10"/>
      <c r="H23" s="18" t="s">
        <v>556</v>
      </c>
      <c r="I23" s="10"/>
      <c r="J23" s="10"/>
      <c r="K23" s="10"/>
      <c r="L23" s="10"/>
      <c r="M23" s="10"/>
      <c r="N23" s="10"/>
    </row>
  </sheetData>
  <sheetProtection/>
  <mergeCells count="6">
    <mergeCell ref="G4:H5"/>
    <mergeCell ref="B13:C15"/>
    <mergeCell ref="D13:D16"/>
    <mergeCell ref="E13:E16"/>
    <mergeCell ref="G6:G7"/>
    <mergeCell ref="H6:H7"/>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dimension ref="A1:F11"/>
  <sheetViews>
    <sheetView zoomScalePageLayoutView="0" workbookViewId="0" topLeftCell="A1">
      <selection activeCell="A2" sqref="A2"/>
    </sheetView>
  </sheetViews>
  <sheetFormatPr defaultColWidth="8.796875" defaultRowHeight="13.5" customHeight="1"/>
  <cols>
    <col min="1" max="1" width="17.59765625" style="24" customWidth="1"/>
    <col min="2" max="5" width="17.3984375" style="24" customWidth="1"/>
    <col min="6" max="6" width="9.09765625" style="24" customWidth="1"/>
    <col min="7" max="16384" width="9" style="24" customWidth="1"/>
  </cols>
  <sheetData>
    <row r="1" spans="1:5" ht="15" customHeight="1">
      <c r="A1" s="796" t="s">
        <v>418</v>
      </c>
      <c r="B1" s="593"/>
      <c r="C1" s="593"/>
      <c r="D1" s="593"/>
      <c r="E1" s="593"/>
    </row>
    <row r="2" spans="1:5" ht="9.75" customHeight="1" thickBot="1">
      <c r="A2" s="594"/>
      <c r="B2" s="595"/>
      <c r="C2" s="595"/>
      <c r="D2" s="595"/>
      <c r="E2" s="595"/>
    </row>
    <row r="3" spans="1:5" ht="16.5" customHeight="1" thickTop="1">
      <c r="A3" s="596" t="s">
        <v>444</v>
      </c>
      <c r="B3" s="941" t="s">
        <v>419</v>
      </c>
      <c r="C3" s="860" t="s">
        <v>445</v>
      </c>
      <c r="D3" s="860" t="s">
        <v>446</v>
      </c>
      <c r="E3" s="944" t="s">
        <v>447</v>
      </c>
    </row>
    <row r="4" spans="1:5" ht="16.5" customHeight="1">
      <c r="A4" s="597" t="s">
        <v>448</v>
      </c>
      <c r="B4" s="942"/>
      <c r="C4" s="943"/>
      <c r="D4" s="943"/>
      <c r="E4" s="923"/>
    </row>
    <row r="5" spans="1:5" ht="16.5" customHeight="1">
      <c r="A5" s="598">
        <v>22</v>
      </c>
      <c r="B5" s="599">
        <v>35</v>
      </c>
      <c r="C5" s="599">
        <v>5635</v>
      </c>
      <c r="D5" s="599">
        <v>68935</v>
      </c>
      <c r="E5" s="600">
        <v>1329</v>
      </c>
    </row>
    <row r="6" spans="1:5" ht="16.5" customHeight="1">
      <c r="A6" s="598">
        <v>23</v>
      </c>
      <c r="B6" s="599">
        <v>19</v>
      </c>
      <c r="C6" s="599">
        <v>5440</v>
      </c>
      <c r="D6" s="599">
        <v>67701</v>
      </c>
      <c r="E6" s="600">
        <v>938</v>
      </c>
    </row>
    <row r="7" spans="1:5" ht="16.5" customHeight="1">
      <c r="A7" s="601">
        <v>24</v>
      </c>
      <c r="B7" s="602">
        <v>51</v>
      </c>
      <c r="C7" s="602">
        <v>5365</v>
      </c>
      <c r="D7" s="602">
        <v>69013</v>
      </c>
      <c r="E7" s="603">
        <v>1338</v>
      </c>
    </row>
    <row r="8" spans="1:5" ht="8.25" customHeight="1">
      <c r="A8" s="601"/>
      <c r="B8" s="602"/>
      <c r="C8" s="602"/>
      <c r="D8" s="602"/>
      <c r="E8" s="603"/>
    </row>
    <row r="9" spans="1:6" ht="16.5" customHeight="1">
      <c r="A9" s="604" t="s">
        <v>420</v>
      </c>
      <c r="B9" s="605">
        <v>0</v>
      </c>
      <c r="C9" s="599">
        <v>5365</v>
      </c>
      <c r="D9" s="599">
        <v>68038</v>
      </c>
      <c r="E9" s="606">
        <v>0</v>
      </c>
      <c r="F9" s="2"/>
    </row>
    <row r="10" spans="1:5" ht="16.5" customHeight="1">
      <c r="A10" s="607" t="s">
        <v>421</v>
      </c>
      <c r="B10" s="608">
        <v>51</v>
      </c>
      <c r="C10" s="609">
        <v>0</v>
      </c>
      <c r="D10" s="608">
        <v>975</v>
      </c>
      <c r="E10" s="610">
        <v>1338</v>
      </c>
    </row>
    <row r="11" spans="1:5" ht="12" customHeight="1">
      <c r="A11" s="611" t="s">
        <v>443</v>
      </c>
      <c r="B11" s="612"/>
      <c r="C11" s="612"/>
      <c r="D11" s="613"/>
      <c r="E11" s="614" t="s">
        <v>390</v>
      </c>
    </row>
  </sheetData>
  <sheetProtection/>
  <mergeCells count="4">
    <mergeCell ref="B3:B4"/>
    <mergeCell ref="C3:C4"/>
    <mergeCell ref="D3:D4"/>
    <mergeCell ref="E3:E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dimension ref="A1:E15"/>
  <sheetViews>
    <sheetView zoomScalePageLayoutView="0" workbookViewId="0" topLeftCell="A1">
      <selection activeCell="A2" sqref="A2"/>
    </sheetView>
  </sheetViews>
  <sheetFormatPr defaultColWidth="8.796875" defaultRowHeight="13.5" customHeight="1"/>
  <cols>
    <col min="1" max="1" width="17.59765625" style="24" customWidth="1"/>
    <col min="2" max="5" width="17.3984375" style="24" customWidth="1"/>
    <col min="6" max="16384" width="9" style="24" customWidth="1"/>
  </cols>
  <sheetData>
    <row r="1" spans="1:5" ht="15" customHeight="1">
      <c r="A1" s="797" t="s">
        <v>422</v>
      </c>
      <c r="B1" s="616"/>
      <c r="C1" s="616"/>
      <c r="D1" s="616"/>
      <c r="E1" s="616"/>
    </row>
    <row r="2" spans="1:5" ht="9.75" customHeight="1" thickBot="1">
      <c r="A2" s="617"/>
      <c r="B2" s="618"/>
      <c r="C2" s="618"/>
      <c r="D2" s="618"/>
      <c r="E2" s="618"/>
    </row>
    <row r="3" spans="1:5" ht="16.5" customHeight="1" thickTop="1">
      <c r="A3" s="619" t="s">
        <v>617</v>
      </c>
      <c r="B3" s="945" t="s">
        <v>449</v>
      </c>
      <c r="C3" s="620" t="s">
        <v>423</v>
      </c>
      <c r="D3" s="620"/>
      <c r="E3" s="620"/>
    </row>
    <row r="4" spans="1:5" ht="16.5" customHeight="1">
      <c r="A4" s="621" t="s">
        <v>557</v>
      </c>
      <c r="B4" s="946"/>
      <c r="C4" s="622" t="s">
        <v>424</v>
      </c>
      <c r="D4" s="622" t="s">
        <v>425</v>
      </c>
      <c r="E4" s="623" t="s">
        <v>426</v>
      </c>
    </row>
    <row r="5" spans="1:5" s="21" customFormat="1" ht="16.5" customHeight="1">
      <c r="A5" s="624">
        <v>22</v>
      </c>
      <c r="B5" s="627">
        <v>446</v>
      </c>
      <c r="C5" s="625">
        <v>578</v>
      </c>
      <c r="D5" s="625">
        <v>576</v>
      </c>
      <c r="E5" s="626">
        <v>58991591</v>
      </c>
    </row>
    <row r="6" spans="1:5" s="21" customFormat="1" ht="16.5" customHeight="1">
      <c r="A6" s="624">
        <v>23</v>
      </c>
      <c r="B6" s="627">
        <v>462</v>
      </c>
      <c r="C6" s="625">
        <v>494</v>
      </c>
      <c r="D6" s="625">
        <v>492</v>
      </c>
      <c r="E6" s="628">
        <v>59621584</v>
      </c>
    </row>
    <row r="7" spans="1:5" s="21" customFormat="1" ht="16.5" customHeight="1">
      <c r="A7" s="629">
        <v>24</v>
      </c>
      <c r="B7" s="630">
        <v>440</v>
      </c>
      <c r="C7" s="631">
        <v>411</v>
      </c>
      <c r="D7" s="631">
        <v>408</v>
      </c>
      <c r="E7" s="632">
        <v>55056287</v>
      </c>
    </row>
    <row r="8" spans="1:5" s="10" customFormat="1" ht="12" customHeight="1">
      <c r="A8" s="611" t="s">
        <v>443</v>
      </c>
      <c r="B8" s="633"/>
      <c r="C8" s="633"/>
      <c r="D8" s="633"/>
      <c r="E8" s="773" t="s">
        <v>527</v>
      </c>
    </row>
    <row r="9" spans="1:5" s="10" customFormat="1" ht="13.5" customHeight="1">
      <c r="A9" s="633"/>
      <c r="B9" s="633"/>
      <c r="D9" s="633"/>
      <c r="E9" s="774" t="s">
        <v>558</v>
      </c>
    </row>
    <row r="10" spans="1:5" s="10" customFormat="1" ht="13.5" customHeight="1">
      <c r="A10" s="633"/>
      <c r="B10" s="633"/>
      <c r="C10" s="633"/>
      <c r="D10" s="633"/>
      <c r="E10" s="633"/>
    </row>
    <row r="11" spans="1:5" s="10" customFormat="1" ht="13.5" customHeight="1">
      <c r="A11" s="633"/>
      <c r="B11" s="633"/>
      <c r="C11" s="633"/>
      <c r="D11" s="633"/>
      <c r="E11" s="633"/>
    </row>
    <row r="12" spans="1:5" ht="13.5" customHeight="1">
      <c r="A12" s="615"/>
      <c r="B12" s="615"/>
      <c r="C12" s="615"/>
      <c r="D12" s="615"/>
      <c r="E12" s="615"/>
    </row>
    <row r="13" spans="1:5" ht="13.5" customHeight="1">
      <c r="A13" s="615"/>
      <c r="B13" s="615"/>
      <c r="C13" s="615"/>
      <c r="D13" s="615"/>
      <c r="E13" s="615"/>
    </row>
    <row r="14" spans="1:5" ht="13.5" customHeight="1">
      <c r="A14" s="615"/>
      <c r="B14" s="615"/>
      <c r="C14" s="615"/>
      <c r="D14" s="615"/>
      <c r="E14" s="615"/>
    </row>
    <row r="15" spans="1:5" ht="13.5" customHeight="1">
      <c r="A15" s="140"/>
      <c r="B15" s="140"/>
      <c r="C15" s="140"/>
      <c r="D15" s="140"/>
      <c r="E15" s="140"/>
    </row>
  </sheetData>
  <sheetProtection/>
  <mergeCells count="1">
    <mergeCell ref="B3:B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7.xml><?xml version="1.0" encoding="utf-8"?>
<worksheet xmlns="http://schemas.openxmlformats.org/spreadsheetml/2006/main" xmlns:r="http://schemas.openxmlformats.org/officeDocument/2006/relationships">
  <dimension ref="A1:K216"/>
  <sheetViews>
    <sheetView zoomScalePageLayoutView="0" workbookViewId="0" topLeftCell="A1">
      <selection activeCell="A2" sqref="A2"/>
    </sheetView>
  </sheetViews>
  <sheetFormatPr defaultColWidth="8.796875" defaultRowHeight="13.5" customHeight="1"/>
  <cols>
    <col min="1" max="1" width="9.3984375" style="2" customWidth="1"/>
    <col min="2" max="3" width="8.5" style="24" customWidth="1"/>
    <col min="4" max="5" width="8.59765625" style="24" customWidth="1"/>
    <col min="6" max="7" width="8.5" style="24" customWidth="1"/>
    <col min="8" max="9" width="8.59765625" style="24" customWidth="1"/>
    <col min="10" max="10" width="9.09765625" style="24" customWidth="1"/>
    <col min="11" max="16384" width="9" style="24" customWidth="1"/>
  </cols>
  <sheetData>
    <row r="1" spans="1:10" ht="15" customHeight="1">
      <c r="A1" s="392" t="s">
        <v>619</v>
      </c>
      <c r="B1" s="391"/>
      <c r="C1" s="391"/>
      <c r="D1" s="391"/>
      <c r="E1" s="391"/>
      <c r="F1" s="390"/>
      <c r="G1" s="390"/>
      <c r="H1" s="390"/>
      <c r="I1" s="390"/>
      <c r="J1" s="390"/>
    </row>
    <row r="2" spans="1:10" ht="4.5" customHeight="1">
      <c r="A2" s="392"/>
      <c r="B2" s="391"/>
      <c r="C2" s="391"/>
      <c r="D2" s="391"/>
      <c r="E2" s="391"/>
      <c r="F2" s="390"/>
      <c r="G2" s="390"/>
      <c r="H2" s="390"/>
      <c r="I2" s="390"/>
      <c r="J2" s="390"/>
    </row>
    <row r="3" spans="1:10" ht="15" customHeight="1" thickBot="1">
      <c r="A3" s="393" t="s">
        <v>372</v>
      </c>
      <c r="B3" s="394"/>
      <c r="C3" s="394"/>
      <c r="D3" s="394"/>
      <c r="E3" s="394"/>
      <c r="F3" s="391"/>
      <c r="G3" s="391"/>
      <c r="H3" s="391"/>
      <c r="I3" s="391"/>
      <c r="J3" s="391"/>
    </row>
    <row r="4" spans="1:10" ht="15" customHeight="1" thickTop="1">
      <c r="A4" s="395" t="s">
        <v>373</v>
      </c>
      <c r="B4" s="948" t="s">
        <v>94</v>
      </c>
      <c r="C4" s="948" t="s">
        <v>308</v>
      </c>
      <c r="D4" s="948" t="s">
        <v>309</v>
      </c>
      <c r="E4" s="948" t="s">
        <v>0</v>
      </c>
      <c r="F4" s="396" t="s">
        <v>310</v>
      </c>
      <c r="G4" s="397"/>
      <c r="H4" s="397"/>
      <c r="I4" s="397"/>
      <c r="J4" s="397"/>
    </row>
    <row r="5" spans="1:10" ht="15" customHeight="1">
      <c r="A5" s="398" t="s">
        <v>374</v>
      </c>
      <c r="B5" s="949"/>
      <c r="C5" s="949"/>
      <c r="D5" s="949"/>
      <c r="E5" s="949"/>
      <c r="F5" s="400" t="s">
        <v>308</v>
      </c>
      <c r="G5" s="401" t="s">
        <v>311</v>
      </c>
      <c r="H5" s="401" t="s">
        <v>312</v>
      </c>
      <c r="I5" s="402" t="s">
        <v>313</v>
      </c>
      <c r="J5" s="403" t="s">
        <v>623</v>
      </c>
    </row>
    <row r="6" spans="1:11" s="21" customFormat="1" ht="16.5" customHeight="1">
      <c r="A6" s="404">
        <v>22</v>
      </c>
      <c r="B6" s="405">
        <v>2759</v>
      </c>
      <c r="C6" s="405">
        <v>1521</v>
      </c>
      <c r="D6" s="406">
        <v>1238</v>
      </c>
      <c r="E6" s="407" t="s">
        <v>14</v>
      </c>
      <c r="F6" s="408">
        <v>698</v>
      </c>
      <c r="G6" s="405">
        <v>10</v>
      </c>
      <c r="H6" s="409" t="s">
        <v>14</v>
      </c>
      <c r="I6" s="405">
        <v>162</v>
      </c>
      <c r="J6" s="406">
        <v>368</v>
      </c>
      <c r="K6" s="410"/>
    </row>
    <row r="7" spans="1:11" s="21" customFormat="1" ht="16.5" customHeight="1">
      <c r="A7" s="404">
        <v>23</v>
      </c>
      <c r="B7" s="411">
        <v>1376</v>
      </c>
      <c r="C7" s="411">
        <v>782</v>
      </c>
      <c r="D7" s="411">
        <v>593</v>
      </c>
      <c r="E7" s="412">
        <v>1</v>
      </c>
      <c r="F7" s="408">
        <v>286</v>
      </c>
      <c r="G7" s="411">
        <v>3</v>
      </c>
      <c r="H7" s="413" t="s">
        <v>375</v>
      </c>
      <c r="I7" s="411">
        <v>98</v>
      </c>
      <c r="J7" s="414">
        <v>206</v>
      </c>
      <c r="K7" s="410"/>
    </row>
    <row r="8" spans="1:11" s="21" customFormat="1" ht="16.5" customHeight="1">
      <c r="A8" s="415">
        <v>24</v>
      </c>
      <c r="B8" s="416">
        <v>1419</v>
      </c>
      <c r="C8" s="416">
        <v>848</v>
      </c>
      <c r="D8" s="416">
        <v>571</v>
      </c>
      <c r="E8" s="417" t="s">
        <v>375</v>
      </c>
      <c r="F8" s="418">
        <v>443</v>
      </c>
      <c r="G8" s="416">
        <v>0</v>
      </c>
      <c r="H8" s="419" t="s">
        <v>375</v>
      </c>
      <c r="I8" s="416">
        <v>61</v>
      </c>
      <c r="J8" s="420">
        <v>67</v>
      </c>
      <c r="K8" s="410"/>
    </row>
    <row r="9" spans="1:10" ht="12" customHeight="1">
      <c r="A9" s="421"/>
      <c r="B9" s="422"/>
      <c r="C9" s="422"/>
      <c r="D9" s="422"/>
      <c r="E9" s="422"/>
      <c r="F9" s="394"/>
      <c r="G9" s="394"/>
      <c r="H9" s="394"/>
      <c r="I9" s="394"/>
      <c r="J9" s="423" t="s">
        <v>1</v>
      </c>
    </row>
    <row r="10" spans="1:10" ht="12" customHeight="1">
      <c r="A10" s="422"/>
      <c r="B10" s="424"/>
      <c r="D10" s="424"/>
      <c r="E10" s="424"/>
      <c r="F10" s="424"/>
      <c r="G10" s="424"/>
      <c r="H10" s="424"/>
      <c r="I10" s="424"/>
      <c r="J10" s="425" t="s">
        <v>376</v>
      </c>
    </row>
    <row r="11" spans="1:10" s="21" customFormat="1" ht="16.5" customHeight="1">
      <c r="A11" s="426"/>
      <c r="B11" s="427"/>
      <c r="D11" s="427"/>
      <c r="E11" s="427"/>
      <c r="F11" s="427"/>
      <c r="G11" s="427"/>
      <c r="H11" s="427"/>
      <c r="I11" s="427"/>
      <c r="J11" s="423"/>
    </row>
    <row r="12" spans="1:10" ht="15" customHeight="1" thickBot="1">
      <c r="A12" s="393" t="s">
        <v>315</v>
      </c>
      <c r="B12" s="394"/>
      <c r="C12" s="394"/>
      <c r="D12" s="394"/>
      <c r="E12" s="394"/>
      <c r="F12" s="394"/>
      <c r="G12" s="391"/>
      <c r="H12" s="391"/>
      <c r="I12" s="391"/>
      <c r="J12" s="391"/>
    </row>
    <row r="13" spans="1:10" ht="16.5" customHeight="1" thickTop="1">
      <c r="A13" s="428" t="s">
        <v>377</v>
      </c>
      <c r="B13" s="948" t="s">
        <v>94</v>
      </c>
      <c r="C13" s="948" t="s">
        <v>308</v>
      </c>
      <c r="D13" s="948" t="s">
        <v>378</v>
      </c>
      <c r="E13" s="950" t="s">
        <v>309</v>
      </c>
      <c r="F13" s="396" t="s">
        <v>310</v>
      </c>
      <c r="G13" s="397"/>
      <c r="H13" s="397"/>
      <c r="I13" s="397"/>
      <c r="J13" s="397"/>
    </row>
    <row r="14" spans="1:10" ht="16.5" customHeight="1">
      <c r="A14" s="398" t="s">
        <v>379</v>
      </c>
      <c r="B14" s="949"/>
      <c r="C14" s="949"/>
      <c r="D14" s="949"/>
      <c r="E14" s="951"/>
      <c r="F14" s="400" t="s">
        <v>308</v>
      </c>
      <c r="G14" s="401" t="s">
        <v>311</v>
      </c>
      <c r="H14" s="401" t="s">
        <v>312</v>
      </c>
      <c r="I14" s="402" t="s">
        <v>313</v>
      </c>
      <c r="J14" s="403" t="s">
        <v>624</v>
      </c>
    </row>
    <row r="15" spans="1:10" ht="16.5" customHeight="1">
      <c r="A15" s="404">
        <v>22</v>
      </c>
      <c r="B15" s="405">
        <v>16994</v>
      </c>
      <c r="C15" s="409">
        <v>15841</v>
      </c>
      <c r="D15" s="409">
        <v>12</v>
      </c>
      <c r="E15" s="429">
        <v>1141</v>
      </c>
      <c r="F15" s="430">
        <v>93</v>
      </c>
      <c r="G15" s="409">
        <v>24</v>
      </c>
      <c r="H15" s="409" t="s">
        <v>380</v>
      </c>
      <c r="I15" s="409">
        <v>194</v>
      </c>
      <c r="J15" s="412">
        <v>830</v>
      </c>
    </row>
    <row r="16" spans="1:10" ht="16.5" customHeight="1">
      <c r="A16" s="404">
        <v>23</v>
      </c>
      <c r="B16" s="405">
        <v>18264</v>
      </c>
      <c r="C16" s="409">
        <v>16949</v>
      </c>
      <c r="D16" s="409">
        <v>20</v>
      </c>
      <c r="E16" s="429">
        <v>1295</v>
      </c>
      <c r="F16" s="430">
        <v>171</v>
      </c>
      <c r="G16" s="409">
        <v>24</v>
      </c>
      <c r="H16" s="409" t="s">
        <v>380</v>
      </c>
      <c r="I16" s="409">
        <v>260</v>
      </c>
      <c r="J16" s="412">
        <v>840</v>
      </c>
    </row>
    <row r="17" spans="1:10" ht="16.5" customHeight="1">
      <c r="A17" s="431">
        <v>24</v>
      </c>
      <c r="B17" s="432">
        <v>20701</v>
      </c>
      <c r="C17" s="433">
        <v>19203</v>
      </c>
      <c r="D17" s="433">
        <v>8</v>
      </c>
      <c r="E17" s="434">
        <v>1490</v>
      </c>
      <c r="F17" s="435">
        <v>127</v>
      </c>
      <c r="G17" s="433">
        <v>28</v>
      </c>
      <c r="H17" s="433" t="s">
        <v>380</v>
      </c>
      <c r="I17" s="433">
        <v>267</v>
      </c>
      <c r="J17" s="436">
        <v>1068</v>
      </c>
    </row>
    <row r="18" spans="1:10" ht="16.5" customHeight="1">
      <c r="A18" s="814" t="s">
        <v>381</v>
      </c>
      <c r="B18" s="437">
        <v>19459</v>
      </c>
      <c r="C18" s="413">
        <v>18046</v>
      </c>
      <c r="D18" s="409">
        <v>6</v>
      </c>
      <c r="E18" s="429">
        <v>1407</v>
      </c>
      <c r="F18" s="430">
        <v>111</v>
      </c>
      <c r="G18" s="412">
        <v>24</v>
      </c>
      <c r="H18" s="412" t="s">
        <v>382</v>
      </c>
      <c r="I18" s="412">
        <v>248</v>
      </c>
      <c r="J18" s="412">
        <v>1024</v>
      </c>
    </row>
    <row r="19" spans="1:10" ht="16.5" customHeight="1">
      <c r="A19" s="438" t="s">
        <v>383</v>
      </c>
      <c r="B19" s="439">
        <v>1242</v>
      </c>
      <c r="C19" s="440">
        <v>1157</v>
      </c>
      <c r="D19" s="441">
        <v>2</v>
      </c>
      <c r="E19" s="439">
        <v>83</v>
      </c>
      <c r="F19" s="442">
        <v>16</v>
      </c>
      <c r="G19" s="443">
        <v>4</v>
      </c>
      <c r="H19" s="443" t="s">
        <v>375</v>
      </c>
      <c r="I19" s="443">
        <v>19</v>
      </c>
      <c r="J19" s="443">
        <v>44</v>
      </c>
    </row>
    <row r="20" spans="1:10" ht="12" customHeight="1">
      <c r="A20" s="456" t="s">
        <v>392</v>
      </c>
      <c r="B20" s="391"/>
      <c r="C20" s="391"/>
      <c r="D20" s="391"/>
      <c r="E20" s="391"/>
      <c r="F20" s="391"/>
      <c r="G20" s="390"/>
      <c r="H20" s="390"/>
      <c r="I20" s="390"/>
      <c r="J20" s="423" t="s">
        <v>1</v>
      </c>
    </row>
    <row r="21" spans="1:10" ht="12" customHeight="1">
      <c r="A21" s="391"/>
      <c r="B21" s="947" t="s">
        <v>384</v>
      </c>
      <c r="C21" s="947"/>
      <c r="D21" s="947"/>
      <c r="E21" s="947"/>
      <c r="F21" s="947"/>
      <c r="G21" s="947"/>
      <c r="H21" s="947"/>
      <c r="I21" s="947"/>
      <c r="J21" s="947"/>
    </row>
    <row r="52" ht="13.5" customHeight="1">
      <c r="A52" s="24"/>
    </row>
    <row r="53" ht="13.5" customHeight="1">
      <c r="A53" s="24"/>
    </row>
    <row r="54" ht="13.5" customHeight="1">
      <c r="A54" s="24"/>
    </row>
    <row r="55" ht="13.5" customHeight="1">
      <c r="A55" s="24"/>
    </row>
    <row r="56" ht="13.5" customHeight="1">
      <c r="A56" s="24"/>
    </row>
    <row r="57" ht="13.5" customHeight="1">
      <c r="A57" s="24"/>
    </row>
    <row r="58" ht="13.5" customHeight="1">
      <c r="A58" s="24"/>
    </row>
    <row r="59" ht="13.5" customHeight="1">
      <c r="A59" s="24"/>
    </row>
    <row r="60" ht="13.5" customHeight="1">
      <c r="A60" s="24"/>
    </row>
    <row r="61" ht="13.5" customHeight="1">
      <c r="A61" s="24"/>
    </row>
    <row r="62" ht="13.5" customHeight="1">
      <c r="A62" s="24"/>
    </row>
    <row r="63" ht="13.5" customHeight="1">
      <c r="A63" s="24"/>
    </row>
    <row r="64" ht="13.5" customHeight="1">
      <c r="A64" s="24"/>
    </row>
    <row r="65" ht="13.5" customHeight="1">
      <c r="A65" s="24"/>
    </row>
    <row r="66" ht="13.5" customHeight="1">
      <c r="A66" s="24"/>
    </row>
    <row r="67" ht="13.5" customHeight="1">
      <c r="A67" s="24"/>
    </row>
    <row r="68" ht="13.5" customHeight="1">
      <c r="A68" s="24"/>
    </row>
    <row r="69" ht="13.5" customHeight="1">
      <c r="A69" s="24"/>
    </row>
    <row r="70" ht="13.5" customHeight="1">
      <c r="A70" s="24"/>
    </row>
    <row r="71" ht="13.5" customHeight="1">
      <c r="A71" s="24"/>
    </row>
    <row r="72" ht="13.5" customHeight="1">
      <c r="A72" s="24"/>
    </row>
    <row r="73" ht="13.5" customHeight="1">
      <c r="A73" s="24"/>
    </row>
    <row r="74" ht="13.5" customHeight="1">
      <c r="A74" s="24"/>
    </row>
    <row r="75" ht="13.5" customHeight="1">
      <c r="A75" s="24"/>
    </row>
    <row r="76" ht="13.5" customHeight="1">
      <c r="A76" s="24"/>
    </row>
    <row r="77" ht="13.5" customHeight="1">
      <c r="A77" s="24"/>
    </row>
    <row r="78" ht="13.5" customHeight="1">
      <c r="A78" s="24"/>
    </row>
    <row r="79" ht="13.5" customHeight="1">
      <c r="A79" s="24"/>
    </row>
    <row r="80" ht="13.5" customHeight="1">
      <c r="A80" s="24"/>
    </row>
    <row r="81" ht="13.5" customHeight="1">
      <c r="A81" s="24"/>
    </row>
    <row r="82" ht="13.5" customHeight="1">
      <c r="A82" s="24"/>
    </row>
    <row r="83" ht="13.5" customHeight="1">
      <c r="A83" s="24"/>
    </row>
    <row r="84" ht="13.5" customHeight="1">
      <c r="A84" s="24"/>
    </row>
    <row r="85" ht="13.5" customHeight="1">
      <c r="A85" s="24"/>
    </row>
    <row r="86" ht="13.5" customHeight="1">
      <c r="A86" s="24"/>
    </row>
    <row r="87" ht="13.5" customHeight="1">
      <c r="A87" s="24"/>
    </row>
    <row r="88" ht="13.5" customHeight="1">
      <c r="A88" s="24"/>
    </row>
    <row r="89" ht="13.5" customHeight="1">
      <c r="A89" s="24"/>
    </row>
    <row r="90" ht="13.5" customHeight="1">
      <c r="A90" s="24"/>
    </row>
    <row r="91" ht="13.5" customHeight="1">
      <c r="A91" s="24"/>
    </row>
    <row r="92" ht="13.5" customHeight="1">
      <c r="A92" s="24"/>
    </row>
    <row r="93" ht="13.5" customHeight="1">
      <c r="A93" s="24"/>
    </row>
    <row r="94" ht="13.5" customHeight="1">
      <c r="A94" s="24"/>
    </row>
    <row r="95" ht="13.5" customHeight="1">
      <c r="A95" s="24"/>
    </row>
    <row r="96" ht="13.5" customHeight="1">
      <c r="A96" s="24"/>
    </row>
    <row r="97" ht="13.5" customHeight="1">
      <c r="A97" s="24"/>
    </row>
    <row r="98" ht="13.5" customHeight="1">
      <c r="A98" s="24"/>
    </row>
    <row r="99" ht="13.5" customHeight="1">
      <c r="A99" s="24"/>
    </row>
    <row r="100" ht="13.5" customHeight="1">
      <c r="A100" s="24"/>
    </row>
    <row r="101" ht="13.5" customHeight="1">
      <c r="A101" s="24"/>
    </row>
    <row r="102" ht="13.5" customHeight="1">
      <c r="A102" s="24"/>
    </row>
    <row r="103" ht="13.5" customHeight="1">
      <c r="A103" s="24"/>
    </row>
    <row r="104" ht="13.5" customHeight="1">
      <c r="A104" s="24"/>
    </row>
    <row r="105" ht="13.5" customHeight="1">
      <c r="A105" s="24"/>
    </row>
    <row r="106" ht="13.5" customHeight="1">
      <c r="A106" s="24"/>
    </row>
    <row r="107" ht="13.5" customHeight="1">
      <c r="A107" s="24"/>
    </row>
    <row r="108" ht="13.5" customHeight="1">
      <c r="A108" s="24"/>
    </row>
    <row r="109" ht="13.5" customHeight="1">
      <c r="A109" s="24"/>
    </row>
    <row r="110" ht="13.5" customHeight="1">
      <c r="A110" s="24"/>
    </row>
    <row r="111" ht="13.5" customHeight="1">
      <c r="A111" s="24"/>
    </row>
    <row r="112" ht="13.5" customHeight="1">
      <c r="A112" s="24"/>
    </row>
    <row r="113" ht="13.5" customHeight="1">
      <c r="A113" s="24"/>
    </row>
    <row r="114" ht="13.5" customHeight="1">
      <c r="A114" s="24"/>
    </row>
    <row r="115" ht="13.5" customHeight="1">
      <c r="A115" s="24"/>
    </row>
    <row r="116" ht="13.5" customHeight="1">
      <c r="A116" s="24"/>
    </row>
    <row r="117" ht="13.5" customHeight="1">
      <c r="A117" s="24"/>
    </row>
    <row r="118" ht="13.5" customHeight="1">
      <c r="A118" s="24"/>
    </row>
    <row r="119" ht="13.5" customHeight="1">
      <c r="A119" s="24"/>
    </row>
    <row r="120" ht="13.5" customHeight="1">
      <c r="A120" s="24"/>
    </row>
    <row r="121" ht="13.5" customHeight="1">
      <c r="A121" s="24"/>
    </row>
    <row r="122" ht="13.5" customHeight="1">
      <c r="A122" s="24"/>
    </row>
    <row r="123" ht="13.5" customHeight="1">
      <c r="A123" s="24"/>
    </row>
    <row r="124" ht="13.5" customHeight="1">
      <c r="A124" s="24"/>
    </row>
    <row r="125" ht="13.5" customHeight="1">
      <c r="A125" s="24"/>
    </row>
    <row r="126" ht="13.5" customHeight="1">
      <c r="A126" s="24"/>
    </row>
    <row r="127" ht="13.5" customHeight="1">
      <c r="A127" s="24"/>
    </row>
    <row r="128" ht="13.5" customHeight="1">
      <c r="A128" s="24"/>
    </row>
    <row r="129" ht="13.5" customHeight="1">
      <c r="A129" s="24"/>
    </row>
    <row r="130" ht="13.5" customHeight="1">
      <c r="A130" s="24"/>
    </row>
    <row r="131" ht="13.5" customHeight="1">
      <c r="A131" s="24"/>
    </row>
    <row r="132" ht="13.5" customHeight="1">
      <c r="A132" s="24"/>
    </row>
    <row r="133" ht="13.5" customHeight="1">
      <c r="A133" s="24"/>
    </row>
    <row r="134" ht="13.5" customHeight="1">
      <c r="A134" s="24"/>
    </row>
    <row r="135" ht="13.5" customHeight="1">
      <c r="A135" s="24"/>
    </row>
    <row r="136" ht="13.5" customHeight="1">
      <c r="A136" s="24"/>
    </row>
    <row r="137" ht="13.5" customHeight="1">
      <c r="A137" s="24"/>
    </row>
    <row r="138" ht="13.5" customHeight="1">
      <c r="A138" s="24"/>
    </row>
    <row r="139" ht="13.5" customHeight="1">
      <c r="A139" s="24"/>
    </row>
    <row r="140" ht="13.5" customHeight="1">
      <c r="A140" s="24"/>
    </row>
    <row r="141" ht="13.5" customHeight="1">
      <c r="A141" s="24"/>
    </row>
    <row r="142" ht="13.5" customHeight="1">
      <c r="A142" s="24"/>
    </row>
    <row r="143" ht="13.5" customHeight="1">
      <c r="A143" s="24"/>
    </row>
    <row r="144" ht="13.5" customHeight="1">
      <c r="A144" s="24"/>
    </row>
    <row r="145" ht="13.5" customHeight="1">
      <c r="A145" s="24"/>
    </row>
    <row r="146" ht="13.5" customHeight="1">
      <c r="A146" s="24"/>
    </row>
    <row r="147" ht="13.5" customHeight="1">
      <c r="A147" s="24"/>
    </row>
    <row r="148" ht="13.5" customHeight="1">
      <c r="A148" s="24"/>
    </row>
    <row r="149" ht="13.5" customHeight="1">
      <c r="A149" s="24"/>
    </row>
    <row r="150" ht="13.5" customHeight="1">
      <c r="A150" s="24"/>
    </row>
    <row r="151" ht="13.5" customHeight="1">
      <c r="A151" s="24"/>
    </row>
    <row r="152" ht="13.5" customHeight="1">
      <c r="A152" s="24"/>
    </row>
    <row r="153" ht="13.5" customHeight="1">
      <c r="A153" s="24"/>
    </row>
    <row r="154" ht="13.5" customHeight="1">
      <c r="A154" s="24"/>
    </row>
    <row r="155" ht="13.5" customHeight="1">
      <c r="A155" s="24"/>
    </row>
    <row r="156" ht="13.5" customHeight="1">
      <c r="A156" s="24"/>
    </row>
    <row r="157" ht="13.5" customHeight="1">
      <c r="A157" s="24"/>
    </row>
    <row r="158" ht="13.5" customHeight="1">
      <c r="A158" s="24"/>
    </row>
    <row r="159" ht="13.5" customHeight="1">
      <c r="A159" s="24"/>
    </row>
    <row r="160" ht="13.5" customHeight="1">
      <c r="A160" s="24"/>
    </row>
    <row r="161" ht="13.5" customHeight="1">
      <c r="A161" s="24"/>
    </row>
    <row r="162" ht="13.5" customHeight="1">
      <c r="A162" s="24"/>
    </row>
    <row r="163" ht="13.5" customHeight="1">
      <c r="A163" s="24"/>
    </row>
    <row r="164" ht="13.5" customHeight="1">
      <c r="A164" s="24"/>
    </row>
    <row r="165" ht="13.5" customHeight="1">
      <c r="A165" s="24"/>
    </row>
    <row r="166" ht="13.5" customHeight="1">
      <c r="A166" s="24"/>
    </row>
    <row r="167" ht="13.5" customHeight="1">
      <c r="A167" s="24"/>
    </row>
    <row r="168" ht="13.5" customHeight="1">
      <c r="A168" s="24"/>
    </row>
    <row r="169" ht="13.5" customHeight="1">
      <c r="A169" s="24"/>
    </row>
    <row r="170" ht="13.5" customHeight="1">
      <c r="A170" s="24"/>
    </row>
    <row r="171" ht="13.5" customHeight="1">
      <c r="A171" s="24"/>
    </row>
    <row r="172" ht="13.5" customHeight="1">
      <c r="A172" s="24"/>
    </row>
    <row r="173" ht="13.5" customHeight="1">
      <c r="A173" s="24"/>
    </row>
    <row r="174" ht="13.5" customHeight="1">
      <c r="A174" s="24"/>
    </row>
    <row r="175" ht="13.5" customHeight="1">
      <c r="A175" s="24"/>
    </row>
    <row r="176" ht="13.5" customHeight="1">
      <c r="A176" s="24"/>
    </row>
    <row r="177" ht="13.5" customHeight="1">
      <c r="A177" s="24"/>
    </row>
    <row r="178" ht="13.5" customHeight="1">
      <c r="A178" s="24"/>
    </row>
    <row r="179" ht="13.5" customHeight="1">
      <c r="A179" s="24"/>
    </row>
    <row r="180" ht="13.5" customHeight="1">
      <c r="A180" s="24"/>
    </row>
    <row r="181" ht="13.5" customHeight="1">
      <c r="A181" s="24"/>
    </row>
    <row r="182" ht="13.5" customHeight="1">
      <c r="A182" s="24"/>
    </row>
    <row r="183" ht="13.5" customHeight="1">
      <c r="A183" s="24"/>
    </row>
    <row r="184" ht="13.5" customHeight="1">
      <c r="A184" s="24"/>
    </row>
    <row r="185" ht="13.5" customHeight="1">
      <c r="A185" s="24"/>
    </row>
    <row r="186" ht="13.5" customHeight="1">
      <c r="A186" s="24"/>
    </row>
    <row r="187" ht="13.5" customHeight="1">
      <c r="A187" s="24"/>
    </row>
    <row r="188" ht="13.5" customHeight="1">
      <c r="A188" s="24"/>
    </row>
    <row r="189" ht="13.5" customHeight="1">
      <c r="A189" s="24"/>
    </row>
    <row r="190" ht="13.5" customHeight="1">
      <c r="A190" s="24"/>
    </row>
    <row r="191" ht="13.5" customHeight="1">
      <c r="A191" s="24"/>
    </row>
    <row r="192" ht="13.5" customHeight="1">
      <c r="A192" s="24"/>
    </row>
    <row r="193" ht="13.5" customHeight="1">
      <c r="A193" s="24"/>
    </row>
    <row r="194" ht="13.5" customHeight="1">
      <c r="A194" s="24"/>
    </row>
    <row r="195" ht="13.5" customHeight="1">
      <c r="A195" s="24"/>
    </row>
    <row r="196" ht="13.5" customHeight="1">
      <c r="A196" s="24"/>
    </row>
    <row r="197" ht="13.5" customHeight="1">
      <c r="A197" s="24"/>
    </row>
    <row r="198" ht="13.5" customHeight="1">
      <c r="A198" s="24"/>
    </row>
    <row r="199" ht="13.5" customHeight="1">
      <c r="A199" s="24"/>
    </row>
    <row r="200" ht="13.5" customHeight="1">
      <c r="A200" s="24"/>
    </row>
    <row r="201" ht="13.5" customHeight="1">
      <c r="A201" s="24"/>
    </row>
    <row r="202" ht="13.5" customHeight="1">
      <c r="A202" s="24"/>
    </row>
    <row r="203" ht="13.5" customHeight="1">
      <c r="A203" s="24"/>
    </row>
    <row r="204" ht="13.5" customHeight="1">
      <c r="A204" s="24"/>
    </row>
    <row r="205" ht="13.5" customHeight="1">
      <c r="A205" s="24"/>
    </row>
    <row r="206" ht="13.5" customHeight="1">
      <c r="A206" s="24"/>
    </row>
    <row r="207" ht="13.5" customHeight="1">
      <c r="A207" s="24"/>
    </row>
    <row r="208" ht="13.5" customHeight="1">
      <c r="A208" s="24"/>
    </row>
    <row r="209" ht="13.5" customHeight="1">
      <c r="A209" s="24"/>
    </row>
    <row r="210" ht="13.5" customHeight="1">
      <c r="A210" s="24"/>
    </row>
    <row r="211" ht="13.5" customHeight="1">
      <c r="A211" s="24"/>
    </row>
    <row r="212" ht="13.5" customHeight="1">
      <c r="A212" s="24"/>
    </row>
    <row r="213" ht="13.5" customHeight="1">
      <c r="A213" s="24"/>
    </row>
    <row r="214" ht="13.5" customHeight="1">
      <c r="A214" s="24"/>
    </row>
    <row r="215" ht="13.5" customHeight="1">
      <c r="A215" s="24"/>
    </row>
    <row r="216" ht="13.5" customHeight="1">
      <c r="A216" s="24"/>
    </row>
  </sheetData>
  <sheetProtection/>
  <mergeCells count="9">
    <mergeCell ref="B21:J21"/>
    <mergeCell ref="B13:B14"/>
    <mergeCell ref="B4:B5"/>
    <mergeCell ref="C4:C5"/>
    <mergeCell ref="D4:D5"/>
    <mergeCell ref="E4:E5"/>
    <mergeCell ref="C13:C14"/>
    <mergeCell ref="D13:D14"/>
    <mergeCell ref="E13:E1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8.xml><?xml version="1.0" encoding="utf-8"?>
<worksheet xmlns="http://schemas.openxmlformats.org/spreadsheetml/2006/main" xmlns:r="http://schemas.openxmlformats.org/officeDocument/2006/relationships">
  <dimension ref="A1:L9"/>
  <sheetViews>
    <sheetView zoomScalePageLayoutView="0" workbookViewId="0" topLeftCell="A1">
      <selection activeCell="A2" sqref="A2"/>
    </sheetView>
  </sheetViews>
  <sheetFormatPr defaultColWidth="8.796875" defaultRowHeight="14.25"/>
  <cols>
    <col min="1" max="1" width="9.3984375" style="200" customWidth="1"/>
    <col min="2" max="4" width="7.8984375" style="200" customWidth="1"/>
    <col min="5" max="5" width="8.59765625" style="200" customWidth="1"/>
    <col min="6" max="6" width="8.69921875" style="200" customWidth="1"/>
    <col min="7" max="7" width="7.3984375" style="200" customWidth="1"/>
    <col min="8" max="12" width="5.8984375" style="200" customWidth="1"/>
    <col min="13" max="16384" width="9" style="200" customWidth="1"/>
  </cols>
  <sheetData>
    <row r="1" spans="1:10" s="24" customFormat="1" ht="15" customHeight="1">
      <c r="A1" s="392" t="s">
        <v>621</v>
      </c>
      <c r="B1" s="391"/>
      <c r="C1" s="391"/>
      <c r="D1" s="391"/>
      <c r="E1" s="391"/>
      <c r="F1" s="390"/>
      <c r="G1" s="390"/>
      <c r="H1" s="390"/>
      <c r="I1" s="390"/>
      <c r="J1" s="390"/>
    </row>
    <row r="2" spans="1:10" s="24" customFormat="1" ht="4.5" customHeight="1">
      <c r="A2" s="392"/>
      <c r="B2" s="391"/>
      <c r="C2" s="391"/>
      <c r="D2" s="391"/>
      <c r="E2" s="391"/>
      <c r="F2" s="390"/>
      <c r="G2" s="390"/>
      <c r="H2" s="390"/>
      <c r="I2" s="390"/>
      <c r="J2" s="390"/>
    </row>
    <row r="3" spans="1:12" ht="12.75" customHeight="1" thickBot="1">
      <c r="A3" s="393" t="s">
        <v>316</v>
      </c>
      <c r="B3" s="394"/>
      <c r="C3" s="394"/>
      <c r="D3" s="394"/>
      <c r="E3" s="394"/>
      <c r="F3" s="394"/>
      <c r="G3" s="391"/>
      <c r="H3" s="391"/>
      <c r="I3" s="391"/>
      <c r="J3" s="391"/>
      <c r="K3" s="391"/>
      <c r="L3" s="201"/>
    </row>
    <row r="4" spans="1:12" s="140" customFormat="1" ht="16.5" customHeight="1" thickTop="1">
      <c r="A4" s="428" t="s">
        <v>385</v>
      </c>
      <c r="B4" s="948" t="s">
        <v>94</v>
      </c>
      <c r="C4" s="948" t="s">
        <v>308</v>
      </c>
      <c r="D4" s="948" t="s">
        <v>378</v>
      </c>
      <c r="E4" s="952" t="s">
        <v>309</v>
      </c>
      <c r="F4" s="954" t="s">
        <v>386</v>
      </c>
      <c r="G4" s="952" t="s">
        <v>387</v>
      </c>
      <c r="H4" s="953"/>
      <c r="I4" s="953"/>
      <c r="J4" s="953"/>
      <c r="K4" s="953"/>
      <c r="L4" s="953"/>
    </row>
    <row r="5" spans="1:12" s="140" customFormat="1" ht="25.5" customHeight="1">
      <c r="A5" s="445" t="s">
        <v>388</v>
      </c>
      <c r="B5" s="949"/>
      <c r="C5" s="949"/>
      <c r="D5" s="949"/>
      <c r="E5" s="956"/>
      <c r="F5" s="955"/>
      <c r="G5" s="399" t="s">
        <v>96</v>
      </c>
      <c r="H5" s="446" t="s">
        <v>622</v>
      </c>
      <c r="I5" s="401" t="s">
        <v>311</v>
      </c>
      <c r="J5" s="446" t="s">
        <v>312</v>
      </c>
      <c r="K5" s="447" t="s">
        <v>313</v>
      </c>
      <c r="L5" s="448" t="s">
        <v>314</v>
      </c>
    </row>
    <row r="6" spans="1:12" ht="16.5" customHeight="1">
      <c r="A6" s="404">
        <v>22</v>
      </c>
      <c r="B6" s="411">
        <f>IF(ISBLANK(C6),"",SUBTOTAL(9,C6:E6))</f>
        <v>226</v>
      </c>
      <c r="C6" s="411">
        <v>221</v>
      </c>
      <c r="D6" s="414">
        <v>1</v>
      </c>
      <c r="E6" s="414">
        <v>4</v>
      </c>
      <c r="F6" s="408">
        <v>2</v>
      </c>
      <c r="G6" s="414">
        <v>2</v>
      </c>
      <c r="H6" s="413" t="s">
        <v>14</v>
      </c>
      <c r="I6" s="413" t="s">
        <v>14</v>
      </c>
      <c r="J6" s="413" t="s">
        <v>14</v>
      </c>
      <c r="K6" s="413" t="s">
        <v>14</v>
      </c>
      <c r="L6" s="414">
        <v>2</v>
      </c>
    </row>
    <row r="7" spans="1:12" ht="16.5" customHeight="1">
      <c r="A7" s="404">
        <v>23</v>
      </c>
      <c r="B7" s="411">
        <v>165</v>
      </c>
      <c r="C7" s="411">
        <v>154</v>
      </c>
      <c r="D7" s="413" t="s">
        <v>389</v>
      </c>
      <c r="E7" s="414">
        <v>11</v>
      </c>
      <c r="F7" s="408">
        <v>8</v>
      </c>
      <c r="G7" s="411">
        <v>3</v>
      </c>
      <c r="H7" s="413" t="s">
        <v>389</v>
      </c>
      <c r="I7" s="413" t="s">
        <v>389</v>
      </c>
      <c r="J7" s="413" t="s">
        <v>389</v>
      </c>
      <c r="K7" s="413" t="s">
        <v>389</v>
      </c>
      <c r="L7" s="414">
        <v>3</v>
      </c>
    </row>
    <row r="8" spans="1:12" ht="16.5" customHeight="1">
      <c r="A8" s="415">
        <v>24</v>
      </c>
      <c r="B8" s="416">
        <v>168</v>
      </c>
      <c r="C8" s="416">
        <v>156</v>
      </c>
      <c r="D8" s="419" t="s">
        <v>389</v>
      </c>
      <c r="E8" s="420">
        <v>12</v>
      </c>
      <c r="F8" s="418">
        <v>10</v>
      </c>
      <c r="G8" s="416">
        <v>2</v>
      </c>
      <c r="H8" s="419" t="s">
        <v>389</v>
      </c>
      <c r="I8" s="419" t="s">
        <v>389</v>
      </c>
      <c r="J8" s="419" t="s">
        <v>389</v>
      </c>
      <c r="K8" s="419" t="s">
        <v>389</v>
      </c>
      <c r="L8" s="420">
        <v>2</v>
      </c>
    </row>
    <row r="9" spans="1:12" ht="12" customHeight="1">
      <c r="A9" s="456" t="s">
        <v>392</v>
      </c>
      <c r="B9" s="449"/>
      <c r="C9" s="449"/>
      <c r="D9" s="449"/>
      <c r="E9" s="449"/>
      <c r="F9" s="449"/>
      <c r="G9" s="449"/>
      <c r="H9" s="449"/>
      <c r="I9" s="449"/>
      <c r="J9" s="449"/>
      <c r="K9" s="449"/>
      <c r="L9" s="444" t="s">
        <v>390</v>
      </c>
    </row>
  </sheetData>
  <sheetProtection/>
  <mergeCells count="6">
    <mergeCell ref="G4:L4"/>
    <mergeCell ref="B4:B5"/>
    <mergeCell ref="C4:C5"/>
    <mergeCell ref="D4:D5"/>
    <mergeCell ref="F4:F5"/>
    <mergeCell ref="E4:E5"/>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xl/worksheets/sheet19.xml><?xml version="1.0" encoding="utf-8"?>
<worksheet xmlns="http://schemas.openxmlformats.org/spreadsheetml/2006/main" xmlns:r="http://schemas.openxmlformats.org/officeDocument/2006/relationships">
  <dimension ref="A1:K26"/>
  <sheetViews>
    <sheetView zoomScalePageLayoutView="0" workbookViewId="0" topLeftCell="A1">
      <selection activeCell="A2" sqref="A2"/>
    </sheetView>
  </sheetViews>
  <sheetFormatPr defaultColWidth="8.796875" defaultRowHeight="14.25"/>
  <cols>
    <col min="1" max="1" width="9.3984375" style="200" customWidth="1"/>
    <col min="2" max="4" width="8.5" style="200" customWidth="1"/>
    <col min="5" max="5" width="8.59765625" style="200" customWidth="1"/>
    <col min="6" max="7" width="8.5" style="200" customWidth="1"/>
    <col min="8" max="9" width="8.59765625" style="200" customWidth="1"/>
    <col min="10" max="10" width="9.3984375" style="200" customWidth="1"/>
    <col min="11" max="16384" width="9" style="200" customWidth="1"/>
  </cols>
  <sheetData>
    <row r="1" spans="1:10" s="24" customFormat="1" ht="15" customHeight="1">
      <c r="A1" s="392" t="s">
        <v>620</v>
      </c>
      <c r="B1" s="391"/>
      <c r="C1" s="391"/>
      <c r="D1" s="391"/>
      <c r="E1" s="391"/>
      <c r="F1" s="390"/>
      <c r="G1" s="390"/>
      <c r="H1" s="390"/>
      <c r="I1" s="390"/>
      <c r="J1" s="390"/>
    </row>
    <row r="2" spans="1:10" s="24" customFormat="1" ht="4.5" customHeight="1">
      <c r="A2" s="392"/>
      <c r="B2" s="391"/>
      <c r="C2" s="391"/>
      <c r="D2" s="391"/>
      <c r="E2" s="391"/>
      <c r="F2" s="390"/>
      <c r="G2" s="390"/>
      <c r="H2" s="390"/>
      <c r="I2" s="390"/>
      <c r="J2" s="390"/>
    </row>
    <row r="3" spans="1:10" ht="12.75" customHeight="1" thickBot="1">
      <c r="A3" s="393" t="s">
        <v>391</v>
      </c>
      <c r="B3" s="394"/>
      <c r="C3" s="394"/>
      <c r="D3" s="394"/>
      <c r="E3" s="394"/>
      <c r="F3" s="391"/>
      <c r="G3" s="391"/>
      <c r="H3" s="391"/>
      <c r="I3" s="391"/>
      <c r="J3" s="391"/>
    </row>
    <row r="4" spans="1:10" ht="16.5" customHeight="1" thickTop="1">
      <c r="A4" s="428" t="s">
        <v>288</v>
      </c>
      <c r="B4" s="948" t="s">
        <v>94</v>
      </c>
      <c r="C4" s="948" t="s">
        <v>308</v>
      </c>
      <c r="D4" s="948" t="s">
        <v>378</v>
      </c>
      <c r="E4" s="950" t="s">
        <v>309</v>
      </c>
      <c r="F4" s="397" t="s">
        <v>310</v>
      </c>
      <c r="G4" s="397"/>
      <c r="H4" s="397"/>
      <c r="I4" s="397"/>
      <c r="J4" s="397"/>
    </row>
    <row r="5" spans="1:10" ht="16.5" customHeight="1">
      <c r="A5" s="398" t="s">
        <v>287</v>
      </c>
      <c r="B5" s="949"/>
      <c r="C5" s="949"/>
      <c r="D5" s="943"/>
      <c r="E5" s="957"/>
      <c r="F5" s="402" t="s">
        <v>308</v>
      </c>
      <c r="G5" s="401" t="s">
        <v>311</v>
      </c>
      <c r="H5" s="401" t="s">
        <v>312</v>
      </c>
      <c r="I5" s="402" t="s">
        <v>313</v>
      </c>
      <c r="J5" s="403" t="s">
        <v>625</v>
      </c>
    </row>
    <row r="6" spans="1:10" ht="16.5" customHeight="1">
      <c r="A6" s="404">
        <v>22</v>
      </c>
      <c r="B6" s="411">
        <v>19127</v>
      </c>
      <c r="C6" s="411">
        <v>18927</v>
      </c>
      <c r="D6" s="414">
        <v>21</v>
      </c>
      <c r="E6" s="450">
        <v>179</v>
      </c>
      <c r="F6" s="406">
        <v>21</v>
      </c>
      <c r="G6" s="411">
        <v>16</v>
      </c>
      <c r="H6" s="411">
        <v>45</v>
      </c>
      <c r="I6" s="413" t="s">
        <v>14</v>
      </c>
      <c r="J6" s="414">
        <v>97</v>
      </c>
    </row>
    <row r="7" spans="1:10" ht="16.5" customHeight="1">
      <c r="A7" s="404">
        <v>23</v>
      </c>
      <c r="B7" s="411">
        <v>17900</v>
      </c>
      <c r="C7" s="411">
        <v>17686</v>
      </c>
      <c r="D7" s="414">
        <v>30</v>
      </c>
      <c r="E7" s="450">
        <v>184</v>
      </c>
      <c r="F7" s="406">
        <v>26</v>
      </c>
      <c r="G7" s="411">
        <v>6</v>
      </c>
      <c r="H7" s="411">
        <v>70</v>
      </c>
      <c r="I7" s="413">
        <v>0</v>
      </c>
      <c r="J7" s="414">
        <v>82</v>
      </c>
    </row>
    <row r="8" spans="1:10" ht="16.5" customHeight="1">
      <c r="A8" s="415">
        <v>24</v>
      </c>
      <c r="B8" s="416">
        <v>18347</v>
      </c>
      <c r="C8" s="416">
        <v>17980</v>
      </c>
      <c r="D8" s="420">
        <v>14</v>
      </c>
      <c r="E8" s="451">
        <v>353</v>
      </c>
      <c r="F8" s="452">
        <v>41</v>
      </c>
      <c r="G8" s="416">
        <v>14</v>
      </c>
      <c r="H8" s="416">
        <v>99</v>
      </c>
      <c r="I8" s="419">
        <v>1</v>
      </c>
      <c r="J8" s="420">
        <v>198</v>
      </c>
    </row>
    <row r="9" spans="1:11" ht="12" customHeight="1">
      <c r="A9" s="391"/>
      <c r="B9" s="406"/>
      <c r="C9" s="391"/>
      <c r="D9" s="391"/>
      <c r="E9" s="391"/>
      <c r="F9" s="391"/>
      <c r="G9" s="391"/>
      <c r="I9" s="453"/>
      <c r="J9" s="444" t="s">
        <v>1</v>
      </c>
      <c r="K9" s="454"/>
    </row>
    <row r="10" spans="1:11" ht="4.5" customHeight="1">
      <c r="A10" s="391"/>
      <c r="B10" s="406"/>
      <c r="C10" s="391"/>
      <c r="D10" s="391"/>
      <c r="E10" s="391"/>
      <c r="F10" s="391"/>
      <c r="G10" s="391"/>
      <c r="I10" s="453"/>
      <c r="J10" s="444"/>
      <c r="K10" s="454"/>
    </row>
    <row r="11" spans="1:11" ht="12.75" customHeight="1" thickBot="1">
      <c r="A11" s="455" t="s">
        <v>317</v>
      </c>
      <c r="B11" s="394"/>
      <c r="C11" s="394"/>
      <c r="D11" s="394"/>
      <c r="E11" s="394"/>
      <c r="F11" s="391"/>
      <c r="G11" s="391"/>
      <c r="H11" s="391"/>
      <c r="I11" s="391"/>
      <c r="J11" s="391"/>
      <c r="K11" s="454"/>
    </row>
    <row r="12" spans="1:11" ht="16.5" customHeight="1" thickTop="1">
      <c r="A12" s="428" t="s">
        <v>288</v>
      </c>
      <c r="B12" s="948" t="s">
        <v>94</v>
      </c>
      <c r="C12" s="948" t="s">
        <v>308</v>
      </c>
      <c r="D12" s="948" t="s">
        <v>378</v>
      </c>
      <c r="E12" s="950" t="s">
        <v>309</v>
      </c>
      <c r="F12" s="396" t="s">
        <v>310</v>
      </c>
      <c r="G12" s="397"/>
      <c r="H12" s="397"/>
      <c r="I12" s="397"/>
      <c r="J12" s="397"/>
      <c r="K12" s="454"/>
    </row>
    <row r="13" spans="1:11" ht="12.75" customHeight="1">
      <c r="A13" s="398" t="s">
        <v>287</v>
      </c>
      <c r="B13" s="949"/>
      <c r="C13" s="949"/>
      <c r="D13" s="943"/>
      <c r="E13" s="957"/>
      <c r="F13" s="402" t="s">
        <v>308</v>
      </c>
      <c r="G13" s="401" t="s">
        <v>311</v>
      </c>
      <c r="H13" s="401" t="s">
        <v>312</v>
      </c>
      <c r="I13" s="402" t="s">
        <v>313</v>
      </c>
      <c r="J13" s="403" t="s">
        <v>625</v>
      </c>
      <c r="K13" s="454"/>
    </row>
    <row r="14" spans="1:11" ht="16.5" customHeight="1">
      <c r="A14" s="404">
        <v>22</v>
      </c>
      <c r="B14" s="411">
        <v>10541</v>
      </c>
      <c r="C14" s="411">
        <v>9757</v>
      </c>
      <c r="D14" s="412" t="s">
        <v>14</v>
      </c>
      <c r="E14" s="450">
        <v>784</v>
      </c>
      <c r="F14" s="406">
        <v>218</v>
      </c>
      <c r="G14" s="411">
        <v>37</v>
      </c>
      <c r="H14" s="413">
        <v>2</v>
      </c>
      <c r="I14" s="411">
        <v>411</v>
      </c>
      <c r="J14" s="414">
        <v>116</v>
      </c>
      <c r="K14" s="454"/>
    </row>
    <row r="15" spans="1:11" ht="16.5" customHeight="1">
      <c r="A15" s="404">
        <v>23</v>
      </c>
      <c r="B15" s="411">
        <v>11527</v>
      </c>
      <c r="C15" s="411">
        <v>10705</v>
      </c>
      <c r="D15" s="413">
        <v>0</v>
      </c>
      <c r="E15" s="414">
        <v>822</v>
      </c>
      <c r="F15" s="408">
        <v>177</v>
      </c>
      <c r="G15" s="411">
        <v>43</v>
      </c>
      <c r="H15" s="413">
        <v>5</v>
      </c>
      <c r="I15" s="411">
        <v>440</v>
      </c>
      <c r="J15" s="414">
        <v>157</v>
      </c>
      <c r="K15" s="454"/>
    </row>
    <row r="16" spans="1:11" ht="16.5" customHeight="1">
      <c r="A16" s="415">
        <v>24</v>
      </c>
      <c r="B16" s="416">
        <v>10723</v>
      </c>
      <c r="C16" s="416">
        <v>10039</v>
      </c>
      <c r="D16" s="419" t="s">
        <v>95</v>
      </c>
      <c r="E16" s="420">
        <v>684</v>
      </c>
      <c r="F16" s="418">
        <v>115</v>
      </c>
      <c r="G16" s="416">
        <v>30</v>
      </c>
      <c r="H16" s="419" t="s">
        <v>95</v>
      </c>
      <c r="I16" s="416">
        <v>228</v>
      </c>
      <c r="J16" s="420">
        <v>311</v>
      </c>
      <c r="K16" s="454"/>
    </row>
    <row r="17" spans="1:11" ht="12" customHeight="1">
      <c r="A17" s="456"/>
      <c r="B17" s="457"/>
      <c r="C17" s="458"/>
      <c r="D17" s="457"/>
      <c r="E17" s="457"/>
      <c r="F17" s="457"/>
      <c r="G17" s="457"/>
      <c r="H17" s="453"/>
      <c r="I17" s="453"/>
      <c r="J17" s="444" t="s">
        <v>561</v>
      </c>
      <c r="K17" s="454"/>
    </row>
    <row r="18" spans="1:11" ht="4.5" customHeight="1">
      <c r="A18" s="456"/>
      <c r="B18" s="457"/>
      <c r="C18" s="458"/>
      <c r="D18" s="457"/>
      <c r="E18" s="457"/>
      <c r="F18" s="457"/>
      <c r="G18" s="457"/>
      <c r="H18" s="453"/>
      <c r="I18" s="453"/>
      <c r="J18" s="444"/>
      <c r="K18" s="454"/>
    </row>
    <row r="19" spans="1:11" ht="12.75" customHeight="1" thickBot="1">
      <c r="A19" s="393" t="s">
        <v>318</v>
      </c>
      <c r="B19" s="394"/>
      <c r="C19" s="394"/>
      <c r="D19" s="394"/>
      <c r="E19" s="394"/>
      <c r="F19" s="391"/>
      <c r="G19" s="391"/>
      <c r="H19" s="391"/>
      <c r="I19" s="391"/>
      <c r="J19" s="391"/>
      <c r="K19" s="454"/>
    </row>
    <row r="20" spans="1:11" ht="16.5" customHeight="1" thickTop="1">
      <c r="A20" s="428" t="s">
        <v>288</v>
      </c>
      <c r="B20" s="948" t="s">
        <v>94</v>
      </c>
      <c r="C20" s="948" t="s">
        <v>308</v>
      </c>
      <c r="D20" s="948" t="s">
        <v>378</v>
      </c>
      <c r="E20" s="950" t="s">
        <v>309</v>
      </c>
      <c r="F20" s="396" t="s">
        <v>310</v>
      </c>
      <c r="G20" s="397"/>
      <c r="H20" s="397"/>
      <c r="I20" s="397"/>
      <c r="J20" s="397"/>
      <c r="K20" s="454"/>
    </row>
    <row r="21" spans="1:11" ht="12.75" customHeight="1">
      <c r="A21" s="398" t="s">
        <v>287</v>
      </c>
      <c r="B21" s="949"/>
      <c r="C21" s="949"/>
      <c r="D21" s="943"/>
      <c r="E21" s="957"/>
      <c r="F21" s="402" t="s">
        <v>308</v>
      </c>
      <c r="G21" s="401" t="s">
        <v>311</v>
      </c>
      <c r="H21" s="401" t="s">
        <v>312</v>
      </c>
      <c r="I21" s="402" t="s">
        <v>313</v>
      </c>
      <c r="J21" s="403" t="s">
        <v>625</v>
      </c>
      <c r="K21" s="454"/>
    </row>
    <row r="22" spans="1:11" ht="16.5" customHeight="1">
      <c r="A22" s="404">
        <v>22</v>
      </c>
      <c r="B22" s="413">
        <v>183</v>
      </c>
      <c r="C22" s="413">
        <v>171</v>
      </c>
      <c r="D22" s="412" t="s">
        <v>14</v>
      </c>
      <c r="E22" s="407">
        <v>12</v>
      </c>
      <c r="F22" s="429" t="s">
        <v>14</v>
      </c>
      <c r="G22" s="413" t="s">
        <v>14</v>
      </c>
      <c r="H22" s="413" t="s">
        <v>14</v>
      </c>
      <c r="I22" s="413" t="s">
        <v>14</v>
      </c>
      <c r="J22" s="414">
        <v>12</v>
      </c>
      <c r="K22" s="454"/>
    </row>
    <row r="23" spans="1:11" ht="16.5" customHeight="1">
      <c r="A23" s="404">
        <v>23</v>
      </c>
      <c r="B23" s="413">
        <v>287</v>
      </c>
      <c r="C23" s="413">
        <v>258</v>
      </c>
      <c r="D23" s="413" t="s">
        <v>95</v>
      </c>
      <c r="E23" s="412">
        <v>29</v>
      </c>
      <c r="F23" s="430" t="s">
        <v>95</v>
      </c>
      <c r="G23" s="413" t="s">
        <v>95</v>
      </c>
      <c r="H23" s="413" t="s">
        <v>95</v>
      </c>
      <c r="I23" s="413">
        <v>2</v>
      </c>
      <c r="J23" s="414">
        <v>27</v>
      </c>
      <c r="K23" s="454"/>
    </row>
    <row r="24" spans="1:11" ht="16.5" customHeight="1">
      <c r="A24" s="415">
        <v>24</v>
      </c>
      <c r="B24" s="419">
        <v>160</v>
      </c>
      <c r="C24" s="419">
        <v>148</v>
      </c>
      <c r="D24" s="419" t="s">
        <v>95</v>
      </c>
      <c r="E24" s="417">
        <v>12</v>
      </c>
      <c r="F24" s="459" t="s">
        <v>95</v>
      </c>
      <c r="G24" s="419" t="s">
        <v>95</v>
      </c>
      <c r="H24" s="419" t="s">
        <v>95</v>
      </c>
      <c r="I24" s="419">
        <v>1</v>
      </c>
      <c r="J24" s="420">
        <v>11</v>
      </c>
      <c r="K24" s="454"/>
    </row>
    <row r="25" spans="1:11" ht="12" customHeight="1">
      <c r="A25" s="456" t="s">
        <v>392</v>
      </c>
      <c r="B25" s="460"/>
      <c r="C25" s="457"/>
      <c r="D25" s="457"/>
      <c r="E25" s="457"/>
      <c r="F25" s="457"/>
      <c r="G25" s="457"/>
      <c r="H25" s="457"/>
      <c r="I25" s="457"/>
      <c r="J25" s="461" t="s">
        <v>1</v>
      </c>
      <c r="K25" s="454"/>
    </row>
    <row r="26" spans="1:11" ht="12" customHeight="1">
      <c r="A26" s="460"/>
      <c r="B26" s="457"/>
      <c r="C26" s="457"/>
      <c r="D26" s="457"/>
      <c r="E26" s="457"/>
      <c r="F26" s="457"/>
      <c r="G26" s="457"/>
      <c r="H26" s="444"/>
      <c r="I26" s="444"/>
      <c r="J26" s="444" t="s">
        <v>393</v>
      </c>
      <c r="K26" s="454"/>
    </row>
  </sheetData>
  <sheetProtection/>
  <mergeCells count="12">
    <mergeCell ref="E12:E13"/>
    <mergeCell ref="D4:D5"/>
    <mergeCell ref="B20:B21"/>
    <mergeCell ref="C20:C21"/>
    <mergeCell ref="E20:E21"/>
    <mergeCell ref="D12:D13"/>
    <mergeCell ref="D20:D21"/>
    <mergeCell ref="B4:B5"/>
    <mergeCell ref="C4:C5"/>
    <mergeCell ref="E4:E5"/>
    <mergeCell ref="B12:B13"/>
    <mergeCell ref="C12:C13"/>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dimension ref="A1:R27"/>
  <sheetViews>
    <sheetView zoomScalePageLayoutView="0" workbookViewId="0" topLeftCell="A1">
      <selection activeCell="A2" sqref="A2"/>
    </sheetView>
  </sheetViews>
  <sheetFormatPr defaultColWidth="8.796875" defaultRowHeight="14.25"/>
  <cols>
    <col min="1" max="1" width="5" style="343" customWidth="1"/>
    <col min="2" max="2" width="5.8984375" style="343" customWidth="1"/>
    <col min="3" max="3" width="4.8984375" style="343" customWidth="1"/>
    <col min="4" max="4" width="5.09765625" style="343" customWidth="1"/>
    <col min="5" max="5" width="4.8984375" style="343" customWidth="1"/>
    <col min="6" max="7" width="5.09765625" style="343" customWidth="1"/>
    <col min="8" max="8" width="5.5" style="343" customWidth="1"/>
    <col min="9" max="9" width="4.8984375" style="343" customWidth="1"/>
    <col min="10" max="11" width="5.09765625" style="343" customWidth="1"/>
    <col min="12" max="15" width="4.8984375" style="343" customWidth="1"/>
    <col min="16" max="17" width="5.5" style="343" customWidth="1"/>
    <col min="18" max="16384" width="9" style="343" customWidth="1"/>
  </cols>
  <sheetData>
    <row r="1" spans="1:17" s="346" customFormat="1" ht="42" customHeight="1">
      <c r="A1" s="318" t="s">
        <v>227</v>
      </c>
      <c r="B1" s="344"/>
      <c r="C1" s="344"/>
      <c r="D1" s="344"/>
      <c r="E1" s="344"/>
      <c r="F1" s="344"/>
      <c r="G1" s="344"/>
      <c r="H1" s="344"/>
      <c r="I1" s="344"/>
      <c r="J1" s="344"/>
      <c r="K1" s="344"/>
      <c r="L1" s="344"/>
      <c r="M1" s="344"/>
      <c r="N1" s="344"/>
      <c r="O1" s="344"/>
      <c r="P1" s="344"/>
      <c r="Q1" s="345"/>
    </row>
    <row r="2" ht="15" customHeight="1"/>
    <row r="3" ht="15" customHeight="1"/>
    <row r="4" s="347" customFormat="1" ht="15" customHeight="1">
      <c r="A4" s="319" t="s">
        <v>228</v>
      </c>
    </row>
    <row r="5" ht="9.75" customHeight="1" thickBot="1">
      <c r="A5" s="319"/>
    </row>
    <row r="6" spans="1:18" ht="19.5" customHeight="1" thickTop="1">
      <c r="A6" s="123" t="s">
        <v>229</v>
      </c>
      <c r="B6" s="867" t="s">
        <v>76</v>
      </c>
      <c r="C6" s="864" t="s">
        <v>230</v>
      </c>
      <c r="D6" s="875"/>
      <c r="E6" s="876" t="s">
        <v>231</v>
      </c>
      <c r="F6" s="877"/>
      <c r="G6" s="877"/>
      <c r="H6" s="859" t="s">
        <v>232</v>
      </c>
      <c r="I6" s="864" t="s">
        <v>233</v>
      </c>
      <c r="J6" s="878"/>
      <c r="K6" s="878"/>
      <c r="L6" s="864" t="s">
        <v>234</v>
      </c>
      <c r="M6" s="865"/>
      <c r="N6" s="866"/>
      <c r="O6" s="859" t="s">
        <v>235</v>
      </c>
      <c r="P6" s="859" t="s">
        <v>236</v>
      </c>
      <c r="Q6" s="870" t="s">
        <v>237</v>
      </c>
      <c r="R6" s="4"/>
    </row>
    <row r="7" spans="1:18" ht="19.5" customHeight="1">
      <c r="A7" s="320"/>
      <c r="B7" s="868"/>
      <c r="C7" s="862" t="s">
        <v>238</v>
      </c>
      <c r="D7" s="862" t="s">
        <v>239</v>
      </c>
      <c r="E7" s="862" t="s">
        <v>240</v>
      </c>
      <c r="F7" s="879" t="s">
        <v>241</v>
      </c>
      <c r="G7" s="880"/>
      <c r="H7" s="860"/>
      <c r="I7" s="862" t="s">
        <v>242</v>
      </c>
      <c r="J7" s="879" t="s">
        <v>243</v>
      </c>
      <c r="K7" s="880"/>
      <c r="L7" s="862" t="s">
        <v>96</v>
      </c>
      <c r="M7" s="873" t="s">
        <v>244</v>
      </c>
      <c r="N7" s="873" t="s">
        <v>602</v>
      </c>
      <c r="O7" s="860"/>
      <c r="P7" s="860"/>
      <c r="Q7" s="871"/>
      <c r="R7" s="4"/>
    </row>
    <row r="8" spans="1:18" ht="19.5" customHeight="1">
      <c r="A8" s="306" t="s">
        <v>245</v>
      </c>
      <c r="B8" s="869"/>
      <c r="C8" s="863"/>
      <c r="D8" s="863"/>
      <c r="E8" s="863"/>
      <c r="F8" s="321" t="s">
        <v>246</v>
      </c>
      <c r="G8" s="321" t="s">
        <v>247</v>
      </c>
      <c r="H8" s="861"/>
      <c r="I8" s="863"/>
      <c r="J8" s="322" t="s">
        <v>240</v>
      </c>
      <c r="K8" s="321" t="s">
        <v>248</v>
      </c>
      <c r="L8" s="863"/>
      <c r="M8" s="874"/>
      <c r="N8" s="874"/>
      <c r="O8" s="861"/>
      <c r="P8" s="861"/>
      <c r="Q8" s="872"/>
      <c r="R8" s="4"/>
    </row>
    <row r="9" spans="1:18" ht="18" customHeight="1">
      <c r="A9" s="53">
        <v>22</v>
      </c>
      <c r="B9" s="323">
        <v>1790</v>
      </c>
      <c r="C9" s="323">
        <v>50</v>
      </c>
      <c r="D9" s="323">
        <v>6333</v>
      </c>
      <c r="E9" s="323">
        <v>414</v>
      </c>
      <c r="F9" s="323">
        <v>22</v>
      </c>
      <c r="G9" s="323">
        <v>313</v>
      </c>
      <c r="H9" s="323">
        <v>378</v>
      </c>
      <c r="I9" s="323">
        <v>10</v>
      </c>
      <c r="J9" s="323" t="s">
        <v>95</v>
      </c>
      <c r="K9" s="323" t="s">
        <v>95</v>
      </c>
      <c r="L9" s="323">
        <v>626</v>
      </c>
      <c r="M9" s="323">
        <v>339</v>
      </c>
      <c r="N9" s="323">
        <v>287</v>
      </c>
      <c r="O9" s="323">
        <v>225</v>
      </c>
      <c r="P9" s="323">
        <v>86</v>
      </c>
      <c r="Q9" s="75">
        <v>1</v>
      </c>
      <c r="R9" s="4"/>
    </row>
    <row r="10" spans="1:18" ht="18" customHeight="1">
      <c r="A10" s="53">
        <v>23</v>
      </c>
      <c r="B10" s="323">
        <f>IF(ISBLANK(C10),"",SUM(C10,E10,H10:I10,L10,O10:Q10))</f>
        <v>1848</v>
      </c>
      <c r="C10" s="323">
        <v>51</v>
      </c>
      <c r="D10" s="323">
        <v>6401</v>
      </c>
      <c r="E10" s="323">
        <v>418</v>
      </c>
      <c r="F10" s="323">
        <v>19</v>
      </c>
      <c r="G10" s="323">
        <v>299</v>
      </c>
      <c r="H10" s="323">
        <v>380</v>
      </c>
      <c r="I10" s="323">
        <v>10</v>
      </c>
      <c r="J10" s="323" t="s">
        <v>14</v>
      </c>
      <c r="K10" s="323" t="s">
        <v>14</v>
      </c>
      <c r="L10" s="323">
        <v>654</v>
      </c>
      <c r="M10" s="323">
        <v>355</v>
      </c>
      <c r="N10" s="323">
        <v>299</v>
      </c>
      <c r="O10" s="323">
        <v>249</v>
      </c>
      <c r="P10" s="323">
        <v>85</v>
      </c>
      <c r="Q10" s="324">
        <v>1</v>
      </c>
      <c r="R10" s="4"/>
    </row>
    <row r="11" spans="1:18" ht="18" customHeight="1">
      <c r="A11" s="54">
        <v>24</v>
      </c>
      <c r="B11" s="325">
        <v>1883</v>
      </c>
      <c r="C11" s="325">
        <v>51</v>
      </c>
      <c r="D11" s="325">
        <v>6385</v>
      </c>
      <c r="E11" s="325">
        <v>414</v>
      </c>
      <c r="F11" s="325">
        <v>19</v>
      </c>
      <c r="G11" s="325">
        <v>299</v>
      </c>
      <c r="H11" s="325">
        <v>384</v>
      </c>
      <c r="I11" s="325">
        <v>10</v>
      </c>
      <c r="J11" s="325">
        <v>1</v>
      </c>
      <c r="K11" s="325">
        <v>2</v>
      </c>
      <c r="L11" s="325">
        <v>673</v>
      </c>
      <c r="M11" s="325">
        <v>366</v>
      </c>
      <c r="N11" s="325">
        <v>307</v>
      </c>
      <c r="O11" s="325">
        <v>268</v>
      </c>
      <c r="P11" s="325">
        <v>80</v>
      </c>
      <c r="Q11" s="326">
        <v>3</v>
      </c>
      <c r="R11" s="4"/>
    </row>
    <row r="12" spans="1:18" ht="12.75" customHeight="1">
      <c r="A12" s="124" t="s">
        <v>13</v>
      </c>
      <c r="B12" s="4"/>
      <c r="C12" s="4"/>
      <c r="D12" s="4"/>
      <c r="E12" s="4"/>
      <c r="F12" s="4"/>
      <c r="G12" s="4"/>
      <c r="H12" s="4"/>
      <c r="I12" s="4"/>
      <c r="J12" s="4"/>
      <c r="K12" s="4"/>
      <c r="L12" s="4"/>
      <c r="M12" s="4"/>
      <c r="N12" s="4"/>
      <c r="O12" s="4"/>
      <c r="P12" s="4"/>
      <c r="Q12" s="4"/>
      <c r="R12" s="4"/>
    </row>
    <row r="13" spans="1:18" ht="13.5">
      <c r="A13" s="4"/>
      <c r="B13" s="4"/>
      <c r="C13" s="4"/>
      <c r="D13" s="4"/>
      <c r="E13" s="4"/>
      <c r="F13" s="4"/>
      <c r="G13" s="4"/>
      <c r="H13" s="4"/>
      <c r="I13" s="4"/>
      <c r="J13" s="4"/>
      <c r="K13" s="4"/>
      <c r="L13" s="4"/>
      <c r="M13" s="4"/>
      <c r="N13" s="4"/>
      <c r="O13" s="4"/>
      <c r="P13" s="4"/>
      <c r="Q13" s="4"/>
      <c r="R13" s="4"/>
    </row>
    <row r="14" spans="1:18" ht="13.5">
      <c r="A14" s="4"/>
      <c r="B14" s="4"/>
      <c r="C14" s="4"/>
      <c r="D14" s="4"/>
      <c r="E14" s="4"/>
      <c r="F14" s="4"/>
      <c r="G14" s="4"/>
      <c r="H14" s="4"/>
      <c r="I14" s="4"/>
      <c r="J14" s="4"/>
      <c r="K14" s="4"/>
      <c r="L14" s="4"/>
      <c r="M14" s="4"/>
      <c r="N14" s="4"/>
      <c r="O14" s="4"/>
      <c r="P14" s="4"/>
      <c r="Q14" s="4"/>
      <c r="R14" s="4"/>
    </row>
    <row r="15" spans="1:18" ht="13.5">
      <c r="A15" s="4"/>
      <c r="B15" s="4"/>
      <c r="C15" s="4"/>
      <c r="D15" s="4"/>
      <c r="E15" s="4"/>
      <c r="F15" s="4"/>
      <c r="G15" s="4"/>
      <c r="H15" s="4"/>
      <c r="I15" s="4"/>
      <c r="J15" s="4"/>
      <c r="K15" s="4"/>
      <c r="L15" s="4"/>
      <c r="M15" s="4"/>
      <c r="N15" s="4"/>
      <c r="O15" s="4"/>
      <c r="P15" s="4"/>
      <c r="Q15" s="4"/>
      <c r="R15" s="4"/>
    </row>
    <row r="16" spans="1:18" ht="13.5">
      <c r="A16" s="4"/>
      <c r="B16" s="4"/>
      <c r="C16" s="4"/>
      <c r="D16" s="4"/>
      <c r="E16" s="4"/>
      <c r="F16" s="4"/>
      <c r="G16" s="4"/>
      <c r="H16" s="4"/>
      <c r="I16" s="4"/>
      <c r="J16" s="4"/>
      <c r="K16" s="4"/>
      <c r="L16" s="4"/>
      <c r="M16" s="4"/>
      <c r="N16" s="4"/>
      <c r="O16" s="4"/>
      <c r="P16" s="4"/>
      <c r="Q16" s="4"/>
      <c r="R16" s="4"/>
    </row>
    <row r="17" spans="1:18" ht="13.5">
      <c r="A17" s="4"/>
      <c r="B17" s="4"/>
      <c r="C17" s="4"/>
      <c r="D17" s="4"/>
      <c r="E17" s="4"/>
      <c r="F17" s="4"/>
      <c r="G17" s="4"/>
      <c r="H17" s="4"/>
      <c r="I17" s="4"/>
      <c r="J17" s="4"/>
      <c r="K17" s="4"/>
      <c r="L17" s="4"/>
      <c r="M17" s="4"/>
      <c r="N17" s="4"/>
      <c r="O17" s="4"/>
      <c r="P17" s="4"/>
      <c r="Q17" s="4"/>
      <c r="R17" s="4"/>
    </row>
    <row r="18" spans="1:18" ht="13.5">
      <c r="A18" s="4"/>
      <c r="B18" s="4"/>
      <c r="C18" s="4"/>
      <c r="D18" s="4"/>
      <c r="E18" s="4"/>
      <c r="F18" s="4"/>
      <c r="G18" s="4"/>
      <c r="H18" s="4"/>
      <c r="I18" s="4"/>
      <c r="J18" s="4"/>
      <c r="K18" s="4"/>
      <c r="L18" s="4"/>
      <c r="M18" s="4"/>
      <c r="N18" s="4"/>
      <c r="O18" s="4"/>
      <c r="P18" s="4"/>
      <c r="Q18" s="4"/>
      <c r="R18" s="4"/>
    </row>
    <row r="19" spans="1:18" ht="13.5">
      <c r="A19" s="4"/>
      <c r="B19" s="4"/>
      <c r="C19" s="4"/>
      <c r="D19" s="4"/>
      <c r="E19" s="4"/>
      <c r="F19" s="4"/>
      <c r="G19" s="4"/>
      <c r="H19" s="4"/>
      <c r="I19" s="4"/>
      <c r="J19" s="4"/>
      <c r="K19" s="4"/>
      <c r="L19" s="4"/>
      <c r="M19" s="4"/>
      <c r="N19" s="4"/>
      <c r="O19" s="4"/>
      <c r="P19" s="4"/>
      <c r="Q19" s="4"/>
      <c r="R19" s="4"/>
    </row>
    <row r="20" spans="1:18" ht="13.5">
      <c r="A20" s="4"/>
      <c r="B20" s="4"/>
      <c r="C20" s="4"/>
      <c r="D20" s="4"/>
      <c r="E20" s="4"/>
      <c r="F20" s="4"/>
      <c r="G20" s="4"/>
      <c r="H20" s="4"/>
      <c r="I20" s="4"/>
      <c r="J20" s="4"/>
      <c r="K20" s="4"/>
      <c r="L20" s="4"/>
      <c r="M20" s="4"/>
      <c r="N20" s="4"/>
      <c r="O20" s="4"/>
      <c r="P20" s="4"/>
      <c r="Q20" s="4"/>
      <c r="R20" s="4"/>
    </row>
    <row r="21" spans="1:18" ht="13.5">
      <c r="A21" s="4"/>
      <c r="B21" s="4"/>
      <c r="C21" s="4"/>
      <c r="D21" s="4"/>
      <c r="E21" s="4"/>
      <c r="F21" s="4"/>
      <c r="G21" s="4"/>
      <c r="H21" s="4"/>
      <c r="I21" s="4"/>
      <c r="J21" s="4"/>
      <c r="K21" s="4"/>
      <c r="L21" s="4"/>
      <c r="M21" s="4"/>
      <c r="N21" s="4"/>
      <c r="O21" s="4"/>
      <c r="P21" s="4"/>
      <c r="Q21" s="4"/>
      <c r="R21" s="4"/>
    </row>
    <row r="22" spans="1:18" ht="13.5">
      <c r="A22" s="4"/>
      <c r="B22" s="4"/>
      <c r="C22" s="4"/>
      <c r="D22" s="4"/>
      <c r="E22" s="4"/>
      <c r="F22" s="4"/>
      <c r="G22" s="4"/>
      <c r="H22" s="4"/>
      <c r="I22" s="4"/>
      <c r="J22" s="4"/>
      <c r="K22" s="4"/>
      <c r="L22" s="4"/>
      <c r="M22" s="4"/>
      <c r="N22" s="4"/>
      <c r="O22" s="4"/>
      <c r="P22" s="4"/>
      <c r="Q22" s="4"/>
      <c r="R22" s="4"/>
    </row>
    <row r="23" spans="15:18" ht="13.5">
      <c r="O23" s="4"/>
      <c r="P23" s="4"/>
      <c r="Q23" s="4"/>
      <c r="R23" s="4"/>
    </row>
    <row r="24" spans="15:18" ht="13.5">
      <c r="O24" s="4"/>
      <c r="P24" s="4"/>
      <c r="Q24" s="4"/>
      <c r="R24" s="4"/>
    </row>
    <row r="25" spans="15:18" ht="13.5">
      <c r="O25" s="4"/>
      <c r="P25" s="4"/>
      <c r="Q25" s="4"/>
      <c r="R25" s="4"/>
    </row>
    <row r="26" spans="15:18" ht="13.5">
      <c r="O26" s="4"/>
      <c r="P26" s="4"/>
      <c r="Q26" s="4"/>
      <c r="R26" s="4"/>
    </row>
    <row r="27" spans="15:18" ht="13.5">
      <c r="O27" s="4"/>
      <c r="P27" s="4"/>
      <c r="Q27" s="4"/>
      <c r="R27" s="4"/>
    </row>
  </sheetData>
  <sheetProtection/>
  <mergeCells count="18">
    <mergeCell ref="Q6:Q8"/>
    <mergeCell ref="N7:N8"/>
    <mergeCell ref="C6:D6"/>
    <mergeCell ref="E6:G6"/>
    <mergeCell ref="H6:H8"/>
    <mergeCell ref="I6:K6"/>
    <mergeCell ref="J7:K7"/>
    <mergeCell ref="F7:G7"/>
    <mergeCell ref="I7:I8"/>
    <mergeCell ref="M7:M8"/>
    <mergeCell ref="P6:P8"/>
    <mergeCell ref="L7:L8"/>
    <mergeCell ref="L6:N6"/>
    <mergeCell ref="O6:O8"/>
    <mergeCell ref="B6:B8"/>
    <mergeCell ref="C7:C8"/>
    <mergeCell ref="D7:D8"/>
    <mergeCell ref="E7:E8"/>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xl/worksheets/sheet20.xml><?xml version="1.0" encoding="utf-8"?>
<worksheet xmlns="http://schemas.openxmlformats.org/spreadsheetml/2006/main" xmlns:r="http://schemas.openxmlformats.org/officeDocument/2006/relationships">
  <dimension ref="A1:L17"/>
  <sheetViews>
    <sheetView zoomScalePageLayoutView="0" workbookViewId="0" topLeftCell="A1">
      <selection activeCell="A2" sqref="A2"/>
    </sheetView>
  </sheetViews>
  <sheetFormatPr defaultColWidth="8.796875" defaultRowHeight="14.25"/>
  <cols>
    <col min="1" max="1" width="7.3984375" style="339" customWidth="1"/>
    <col min="2" max="7" width="7.8984375" style="339" customWidth="1"/>
    <col min="8" max="8" width="1" style="339" customWidth="1"/>
    <col min="9" max="12" width="7.8984375" style="339" customWidth="1"/>
    <col min="13" max="16384" width="9" style="339" customWidth="1"/>
  </cols>
  <sheetData>
    <row r="1" spans="1:8" ht="15" customHeight="1">
      <c r="A1" s="170" t="s">
        <v>80</v>
      </c>
      <c r="H1" s="798"/>
    </row>
    <row r="2" spans="1:8" ht="4.5" customHeight="1">
      <c r="A2" s="170"/>
      <c r="H2" s="798"/>
    </row>
    <row r="3" spans="1:12" ht="12.75" customHeight="1" thickBot="1">
      <c r="A3" s="171" t="s">
        <v>81</v>
      </c>
      <c r="B3" s="172"/>
      <c r="C3" s="172"/>
      <c r="D3" s="172"/>
      <c r="E3" s="172"/>
      <c r="F3" s="172"/>
      <c r="G3" s="172"/>
      <c r="H3" s="173"/>
      <c r="I3" s="171" t="s">
        <v>82</v>
      </c>
      <c r="J3" s="172"/>
      <c r="K3" s="171" t="s">
        <v>83</v>
      </c>
      <c r="L3" s="174"/>
    </row>
    <row r="4" spans="1:12" ht="15" customHeight="1" thickTop="1">
      <c r="A4" s="175" t="s">
        <v>84</v>
      </c>
      <c r="B4" s="959" t="s">
        <v>85</v>
      </c>
      <c r="C4" s="959"/>
      <c r="D4" s="959" t="s">
        <v>86</v>
      </c>
      <c r="E4" s="959"/>
      <c r="F4" s="959" t="s">
        <v>87</v>
      </c>
      <c r="G4" s="960"/>
      <c r="H4" s="176"/>
      <c r="I4" s="961" t="s">
        <v>88</v>
      </c>
      <c r="J4" s="960"/>
      <c r="K4" s="959" t="s">
        <v>89</v>
      </c>
      <c r="L4" s="960"/>
    </row>
    <row r="5" spans="1:12" ht="15" customHeight="1">
      <c r="A5" s="177" t="s">
        <v>90</v>
      </c>
      <c r="B5" s="178" t="s">
        <v>91</v>
      </c>
      <c r="C5" s="178" t="s">
        <v>92</v>
      </c>
      <c r="D5" s="178" t="s">
        <v>91</v>
      </c>
      <c r="E5" s="178" t="s">
        <v>92</v>
      </c>
      <c r="F5" s="178" t="s">
        <v>91</v>
      </c>
      <c r="G5" s="179" t="s">
        <v>92</v>
      </c>
      <c r="H5" s="176"/>
      <c r="I5" s="180" t="s">
        <v>91</v>
      </c>
      <c r="J5" s="179" t="s">
        <v>92</v>
      </c>
      <c r="K5" s="178" t="s">
        <v>91</v>
      </c>
      <c r="L5" s="179" t="s">
        <v>92</v>
      </c>
    </row>
    <row r="6" spans="1:12" ht="16.5" customHeight="1">
      <c r="A6" s="181">
        <v>22</v>
      </c>
      <c r="B6" s="182">
        <v>964</v>
      </c>
      <c r="C6" s="182">
        <v>19078</v>
      </c>
      <c r="D6" s="182">
        <v>20</v>
      </c>
      <c r="E6" s="182">
        <v>376</v>
      </c>
      <c r="F6" s="182">
        <v>33</v>
      </c>
      <c r="G6" s="183">
        <v>886</v>
      </c>
      <c r="H6" s="799"/>
      <c r="I6" s="184">
        <v>15</v>
      </c>
      <c r="J6" s="183">
        <v>537</v>
      </c>
      <c r="K6" s="182">
        <v>32</v>
      </c>
      <c r="L6" s="183">
        <v>70</v>
      </c>
    </row>
    <row r="7" spans="1:12" ht="16.5" customHeight="1">
      <c r="A7" s="181">
        <v>23</v>
      </c>
      <c r="B7" s="182">
        <v>961</v>
      </c>
      <c r="C7" s="182">
        <v>20080</v>
      </c>
      <c r="D7" s="182">
        <v>23</v>
      </c>
      <c r="E7" s="182">
        <v>334</v>
      </c>
      <c r="F7" s="182">
        <v>30</v>
      </c>
      <c r="G7" s="183">
        <v>690</v>
      </c>
      <c r="H7" s="799"/>
      <c r="I7" s="184">
        <v>22</v>
      </c>
      <c r="J7" s="182">
        <v>928</v>
      </c>
      <c r="K7" s="182">
        <v>34</v>
      </c>
      <c r="L7" s="183">
        <v>71</v>
      </c>
    </row>
    <row r="8" spans="1:12" ht="16.5" customHeight="1">
      <c r="A8" s="185">
        <v>24</v>
      </c>
      <c r="B8" s="369">
        <v>939</v>
      </c>
      <c r="C8" s="369">
        <v>21773</v>
      </c>
      <c r="D8" s="369">
        <v>23</v>
      </c>
      <c r="E8" s="369">
        <v>340</v>
      </c>
      <c r="F8" s="369">
        <v>32</v>
      </c>
      <c r="G8" s="370">
        <v>829</v>
      </c>
      <c r="H8" s="371"/>
      <c r="I8" s="372">
        <v>22</v>
      </c>
      <c r="J8" s="369">
        <v>889</v>
      </c>
      <c r="K8" s="369">
        <v>33</v>
      </c>
      <c r="L8" s="370">
        <v>57</v>
      </c>
    </row>
    <row r="9" spans="1:12" ht="12" customHeight="1">
      <c r="A9" s="800" t="s">
        <v>597</v>
      </c>
      <c r="B9" s="186"/>
      <c r="C9" s="186"/>
      <c r="D9" s="187"/>
      <c r="E9" s="188"/>
      <c r="F9" s="189"/>
      <c r="G9" s="190"/>
      <c r="H9" s="798"/>
      <c r="I9" s="191"/>
      <c r="J9" s="190"/>
      <c r="K9" s="189"/>
      <c r="L9" s="192" t="s">
        <v>93</v>
      </c>
    </row>
    <row r="10" spans="1:12" ht="13.5">
      <c r="A10" s="186"/>
      <c r="B10" s="188"/>
      <c r="C10" s="188"/>
      <c r="D10" s="188"/>
      <c r="E10" s="193"/>
      <c r="F10" s="193"/>
      <c r="G10" s="186"/>
      <c r="H10" s="798"/>
      <c r="L10" s="162"/>
    </row>
    <row r="11" spans="8:12" ht="13.5">
      <c r="H11" s="798"/>
      <c r="I11" s="194"/>
      <c r="J11" s="195"/>
      <c r="L11" s="162"/>
    </row>
    <row r="12" spans="9:10" ht="13.5">
      <c r="I12" s="958"/>
      <c r="J12" s="958"/>
    </row>
    <row r="13" spans="9:10" ht="13.5">
      <c r="I13" s="196"/>
      <c r="J13" s="196"/>
    </row>
    <row r="14" spans="9:10" ht="13.5">
      <c r="I14" s="197"/>
      <c r="J14" s="197"/>
    </row>
    <row r="15" spans="9:10" ht="13.5">
      <c r="I15" s="197"/>
      <c r="J15" s="197"/>
    </row>
    <row r="16" spans="9:10" ht="13.5">
      <c r="I16" s="198"/>
      <c r="J16" s="198"/>
    </row>
    <row r="17" spans="9:10" ht="13.5">
      <c r="I17" s="189"/>
      <c r="J17" s="199"/>
    </row>
  </sheetData>
  <sheetProtection/>
  <mergeCells count="6">
    <mergeCell ref="I12:J12"/>
    <mergeCell ref="K4:L4"/>
    <mergeCell ref="B4:C4"/>
    <mergeCell ref="D4:E4"/>
    <mergeCell ref="F4:G4"/>
    <mergeCell ref="I4:J4"/>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xl/worksheets/sheet21.xml><?xml version="1.0" encoding="utf-8"?>
<worksheet xmlns="http://schemas.openxmlformats.org/spreadsheetml/2006/main" xmlns:r="http://schemas.openxmlformats.org/officeDocument/2006/relationships">
  <dimension ref="A1:G10"/>
  <sheetViews>
    <sheetView zoomScalePageLayoutView="0" workbookViewId="0" topLeftCell="A1">
      <selection activeCell="A2" sqref="A2"/>
    </sheetView>
  </sheetViews>
  <sheetFormatPr defaultColWidth="8.796875" defaultRowHeight="18" customHeight="1"/>
  <cols>
    <col min="1" max="1" width="12.09765625" style="634" customWidth="1"/>
    <col min="2" max="6" width="15" style="634" customWidth="1"/>
    <col min="7" max="7" width="11.09765625" style="634" customWidth="1"/>
    <col min="8" max="16384" width="9" style="634" customWidth="1"/>
  </cols>
  <sheetData>
    <row r="1" spans="1:7" ht="15" customHeight="1">
      <c r="A1" s="801" t="s">
        <v>626</v>
      </c>
      <c r="B1" s="635"/>
      <c r="C1" s="635"/>
      <c r="D1" s="635"/>
      <c r="E1" s="635"/>
      <c r="F1" s="635"/>
      <c r="G1" s="636"/>
    </row>
    <row r="2" spans="1:7" ht="9.75" customHeight="1" thickBot="1">
      <c r="A2" s="637"/>
      <c r="B2" s="638"/>
      <c r="C2" s="638"/>
      <c r="D2" s="638"/>
      <c r="E2" s="638"/>
      <c r="F2" s="638"/>
      <c r="G2" s="636"/>
    </row>
    <row r="3" spans="1:6" s="643" customFormat="1" ht="16.5" customHeight="1" thickTop="1">
      <c r="A3" s="639" t="s">
        <v>458</v>
      </c>
      <c r="B3" s="962" t="s">
        <v>450</v>
      </c>
      <c r="C3" s="640" t="s">
        <v>451</v>
      </c>
      <c r="D3" s="641" t="s">
        <v>459</v>
      </c>
      <c r="E3" s="642"/>
      <c r="F3" s="642"/>
    </row>
    <row r="4" spans="1:6" s="643" customFormat="1" ht="16.5" customHeight="1">
      <c r="A4" s="644" t="s">
        <v>460</v>
      </c>
      <c r="B4" s="963"/>
      <c r="C4" s="645" t="s">
        <v>461</v>
      </c>
      <c r="D4" s="646" t="s">
        <v>462</v>
      </c>
      <c r="E4" s="647" t="s">
        <v>463</v>
      </c>
      <c r="F4" s="648" t="s">
        <v>464</v>
      </c>
    </row>
    <row r="5" spans="1:6" s="653" customFormat="1" ht="16.5" customHeight="1">
      <c r="A5" s="649">
        <v>22</v>
      </c>
      <c r="B5" s="650">
        <v>6136</v>
      </c>
      <c r="C5" s="650">
        <v>58658</v>
      </c>
      <c r="D5" s="651">
        <v>5123</v>
      </c>
      <c r="E5" s="652">
        <v>5138</v>
      </c>
      <c r="F5" s="651">
        <v>5083</v>
      </c>
    </row>
    <row r="6" spans="1:6" s="653" customFormat="1" ht="16.5" customHeight="1">
      <c r="A6" s="654">
        <v>23</v>
      </c>
      <c r="B6" s="650">
        <v>6142</v>
      </c>
      <c r="C6" s="650">
        <v>58398</v>
      </c>
      <c r="D6" s="652">
        <v>5151</v>
      </c>
      <c r="E6" s="652">
        <v>5031</v>
      </c>
      <c r="F6" s="651">
        <v>5151</v>
      </c>
    </row>
    <row r="7" spans="1:6" s="653" customFormat="1" ht="16.5" customHeight="1">
      <c r="A7" s="655">
        <v>24</v>
      </c>
      <c r="B7" s="656">
        <v>6059</v>
      </c>
      <c r="C7" s="656">
        <v>59369</v>
      </c>
      <c r="D7" s="657">
        <v>5151</v>
      </c>
      <c r="E7" s="657">
        <v>5008</v>
      </c>
      <c r="F7" s="658">
        <v>4999</v>
      </c>
    </row>
    <row r="8" spans="1:6" s="643" customFormat="1" ht="15" customHeight="1">
      <c r="A8" s="660" t="s">
        <v>319</v>
      </c>
      <c r="B8" s="659"/>
      <c r="C8" s="660"/>
      <c r="E8" s="659"/>
      <c r="F8" s="661"/>
    </row>
    <row r="9" spans="1:6" s="643" customFormat="1" ht="14.25" customHeight="1">
      <c r="A9" s="649"/>
      <c r="B9" s="659"/>
      <c r="C9" s="659"/>
      <c r="D9" s="659"/>
      <c r="E9" s="659"/>
      <c r="F9" s="659"/>
    </row>
    <row r="10" s="662" customFormat="1" ht="13.5" customHeight="1">
      <c r="A10" s="660"/>
    </row>
  </sheetData>
  <sheetProtection/>
  <mergeCells count="1">
    <mergeCell ref="B3:B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2.xml><?xml version="1.0" encoding="utf-8"?>
<worksheet xmlns="http://schemas.openxmlformats.org/spreadsheetml/2006/main" xmlns:r="http://schemas.openxmlformats.org/officeDocument/2006/relationships">
  <dimension ref="A1:J18"/>
  <sheetViews>
    <sheetView zoomScalePageLayoutView="0" workbookViewId="0" topLeftCell="A1">
      <selection activeCell="A2" sqref="A2"/>
    </sheetView>
  </sheetViews>
  <sheetFormatPr defaultColWidth="8.796875" defaultRowHeight="18" customHeight="1"/>
  <cols>
    <col min="1" max="1" width="12.09765625" style="634" customWidth="1"/>
    <col min="2" max="7" width="12.5" style="634" customWidth="1"/>
    <col min="8" max="16384" width="9" style="634" customWidth="1"/>
  </cols>
  <sheetData>
    <row r="1" spans="1:7" ht="15" customHeight="1">
      <c r="A1" s="801" t="s">
        <v>627</v>
      </c>
      <c r="B1" s="635"/>
      <c r="C1" s="635"/>
      <c r="D1" s="635"/>
      <c r="E1" s="635"/>
      <c r="F1" s="635"/>
      <c r="G1" s="636"/>
    </row>
    <row r="2" spans="1:7" ht="9.75" customHeight="1">
      <c r="A2" s="801"/>
      <c r="B2" s="635"/>
      <c r="C2" s="635"/>
      <c r="D2" s="635"/>
      <c r="E2" s="635"/>
      <c r="F2" s="635"/>
      <c r="G2" s="636"/>
    </row>
    <row r="3" spans="1:7" s="643" customFormat="1" ht="12.75" customHeight="1" thickBot="1">
      <c r="A3" s="663" t="s">
        <v>452</v>
      </c>
      <c r="B3" s="664"/>
      <c r="C3" s="664"/>
      <c r="D3" s="665"/>
      <c r="E3" s="665"/>
      <c r="F3" s="665"/>
      <c r="G3" s="665"/>
    </row>
    <row r="4" spans="1:7" s="643" customFormat="1" ht="13.5" customHeight="1" thickTop="1">
      <c r="A4" s="666" t="s">
        <v>288</v>
      </c>
      <c r="B4" s="962" t="s">
        <v>453</v>
      </c>
      <c r="C4" s="962" t="s">
        <v>465</v>
      </c>
      <c r="D4" s="962" t="s">
        <v>466</v>
      </c>
      <c r="E4" s="962" t="s">
        <v>454</v>
      </c>
      <c r="F4" s="962" t="s">
        <v>467</v>
      </c>
      <c r="G4" s="964" t="s">
        <v>455</v>
      </c>
    </row>
    <row r="5" spans="1:7" s="643" customFormat="1" ht="13.5" customHeight="1">
      <c r="A5" s="644" t="s">
        <v>287</v>
      </c>
      <c r="B5" s="963"/>
      <c r="C5" s="963"/>
      <c r="D5" s="963"/>
      <c r="E5" s="963"/>
      <c r="F5" s="963"/>
      <c r="G5" s="965"/>
    </row>
    <row r="6" spans="1:8" s="653" customFormat="1" ht="16.5" customHeight="1">
      <c r="A6" s="649">
        <v>22</v>
      </c>
      <c r="B6" s="650">
        <v>165</v>
      </c>
      <c r="C6" s="667">
        <v>5946</v>
      </c>
      <c r="D6" s="667">
        <v>5776</v>
      </c>
      <c r="E6" s="668">
        <v>97.1</v>
      </c>
      <c r="F6" s="667">
        <v>4015</v>
      </c>
      <c r="G6" s="667">
        <v>1761</v>
      </c>
      <c r="H6" s="669"/>
    </row>
    <row r="7" spans="1:10" s="653" customFormat="1" ht="16.5" customHeight="1">
      <c r="A7" s="654">
        <v>23</v>
      </c>
      <c r="B7" s="650">
        <v>167</v>
      </c>
      <c r="C7" s="650">
        <v>5719</v>
      </c>
      <c r="D7" s="650">
        <v>5510</v>
      </c>
      <c r="E7" s="670">
        <v>96.3</v>
      </c>
      <c r="F7" s="650">
        <v>3992</v>
      </c>
      <c r="G7" s="667">
        <v>1518</v>
      </c>
      <c r="H7" s="669"/>
      <c r="J7" s="643"/>
    </row>
    <row r="8" spans="1:10" s="653" customFormat="1" ht="16.5" customHeight="1">
      <c r="A8" s="655">
        <v>24</v>
      </c>
      <c r="B8" s="656">
        <v>165</v>
      </c>
      <c r="C8" s="656">
        <v>5836</v>
      </c>
      <c r="D8" s="656">
        <v>5660</v>
      </c>
      <c r="E8" s="671">
        <v>97</v>
      </c>
      <c r="F8" s="656">
        <v>4096</v>
      </c>
      <c r="G8" s="672">
        <v>1564</v>
      </c>
      <c r="H8" s="669"/>
      <c r="J8" s="643"/>
    </row>
    <row r="9" spans="1:10" s="653" customFormat="1" ht="12" customHeight="1">
      <c r="A9" s="802"/>
      <c r="B9" s="803"/>
      <c r="C9" s="803"/>
      <c r="D9" s="803"/>
      <c r="E9" s="804"/>
      <c r="F9" s="803"/>
      <c r="G9" s="803"/>
      <c r="H9" s="669"/>
      <c r="J9" s="643"/>
    </row>
    <row r="10" spans="1:8" s="643" customFormat="1" ht="4.5" customHeight="1">
      <c r="A10" s="673"/>
      <c r="B10" s="674"/>
      <c r="C10" s="674"/>
      <c r="D10" s="674"/>
      <c r="E10" s="675"/>
      <c r="F10" s="674"/>
      <c r="G10" s="674"/>
      <c r="H10" s="669"/>
    </row>
    <row r="11" spans="1:8" s="643" customFormat="1" ht="12.75" customHeight="1" thickBot="1">
      <c r="A11" s="676" t="s">
        <v>456</v>
      </c>
      <c r="B11" s="664"/>
      <c r="C11" s="665"/>
      <c r="D11" s="665"/>
      <c r="E11" s="665"/>
      <c r="F11" s="665"/>
      <c r="G11" s="665"/>
      <c r="H11" s="669"/>
    </row>
    <row r="12" spans="1:8" s="643" customFormat="1" ht="13.5" customHeight="1" thickTop="1">
      <c r="A12" s="666" t="s">
        <v>288</v>
      </c>
      <c r="B12" s="962" t="s">
        <v>453</v>
      </c>
      <c r="C12" s="962" t="s">
        <v>465</v>
      </c>
      <c r="D12" s="962" t="s">
        <v>466</v>
      </c>
      <c r="E12" s="962" t="s">
        <v>454</v>
      </c>
      <c r="F12" s="962" t="s">
        <v>467</v>
      </c>
      <c r="G12" s="964" t="s">
        <v>455</v>
      </c>
      <c r="H12" s="669"/>
    </row>
    <row r="13" spans="1:8" s="643" customFormat="1" ht="13.5" customHeight="1">
      <c r="A13" s="677" t="s">
        <v>287</v>
      </c>
      <c r="B13" s="963"/>
      <c r="C13" s="963"/>
      <c r="D13" s="963"/>
      <c r="E13" s="963"/>
      <c r="F13" s="963"/>
      <c r="G13" s="965"/>
      <c r="H13" s="669"/>
    </row>
    <row r="14" spans="1:8" s="653" customFormat="1" ht="16.5" customHeight="1">
      <c r="A14" s="649">
        <v>22</v>
      </c>
      <c r="B14" s="650">
        <v>111</v>
      </c>
      <c r="C14" s="678">
        <v>5666</v>
      </c>
      <c r="D14" s="650">
        <v>5186</v>
      </c>
      <c r="E14" s="679">
        <v>91.5</v>
      </c>
      <c r="F14" s="652">
        <v>3671</v>
      </c>
      <c r="G14" s="680">
        <v>1515</v>
      </c>
      <c r="H14" s="669"/>
    </row>
    <row r="15" spans="1:8" s="653" customFormat="1" ht="16.5" customHeight="1">
      <c r="A15" s="654">
        <v>23</v>
      </c>
      <c r="B15" s="650">
        <v>113</v>
      </c>
      <c r="C15" s="650">
        <v>5799</v>
      </c>
      <c r="D15" s="650">
        <v>5309</v>
      </c>
      <c r="E15" s="670">
        <v>91.6</v>
      </c>
      <c r="F15" s="652">
        <v>3629</v>
      </c>
      <c r="G15" s="651">
        <v>1680</v>
      </c>
      <c r="H15" s="669"/>
    </row>
    <row r="16" spans="1:8" s="653" customFormat="1" ht="16.5" customHeight="1">
      <c r="A16" s="655">
        <v>24</v>
      </c>
      <c r="B16" s="656">
        <v>116</v>
      </c>
      <c r="C16" s="656">
        <v>5844</v>
      </c>
      <c r="D16" s="656">
        <v>5454</v>
      </c>
      <c r="E16" s="671">
        <v>93.3</v>
      </c>
      <c r="F16" s="657">
        <v>3531</v>
      </c>
      <c r="G16" s="658">
        <v>1923</v>
      </c>
      <c r="H16" s="669"/>
    </row>
    <row r="17" spans="1:8" s="662" customFormat="1" ht="12" customHeight="1">
      <c r="A17" s="660" t="s">
        <v>319</v>
      </c>
      <c r="H17" s="669"/>
    </row>
    <row r="18" s="662" customFormat="1" ht="12" customHeight="1">
      <c r="A18" s="660"/>
    </row>
  </sheetData>
  <sheetProtection/>
  <mergeCells count="12">
    <mergeCell ref="G4:G5"/>
    <mergeCell ref="C12:C13"/>
    <mergeCell ref="D12:D13"/>
    <mergeCell ref="E12:E13"/>
    <mergeCell ref="F12:F13"/>
    <mergeCell ref="G12:G13"/>
    <mergeCell ref="B4:B5"/>
    <mergeCell ref="B12:B13"/>
    <mergeCell ref="C4:C5"/>
    <mergeCell ref="D4:D5"/>
    <mergeCell ref="E4:E5"/>
    <mergeCell ref="F4:F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3.xml><?xml version="1.0" encoding="utf-8"?>
<worksheet xmlns="http://schemas.openxmlformats.org/spreadsheetml/2006/main" xmlns:r="http://schemas.openxmlformats.org/officeDocument/2006/relationships">
  <dimension ref="A1:C8"/>
  <sheetViews>
    <sheetView zoomScalePageLayoutView="0" workbookViewId="0" topLeftCell="A1">
      <selection activeCell="A2" sqref="A2"/>
    </sheetView>
  </sheetViews>
  <sheetFormatPr defaultColWidth="25.3984375" defaultRowHeight="14.25"/>
  <cols>
    <col min="1" max="1" width="28.69921875" style="339" customWidth="1"/>
    <col min="2" max="3" width="29.09765625" style="339" customWidth="1"/>
    <col min="4" max="16384" width="25.3984375" style="339" customWidth="1"/>
  </cols>
  <sheetData>
    <row r="1" spans="1:3" ht="15" customHeight="1">
      <c r="A1" s="805" t="s">
        <v>468</v>
      </c>
      <c r="B1" s="681"/>
      <c r="C1" s="681"/>
    </row>
    <row r="2" spans="1:3" ht="9.75" customHeight="1" thickBot="1">
      <c r="A2" s="682"/>
      <c r="B2" s="683"/>
      <c r="C2" s="683"/>
    </row>
    <row r="3" spans="1:3" ht="16.5" customHeight="1" thickTop="1">
      <c r="A3" s="684" t="s">
        <v>469</v>
      </c>
      <c r="B3" s="966" t="s">
        <v>470</v>
      </c>
      <c r="C3" s="968" t="s">
        <v>471</v>
      </c>
    </row>
    <row r="4" spans="1:3" ht="16.5" customHeight="1">
      <c r="A4" s="685" t="s">
        <v>472</v>
      </c>
      <c r="B4" s="967"/>
      <c r="C4" s="969"/>
    </row>
    <row r="5" spans="1:3" ht="16.5" customHeight="1">
      <c r="A5" s="686">
        <v>22</v>
      </c>
      <c r="B5" s="687">
        <v>4483</v>
      </c>
      <c r="C5" s="688">
        <v>4063</v>
      </c>
    </row>
    <row r="6" spans="1:3" ht="16.5" customHeight="1">
      <c r="A6" s="686">
        <v>23</v>
      </c>
      <c r="B6" s="689">
        <v>4579</v>
      </c>
      <c r="C6" s="690">
        <v>4116</v>
      </c>
    </row>
    <row r="7" spans="1:3" ht="16.5" customHeight="1">
      <c r="A7" s="691">
        <v>24</v>
      </c>
      <c r="B7" s="692">
        <v>4771</v>
      </c>
      <c r="C7" s="693">
        <v>4436</v>
      </c>
    </row>
    <row r="8" spans="1:3" ht="12" customHeight="1">
      <c r="A8" s="694" t="s">
        <v>457</v>
      </c>
      <c r="B8" s="695"/>
      <c r="C8" s="695"/>
    </row>
  </sheetData>
  <sheetProtection/>
  <mergeCells count="2">
    <mergeCell ref="B3:B4"/>
    <mergeCell ref="C3:C4"/>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xl/worksheets/sheet24.xml><?xml version="1.0" encoding="utf-8"?>
<worksheet xmlns="http://schemas.openxmlformats.org/spreadsheetml/2006/main" xmlns:r="http://schemas.openxmlformats.org/officeDocument/2006/relationships">
  <dimension ref="A1:E10"/>
  <sheetViews>
    <sheetView zoomScalePageLayoutView="0" workbookViewId="0" topLeftCell="A1">
      <selection activeCell="A2" sqref="A2"/>
    </sheetView>
  </sheetViews>
  <sheetFormatPr defaultColWidth="8.796875" defaultRowHeight="14.25"/>
  <cols>
    <col min="1" max="1" width="17.5" style="5" customWidth="1"/>
    <col min="2" max="5" width="17.3984375" style="5" customWidth="1"/>
    <col min="6" max="16384" width="9" style="5" customWidth="1"/>
  </cols>
  <sheetData>
    <row r="1" spans="1:5" ht="15" customHeight="1">
      <c r="A1" s="806" t="s">
        <v>75</v>
      </c>
      <c r="B1" s="151"/>
      <c r="C1" s="151"/>
      <c r="D1" s="151"/>
      <c r="E1" s="151"/>
    </row>
    <row r="2" spans="1:5" ht="9.75" customHeight="1" thickBot="1">
      <c r="A2" s="152"/>
      <c r="B2" s="153"/>
      <c r="C2" s="153"/>
      <c r="D2" s="153"/>
      <c r="E2" s="153"/>
    </row>
    <row r="3" spans="1:5" ht="16.5" customHeight="1" thickTop="1">
      <c r="A3" s="163" t="s">
        <v>628</v>
      </c>
      <c r="B3" s="972" t="s">
        <v>76</v>
      </c>
      <c r="C3" s="972" t="s">
        <v>77</v>
      </c>
      <c r="D3" s="972" t="s">
        <v>78</v>
      </c>
      <c r="E3" s="970" t="s">
        <v>79</v>
      </c>
    </row>
    <row r="4" spans="1:5" ht="16.5" customHeight="1">
      <c r="A4" s="164" t="s">
        <v>65</v>
      </c>
      <c r="B4" s="973"/>
      <c r="C4" s="973"/>
      <c r="D4" s="973"/>
      <c r="E4" s="971"/>
    </row>
    <row r="5" spans="1:5" ht="16.5" customHeight="1">
      <c r="A5" s="156">
        <v>22</v>
      </c>
      <c r="B5" s="165">
        <f>IF(ISBLANK(C5),"",SUM(C5:E5))</f>
        <v>2145</v>
      </c>
      <c r="C5" s="166">
        <v>189</v>
      </c>
      <c r="D5" s="165">
        <v>1235</v>
      </c>
      <c r="E5" s="157">
        <v>721</v>
      </c>
    </row>
    <row r="6" spans="1:5" ht="16.5" customHeight="1">
      <c r="A6" s="156">
        <v>23</v>
      </c>
      <c r="B6" s="167">
        <v>2318</v>
      </c>
      <c r="C6" s="168">
        <v>165</v>
      </c>
      <c r="D6" s="167">
        <v>1260</v>
      </c>
      <c r="E6" s="159">
        <v>893</v>
      </c>
    </row>
    <row r="7" spans="1:5" ht="16.5" customHeight="1">
      <c r="A7" s="160">
        <v>24</v>
      </c>
      <c r="B7" s="373">
        <v>2514</v>
      </c>
      <c r="C7" s="374">
        <v>182</v>
      </c>
      <c r="D7" s="373">
        <v>1360</v>
      </c>
      <c r="E7" s="375">
        <v>972</v>
      </c>
    </row>
    <row r="8" spans="1:5" ht="12" customHeight="1">
      <c r="A8" s="694" t="s">
        <v>264</v>
      </c>
      <c r="B8" s="161"/>
      <c r="C8" s="161"/>
      <c r="D8" s="161"/>
      <c r="E8" s="134"/>
    </row>
    <row r="10" ht="13.5">
      <c r="B10" s="169"/>
    </row>
  </sheetData>
  <sheetProtection/>
  <mergeCells count="4">
    <mergeCell ref="E3:E4"/>
    <mergeCell ref="B3:B4"/>
    <mergeCell ref="C3:C4"/>
    <mergeCell ref="D3:D4"/>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xl/worksheets/sheet25.xml><?xml version="1.0" encoding="utf-8"?>
<worksheet xmlns="http://schemas.openxmlformats.org/spreadsheetml/2006/main" xmlns:r="http://schemas.openxmlformats.org/officeDocument/2006/relationships">
  <dimension ref="A1:E10"/>
  <sheetViews>
    <sheetView zoomScalePageLayoutView="0" workbookViewId="0" topLeftCell="A1">
      <selection activeCell="A2" sqref="A2"/>
    </sheetView>
  </sheetViews>
  <sheetFormatPr defaultColWidth="8.796875" defaultRowHeight="14.25"/>
  <cols>
    <col min="1" max="1" width="28" style="339" customWidth="1"/>
    <col min="2" max="2" width="28.59765625" style="339" customWidth="1"/>
    <col min="3" max="5" width="12.59765625" style="339" customWidth="1"/>
    <col min="6" max="16384" width="9" style="339" customWidth="1"/>
  </cols>
  <sheetData>
    <row r="1" spans="1:5" ht="15" customHeight="1">
      <c r="A1" s="806" t="s">
        <v>73</v>
      </c>
      <c r="B1" s="807"/>
      <c r="C1" s="807"/>
      <c r="D1" s="807"/>
      <c r="E1" s="807"/>
    </row>
    <row r="2" spans="1:5" ht="9.75" customHeight="1" thickBot="1">
      <c r="A2" s="152"/>
      <c r="B2" s="808"/>
      <c r="C2" s="807"/>
      <c r="D2" s="807"/>
      <c r="E2" s="807"/>
    </row>
    <row r="3" spans="1:5" ht="16.5" customHeight="1" thickTop="1">
      <c r="A3" s="154" t="s">
        <v>628</v>
      </c>
      <c r="B3" s="970" t="s">
        <v>74</v>
      </c>
      <c r="C3" s="974"/>
      <c r="D3" s="974"/>
      <c r="E3" s="974"/>
    </row>
    <row r="4" spans="1:5" ht="16.5" customHeight="1">
      <c r="A4" s="155" t="s">
        <v>598</v>
      </c>
      <c r="B4" s="971"/>
      <c r="C4" s="974"/>
      <c r="D4" s="974"/>
      <c r="E4" s="974"/>
    </row>
    <row r="5" spans="1:5" ht="16.5" customHeight="1">
      <c r="A5" s="156">
        <v>22</v>
      </c>
      <c r="B5" s="157">
        <v>9882</v>
      </c>
      <c r="C5" s="103"/>
      <c r="D5" s="158"/>
      <c r="E5" s="158"/>
    </row>
    <row r="6" spans="1:5" ht="16.5" customHeight="1">
      <c r="A6" s="156">
        <v>23</v>
      </c>
      <c r="B6" s="159">
        <v>10294</v>
      </c>
      <c r="C6" s="103"/>
      <c r="D6" s="158"/>
      <c r="E6" s="158"/>
    </row>
    <row r="7" spans="1:5" ht="16.5" customHeight="1">
      <c r="A7" s="160">
        <v>24</v>
      </c>
      <c r="B7" s="375">
        <v>10781</v>
      </c>
      <c r="C7" s="103"/>
      <c r="D7" s="158"/>
      <c r="E7" s="158"/>
    </row>
    <row r="8" spans="1:5" ht="12" customHeight="1">
      <c r="A8" s="694" t="s">
        <v>264</v>
      </c>
      <c r="B8" s="161"/>
      <c r="C8" s="161"/>
      <c r="D8" s="161"/>
      <c r="E8" s="134"/>
    </row>
    <row r="9" spans="2:5" ht="13.5">
      <c r="B9" s="162"/>
      <c r="C9" s="798"/>
      <c r="D9" s="798"/>
      <c r="E9" s="798"/>
    </row>
    <row r="10" ht="13.5">
      <c r="B10" s="162"/>
    </row>
  </sheetData>
  <sheetProtection/>
  <mergeCells count="4">
    <mergeCell ref="B3:B4"/>
    <mergeCell ref="C3:C4"/>
    <mergeCell ref="D3:D4"/>
    <mergeCell ref="E3:E4"/>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xl/worksheets/sheet26.xml><?xml version="1.0" encoding="utf-8"?>
<worksheet xmlns="http://schemas.openxmlformats.org/spreadsheetml/2006/main" xmlns:r="http://schemas.openxmlformats.org/officeDocument/2006/relationships">
  <dimension ref="A1:E9"/>
  <sheetViews>
    <sheetView zoomScalePageLayoutView="0" workbookViewId="0" topLeftCell="A1">
      <selection activeCell="A2" sqref="A2"/>
    </sheetView>
  </sheetViews>
  <sheetFormatPr defaultColWidth="8.796875" defaultRowHeight="18" customHeight="1"/>
  <cols>
    <col min="1" max="1" width="17.59765625" style="339" customWidth="1"/>
    <col min="2" max="5" width="17.3984375" style="339" customWidth="1"/>
    <col min="6" max="16384" width="9" style="339" customWidth="1"/>
  </cols>
  <sheetData>
    <row r="1" spans="1:5" ht="15" customHeight="1">
      <c r="A1" s="135" t="s">
        <v>66</v>
      </c>
      <c r="B1" s="775"/>
      <c r="C1" s="775"/>
      <c r="D1" s="775"/>
      <c r="E1" s="775"/>
    </row>
    <row r="2" spans="1:5" ht="9.75" customHeight="1" thickBot="1">
      <c r="A2" s="135"/>
      <c r="B2" s="775"/>
      <c r="C2" s="775"/>
      <c r="D2" s="775"/>
      <c r="E2" s="775"/>
    </row>
    <row r="3" spans="1:5" s="140" customFormat="1" ht="16.5" customHeight="1" thickTop="1">
      <c r="A3" s="136" t="s">
        <v>559</v>
      </c>
      <c r="B3" s="975" t="s">
        <v>67</v>
      </c>
      <c r="C3" s="137" t="s">
        <v>68</v>
      </c>
      <c r="D3" s="138"/>
      <c r="E3" s="139" t="s">
        <v>69</v>
      </c>
    </row>
    <row r="4" spans="1:5" s="140" customFormat="1" ht="16.5" customHeight="1">
      <c r="A4" s="141" t="s">
        <v>560</v>
      </c>
      <c r="B4" s="976"/>
      <c r="C4" s="142" t="s">
        <v>70</v>
      </c>
      <c r="D4" s="142" t="s">
        <v>71</v>
      </c>
      <c r="E4" s="143" t="s">
        <v>72</v>
      </c>
    </row>
    <row r="5" spans="1:5" s="140" customFormat="1" ht="16.5" customHeight="1">
      <c r="A5" s="144">
        <v>22</v>
      </c>
      <c r="B5" s="145">
        <v>474</v>
      </c>
      <c r="C5" s="145">
        <v>95</v>
      </c>
      <c r="D5" s="145">
        <v>3046</v>
      </c>
      <c r="E5" s="145">
        <v>469</v>
      </c>
    </row>
    <row r="6" spans="1:5" s="140" customFormat="1" ht="16.5" customHeight="1">
      <c r="A6" s="146">
        <v>23</v>
      </c>
      <c r="B6" s="147">
        <v>476</v>
      </c>
      <c r="C6" s="147">
        <v>80</v>
      </c>
      <c r="D6" s="147">
        <v>3007</v>
      </c>
      <c r="E6" s="145">
        <v>378</v>
      </c>
    </row>
    <row r="7" spans="1:5" s="140" customFormat="1" ht="16.5" customHeight="1">
      <c r="A7" s="148">
        <v>24</v>
      </c>
      <c r="B7" s="376">
        <v>476</v>
      </c>
      <c r="C7" s="376">
        <v>92</v>
      </c>
      <c r="D7" s="376">
        <v>2994</v>
      </c>
      <c r="E7" s="377">
        <v>431</v>
      </c>
    </row>
    <row r="8" spans="1:5" ht="12" customHeight="1">
      <c r="A8" s="694" t="s">
        <v>264</v>
      </c>
      <c r="B8" s="161"/>
      <c r="C8" s="161"/>
      <c r="D8" s="161"/>
      <c r="E8" s="134"/>
    </row>
    <row r="9" spans="1:5" s="150" customFormat="1" ht="16.5" customHeight="1">
      <c r="A9" s="149"/>
      <c r="B9" s="149"/>
      <c r="C9" s="149"/>
      <c r="D9" s="149"/>
      <c r="E9" s="149"/>
    </row>
    <row r="10" s="140" customFormat="1" ht="13.5" customHeight="1"/>
    <row r="11" s="140" customFormat="1" ht="13.5" customHeight="1"/>
    <row r="12" s="140" customFormat="1" ht="13.5" customHeight="1"/>
    <row r="13" s="140" customFormat="1" ht="13.5" customHeight="1"/>
    <row r="14" s="140" customFormat="1" ht="13.5" customHeight="1"/>
    <row r="15" s="140" customFormat="1" ht="13.5" customHeight="1"/>
    <row r="16" s="140" customFormat="1" ht="13.5" customHeight="1"/>
    <row r="17" s="140" customFormat="1" ht="13.5" customHeight="1"/>
    <row r="18" s="140" customFormat="1" ht="13.5" customHeight="1"/>
    <row r="19" s="140" customFormat="1" ht="13.5" customHeight="1"/>
    <row r="20" s="140" customFormat="1" ht="13.5" customHeight="1"/>
    <row r="21" ht="13.5" customHeight="1"/>
    <row r="22" ht="13.5" customHeight="1"/>
    <row r="23" ht="13.5" customHeight="1"/>
  </sheetData>
  <sheetProtection/>
  <mergeCells count="1">
    <mergeCell ref="B3:B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7.xml><?xml version="1.0" encoding="utf-8"?>
<worksheet xmlns="http://schemas.openxmlformats.org/spreadsheetml/2006/main" xmlns:r="http://schemas.openxmlformats.org/officeDocument/2006/relationships">
  <dimension ref="A1:O12"/>
  <sheetViews>
    <sheetView zoomScalePageLayoutView="0" workbookViewId="0" topLeftCell="A1">
      <selection activeCell="A2" sqref="A2"/>
    </sheetView>
  </sheetViews>
  <sheetFormatPr defaultColWidth="8.796875" defaultRowHeight="14.25"/>
  <cols>
    <col min="1" max="1" width="6" style="339" customWidth="1"/>
    <col min="2" max="2" width="6.59765625" style="339" customWidth="1"/>
    <col min="3" max="9" width="5.59765625" style="339" customWidth="1"/>
    <col min="10" max="10" width="5.8984375" style="339" customWidth="1"/>
    <col min="11" max="11" width="5.59765625" style="339" customWidth="1"/>
    <col min="12" max="15" width="5.8984375" style="339" customWidth="1"/>
    <col min="16" max="16384" width="9" style="339" customWidth="1"/>
  </cols>
  <sheetData>
    <row r="1" ht="15" customHeight="1">
      <c r="A1" s="48" t="s">
        <v>57</v>
      </c>
    </row>
    <row r="2" ht="9.75" customHeight="1" thickBot="1">
      <c r="A2" s="48"/>
    </row>
    <row r="3" spans="1:15" s="24" customFormat="1" ht="16.5" customHeight="1" thickTop="1">
      <c r="A3" s="981" t="s">
        <v>58</v>
      </c>
      <c r="B3" s="126" t="s">
        <v>52</v>
      </c>
      <c r="C3" s="126"/>
      <c r="D3" s="126"/>
      <c r="E3" s="126"/>
      <c r="F3" s="126"/>
      <c r="G3" s="126"/>
      <c r="H3" s="126"/>
      <c r="I3" s="126"/>
      <c r="J3" s="126"/>
      <c r="K3" s="127"/>
      <c r="L3" s="126" t="s">
        <v>53</v>
      </c>
      <c r="M3" s="126"/>
      <c r="N3" s="126"/>
      <c r="O3" s="126"/>
    </row>
    <row r="4" spans="1:15" ht="8.25" customHeight="1">
      <c r="A4" s="982"/>
      <c r="B4" s="776"/>
      <c r="C4" s="776"/>
      <c r="D4" s="776"/>
      <c r="E4" s="776"/>
      <c r="F4" s="776"/>
      <c r="G4" s="776"/>
      <c r="H4" s="776"/>
      <c r="I4" s="776"/>
      <c r="J4" s="776"/>
      <c r="K4" s="776"/>
      <c r="L4" s="777"/>
      <c r="M4" s="778"/>
      <c r="N4" s="777"/>
      <c r="O4" s="779"/>
    </row>
    <row r="5" spans="1:15" ht="39.75" customHeight="1">
      <c r="A5" s="4"/>
      <c r="B5" s="914" t="s">
        <v>59</v>
      </c>
      <c r="C5" s="915" t="s">
        <v>562</v>
      </c>
      <c r="D5" s="915" t="s">
        <v>563</v>
      </c>
      <c r="E5" s="915" t="s">
        <v>54</v>
      </c>
      <c r="F5" s="915" t="s">
        <v>564</v>
      </c>
      <c r="G5" s="915" t="s">
        <v>565</v>
      </c>
      <c r="H5" s="915" t="s">
        <v>60</v>
      </c>
      <c r="I5" s="915" t="s">
        <v>61</v>
      </c>
      <c r="J5" s="983" t="s">
        <v>62</v>
      </c>
      <c r="K5" s="915" t="s">
        <v>0</v>
      </c>
      <c r="L5" s="128" t="s">
        <v>63</v>
      </c>
      <c r="M5" s="780"/>
      <c r="N5" s="128" t="s">
        <v>64</v>
      </c>
      <c r="O5" s="781"/>
    </row>
    <row r="6" spans="1:15" ht="39.75" customHeight="1">
      <c r="A6" s="129" t="s">
        <v>566</v>
      </c>
      <c r="B6" s="914"/>
      <c r="C6" s="915"/>
      <c r="D6" s="915"/>
      <c r="E6" s="915"/>
      <c r="F6" s="915"/>
      <c r="G6" s="915"/>
      <c r="H6" s="915"/>
      <c r="I6" s="915"/>
      <c r="J6" s="984"/>
      <c r="K6" s="915"/>
      <c r="L6" s="979" t="s">
        <v>55</v>
      </c>
      <c r="M6" s="977" t="s">
        <v>56</v>
      </c>
      <c r="N6" s="977" t="s">
        <v>55</v>
      </c>
      <c r="O6" s="979" t="s">
        <v>56</v>
      </c>
    </row>
    <row r="7" spans="1:15" s="24" customFormat="1" ht="8.25" customHeight="1">
      <c r="A7" s="130"/>
      <c r="B7" s="131"/>
      <c r="C7" s="131"/>
      <c r="D7" s="131"/>
      <c r="E7" s="131"/>
      <c r="F7" s="131"/>
      <c r="G7" s="131"/>
      <c r="H7" s="131"/>
      <c r="I7" s="131"/>
      <c r="J7" s="131"/>
      <c r="K7" s="131"/>
      <c r="L7" s="985"/>
      <c r="M7" s="986"/>
      <c r="N7" s="978"/>
      <c r="O7" s="980"/>
    </row>
    <row r="8" spans="1:15" s="22" customFormat="1" ht="16.5" customHeight="1">
      <c r="A8" s="53">
        <v>22</v>
      </c>
      <c r="B8" s="132">
        <f>IF(ISBLANK(C8),"",SUM(C8:K8))</f>
        <v>21073</v>
      </c>
      <c r="C8" s="132">
        <v>589</v>
      </c>
      <c r="D8" s="132">
        <v>2698</v>
      </c>
      <c r="E8" s="132">
        <v>102</v>
      </c>
      <c r="F8" s="132">
        <v>3481</v>
      </c>
      <c r="G8" s="132">
        <v>287</v>
      </c>
      <c r="H8" s="132">
        <v>342</v>
      </c>
      <c r="I8" s="132">
        <v>118</v>
      </c>
      <c r="J8" s="132">
        <v>9139</v>
      </c>
      <c r="K8" s="132">
        <v>4317</v>
      </c>
      <c r="L8" s="132">
        <v>12020</v>
      </c>
      <c r="M8" s="132">
        <v>8443</v>
      </c>
      <c r="N8" s="133">
        <v>401</v>
      </c>
      <c r="O8" s="132">
        <v>209</v>
      </c>
    </row>
    <row r="9" spans="1:15" s="22" customFormat="1" ht="16.5" customHeight="1">
      <c r="A9" s="53">
        <v>23</v>
      </c>
      <c r="B9" s="133">
        <v>21122</v>
      </c>
      <c r="C9" s="133">
        <v>434</v>
      </c>
      <c r="D9" s="133">
        <v>2513</v>
      </c>
      <c r="E9" s="133">
        <v>132</v>
      </c>
      <c r="F9" s="133">
        <v>2868</v>
      </c>
      <c r="G9" s="133">
        <v>274</v>
      </c>
      <c r="H9" s="133">
        <v>318</v>
      </c>
      <c r="I9" s="133">
        <v>116</v>
      </c>
      <c r="J9" s="133">
        <v>10510</v>
      </c>
      <c r="K9" s="133">
        <v>3957</v>
      </c>
      <c r="L9" s="133">
        <v>12554</v>
      </c>
      <c r="M9" s="133">
        <v>8044</v>
      </c>
      <c r="N9" s="133">
        <v>366</v>
      </c>
      <c r="O9" s="132">
        <v>158</v>
      </c>
    </row>
    <row r="10" spans="1:15" s="22" customFormat="1" ht="16.5" customHeight="1">
      <c r="A10" s="54">
        <v>24</v>
      </c>
      <c r="B10" s="378">
        <v>18353</v>
      </c>
      <c r="C10" s="378">
        <v>468</v>
      </c>
      <c r="D10" s="378">
        <v>2086</v>
      </c>
      <c r="E10" s="378">
        <v>95</v>
      </c>
      <c r="F10" s="378">
        <v>2522</v>
      </c>
      <c r="G10" s="378">
        <v>250</v>
      </c>
      <c r="H10" s="378">
        <v>226</v>
      </c>
      <c r="I10" s="378">
        <v>165</v>
      </c>
      <c r="J10" s="378">
        <v>9021</v>
      </c>
      <c r="K10" s="378">
        <v>3520</v>
      </c>
      <c r="L10" s="378">
        <v>10822</v>
      </c>
      <c r="M10" s="378">
        <v>6844</v>
      </c>
      <c r="N10" s="378">
        <v>440</v>
      </c>
      <c r="O10" s="379">
        <v>247</v>
      </c>
    </row>
    <row r="11" spans="1:15" ht="12" customHeight="1">
      <c r="A11" s="694" t="s">
        <v>264</v>
      </c>
      <c r="B11" s="161"/>
      <c r="C11" s="161"/>
      <c r="D11" s="161"/>
      <c r="E11" s="134"/>
      <c r="O11" s="18" t="s">
        <v>1</v>
      </c>
    </row>
    <row r="12" ht="12" customHeight="1">
      <c r="O12" s="18" t="s">
        <v>567</v>
      </c>
    </row>
  </sheetData>
  <sheetProtection/>
  <mergeCells count="15">
    <mergeCell ref="H5:H6"/>
    <mergeCell ref="B5:B6"/>
    <mergeCell ref="C5:C6"/>
    <mergeCell ref="D5:D6"/>
    <mergeCell ref="M6:M7"/>
    <mergeCell ref="N6:N7"/>
    <mergeCell ref="O6:O7"/>
    <mergeCell ref="A3:A4"/>
    <mergeCell ref="I5:I6"/>
    <mergeCell ref="J5:J6"/>
    <mergeCell ref="K5:K6"/>
    <mergeCell ref="L6:L7"/>
    <mergeCell ref="E5:E6"/>
    <mergeCell ref="F5:F6"/>
    <mergeCell ref="G5:G6"/>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8.xml><?xml version="1.0" encoding="utf-8"?>
<worksheet xmlns="http://schemas.openxmlformats.org/spreadsheetml/2006/main" xmlns:r="http://schemas.openxmlformats.org/officeDocument/2006/relationships">
  <dimension ref="A1:E31"/>
  <sheetViews>
    <sheetView zoomScalePageLayoutView="0" workbookViewId="0" topLeftCell="A1">
      <selection activeCell="A2" sqref="A2"/>
    </sheetView>
  </sheetViews>
  <sheetFormatPr defaultColWidth="8.796875" defaultRowHeight="14.25"/>
  <cols>
    <col min="1" max="1" width="5.59765625" style="698" customWidth="1"/>
    <col min="2" max="2" width="24" style="4" customWidth="1"/>
    <col min="3" max="3" width="19.09765625" style="696" customWidth="1"/>
    <col min="4" max="5" width="19.09765625" style="697" customWidth="1"/>
    <col min="6" max="16384" width="9" style="4" customWidth="1"/>
  </cols>
  <sheetData>
    <row r="1" ht="15" customHeight="1">
      <c r="A1" s="61" t="s">
        <v>473</v>
      </c>
    </row>
    <row r="2" spans="1:5" ht="9.75" customHeight="1" thickBot="1">
      <c r="A2" s="40"/>
      <c r="B2" s="699"/>
      <c r="C2" s="700"/>
      <c r="D2" s="700"/>
      <c r="E2" s="700"/>
    </row>
    <row r="3" spans="1:5" s="24" customFormat="1" ht="13.5" customHeight="1" thickTop="1">
      <c r="A3" s="701"/>
      <c r="B3" s="123" t="s">
        <v>629</v>
      </c>
      <c r="C3" s="993">
        <v>22</v>
      </c>
      <c r="D3" s="994">
        <v>23</v>
      </c>
      <c r="E3" s="987">
        <v>24</v>
      </c>
    </row>
    <row r="4" spans="1:5" s="24" customFormat="1" ht="13.5" customHeight="1">
      <c r="A4" s="7" t="s">
        <v>630</v>
      </c>
      <c r="B4" s="702"/>
      <c r="C4" s="935"/>
      <c r="D4" s="995"/>
      <c r="E4" s="931"/>
    </row>
    <row r="5" spans="1:5" s="24" customFormat="1" ht="17.25" customHeight="1">
      <c r="A5" s="703" t="s">
        <v>474</v>
      </c>
      <c r="B5" s="704"/>
      <c r="C5" s="705">
        <f>IF(ISBLANK(C6),"",SUM(C6:C22))</f>
        <v>48709</v>
      </c>
      <c r="D5" s="705">
        <f>IF(ISBLANK(D6),"",SUM(D6:D22))</f>
        <v>44597</v>
      </c>
      <c r="E5" s="737">
        <v>44148</v>
      </c>
    </row>
    <row r="6" spans="1:5" s="24" customFormat="1" ht="17.25" customHeight="1">
      <c r="A6" s="991" t="s">
        <v>510</v>
      </c>
      <c r="B6" s="706" t="s">
        <v>475</v>
      </c>
      <c r="C6" s="707">
        <v>1546</v>
      </c>
      <c r="D6" s="707">
        <v>1071</v>
      </c>
      <c r="E6" s="738">
        <v>1133</v>
      </c>
    </row>
    <row r="7" spans="1:5" s="24" customFormat="1" ht="17.25" customHeight="1">
      <c r="A7" s="989"/>
      <c r="B7" s="706" t="s">
        <v>476</v>
      </c>
      <c r="C7" s="90">
        <v>321</v>
      </c>
      <c r="D7" s="90">
        <v>290</v>
      </c>
      <c r="E7" s="386">
        <v>287</v>
      </c>
    </row>
    <row r="8" spans="1:5" s="24" customFormat="1" ht="17.25" customHeight="1">
      <c r="A8" s="989"/>
      <c r="B8" s="706" t="s">
        <v>511</v>
      </c>
      <c r="C8" s="90">
        <v>33</v>
      </c>
      <c r="D8" s="90">
        <v>33</v>
      </c>
      <c r="E8" s="386">
        <v>38</v>
      </c>
    </row>
    <row r="9" spans="1:5" s="24" customFormat="1" ht="17.25" customHeight="1">
      <c r="A9" s="989"/>
      <c r="B9" s="706" t="s">
        <v>477</v>
      </c>
      <c r="C9" s="90">
        <v>2249</v>
      </c>
      <c r="D9" s="90">
        <v>1694</v>
      </c>
      <c r="E9" s="386">
        <v>1766</v>
      </c>
    </row>
    <row r="10" spans="1:5" s="24" customFormat="1" ht="17.25" customHeight="1">
      <c r="A10" s="992"/>
      <c r="B10" s="708" t="s">
        <v>478</v>
      </c>
      <c r="C10" s="90">
        <v>735</v>
      </c>
      <c r="D10" s="90">
        <v>762</v>
      </c>
      <c r="E10" s="386">
        <v>847</v>
      </c>
    </row>
    <row r="11" spans="1:5" s="24" customFormat="1" ht="17.25" customHeight="1">
      <c r="A11" s="988" t="s">
        <v>479</v>
      </c>
      <c r="B11" s="709" t="s">
        <v>480</v>
      </c>
      <c r="C11" s="710">
        <v>11552</v>
      </c>
      <c r="D11" s="710">
        <v>11020</v>
      </c>
      <c r="E11" s="711">
        <v>11320</v>
      </c>
    </row>
    <row r="12" spans="1:5" s="24" customFormat="1" ht="17.25" customHeight="1">
      <c r="A12" s="989"/>
      <c r="B12" s="706" t="s">
        <v>512</v>
      </c>
      <c r="C12" s="90">
        <v>6162</v>
      </c>
      <c r="D12" s="90">
        <v>6725</v>
      </c>
      <c r="E12" s="386">
        <v>4986</v>
      </c>
    </row>
    <row r="13" spans="1:5" s="24" customFormat="1" ht="17.25" customHeight="1">
      <c r="A13" s="989"/>
      <c r="B13" s="706" t="s">
        <v>513</v>
      </c>
      <c r="C13" s="90">
        <v>10372</v>
      </c>
      <c r="D13" s="90">
        <v>10618</v>
      </c>
      <c r="E13" s="386">
        <v>10908</v>
      </c>
    </row>
    <row r="14" spans="1:5" s="24" customFormat="1" ht="17.25" customHeight="1">
      <c r="A14" s="989"/>
      <c r="B14" s="706" t="s">
        <v>481</v>
      </c>
      <c r="C14" s="90">
        <v>739</v>
      </c>
      <c r="D14" s="90">
        <v>545</v>
      </c>
      <c r="E14" s="386">
        <v>566</v>
      </c>
    </row>
    <row r="15" spans="1:5" s="24" customFormat="1" ht="17.25" customHeight="1">
      <c r="A15" s="989"/>
      <c r="B15" s="706" t="s">
        <v>514</v>
      </c>
      <c r="C15" s="90">
        <v>505</v>
      </c>
      <c r="D15" s="90">
        <v>607</v>
      </c>
      <c r="E15" s="386">
        <v>754</v>
      </c>
    </row>
    <row r="16" spans="1:5" s="24" customFormat="1" ht="17.25" customHeight="1">
      <c r="A16" s="989"/>
      <c r="B16" s="706" t="s">
        <v>515</v>
      </c>
      <c r="C16" s="90">
        <v>331</v>
      </c>
      <c r="D16" s="90">
        <v>328</v>
      </c>
      <c r="E16" s="386">
        <v>484</v>
      </c>
    </row>
    <row r="17" spans="1:5" s="24" customFormat="1" ht="17.25" customHeight="1">
      <c r="A17" s="989"/>
      <c r="B17" s="706" t="s">
        <v>516</v>
      </c>
      <c r="C17" s="90">
        <v>2759</v>
      </c>
      <c r="D17" s="90">
        <v>1388</v>
      </c>
      <c r="E17" s="386">
        <v>1419</v>
      </c>
    </row>
    <row r="18" spans="1:5" s="24" customFormat="1" ht="17.25" customHeight="1">
      <c r="A18" s="989"/>
      <c r="B18" s="706" t="s">
        <v>482</v>
      </c>
      <c r="C18" s="90">
        <v>226</v>
      </c>
      <c r="D18" s="90">
        <v>161</v>
      </c>
      <c r="E18" s="386">
        <v>166</v>
      </c>
    </row>
    <row r="19" spans="1:5" s="24" customFormat="1" ht="17.25" customHeight="1">
      <c r="A19" s="989"/>
      <c r="B19" s="706" t="s">
        <v>483</v>
      </c>
      <c r="C19" s="90">
        <v>2528</v>
      </c>
      <c r="D19" s="90">
        <v>1267</v>
      </c>
      <c r="E19" s="386">
        <v>1242</v>
      </c>
    </row>
    <row r="20" spans="1:5" s="24" customFormat="1" ht="17.25" customHeight="1">
      <c r="A20" s="989"/>
      <c r="B20" s="706" t="s">
        <v>484</v>
      </c>
      <c r="C20" s="90">
        <v>1966</v>
      </c>
      <c r="D20" s="90">
        <v>1679</v>
      </c>
      <c r="E20" s="386">
        <v>2069</v>
      </c>
    </row>
    <row r="21" spans="1:5" s="24" customFormat="1" ht="17.25" customHeight="1">
      <c r="A21" s="989"/>
      <c r="B21" s="706" t="s">
        <v>485</v>
      </c>
      <c r="C21" s="90">
        <v>1015</v>
      </c>
      <c r="D21" s="90">
        <v>969</v>
      </c>
      <c r="E21" s="386">
        <v>798</v>
      </c>
    </row>
    <row r="22" spans="1:5" s="24" customFormat="1" ht="17.25" customHeight="1">
      <c r="A22" s="990"/>
      <c r="B22" s="708" t="s">
        <v>486</v>
      </c>
      <c r="C22" s="93">
        <v>5670</v>
      </c>
      <c r="D22" s="93">
        <v>5440</v>
      </c>
      <c r="E22" s="387">
        <v>5365</v>
      </c>
    </row>
    <row r="23" spans="1:5" s="24" customFormat="1" ht="12" customHeight="1">
      <c r="A23" s="124" t="s">
        <v>487</v>
      </c>
      <c r="C23" s="72"/>
      <c r="D23" s="70"/>
      <c r="E23" s="70" t="s">
        <v>295</v>
      </c>
    </row>
    <row r="24" spans="1:5" ht="11.25">
      <c r="A24" s="712"/>
      <c r="B24" s="24"/>
      <c r="C24" s="72"/>
      <c r="D24" s="713"/>
      <c r="E24" s="713"/>
    </row>
    <row r="25" spans="1:5" ht="11.25">
      <c r="A25" s="125"/>
      <c r="B25" s="24"/>
      <c r="C25" s="72"/>
      <c r="D25" s="713"/>
      <c r="E25" s="713"/>
    </row>
    <row r="26" spans="1:3" ht="11.25">
      <c r="A26" s="125"/>
      <c r="B26" s="24"/>
      <c r="C26" s="72"/>
    </row>
    <row r="27" spans="1:3" ht="11.25">
      <c r="A27" s="125"/>
      <c r="B27" s="24"/>
      <c r="C27" s="72"/>
    </row>
    <row r="28" spans="1:3" ht="11.25">
      <c r="A28" s="125"/>
      <c r="B28" s="24"/>
      <c r="C28" s="72"/>
    </row>
    <row r="29" spans="1:3" ht="11.25">
      <c r="A29" s="125"/>
      <c r="B29" s="24"/>
      <c r="C29" s="72"/>
    </row>
    <row r="30" spans="1:3" ht="11.25">
      <c r="A30" s="125"/>
      <c r="B30" s="24"/>
      <c r="C30" s="72"/>
    </row>
    <row r="31" spans="1:3" ht="11.25">
      <c r="A31" s="125"/>
      <c r="B31" s="24"/>
      <c r="C31" s="72"/>
    </row>
  </sheetData>
  <sheetProtection/>
  <mergeCells count="5">
    <mergeCell ref="E3:E4"/>
    <mergeCell ref="A11:A22"/>
    <mergeCell ref="A6:A10"/>
    <mergeCell ref="C3:C4"/>
    <mergeCell ref="D3:D4"/>
  </mergeCells>
  <printOptions/>
  <pageMargins left="0.7874015748031497" right="0.7874015748031497" top="0.984251968503937" bottom="0.984251968503937" header="0.5118110236220472" footer="0.5118110236220472"/>
  <pageSetup cellComments="asDisplayed" horizontalDpi="600" verticalDpi="600" orientation="portrait" paperSize="9" r:id="rId2"/>
  <headerFooter alignWithMargins="0">
    <oddFooter>&amp;C&amp;A</oddFooter>
  </headerFooter>
  <drawing r:id="rId1"/>
</worksheet>
</file>

<file path=xl/worksheets/sheet29.xml><?xml version="1.0" encoding="utf-8"?>
<worksheet xmlns="http://schemas.openxmlformats.org/spreadsheetml/2006/main" xmlns:r="http://schemas.openxmlformats.org/officeDocument/2006/relationships">
  <dimension ref="A1:M20"/>
  <sheetViews>
    <sheetView zoomScalePageLayoutView="0" workbookViewId="0" topLeftCell="A1">
      <selection activeCell="A2" sqref="A2"/>
    </sheetView>
  </sheetViews>
  <sheetFormatPr defaultColWidth="3.5" defaultRowHeight="14.25"/>
  <cols>
    <col min="1" max="2" width="3.5" style="17" customWidth="1"/>
    <col min="3" max="3" width="16.59765625" style="71" customWidth="1"/>
    <col min="4" max="4" width="5.8984375" style="24" customWidth="1"/>
    <col min="5" max="5" width="8.09765625" style="24" customWidth="1"/>
    <col min="6" max="6" width="7.09765625" style="24" customWidth="1"/>
    <col min="7" max="7" width="5.8984375" style="24" customWidth="1"/>
    <col min="8" max="8" width="8.09765625" style="24" customWidth="1"/>
    <col min="9" max="9" width="7.09765625" style="24" customWidth="1"/>
    <col min="10" max="10" width="5.8984375" style="24" customWidth="1"/>
    <col min="11" max="11" width="8.09765625" style="24" customWidth="1"/>
    <col min="12" max="12" width="7.09765625" style="24" customWidth="1"/>
    <col min="13" max="13" width="3.59765625" style="24" customWidth="1"/>
    <col min="14" max="15" width="5.59765625" style="24" customWidth="1"/>
    <col min="16" max="16" width="3.59765625" style="24" customWidth="1"/>
    <col min="17" max="17" width="3.59765625" style="2" customWidth="1"/>
    <col min="18" max="16384" width="3.5" style="24" customWidth="1"/>
  </cols>
  <sheetData>
    <row r="1" spans="1:13" ht="15" customHeight="1">
      <c r="A1" s="105" t="s">
        <v>35</v>
      </c>
      <c r="B1" s="105"/>
      <c r="C1" s="106"/>
      <c r="M1" s="2"/>
    </row>
    <row r="2" spans="1:13" ht="9.75" customHeight="1" thickBot="1">
      <c r="A2" s="107"/>
      <c r="B2" s="107"/>
      <c r="C2" s="108"/>
      <c r="D2" s="23"/>
      <c r="E2" s="23"/>
      <c r="F2" s="23"/>
      <c r="G2" s="23"/>
      <c r="H2" s="23"/>
      <c r="I2" s="23"/>
      <c r="J2" s="23"/>
      <c r="K2" s="23"/>
      <c r="L2" s="23"/>
      <c r="M2" s="2"/>
    </row>
    <row r="3" spans="1:13" ht="16.5" customHeight="1" thickTop="1">
      <c r="A3" s="109"/>
      <c r="B3" s="109"/>
      <c r="C3" s="25" t="s">
        <v>568</v>
      </c>
      <c r="D3" s="110"/>
      <c r="E3" s="12">
        <v>22</v>
      </c>
      <c r="F3" s="111"/>
      <c r="G3" s="110"/>
      <c r="H3" s="12">
        <v>23</v>
      </c>
      <c r="I3" s="111"/>
      <c r="J3" s="110"/>
      <c r="K3" s="112">
        <v>24</v>
      </c>
      <c r="L3" s="111"/>
      <c r="M3" s="2"/>
    </row>
    <row r="4" spans="1:13" ht="16.5" customHeight="1">
      <c r="A4" s="996" t="s">
        <v>569</v>
      </c>
      <c r="B4" s="996"/>
      <c r="C4" s="113"/>
      <c r="D4" s="16" t="s">
        <v>36</v>
      </c>
      <c r="E4" s="114" t="s">
        <v>42</v>
      </c>
      <c r="F4" s="115" t="s">
        <v>37</v>
      </c>
      <c r="G4" s="16" t="s">
        <v>36</v>
      </c>
      <c r="H4" s="114" t="s">
        <v>42</v>
      </c>
      <c r="I4" s="115" t="s">
        <v>37</v>
      </c>
      <c r="J4" s="16" t="s">
        <v>36</v>
      </c>
      <c r="K4" s="114" t="s">
        <v>42</v>
      </c>
      <c r="L4" s="115" t="s">
        <v>37</v>
      </c>
      <c r="M4" s="2"/>
    </row>
    <row r="5" spans="1:13" ht="16.5" customHeight="1">
      <c r="A5" s="116" t="s">
        <v>631</v>
      </c>
      <c r="B5" s="782"/>
      <c r="C5" s="783"/>
      <c r="D5" s="117">
        <v>345</v>
      </c>
      <c r="E5" s="117">
        <v>62131</v>
      </c>
      <c r="F5" s="118">
        <v>335</v>
      </c>
      <c r="G5" s="117">
        <v>355</v>
      </c>
      <c r="H5" s="117">
        <f>SUM(H7,H13)</f>
        <v>61291</v>
      </c>
      <c r="I5" s="118">
        <v>357</v>
      </c>
      <c r="J5" s="380">
        <v>361</v>
      </c>
      <c r="K5" s="380">
        <v>64939</v>
      </c>
      <c r="L5" s="381">
        <v>334</v>
      </c>
      <c r="M5" s="2"/>
    </row>
    <row r="6" spans="1:13" ht="8.25" customHeight="1">
      <c r="A6" s="64"/>
      <c r="B6" s="64"/>
      <c r="C6" s="53"/>
      <c r="D6" s="117"/>
      <c r="E6" s="117"/>
      <c r="F6" s="65"/>
      <c r="G6" s="117"/>
      <c r="H6" s="117"/>
      <c r="I6" s="65"/>
      <c r="J6" s="380"/>
      <c r="K6" s="380"/>
      <c r="L6" s="356"/>
      <c r="M6" s="2"/>
    </row>
    <row r="7" spans="2:13" ht="16.5" customHeight="1">
      <c r="B7" s="64" t="s">
        <v>43</v>
      </c>
      <c r="C7" s="53"/>
      <c r="D7" s="119">
        <v>345</v>
      </c>
      <c r="E7" s="119">
        <v>7860</v>
      </c>
      <c r="F7" s="67" t="s">
        <v>570</v>
      </c>
      <c r="G7" s="119">
        <f>SUM(G8:G12)</f>
        <v>355</v>
      </c>
      <c r="H7" s="119">
        <f>SUM(H8:H12)</f>
        <v>7520</v>
      </c>
      <c r="I7" s="67" t="s">
        <v>570</v>
      </c>
      <c r="J7" s="382">
        <f>SUM(J8:J12)</f>
        <v>361</v>
      </c>
      <c r="K7" s="382">
        <v>7808</v>
      </c>
      <c r="L7" s="358" t="s">
        <v>570</v>
      </c>
      <c r="M7" s="2"/>
    </row>
    <row r="8" spans="3:13" ht="16.5" customHeight="1">
      <c r="C8" s="42" t="s">
        <v>38</v>
      </c>
      <c r="D8" s="119">
        <v>208</v>
      </c>
      <c r="E8" s="119">
        <v>4784</v>
      </c>
      <c r="F8" s="67" t="s">
        <v>570</v>
      </c>
      <c r="G8" s="119">
        <v>226</v>
      </c>
      <c r="H8" s="119">
        <v>4808</v>
      </c>
      <c r="I8" s="67" t="s">
        <v>570</v>
      </c>
      <c r="J8" s="382">
        <v>215</v>
      </c>
      <c r="K8" s="382">
        <v>4221</v>
      </c>
      <c r="L8" s="358" t="s">
        <v>570</v>
      </c>
      <c r="M8" s="2"/>
    </row>
    <row r="9" spans="3:13" ht="16.5" customHeight="1">
      <c r="C9" s="42" t="s">
        <v>39</v>
      </c>
      <c r="D9" s="119">
        <v>60</v>
      </c>
      <c r="E9" s="119">
        <v>1243</v>
      </c>
      <c r="F9" s="67" t="s">
        <v>570</v>
      </c>
      <c r="G9" s="119">
        <v>60</v>
      </c>
      <c r="H9" s="119">
        <v>1185</v>
      </c>
      <c r="I9" s="67" t="s">
        <v>570</v>
      </c>
      <c r="J9" s="382">
        <v>60</v>
      </c>
      <c r="K9" s="382">
        <v>1238</v>
      </c>
      <c r="L9" s="358" t="s">
        <v>570</v>
      </c>
      <c r="M9" s="2"/>
    </row>
    <row r="10" spans="3:13" ht="16.5" customHeight="1">
      <c r="C10" s="42" t="s">
        <v>40</v>
      </c>
      <c r="D10" s="119">
        <v>15</v>
      </c>
      <c r="E10" s="119">
        <v>267</v>
      </c>
      <c r="F10" s="67" t="s">
        <v>570</v>
      </c>
      <c r="G10" s="119">
        <v>15</v>
      </c>
      <c r="H10" s="119">
        <v>305</v>
      </c>
      <c r="I10" s="67" t="s">
        <v>570</v>
      </c>
      <c r="J10" s="382">
        <v>17</v>
      </c>
      <c r="K10" s="382">
        <v>364</v>
      </c>
      <c r="L10" s="358" t="s">
        <v>570</v>
      </c>
      <c r="M10" s="2"/>
    </row>
    <row r="11" spans="3:13" ht="16.5" customHeight="1">
      <c r="C11" s="42" t="s">
        <v>41</v>
      </c>
      <c r="D11" s="119">
        <v>29</v>
      </c>
      <c r="E11" s="119">
        <v>663</v>
      </c>
      <c r="F11" s="67" t="s">
        <v>570</v>
      </c>
      <c r="G11" s="119">
        <v>25</v>
      </c>
      <c r="H11" s="119">
        <v>696</v>
      </c>
      <c r="I11" s="67" t="s">
        <v>570</v>
      </c>
      <c r="J11" s="382">
        <v>39</v>
      </c>
      <c r="K11" s="382">
        <v>1343</v>
      </c>
      <c r="L11" s="358" t="s">
        <v>570</v>
      </c>
      <c r="M11" s="2"/>
    </row>
    <row r="12" spans="3:13" ht="16.5" customHeight="1">
      <c r="C12" s="42" t="s">
        <v>44</v>
      </c>
      <c r="D12" s="119">
        <v>33</v>
      </c>
      <c r="E12" s="120">
        <v>903</v>
      </c>
      <c r="F12" s="67" t="s">
        <v>570</v>
      </c>
      <c r="G12" s="119">
        <v>29</v>
      </c>
      <c r="H12" s="120">
        <v>526</v>
      </c>
      <c r="I12" s="67" t="s">
        <v>570</v>
      </c>
      <c r="J12" s="382">
        <v>30</v>
      </c>
      <c r="K12" s="383">
        <v>642</v>
      </c>
      <c r="L12" s="358" t="s">
        <v>570</v>
      </c>
      <c r="M12" s="2"/>
    </row>
    <row r="13" spans="2:13" ht="16.5" customHeight="1">
      <c r="B13" s="64" t="s">
        <v>45</v>
      </c>
      <c r="C13" s="42"/>
      <c r="D13" s="119" t="s">
        <v>570</v>
      </c>
      <c r="E13" s="119">
        <v>54271</v>
      </c>
      <c r="F13" s="67">
        <v>335</v>
      </c>
      <c r="G13" s="119">
        <f aca="true" t="shared" si="0" ref="G13:L13">SUM(G14:G19)</f>
        <v>0</v>
      </c>
      <c r="H13" s="119">
        <f t="shared" si="0"/>
        <v>53771</v>
      </c>
      <c r="I13" s="67">
        <f t="shared" si="0"/>
        <v>357</v>
      </c>
      <c r="J13" s="119">
        <f>SUM(J14:J19)</f>
        <v>0</v>
      </c>
      <c r="K13" s="382">
        <f t="shared" si="0"/>
        <v>57131</v>
      </c>
      <c r="L13" s="358">
        <f t="shared" si="0"/>
        <v>334</v>
      </c>
      <c r="M13" s="3"/>
    </row>
    <row r="14" spans="2:13" ht="16.5" customHeight="1">
      <c r="B14" s="64"/>
      <c r="C14" s="42" t="s">
        <v>46</v>
      </c>
      <c r="D14" s="119" t="s">
        <v>570</v>
      </c>
      <c r="E14" s="119">
        <v>1782</v>
      </c>
      <c r="F14" s="67">
        <v>13</v>
      </c>
      <c r="G14" s="119" t="s">
        <v>570</v>
      </c>
      <c r="H14" s="119">
        <v>1738</v>
      </c>
      <c r="I14" s="67">
        <v>13</v>
      </c>
      <c r="J14" s="119" t="s">
        <v>570</v>
      </c>
      <c r="K14" s="382">
        <v>1913</v>
      </c>
      <c r="L14" s="358">
        <v>14</v>
      </c>
      <c r="M14" s="2"/>
    </row>
    <row r="15" spans="3:13" ht="16.5" customHeight="1">
      <c r="C15" s="42" t="s">
        <v>47</v>
      </c>
      <c r="D15" s="119" t="s">
        <v>571</v>
      </c>
      <c r="E15" s="119">
        <v>25281</v>
      </c>
      <c r="F15" s="67">
        <v>169</v>
      </c>
      <c r="G15" s="119" t="s">
        <v>571</v>
      </c>
      <c r="H15" s="119">
        <v>24724</v>
      </c>
      <c r="I15" s="67">
        <v>188</v>
      </c>
      <c r="J15" s="119" t="s">
        <v>571</v>
      </c>
      <c r="K15" s="382">
        <v>26263</v>
      </c>
      <c r="L15" s="358">
        <v>163</v>
      </c>
      <c r="M15" s="2"/>
    </row>
    <row r="16" spans="3:13" ht="16.5" customHeight="1">
      <c r="C16" s="42" t="s">
        <v>48</v>
      </c>
      <c r="D16" s="119" t="s">
        <v>570</v>
      </c>
      <c r="E16" s="119">
        <v>6527</v>
      </c>
      <c r="F16" s="67">
        <v>51</v>
      </c>
      <c r="G16" s="119" t="s">
        <v>570</v>
      </c>
      <c r="H16" s="119">
        <v>6440</v>
      </c>
      <c r="I16" s="67">
        <v>53</v>
      </c>
      <c r="J16" s="119" t="s">
        <v>570</v>
      </c>
      <c r="K16" s="382">
        <v>6115</v>
      </c>
      <c r="L16" s="358">
        <v>54</v>
      </c>
      <c r="M16" s="2"/>
    </row>
    <row r="17" spans="3:13" ht="16.5" customHeight="1">
      <c r="C17" s="42" t="s">
        <v>49</v>
      </c>
      <c r="D17" s="119" t="s">
        <v>572</v>
      </c>
      <c r="E17" s="119">
        <v>17954</v>
      </c>
      <c r="F17" s="67">
        <v>78</v>
      </c>
      <c r="G17" s="119" t="s">
        <v>572</v>
      </c>
      <c r="H17" s="119">
        <v>18173</v>
      </c>
      <c r="I17" s="67">
        <v>81</v>
      </c>
      <c r="J17" s="119" t="s">
        <v>572</v>
      </c>
      <c r="K17" s="382">
        <v>19831</v>
      </c>
      <c r="L17" s="358">
        <v>80</v>
      </c>
      <c r="M17" s="2"/>
    </row>
    <row r="18" spans="3:13" ht="16.5" customHeight="1">
      <c r="C18" s="42" t="s">
        <v>50</v>
      </c>
      <c r="D18" s="119" t="s">
        <v>573</v>
      </c>
      <c r="E18" s="119">
        <v>2507</v>
      </c>
      <c r="F18" s="67">
        <v>19</v>
      </c>
      <c r="G18" s="119" t="s">
        <v>573</v>
      </c>
      <c r="H18" s="119">
        <v>2461</v>
      </c>
      <c r="I18" s="67">
        <v>18</v>
      </c>
      <c r="J18" s="119" t="s">
        <v>573</v>
      </c>
      <c r="K18" s="382">
        <v>2764</v>
      </c>
      <c r="L18" s="358">
        <v>19</v>
      </c>
      <c r="M18" s="2"/>
    </row>
    <row r="19" spans="1:13" ht="16.5" customHeight="1">
      <c r="A19" s="68"/>
      <c r="B19" s="68"/>
      <c r="C19" s="91" t="s">
        <v>51</v>
      </c>
      <c r="D19" s="121" t="s">
        <v>574</v>
      </c>
      <c r="E19" s="121">
        <v>220</v>
      </c>
      <c r="F19" s="122">
        <v>5</v>
      </c>
      <c r="G19" s="121" t="s">
        <v>574</v>
      </c>
      <c r="H19" s="121">
        <v>235</v>
      </c>
      <c r="I19" s="122">
        <v>4</v>
      </c>
      <c r="J19" s="121" t="s">
        <v>574</v>
      </c>
      <c r="K19" s="384">
        <v>245</v>
      </c>
      <c r="L19" s="385">
        <v>4</v>
      </c>
      <c r="M19" s="2"/>
    </row>
    <row r="20" spans="1:13" ht="12" customHeight="1">
      <c r="A20" s="7" t="s">
        <v>263</v>
      </c>
      <c r="B20" s="7"/>
      <c r="M20" s="2"/>
    </row>
  </sheetData>
  <sheetProtection/>
  <mergeCells count="1">
    <mergeCell ref="A4:B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dimension ref="A1:H14"/>
  <sheetViews>
    <sheetView zoomScalePageLayoutView="0" workbookViewId="0" topLeftCell="A1">
      <selection activeCell="A2" sqref="A2"/>
    </sheetView>
  </sheetViews>
  <sheetFormatPr defaultColWidth="8.796875" defaultRowHeight="13.5" customHeight="1"/>
  <cols>
    <col min="1" max="1" width="8.3984375" style="24" customWidth="1"/>
    <col min="2" max="5" width="10.69921875" style="24" customWidth="1"/>
    <col min="6" max="6" width="13.59765625" style="24" customWidth="1"/>
    <col min="7" max="8" width="10.69921875" style="24" customWidth="1"/>
    <col min="9" max="16384" width="9" style="24" customWidth="1"/>
  </cols>
  <sheetData>
    <row r="1" spans="1:6" ht="15" customHeight="1">
      <c r="A1" s="61" t="s">
        <v>269</v>
      </c>
      <c r="B1" s="311"/>
      <c r="C1" s="2"/>
      <c r="D1" s="2"/>
      <c r="E1" s="2"/>
      <c r="F1" s="2"/>
    </row>
    <row r="2" spans="1:8" ht="12.75" customHeight="1" thickBot="1">
      <c r="A2" s="40"/>
      <c r="B2" s="312"/>
      <c r="C2" s="23"/>
      <c r="D2" s="23"/>
      <c r="E2" s="23"/>
      <c r="F2" s="23"/>
      <c r="G2" s="23"/>
      <c r="H2" s="58" t="s">
        <v>603</v>
      </c>
    </row>
    <row r="3" spans="1:8" ht="17.25" customHeight="1" thickTop="1">
      <c r="A3" s="18" t="s">
        <v>270</v>
      </c>
      <c r="B3" s="868" t="s">
        <v>7</v>
      </c>
      <c r="C3" s="202" t="s">
        <v>532</v>
      </c>
      <c r="D3" s="203"/>
      <c r="E3" s="203"/>
      <c r="F3" s="202" t="s">
        <v>533</v>
      </c>
      <c r="G3" s="203"/>
      <c r="H3" s="203"/>
    </row>
    <row r="4" spans="2:8" ht="16.5" customHeight="1">
      <c r="B4" s="881"/>
      <c r="C4" s="883" t="s">
        <v>222</v>
      </c>
      <c r="D4" s="883" t="s">
        <v>223</v>
      </c>
      <c r="E4" s="883" t="s">
        <v>224</v>
      </c>
      <c r="F4" s="313" t="s">
        <v>225</v>
      </c>
      <c r="G4" s="886" t="s">
        <v>271</v>
      </c>
      <c r="H4" s="884" t="s">
        <v>272</v>
      </c>
    </row>
    <row r="5" spans="1:8" ht="16.5" customHeight="1">
      <c r="A5" s="130" t="s">
        <v>604</v>
      </c>
      <c r="B5" s="882"/>
      <c r="C5" s="882"/>
      <c r="D5" s="882"/>
      <c r="E5" s="882"/>
      <c r="F5" s="314" t="s">
        <v>273</v>
      </c>
      <c r="G5" s="861"/>
      <c r="H5" s="885"/>
    </row>
    <row r="6" spans="1:8" ht="16.5" customHeight="1">
      <c r="A6" s="17">
        <v>20</v>
      </c>
      <c r="B6" s="33">
        <f>IF(ISBLANK(C6),"",SUM(C6:H6))</f>
        <v>6850</v>
      </c>
      <c r="C6" s="30">
        <v>924</v>
      </c>
      <c r="D6" s="33">
        <v>542</v>
      </c>
      <c r="E6" s="30">
        <v>1173</v>
      </c>
      <c r="F6" s="34">
        <v>3777</v>
      </c>
      <c r="G6" s="33">
        <v>336</v>
      </c>
      <c r="H6" s="30">
        <v>98</v>
      </c>
    </row>
    <row r="7" spans="1:8" s="21" customFormat="1" ht="16.5" customHeight="1">
      <c r="A7" s="17">
        <v>22</v>
      </c>
      <c r="B7" s="33">
        <v>7288</v>
      </c>
      <c r="C7" s="30">
        <v>997</v>
      </c>
      <c r="D7" s="33">
        <v>562</v>
      </c>
      <c r="E7" s="30">
        <v>1308</v>
      </c>
      <c r="F7" s="34">
        <v>3930</v>
      </c>
      <c r="G7" s="33">
        <v>376</v>
      </c>
      <c r="H7" s="30">
        <v>115</v>
      </c>
    </row>
    <row r="8" spans="1:8" s="21" customFormat="1" ht="16.5" customHeight="1">
      <c r="A8" s="315">
        <v>24</v>
      </c>
      <c r="B8" s="36">
        <v>7437</v>
      </c>
      <c r="C8" s="316">
        <v>934</v>
      </c>
      <c r="D8" s="36">
        <v>547</v>
      </c>
      <c r="E8" s="316">
        <v>1185</v>
      </c>
      <c r="F8" s="37">
        <v>4274</v>
      </c>
      <c r="G8" s="36">
        <v>387</v>
      </c>
      <c r="H8" s="316">
        <v>110</v>
      </c>
    </row>
    <row r="9" spans="1:8" s="10" customFormat="1" ht="12" customHeight="1">
      <c r="A9" s="214" t="s">
        <v>13</v>
      </c>
      <c r="H9" s="317" t="s">
        <v>226</v>
      </c>
    </row>
    <row r="10" ht="12" customHeight="1">
      <c r="H10" s="56" t="s">
        <v>594</v>
      </c>
    </row>
    <row r="11" ht="12" customHeight="1">
      <c r="H11" s="56" t="s">
        <v>593</v>
      </c>
    </row>
    <row r="12" ht="13.5" customHeight="1">
      <c r="H12" s="18"/>
    </row>
    <row r="14" spans="1:6" s="2" customFormat="1" ht="13.5" customHeight="1">
      <c r="A14" s="102"/>
      <c r="B14" s="102"/>
      <c r="C14" s="102"/>
      <c r="D14" s="102"/>
      <c r="E14" s="102"/>
      <c r="F14" s="102"/>
    </row>
    <row r="15" s="2" customFormat="1" ht="13.5" customHeight="1"/>
  </sheetData>
  <sheetProtection/>
  <mergeCells count="6">
    <mergeCell ref="B3:B5"/>
    <mergeCell ref="C4:C5"/>
    <mergeCell ref="D4:D5"/>
    <mergeCell ref="H4:H5"/>
    <mergeCell ref="G4:G5"/>
    <mergeCell ref="E4:E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0.xml><?xml version="1.0" encoding="utf-8"?>
<worksheet xmlns="http://schemas.openxmlformats.org/spreadsheetml/2006/main" xmlns:r="http://schemas.openxmlformats.org/officeDocument/2006/relationships">
  <dimension ref="A1:G24"/>
  <sheetViews>
    <sheetView zoomScalePageLayoutView="0" workbookViewId="0" topLeftCell="A1">
      <selection activeCell="A2" sqref="A2"/>
    </sheetView>
  </sheetViews>
  <sheetFormatPr defaultColWidth="8.796875" defaultRowHeight="14.25"/>
  <cols>
    <col min="1" max="1" width="4.69921875" style="5" customWidth="1"/>
    <col min="2" max="2" width="21.19921875" style="5" customWidth="1"/>
    <col min="3" max="3" width="2.09765625" style="5" customWidth="1"/>
    <col min="4" max="6" width="19.59765625" style="5" customWidth="1"/>
    <col min="7" max="7" width="11.8984375" style="5" customWidth="1"/>
    <col min="8" max="16384" width="9" style="5" customWidth="1"/>
  </cols>
  <sheetData>
    <row r="1" spans="1:7" ht="15" customHeight="1">
      <c r="A1" s="61" t="s">
        <v>488</v>
      </c>
      <c r="B1" s="61"/>
      <c r="C1" s="61"/>
      <c r="D1" s="714"/>
      <c r="E1" s="714"/>
      <c r="F1" s="714"/>
      <c r="G1" s="714"/>
    </row>
    <row r="2" spans="1:7" ht="9.75" customHeight="1" thickBot="1">
      <c r="A2" s="40"/>
      <c r="B2" s="40"/>
      <c r="C2" s="40"/>
      <c r="D2" s="715"/>
      <c r="E2" s="715"/>
      <c r="F2" s="715"/>
      <c r="G2" s="714"/>
    </row>
    <row r="3" spans="1:7" ht="16.5" customHeight="1" thickTop="1">
      <c r="A3" s="102"/>
      <c r="B3" s="1001" t="s">
        <v>350</v>
      </c>
      <c r="C3" s="1002"/>
      <c r="D3" s="997">
        <v>22</v>
      </c>
      <c r="E3" s="997">
        <v>23</v>
      </c>
      <c r="F3" s="999">
        <v>24</v>
      </c>
      <c r="G3" s="714"/>
    </row>
    <row r="4" spans="1:7" ht="16.5" customHeight="1">
      <c r="A4" s="51" t="s">
        <v>345</v>
      </c>
      <c r="B4" s="51"/>
      <c r="C4" s="41"/>
      <c r="D4" s="998"/>
      <c r="E4" s="998"/>
      <c r="F4" s="1000"/>
      <c r="G4" s="103"/>
    </row>
    <row r="5" spans="1:7" ht="16.5" customHeight="1">
      <c r="A5" s="2" t="s">
        <v>489</v>
      </c>
      <c r="B5" s="784"/>
      <c r="C5" s="785"/>
      <c r="D5" s="710">
        <f>IF(ISBLANK(D7),"",SUM(D7:D23))</f>
        <v>12594</v>
      </c>
      <c r="E5" s="710">
        <f>IF(ISBLANK(E7),"",SUM(E7:E23))</f>
        <v>12087</v>
      </c>
      <c r="F5" s="711">
        <v>12039</v>
      </c>
      <c r="G5" s="104"/>
    </row>
    <row r="6" spans="1:7" ht="9.75" customHeight="1">
      <c r="A6" s="2"/>
      <c r="B6" s="784"/>
      <c r="C6" s="785"/>
      <c r="D6" s="90" t="s">
        <v>490</v>
      </c>
      <c r="E6" s="90" t="s">
        <v>490</v>
      </c>
      <c r="F6" s="386" t="s">
        <v>490</v>
      </c>
      <c r="G6" s="104"/>
    </row>
    <row r="7" spans="1:7" ht="15.75" customHeight="1">
      <c r="A7" s="716"/>
      <c r="B7" s="717" t="s">
        <v>491</v>
      </c>
      <c r="C7" s="718"/>
      <c r="D7" s="90">
        <v>64</v>
      </c>
      <c r="E7" s="90">
        <v>44</v>
      </c>
      <c r="F7" s="386">
        <v>70</v>
      </c>
      <c r="G7" s="104"/>
    </row>
    <row r="8" spans="1:7" ht="15.75" customHeight="1">
      <c r="A8" s="716"/>
      <c r="B8" s="717" t="s">
        <v>517</v>
      </c>
      <c r="C8" s="718"/>
      <c r="D8" s="90">
        <v>3</v>
      </c>
      <c r="E8" s="90">
        <v>11</v>
      </c>
      <c r="F8" s="386">
        <v>2</v>
      </c>
      <c r="G8" s="104"/>
    </row>
    <row r="9" spans="1:6" ht="15.75" customHeight="1">
      <c r="A9" s="716"/>
      <c r="B9" s="717" t="s">
        <v>492</v>
      </c>
      <c r="C9" s="718"/>
      <c r="D9" s="90">
        <v>511</v>
      </c>
      <c r="E9" s="90">
        <v>500</v>
      </c>
      <c r="F9" s="386">
        <v>417</v>
      </c>
    </row>
    <row r="10" spans="1:6" ht="15.75" customHeight="1">
      <c r="A10" s="716"/>
      <c r="B10" s="717" t="s">
        <v>493</v>
      </c>
      <c r="C10" s="718"/>
      <c r="D10" s="719">
        <v>4013</v>
      </c>
      <c r="E10" s="719">
        <v>3653</v>
      </c>
      <c r="F10" s="739">
        <v>3468</v>
      </c>
    </row>
    <row r="11" spans="1:6" ht="15.75" customHeight="1">
      <c r="A11" s="716"/>
      <c r="B11" s="717" t="s">
        <v>494</v>
      </c>
      <c r="C11" s="718"/>
      <c r="D11" s="90">
        <v>55</v>
      </c>
      <c r="E11" s="90">
        <v>77</v>
      </c>
      <c r="F11" s="386">
        <v>63</v>
      </c>
    </row>
    <row r="12" spans="1:6" ht="15.75" customHeight="1">
      <c r="A12" s="716"/>
      <c r="B12" s="717" t="s">
        <v>518</v>
      </c>
      <c r="C12" s="718"/>
      <c r="D12" s="90">
        <v>30</v>
      </c>
      <c r="E12" s="90">
        <v>50</v>
      </c>
      <c r="F12" s="386">
        <v>29</v>
      </c>
    </row>
    <row r="13" spans="1:6" ht="15.75" customHeight="1">
      <c r="A13" s="716"/>
      <c r="B13" s="717" t="s">
        <v>495</v>
      </c>
      <c r="C13" s="718"/>
      <c r="D13" s="90">
        <v>177</v>
      </c>
      <c r="E13" s="90">
        <v>141</v>
      </c>
      <c r="F13" s="386">
        <v>125</v>
      </c>
    </row>
    <row r="14" spans="1:6" ht="15.75" customHeight="1">
      <c r="A14" s="716"/>
      <c r="B14" s="717" t="s">
        <v>496</v>
      </c>
      <c r="C14" s="718"/>
      <c r="D14" s="90">
        <v>80</v>
      </c>
      <c r="E14" s="90">
        <v>72</v>
      </c>
      <c r="F14" s="386">
        <v>69</v>
      </c>
    </row>
    <row r="15" spans="1:6" ht="15.75" customHeight="1">
      <c r="A15" s="716"/>
      <c r="B15" s="717" t="s">
        <v>497</v>
      </c>
      <c r="C15" s="718"/>
      <c r="D15" s="90">
        <v>204</v>
      </c>
      <c r="E15" s="90">
        <v>183</v>
      </c>
      <c r="F15" s="386">
        <v>165</v>
      </c>
    </row>
    <row r="16" spans="1:6" ht="15.75" customHeight="1">
      <c r="A16" s="716"/>
      <c r="B16" s="717" t="s">
        <v>498</v>
      </c>
      <c r="C16" s="718"/>
      <c r="D16" s="90">
        <v>19</v>
      </c>
      <c r="E16" s="90">
        <v>7</v>
      </c>
      <c r="F16" s="386">
        <v>19</v>
      </c>
    </row>
    <row r="17" spans="1:6" ht="15.75" customHeight="1">
      <c r="A17" s="716"/>
      <c r="B17" s="717" t="s">
        <v>499</v>
      </c>
      <c r="C17" s="718"/>
      <c r="D17" s="90">
        <v>816</v>
      </c>
      <c r="E17" s="90">
        <v>903</v>
      </c>
      <c r="F17" s="386">
        <v>914</v>
      </c>
    </row>
    <row r="18" spans="1:6" ht="15.75" customHeight="1">
      <c r="A18" s="716"/>
      <c r="B18" s="717" t="s">
        <v>500</v>
      </c>
      <c r="C18" s="718"/>
      <c r="D18" s="90">
        <v>320</v>
      </c>
      <c r="E18" s="90">
        <v>330</v>
      </c>
      <c r="F18" s="386">
        <v>306</v>
      </c>
    </row>
    <row r="19" spans="1:6" ht="15.75" customHeight="1">
      <c r="A19" s="716"/>
      <c r="B19" s="717" t="s">
        <v>480</v>
      </c>
      <c r="C19" s="718"/>
      <c r="D19" s="90">
        <v>873</v>
      </c>
      <c r="E19" s="90">
        <v>800</v>
      </c>
      <c r="F19" s="386">
        <v>798</v>
      </c>
    </row>
    <row r="20" spans="1:6" ht="15.75" customHeight="1">
      <c r="A20" s="716"/>
      <c r="B20" s="717" t="s">
        <v>501</v>
      </c>
      <c r="C20" s="718"/>
      <c r="D20" s="90">
        <v>858</v>
      </c>
      <c r="E20" s="90">
        <v>776</v>
      </c>
      <c r="F20" s="386">
        <v>847</v>
      </c>
    </row>
    <row r="21" spans="1:6" ht="15.75" customHeight="1">
      <c r="A21" s="716"/>
      <c r="B21" s="717" t="s">
        <v>519</v>
      </c>
      <c r="C21" s="718"/>
      <c r="D21" s="719">
        <v>111</v>
      </c>
      <c r="E21" s="719">
        <v>86</v>
      </c>
      <c r="F21" s="739">
        <v>198</v>
      </c>
    </row>
    <row r="22" spans="1:6" ht="15.75" customHeight="1">
      <c r="A22" s="2"/>
      <c r="B22" s="717" t="s">
        <v>0</v>
      </c>
      <c r="C22" s="718"/>
      <c r="D22" s="719">
        <v>397</v>
      </c>
      <c r="E22" s="719">
        <v>338</v>
      </c>
      <c r="F22" s="739">
        <v>113</v>
      </c>
    </row>
    <row r="23" spans="1:6" ht="15.75" customHeight="1">
      <c r="A23" s="51"/>
      <c r="B23" s="720" t="s">
        <v>502</v>
      </c>
      <c r="C23" s="721"/>
      <c r="D23" s="93">
        <v>4063</v>
      </c>
      <c r="E23" s="93">
        <v>4116</v>
      </c>
      <c r="F23" s="387">
        <v>4436</v>
      </c>
    </row>
    <row r="24" spans="1:6" ht="12" customHeight="1">
      <c r="A24" s="47" t="s">
        <v>503</v>
      </c>
      <c r="E24" s="722"/>
      <c r="F24" s="722"/>
    </row>
  </sheetData>
  <sheetProtection/>
  <mergeCells count="4">
    <mergeCell ref="D3:D4"/>
    <mergeCell ref="F3:F4"/>
    <mergeCell ref="B3:C3"/>
    <mergeCell ref="E3:E4"/>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xl/worksheets/sheet31.xml><?xml version="1.0" encoding="utf-8"?>
<worksheet xmlns="http://schemas.openxmlformats.org/spreadsheetml/2006/main" xmlns:r="http://schemas.openxmlformats.org/officeDocument/2006/relationships">
  <dimension ref="A1:M23"/>
  <sheetViews>
    <sheetView zoomScalePageLayoutView="0" workbookViewId="0" topLeftCell="A1">
      <selection activeCell="M1" sqref="M1"/>
    </sheetView>
  </sheetViews>
  <sheetFormatPr defaultColWidth="8.796875" defaultRowHeight="14.25"/>
  <cols>
    <col min="1" max="1" width="13.3984375" style="5" customWidth="1"/>
    <col min="2" max="13" width="6.09765625" style="5" customWidth="1"/>
    <col min="14" max="14" width="7.59765625" style="5" customWidth="1"/>
    <col min="15" max="16384" width="9" style="5" customWidth="1"/>
  </cols>
  <sheetData>
    <row r="1" spans="1:13" ht="15" customHeight="1">
      <c r="A1" s="61" t="s">
        <v>504</v>
      </c>
      <c r="B1" s="723"/>
      <c r="C1" s="723"/>
      <c r="D1" s="62"/>
      <c r="E1" s="62"/>
      <c r="F1" s="62"/>
      <c r="G1" s="62"/>
      <c r="H1" s="62"/>
      <c r="I1" s="62"/>
      <c r="J1" s="62"/>
      <c r="K1" s="62"/>
      <c r="L1" s="62"/>
      <c r="M1" s="62"/>
    </row>
    <row r="2" spans="1:13" ht="9.75" customHeight="1" thickBot="1">
      <c r="A2" s="40"/>
      <c r="B2" s="63"/>
      <c r="C2" s="63"/>
      <c r="D2" s="63"/>
      <c r="E2" s="63"/>
      <c r="F2" s="63"/>
      <c r="G2" s="63"/>
      <c r="H2" s="63"/>
      <c r="I2" s="63"/>
      <c r="J2" s="63"/>
      <c r="K2" s="63"/>
      <c r="L2" s="63"/>
      <c r="M2" s="63"/>
    </row>
    <row r="3" spans="1:13" ht="25.5" customHeight="1" thickTop="1">
      <c r="A3" s="724" t="s">
        <v>505</v>
      </c>
      <c r="B3" s="1003" t="s">
        <v>506</v>
      </c>
      <c r="C3" s="1004"/>
      <c r="D3" s="1005"/>
      <c r="E3" s="1003" t="s">
        <v>507</v>
      </c>
      <c r="F3" s="1004"/>
      <c r="G3" s="1005"/>
      <c r="H3" s="725"/>
      <c r="I3" s="725" t="s">
        <v>25</v>
      </c>
      <c r="J3" s="726"/>
      <c r="K3" s="725"/>
      <c r="L3" s="725" t="s">
        <v>520</v>
      </c>
      <c r="M3" s="725"/>
    </row>
    <row r="4" spans="1:13" ht="18" customHeight="1">
      <c r="A4" s="41" t="s">
        <v>632</v>
      </c>
      <c r="B4" s="727">
        <v>22</v>
      </c>
      <c r="C4" s="727">
        <v>23</v>
      </c>
      <c r="D4" s="728">
        <v>24</v>
      </c>
      <c r="E4" s="727">
        <v>22</v>
      </c>
      <c r="F4" s="727">
        <v>23</v>
      </c>
      <c r="G4" s="728">
        <v>24</v>
      </c>
      <c r="H4" s="729">
        <v>22</v>
      </c>
      <c r="I4" s="729">
        <v>23</v>
      </c>
      <c r="J4" s="730">
        <v>24</v>
      </c>
      <c r="K4" s="729">
        <v>22</v>
      </c>
      <c r="L4" s="729">
        <v>23</v>
      </c>
      <c r="M4" s="730">
        <v>24</v>
      </c>
    </row>
    <row r="5" spans="1:13" ht="16.5" customHeight="1">
      <c r="A5" s="718" t="s">
        <v>34</v>
      </c>
      <c r="B5" s="731">
        <f>IF(ISBLANK(B7),"",SUM(B7:B22))</f>
        <v>9035</v>
      </c>
      <c r="C5" s="731">
        <v>11928</v>
      </c>
      <c r="D5" s="740">
        <v>10398</v>
      </c>
      <c r="E5" s="731">
        <f>IF(ISBLANK(E7),"",SUM(E7:E22))</f>
        <v>30243</v>
      </c>
      <c r="F5" s="731">
        <v>31540</v>
      </c>
      <c r="G5" s="740">
        <v>29917</v>
      </c>
      <c r="H5" s="732">
        <f>IF(ISBLANK(H7),"",SUM(H7:H22))</f>
        <v>2459</v>
      </c>
      <c r="I5" s="732">
        <v>2211</v>
      </c>
      <c r="J5" s="741">
        <v>2155</v>
      </c>
      <c r="K5" s="732">
        <f>IF(ISBLANK(K7),"",SUM(K7:K22))</f>
        <v>16491</v>
      </c>
      <c r="L5" s="732">
        <v>17572</v>
      </c>
      <c r="M5" s="741">
        <v>18751</v>
      </c>
    </row>
    <row r="6" spans="1:13" ht="7.5" customHeight="1">
      <c r="A6" s="718"/>
      <c r="B6" s="731" t="s">
        <v>508</v>
      </c>
      <c r="C6" s="731" t="s">
        <v>508</v>
      </c>
      <c r="D6" s="740"/>
      <c r="E6" s="731" t="s">
        <v>508</v>
      </c>
      <c r="F6" s="731" t="s">
        <v>508</v>
      </c>
      <c r="G6" s="740"/>
      <c r="H6" s="733" t="s">
        <v>508</v>
      </c>
      <c r="I6" s="733" t="s">
        <v>508</v>
      </c>
      <c r="J6" s="742"/>
      <c r="K6" s="733" t="s">
        <v>508</v>
      </c>
      <c r="L6" s="733" t="s">
        <v>508</v>
      </c>
      <c r="M6" s="742"/>
    </row>
    <row r="7" spans="1:13" ht="16.5" customHeight="1">
      <c r="A7" s="718" t="s">
        <v>521</v>
      </c>
      <c r="B7" s="731">
        <v>71</v>
      </c>
      <c r="C7" s="731">
        <v>71</v>
      </c>
      <c r="D7" s="740">
        <v>76</v>
      </c>
      <c r="E7" s="731">
        <v>378</v>
      </c>
      <c r="F7" s="731">
        <v>452</v>
      </c>
      <c r="G7" s="740">
        <v>489</v>
      </c>
      <c r="H7" s="733">
        <v>27</v>
      </c>
      <c r="I7" s="733">
        <v>68</v>
      </c>
      <c r="J7" s="742">
        <v>29</v>
      </c>
      <c r="K7" s="733">
        <v>210</v>
      </c>
      <c r="L7" s="733">
        <v>607</v>
      </c>
      <c r="M7" s="742">
        <v>705</v>
      </c>
    </row>
    <row r="8" spans="1:13" ht="16.5" customHeight="1">
      <c r="A8" s="718" t="s">
        <v>522</v>
      </c>
      <c r="B8" s="731">
        <v>575</v>
      </c>
      <c r="C8" s="731">
        <v>523</v>
      </c>
      <c r="D8" s="740">
        <v>18</v>
      </c>
      <c r="E8" s="731">
        <v>112</v>
      </c>
      <c r="F8" s="731">
        <v>109</v>
      </c>
      <c r="G8" s="740">
        <v>62</v>
      </c>
      <c r="H8" s="734" t="s">
        <v>14</v>
      </c>
      <c r="I8" s="734" t="s">
        <v>575</v>
      </c>
      <c r="J8" s="734" t="s">
        <v>575</v>
      </c>
      <c r="K8" s="733">
        <v>37</v>
      </c>
      <c r="L8" s="733">
        <v>33</v>
      </c>
      <c r="M8" s="742">
        <v>63</v>
      </c>
    </row>
    <row r="9" spans="1:13" ht="16.5" customHeight="1">
      <c r="A9" s="718" t="s">
        <v>492</v>
      </c>
      <c r="B9" s="731">
        <v>735</v>
      </c>
      <c r="C9" s="731">
        <v>767</v>
      </c>
      <c r="D9" s="740">
        <v>838</v>
      </c>
      <c r="E9" s="731">
        <v>2525</v>
      </c>
      <c r="F9" s="731">
        <v>2951</v>
      </c>
      <c r="G9" s="740">
        <v>2878</v>
      </c>
      <c r="H9" s="733">
        <v>346</v>
      </c>
      <c r="I9" s="733">
        <v>233</v>
      </c>
      <c r="J9" s="742">
        <v>221</v>
      </c>
      <c r="K9" s="733">
        <v>1897</v>
      </c>
      <c r="L9" s="733">
        <v>2267</v>
      </c>
      <c r="M9" s="742">
        <v>2107</v>
      </c>
    </row>
    <row r="10" spans="1:13" ht="16.5" customHeight="1">
      <c r="A10" s="718" t="s">
        <v>523</v>
      </c>
      <c r="B10" s="731">
        <v>5347</v>
      </c>
      <c r="C10" s="731">
        <v>7744</v>
      </c>
      <c r="D10" s="740">
        <v>5644</v>
      </c>
      <c r="E10" s="731">
        <v>14421</v>
      </c>
      <c r="F10" s="731">
        <v>13967</v>
      </c>
      <c r="G10" s="740">
        <v>13237</v>
      </c>
      <c r="H10" s="733">
        <v>606</v>
      </c>
      <c r="I10" s="733">
        <v>876</v>
      </c>
      <c r="J10" s="742">
        <v>909</v>
      </c>
      <c r="K10" s="733">
        <v>10844</v>
      </c>
      <c r="L10" s="733">
        <v>10777</v>
      </c>
      <c r="M10" s="742">
        <v>11269</v>
      </c>
    </row>
    <row r="11" spans="1:13" ht="16.5" customHeight="1">
      <c r="A11" s="718" t="s">
        <v>524</v>
      </c>
      <c r="B11" s="731">
        <v>57</v>
      </c>
      <c r="C11" s="731">
        <v>57</v>
      </c>
      <c r="D11" s="740">
        <v>55</v>
      </c>
      <c r="E11" s="731">
        <v>157</v>
      </c>
      <c r="F11" s="731">
        <v>122</v>
      </c>
      <c r="G11" s="740">
        <v>161</v>
      </c>
      <c r="H11" s="733">
        <v>162</v>
      </c>
      <c r="I11" s="733">
        <v>117</v>
      </c>
      <c r="J11" s="742">
        <v>98</v>
      </c>
      <c r="K11" s="733">
        <v>162</v>
      </c>
      <c r="L11" s="733">
        <v>161</v>
      </c>
      <c r="M11" s="742">
        <v>226</v>
      </c>
    </row>
    <row r="12" spans="1:13" ht="16.5" customHeight="1">
      <c r="A12" s="718" t="s">
        <v>525</v>
      </c>
      <c r="B12" s="731">
        <v>39</v>
      </c>
      <c r="C12" s="731">
        <v>18</v>
      </c>
      <c r="D12" s="740">
        <v>31</v>
      </c>
      <c r="E12" s="731">
        <v>80</v>
      </c>
      <c r="F12" s="731">
        <v>131</v>
      </c>
      <c r="G12" s="740">
        <v>72</v>
      </c>
      <c r="H12" s="733">
        <v>1</v>
      </c>
      <c r="I12" s="733">
        <v>12</v>
      </c>
      <c r="J12" s="742">
        <v>3</v>
      </c>
      <c r="K12" s="733">
        <v>138</v>
      </c>
      <c r="L12" s="733">
        <v>182</v>
      </c>
      <c r="M12" s="742">
        <v>32</v>
      </c>
    </row>
    <row r="13" spans="1:13" ht="16.5" customHeight="1">
      <c r="A13" s="718" t="s">
        <v>495</v>
      </c>
      <c r="B13" s="731">
        <v>265</v>
      </c>
      <c r="C13" s="731">
        <v>368</v>
      </c>
      <c r="D13" s="740">
        <v>504</v>
      </c>
      <c r="E13" s="731">
        <v>645</v>
      </c>
      <c r="F13" s="731">
        <v>1790</v>
      </c>
      <c r="G13" s="740">
        <v>1239</v>
      </c>
      <c r="H13" s="733">
        <v>105</v>
      </c>
      <c r="I13" s="733">
        <v>196</v>
      </c>
      <c r="J13" s="742">
        <v>289</v>
      </c>
      <c r="K13" s="733">
        <v>84</v>
      </c>
      <c r="L13" s="733">
        <v>151</v>
      </c>
      <c r="M13" s="742">
        <v>163</v>
      </c>
    </row>
    <row r="14" spans="1:13" ht="16.5" customHeight="1">
      <c r="A14" s="718" t="s">
        <v>496</v>
      </c>
      <c r="B14" s="731">
        <v>8</v>
      </c>
      <c r="C14" s="731">
        <v>4</v>
      </c>
      <c r="D14" s="740">
        <v>4</v>
      </c>
      <c r="E14" s="731">
        <v>67</v>
      </c>
      <c r="F14" s="731">
        <v>46</v>
      </c>
      <c r="G14" s="740">
        <v>13</v>
      </c>
      <c r="H14" s="733">
        <v>1</v>
      </c>
      <c r="I14" s="734" t="s">
        <v>576</v>
      </c>
      <c r="J14" s="743">
        <v>2</v>
      </c>
      <c r="K14" s="733">
        <v>18</v>
      </c>
      <c r="L14" s="733">
        <v>10</v>
      </c>
      <c r="M14" s="742">
        <v>4</v>
      </c>
    </row>
    <row r="15" spans="1:13" ht="16.5" customHeight="1">
      <c r="A15" s="718" t="s">
        <v>497</v>
      </c>
      <c r="B15" s="731">
        <v>58</v>
      </c>
      <c r="C15" s="731">
        <v>119</v>
      </c>
      <c r="D15" s="740">
        <v>103</v>
      </c>
      <c r="E15" s="731">
        <v>347</v>
      </c>
      <c r="F15" s="731">
        <v>593</v>
      </c>
      <c r="G15" s="740">
        <v>280</v>
      </c>
      <c r="H15" s="733">
        <v>63</v>
      </c>
      <c r="I15" s="733">
        <v>8</v>
      </c>
      <c r="J15" s="742">
        <v>19</v>
      </c>
      <c r="K15" s="733">
        <v>463</v>
      </c>
      <c r="L15" s="733">
        <v>592</v>
      </c>
      <c r="M15" s="742">
        <v>318</v>
      </c>
    </row>
    <row r="16" spans="1:13" ht="16.5" customHeight="1">
      <c r="A16" s="718" t="s">
        <v>509</v>
      </c>
      <c r="B16" s="731">
        <v>10</v>
      </c>
      <c r="C16" s="731">
        <v>15</v>
      </c>
      <c r="D16" s="740">
        <v>6</v>
      </c>
      <c r="E16" s="731">
        <v>75</v>
      </c>
      <c r="F16" s="731">
        <v>29</v>
      </c>
      <c r="G16" s="740">
        <v>35</v>
      </c>
      <c r="H16" s="733">
        <v>1</v>
      </c>
      <c r="I16" s="734" t="s">
        <v>576</v>
      </c>
      <c r="J16" s="743">
        <v>2</v>
      </c>
      <c r="K16" s="733">
        <v>11</v>
      </c>
      <c r="L16" s="733">
        <v>14</v>
      </c>
      <c r="M16" s="742">
        <v>6</v>
      </c>
    </row>
    <row r="17" spans="1:13" ht="16.5" customHeight="1">
      <c r="A17" s="718" t="s">
        <v>499</v>
      </c>
      <c r="B17" s="731">
        <v>350</v>
      </c>
      <c r="C17" s="731">
        <v>872</v>
      </c>
      <c r="D17" s="740">
        <v>1603</v>
      </c>
      <c r="E17" s="731">
        <v>1226</v>
      </c>
      <c r="F17" s="731">
        <v>1444</v>
      </c>
      <c r="G17" s="740">
        <v>2169</v>
      </c>
      <c r="H17" s="733">
        <v>464</v>
      </c>
      <c r="I17" s="733">
        <v>356</v>
      </c>
      <c r="J17" s="742">
        <v>238</v>
      </c>
      <c r="K17" s="733">
        <v>447</v>
      </c>
      <c r="L17" s="733">
        <v>529</v>
      </c>
      <c r="M17" s="742">
        <v>936</v>
      </c>
    </row>
    <row r="18" spans="1:13" ht="16.5" customHeight="1">
      <c r="A18" s="718" t="s">
        <v>500</v>
      </c>
      <c r="B18" s="731">
        <v>32</v>
      </c>
      <c r="C18" s="731">
        <v>30</v>
      </c>
      <c r="D18" s="740">
        <v>72</v>
      </c>
      <c r="E18" s="731">
        <v>348</v>
      </c>
      <c r="F18" s="731">
        <v>342</v>
      </c>
      <c r="G18" s="740">
        <v>354</v>
      </c>
      <c r="H18" s="733">
        <v>13</v>
      </c>
      <c r="I18" s="734" t="s">
        <v>576</v>
      </c>
      <c r="J18" s="743">
        <v>6</v>
      </c>
      <c r="K18" s="733">
        <v>122</v>
      </c>
      <c r="L18" s="733">
        <v>166</v>
      </c>
      <c r="M18" s="742">
        <v>240</v>
      </c>
    </row>
    <row r="19" spans="1:13" ht="16.5" customHeight="1">
      <c r="A19" s="718" t="s">
        <v>480</v>
      </c>
      <c r="B19" s="731">
        <v>531</v>
      </c>
      <c r="C19" s="731">
        <v>473</v>
      </c>
      <c r="D19" s="740">
        <v>516</v>
      </c>
      <c r="E19" s="731">
        <v>4128</v>
      </c>
      <c r="F19" s="731">
        <v>3978</v>
      </c>
      <c r="G19" s="740">
        <v>3849</v>
      </c>
      <c r="H19" s="733">
        <v>215</v>
      </c>
      <c r="I19" s="733">
        <v>27</v>
      </c>
      <c r="J19" s="742">
        <v>111</v>
      </c>
      <c r="K19" s="733">
        <v>596</v>
      </c>
      <c r="L19" s="733">
        <v>656</v>
      </c>
      <c r="M19" s="742">
        <v>1105</v>
      </c>
    </row>
    <row r="20" spans="1:13" ht="16.5" customHeight="1">
      <c r="A20" s="718" t="s">
        <v>501</v>
      </c>
      <c r="B20" s="731">
        <v>660</v>
      </c>
      <c r="C20" s="731">
        <v>723</v>
      </c>
      <c r="D20" s="740">
        <v>693</v>
      </c>
      <c r="E20" s="731">
        <v>4419</v>
      </c>
      <c r="F20" s="731">
        <v>4563</v>
      </c>
      <c r="G20" s="740">
        <v>4237</v>
      </c>
      <c r="H20" s="733">
        <v>227</v>
      </c>
      <c r="I20" s="733">
        <v>117</v>
      </c>
      <c r="J20" s="742">
        <v>97</v>
      </c>
      <c r="K20" s="733">
        <v>761</v>
      </c>
      <c r="L20" s="733">
        <v>751</v>
      </c>
      <c r="M20" s="742">
        <v>1016</v>
      </c>
    </row>
    <row r="21" spans="1:13" ht="16.5" customHeight="1">
      <c r="A21" s="718" t="s">
        <v>526</v>
      </c>
      <c r="B21" s="731">
        <v>81</v>
      </c>
      <c r="C21" s="731">
        <v>56</v>
      </c>
      <c r="D21" s="740">
        <v>129</v>
      </c>
      <c r="E21" s="731">
        <v>464</v>
      </c>
      <c r="F21" s="731">
        <v>49</v>
      </c>
      <c r="G21" s="740">
        <v>590</v>
      </c>
      <c r="H21" s="733">
        <v>9</v>
      </c>
      <c r="I21" s="734" t="s">
        <v>577</v>
      </c>
      <c r="J21" s="743">
        <v>11</v>
      </c>
      <c r="K21" s="733">
        <v>308</v>
      </c>
      <c r="L21" s="733">
        <v>53</v>
      </c>
      <c r="M21" s="742">
        <v>512</v>
      </c>
    </row>
    <row r="22" spans="1:13" ht="16.5" customHeight="1">
      <c r="A22" s="721" t="s">
        <v>0</v>
      </c>
      <c r="B22" s="735">
        <v>216</v>
      </c>
      <c r="C22" s="735">
        <v>88</v>
      </c>
      <c r="D22" s="744">
        <v>106</v>
      </c>
      <c r="E22" s="735">
        <v>851</v>
      </c>
      <c r="F22" s="735">
        <v>974</v>
      </c>
      <c r="G22" s="744">
        <v>252</v>
      </c>
      <c r="H22" s="736">
        <v>219</v>
      </c>
      <c r="I22" s="736">
        <v>201</v>
      </c>
      <c r="J22" s="745">
        <v>120</v>
      </c>
      <c r="K22" s="736">
        <v>393</v>
      </c>
      <c r="L22" s="736">
        <v>623</v>
      </c>
      <c r="M22" s="745">
        <v>49</v>
      </c>
    </row>
    <row r="23" spans="1:13" ht="12" customHeight="1">
      <c r="A23" s="47" t="s">
        <v>487</v>
      </c>
      <c r="B23" s="72"/>
      <c r="C23" s="72"/>
      <c r="D23" s="72"/>
      <c r="E23" s="72"/>
      <c r="F23" s="72"/>
      <c r="G23" s="72"/>
      <c r="H23" s="72"/>
      <c r="I23" s="72"/>
      <c r="J23" s="72"/>
      <c r="K23" s="72"/>
      <c r="L23" s="72"/>
      <c r="M23" s="72"/>
    </row>
  </sheetData>
  <sheetProtection/>
  <mergeCells count="2">
    <mergeCell ref="B3:D3"/>
    <mergeCell ref="E3:G3"/>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xl/worksheets/sheet32.xml><?xml version="1.0" encoding="utf-8"?>
<worksheet xmlns="http://schemas.openxmlformats.org/spreadsheetml/2006/main" xmlns:r="http://schemas.openxmlformats.org/officeDocument/2006/relationships">
  <dimension ref="A1:G29"/>
  <sheetViews>
    <sheetView zoomScalePageLayoutView="0" workbookViewId="0" topLeftCell="A1">
      <selection activeCell="A2" sqref="A2"/>
    </sheetView>
  </sheetViews>
  <sheetFormatPr defaultColWidth="8.796875" defaultRowHeight="14.25"/>
  <cols>
    <col min="1" max="1" width="14.59765625" style="339" customWidth="1"/>
    <col min="2" max="2" width="1.8984375" style="339" customWidth="1"/>
    <col min="3" max="3" width="28.5" style="339" customWidth="1"/>
    <col min="4" max="4" width="1.8984375" style="339" customWidth="1"/>
    <col min="5" max="7" width="13.3984375" style="339" customWidth="1"/>
    <col min="8" max="16384" width="9" style="339" customWidth="1"/>
  </cols>
  <sheetData>
    <row r="1" spans="1:7" s="24" customFormat="1" ht="15" customHeight="1">
      <c r="A1" s="73" t="s">
        <v>15</v>
      </c>
      <c r="B1" s="73"/>
      <c r="C1" s="74"/>
      <c r="D1" s="74"/>
      <c r="E1" s="62"/>
      <c r="F1" s="75"/>
      <c r="G1" s="75"/>
    </row>
    <row r="2" spans="1:7" s="24" customFormat="1" ht="9.75" customHeight="1" thickBot="1">
      <c r="A2" s="76"/>
      <c r="B2" s="76"/>
      <c r="C2" s="77"/>
      <c r="D2" s="77"/>
      <c r="E2" s="63"/>
      <c r="F2" s="78"/>
      <c r="G2" s="78"/>
    </row>
    <row r="3" spans="1:7" s="24" customFormat="1" ht="18" customHeight="1" thickTop="1">
      <c r="A3" s="79"/>
      <c r="B3" s="79"/>
      <c r="C3" s="80" t="s">
        <v>633</v>
      </c>
      <c r="D3" s="81"/>
      <c r="E3" s="994">
        <v>22</v>
      </c>
      <c r="F3" s="994">
        <v>23</v>
      </c>
      <c r="G3" s="987">
        <v>24</v>
      </c>
    </row>
    <row r="4" spans="1:7" s="24" customFormat="1" ht="18" customHeight="1">
      <c r="A4" s="82" t="s">
        <v>634</v>
      </c>
      <c r="B4" s="85"/>
      <c r="C4" s="86"/>
      <c r="D4" s="87"/>
      <c r="E4" s="998"/>
      <c r="F4" s="998"/>
      <c r="G4" s="1000"/>
    </row>
    <row r="5" spans="1:7" s="24" customFormat="1" ht="15.75" customHeight="1">
      <c r="A5" s="42"/>
      <c r="B5" s="66"/>
      <c r="C5" s="88" t="s">
        <v>578</v>
      </c>
      <c r="D5" s="89"/>
      <c r="E5" s="90">
        <v>1909</v>
      </c>
      <c r="F5" s="90">
        <v>2145</v>
      </c>
      <c r="G5" s="386">
        <v>2243</v>
      </c>
    </row>
    <row r="6" spans="1:7" s="24" customFormat="1" ht="15.75" customHeight="1">
      <c r="A6" s="42" t="s">
        <v>26</v>
      </c>
      <c r="B6" s="66"/>
      <c r="C6" s="66" t="s">
        <v>27</v>
      </c>
      <c r="D6" s="89"/>
      <c r="E6" s="90">
        <v>8452</v>
      </c>
      <c r="F6" s="90">
        <v>8404</v>
      </c>
      <c r="G6" s="386">
        <v>8322</v>
      </c>
    </row>
    <row r="7" spans="1:7" s="24" customFormat="1" ht="15.75" customHeight="1">
      <c r="A7" s="91"/>
      <c r="B7" s="69"/>
      <c r="C7" s="69" t="s">
        <v>579</v>
      </c>
      <c r="D7" s="92"/>
      <c r="E7" s="93">
        <v>10507</v>
      </c>
      <c r="F7" s="93">
        <v>11158</v>
      </c>
      <c r="G7" s="387">
        <v>11473</v>
      </c>
    </row>
    <row r="8" spans="1:7" s="24" customFormat="1" ht="15.75" customHeight="1">
      <c r="A8" s="42"/>
      <c r="B8" s="66"/>
      <c r="C8" s="66" t="s">
        <v>16</v>
      </c>
      <c r="D8" s="89"/>
      <c r="E8" s="90">
        <v>6358</v>
      </c>
      <c r="F8" s="90">
        <v>5716</v>
      </c>
      <c r="G8" s="386">
        <v>3318</v>
      </c>
    </row>
    <row r="9" spans="1:7" s="24" customFormat="1" ht="15.75" customHeight="1">
      <c r="A9" s="42" t="s">
        <v>28</v>
      </c>
      <c r="B9" s="66"/>
      <c r="C9" s="66" t="s">
        <v>17</v>
      </c>
      <c r="D9" s="89"/>
      <c r="E9" s="90">
        <v>7500</v>
      </c>
      <c r="F9" s="90">
        <v>8589</v>
      </c>
      <c r="G9" s="386">
        <v>9008</v>
      </c>
    </row>
    <row r="10" spans="1:7" s="24" customFormat="1" ht="15.75" customHeight="1">
      <c r="A10" s="42" t="s">
        <v>29</v>
      </c>
      <c r="B10" s="66"/>
      <c r="C10" s="66" t="s">
        <v>30</v>
      </c>
      <c r="D10" s="89"/>
      <c r="E10" s="90">
        <v>529</v>
      </c>
      <c r="F10" s="90">
        <v>266</v>
      </c>
      <c r="G10" s="386">
        <v>407</v>
      </c>
    </row>
    <row r="11" spans="1:7" s="24" customFormat="1" ht="15.75" customHeight="1">
      <c r="A11" s="91"/>
      <c r="B11" s="69"/>
      <c r="C11" s="69" t="s">
        <v>580</v>
      </c>
      <c r="D11" s="92"/>
      <c r="E11" s="93">
        <v>298</v>
      </c>
      <c r="F11" s="93">
        <v>705</v>
      </c>
      <c r="G11" s="387">
        <v>731</v>
      </c>
    </row>
    <row r="12" spans="1:7" s="24" customFormat="1" ht="15.75" customHeight="1">
      <c r="A12" s="42"/>
      <c r="B12" s="66"/>
      <c r="C12" s="66" t="s">
        <v>18</v>
      </c>
      <c r="D12" s="89"/>
      <c r="E12" s="90">
        <v>155</v>
      </c>
      <c r="F12" s="90">
        <v>193</v>
      </c>
      <c r="G12" s="386">
        <v>144</v>
      </c>
    </row>
    <row r="13" spans="1:7" s="24" customFormat="1" ht="15.75" customHeight="1">
      <c r="A13" s="42" t="s">
        <v>31</v>
      </c>
      <c r="B13" s="66"/>
      <c r="C13" s="66" t="s">
        <v>19</v>
      </c>
      <c r="D13" s="89"/>
      <c r="E13" s="90">
        <v>33</v>
      </c>
      <c r="F13" s="90">
        <v>39</v>
      </c>
      <c r="G13" s="386">
        <v>45</v>
      </c>
    </row>
    <row r="14" spans="1:7" s="24" customFormat="1" ht="15.75" customHeight="1">
      <c r="A14" s="91"/>
      <c r="B14" s="69"/>
      <c r="C14" s="69" t="s">
        <v>20</v>
      </c>
      <c r="D14" s="92"/>
      <c r="E14" s="93">
        <v>1474</v>
      </c>
      <c r="F14" s="93">
        <v>1468</v>
      </c>
      <c r="G14" s="387">
        <v>1600</v>
      </c>
    </row>
    <row r="15" spans="1:7" s="24" customFormat="1" ht="15.75" customHeight="1">
      <c r="A15" s="888" t="s">
        <v>32</v>
      </c>
      <c r="B15" s="66"/>
      <c r="C15" s="66" t="s">
        <v>581</v>
      </c>
      <c r="D15" s="89"/>
      <c r="E15" s="90">
        <v>175</v>
      </c>
      <c r="F15" s="90">
        <v>187</v>
      </c>
      <c r="G15" s="386">
        <v>196</v>
      </c>
    </row>
    <row r="16" spans="1:7" s="24" customFormat="1" ht="15.75" customHeight="1">
      <c r="A16" s="1010"/>
      <c r="B16" s="66"/>
      <c r="C16" s="66" t="s">
        <v>21</v>
      </c>
      <c r="D16" s="89"/>
      <c r="E16" s="90">
        <v>1074</v>
      </c>
      <c r="F16" s="90">
        <v>925</v>
      </c>
      <c r="G16" s="386">
        <v>862</v>
      </c>
    </row>
    <row r="17" spans="1:7" s="24" customFormat="1" ht="15.75" customHeight="1">
      <c r="A17" s="1010"/>
      <c r="B17" s="66"/>
      <c r="C17" s="66" t="s">
        <v>22</v>
      </c>
      <c r="D17" s="89"/>
      <c r="E17" s="90">
        <v>94</v>
      </c>
      <c r="F17" s="90">
        <v>79</v>
      </c>
      <c r="G17" s="386">
        <v>156</v>
      </c>
    </row>
    <row r="18" spans="1:7" s="24" customFormat="1" ht="15.75" customHeight="1">
      <c r="A18" s="1010"/>
      <c r="B18" s="338"/>
      <c r="C18" s="66" t="s">
        <v>23</v>
      </c>
      <c r="D18" s="89"/>
      <c r="E18" s="90">
        <v>651</v>
      </c>
      <c r="F18" s="90">
        <v>334</v>
      </c>
      <c r="G18" s="358" t="s">
        <v>582</v>
      </c>
    </row>
    <row r="19" spans="1:7" s="24" customFormat="1" ht="15.75" customHeight="1">
      <c r="A19" s="1011"/>
      <c r="B19" s="69"/>
      <c r="C19" s="69" t="s">
        <v>583</v>
      </c>
      <c r="D19" s="92"/>
      <c r="E19" s="122" t="s">
        <v>582</v>
      </c>
      <c r="F19" s="122" t="s">
        <v>582</v>
      </c>
      <c r="G19" s="387">
        <v>136</v>
      </c>
    </row>
    <row r="20" spans="1:7" s="24" customFormat="1" ht="15.75" customHeight="1">
      <c r="A20" s="888" t="s">
        <v>584</v>
      </c>
      <c r="B20" s="66"/>
      <c r="C20" s="66" t="s">
        <v>24</v>
      </c>
      <c r="D20" s="89"/>
      <c r="E20" s="90">
        <v>34</v>
      </c>
      <c r="F20" s="90">
        <v>55</v>
      </c>
      <c r="G20" s="386">
        <v>55</v>
      </c>
    </row>
    <row r="21" spans="1:7" s="24" customFormat="1" ht="15.75" customHeight="1">
      <c r="A21" s="1010"/>
      <c r="B21" s="66"/>
      <c r="C21" s="66" t="s">
        <v>585</v>
      </c>
      <c r="D21" s="89"/>
      <c r="E21" s="90">
        <v>34</v>
      </c>
      <c r="F21" s="90">
        <v>58</v>
      </c>
      <c r="G21" s="386">
        <v>47</v>
      </c>
    </row>
    <row r="22" spans="1:7" s="24" customFormat="1" ht="15.75" customHeight="1">
      <c r="A22" s="1010"/>
      <c r="B22" s="94"/>
      <c r="C22" s="95" t="s">
        <v>586</v>
      </c>
      <c r="D22" s="96"/>
      <c r="E22" s="97">
        <v>14</v>
      </c>
      <c r="F22" s="97">
        <v>91</v>
      </c>
      <c r="G22" s="388">
        <v>15</v>
      </c>
    </row>
    <row r="23" spans="1:7" s="24" customFormat="1" ht="15.75" customHeight="1">
      <c r="A23" s="1011"/>
      <c r="B23" s="69"/>
      <c r="C23" s="69" t="s">
        <v>33</v>
      </c>
      <c r="D23" s="92"/>
      <c r="E23" s="93">
        <v>-1</v>
      </c>
      <c r="F23" s="93">
        <v>-4</v>
      </c>
      <c r="G23" s="387">
        <v>1</v>
      </c>
    </row>
    <row r="24" spans="1:7" s="24" customFormat="1" ht="15.75" customHeight="1">
      <c r="A24" s="911" t="s">
        <v>25</v>
      </c>
      <c r="B24" s="83"/>
      <c r="C24" s="98" t="s">
        <v>587</v>
      </c>
      <c r="D24" s="89"/>
      <c r="E24" s="1006">
        <v>815</v>
      </c>
      <c r="F24" s="1006">
        <v>605</v>
      </c>
      <c r="G24" s="1008">
        <v>409</v>
      </c>
    </row>
    <row r="25" spans="1:7" s="24" customFormat="1" ht="15.75" customHeight="1">
      <c r="A25" s="909"/>
      <c r="B25" s="99"/>
      <c r="C25" s="100" t="s">
        <v>588</v>
      </c>
      <c r="D25" s="92"/>
      <c r="E25" s="1007"/>
      <c r="F25" s="1007"/>
      <c r="G25" s="1009"/>
    </row>
    <row r="26" spans="1:7" s="24" customFormat="1" ht="12" customHeight="1">
      <c r="A26" s="7" t="s">
        <v>263</v>
      </c>
      <c r="B26" s="101"/>
      <c r="E26" s="72"/>
      <c r="F26" s="70"/>
      <c r="G26" s="70" t="s">
        <v>1</v>
      </c>
    </row>
    <row r="27" ht="12" customHeight="1">
      <c r="G27" s="162" t="s">
        <v>589</v>
      </c>
    </row>
    <row r="28" ht="12" customHeight="1">
      <c r="G28" s="162" t="s">
        <v>590</v>
      </c>
    </row>
    <row r="29" ht="12" customHeight="1">
      <c r="G29" s="162" t="s">
        <v>591</v>
      </c>
    </row>
  </sheetData>
  <sheetProtection/>
  <mergeCells count="9">
    <mergeCell ref="F24:F25"/>
    <mergeCell ref="A24:A25"/>
    <mergeCell ref="E3:E4"/>
    <mergeCell ref="G3:G4"/>
    <mergeCell ref="E24:E25"/>
    <mergeCell ref="G24:G25"/>
    <mergeCell ref="A20:A23"/>
    <mergeCell ref="A15:A19"/>
    <mergeCell ref="F3:F4"/>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xl/worksheets/sheet33.xml><?xml version="1.0" encoding="utf-8"?>
<worksheet xmlns="http://schemas.openxmlformats.org/spreadsheetml/2006/main" xmlns:r="http://schemas.openxmlformats.org/officeDocument/2006/relationships">
  <dimension ref="A1:U39"/>
  <sheetViews>
    <sheetView zoomScalePageLayoutView="0" workbookViewId="0" topLeftCell="A1">
      <selection activeCell="A2" sqref="A2"/>
    </sheetView>
  </sheetViews>
  <sheetFormatPr defaultColWidth="8.796875" defaultRowHeight="18" customHeight="1"/>
  <cols>
    <col min="1" max="1" width="6" style="24" customWidth="1"/>
    <col min="2" max="2" width="7.5" style="24" customWidth="1"/>
    <col min="3" max="3" width="7.59765625" style="24" customWidth="1"/>
    <col min="4" max="4" width="4.09765625" style="24" customWidth="1"/>
    <col min="5" max="5" width="1.203125" style="24" customWidth="1"/>
    <col min="6" max="7" width="20.09765625" style="72" customWidth="1"/>
    <col min="8" max="8" width="20.09765625" style="351" customWidth="1"/>
    <col min="9" max="23" width="5.59765625" style="24" customWidth="1"/>
    <col min="24" max="16384" width="9" style="24" customWidth="1"/>
  </cols>
  <sheetData>
    <row r="1" spans="1:21" ht="15" customHeight="1">
      <c r="A1" s="61" t="s">
        <v>286</v>
      </c>
      <c r="B1" s="61"/>
      <c r="C1" s="2"/>
      <c r="D1" s="2"/>
      <c r="E1" s="2"/>
      <c r="F1" s="62"/>
      <c r="G1" s="56"/>
      <c r="H1" s="352"/>
      <c r="I1" s="339"/>
      <c r="J1" s="339"/>
      <c r="K1" s="339"/>
      <c r="L1" s="339"/>
      <c r="M1" s="339"/>
      <c r="N1" s="339"/>
      <c r="O1" s="339"/>
      <c r="P1" s="339"/>
      <c r="Q1" s="339"/>
      <c r="R1" s="339"/>
      <c r="S1" s="339"/>
      <c r="T1" s="339"/>
      <c r="U1" s="339"/>
    </row>
    <row r="2" spans="1:21" ht="9.75" customHeight="1" thickBot="1">
      <c r="A2" s="40"/>
      <c r="B2" s="40"/>
      <c r="C2" s="23"/>
      <c r="D2" s="23"/>
      <c r="E2" s="23"/>
      <c r="F2" s="63"/>
      <c r="G2" s="58"/>
      <c r="H2" s="353"/>
      <c r="I2" s="339"/>
      <c r="J2" s="339"/>
      <c r="K2" s="339"/>
      <c r="L2" s="339"/>
      <c r="M2" s="339"/>
      <c r="N2" s="339"/>
      <c r="O2" s="339"/>
      <c r="P2" s="339"/>
      <c r="Q2" s="339"/>
      <c r="R2" s="339"/>
      <c r="S2" s="339"/>
      <c r="T2" s="339"/>
      <c r="U2" s="339"/>
    </row>
    <row r="3" spans="1:9" ht="13.5" customHeight="1" thickTop="1">
      <c r="A3" s="354"/>
      <c r="B3" s="354"/>
      <c r="C3" s="1001" t="s">
        <v>287</v>
      </c>
      <c r="D3" s="1001"/>
      <c r="E3" s="1002"/>
      <c r="F3" s="993">
        <v>22</v>
      </c>
      <c r="G3" s="994">
        <v>23</v>
      </c>
      <c r="H3" s="987">
        <v>24</v>
      </c>
      <c r="I3" s="2"/>
    </row>
    <row r="4" spans="1:9" ht="13.5" customHeight="1">
      <c r="A4" s="51" t="s">
        <v>288</v>
      </c>
      <c r="B4" s="51"/>
      <c r="C4" s="13"/>
      <c r="D4" s="13"/>
      <c r="E4" s="13"/>
      <c r="F4" s="935"/>
      <c r="G4" s="923"/>
      <c r="H4" s="1015"/>
      <c r="I4" s="2"/>
    </row>
    <row r="5" spans="1:9" ht="12.75" customHeight="1">
      <c r="A5" s="64" t="s">
        <v>289</v>
      </c>
      <c r="B5" s="64"/>
      <c r="C5" s="355"/>
      <c r="D5" s="355"/>
      <c r="E5" s="355"/>
      <c r="F5" s="65">
        <f>IF(ISNUMBER(F7),SUBTOTAL(9,F6:F$30),"")</f>
        <v>1635</v>
      </c>
      <c r="G5" s="65">
        <f>IF(ISNUMBER(G7),SUBTOTAL(9,G6:G$30),"")</f>
        <v>1608</v>
      </c>
      <c r="H5" s="356">
        <v>1544</v>
      </c>
      <c r="I5" s="2"/>
    </row>
    <row r="6" spans="1:9" ht="8.25" customHeight="1">
      <c r="A6" s="357"/>
      <c r="B6" s="357"/>
      <c r="C6" s="357"/>
      <c r="D6" s="357"/>
      <c r="E6" s="357"/>
      <c r="F6" s="65"/>
      <c r="G6" s="65"/>
      <c r="H6" s="356"/>
      <c r="I6" s="2"/>
    </row>
    <row r="7" spans="1:9" ht="12.75" customHeight="1">
      <c r="A7" s="17"/>
      <c r="B7" s="1012" t="s">
        <v>290</v>
      </c>
      <c r="C7" s="1014"/>
      <c r="D7" s="17"/>
      <c r="E7" s="17"/>
      <c r="F7" s="65">
        <f>IF(ISBLANK(F8),"",SUBTOTAL(9,F8:F12))</f>
        <v>86</v>
      </c>
      <c r="G7" s="65">
        <f>IF(ISBLANK(G8),"",SUBTOTAL(9,G8:G12))</f>
        <v>83</v>
      </c>
      <c r="H7" s="356">
        <v>82</v>
      </c>
      <c r="I7" s="2"/>
    </row>
    <row r="8" spans="1:9" ht="12.75" customHeight="1">
      <c r="A8" s="17"/>
      <c r="B8" s="17"/>
      <c r="C8" s="1012" t="s">
        <v>291</v>
      </c>
      <c r="D8" s="1012"/>
      <c r="E8" s="66"/>
      <c r="F8" s="67" t="s">
        <v>14</v>
      </c>
      <c r="G8" s="67" t="s">
        <v>14</v>
      </c>
      <c r="H8" s="358" t="s">
        <v>301</v>
      </c>
      <c r="I8" s="2"/>
    </row>
    <row r="9" spans="1:9" ht="12.75" customHeight="1">
      <c r="A9" s="17"/>
      <c r="B9" s="17"/>
      <c r="C9" s="1012" t="s">
        <v>302</v>
      </c>
      <c r="D9" s="1012"/>
      <c r="E9" s="66"/>
      <c r="F9" s="67" t="s">
        <v>14</v>
      </c>
      <c r="G9" s="67" t="s">
        <v>14</v>
      </c>
      <c r="H9" s="358" t="s">
        <v>301</v>
      </c>
      <c r="I9" s="2"/>
    </row>
    <row r="10" spans="1:9" ht="12.75" customHeight="1">
      <c r="A10" s="17"/>
      <c r="B10" s="17"/>
      <c r="C10" s="1012" t="s">
        <v>303</v>
      </c>
      <c r="D10" s="1012"/>
      <c r="E10" s="66"/>
      <c r="F10" s="65">
        <v>20</v>
      </c>
      <c r="G10" s="65">
        <v>18</v>
      </c>
      <c r="H10" s="356">
        <v>17</v>
      </c>
      <c r="I10" s="2"/>
    </row>
    <row r="11" spans="1:9" ht="12.75" customHeight="1">
      <c r="A11" s="17"/>
      <c r="B11" s="17"/>
      <c r="C11" s="1012" t="s">
        <v>304</v>
      </c>
      <c r="D11" s="1012"/>
      <c r="E11" s="66"/>
      <c r="F11" s="65">
        <v>19</v>
      </c>
      <c r="G11" s="65">
        <v>19</v>
      </c>
      <c r="H11" s="356">
        <v>19</v>
      </c>
      <c r="I11" s="2"/>
    </row>
    <row r="12" spans="1:9" ht="12.75" customHeight="1">
      <c r="A12" s="17"/>
      <c r="B12" s="17"/>
      <c r="C12" s="1012" t="s">
        <v>292</v>
      </c>
      <c r="D12" s="1012"/>
      <c r="E12" s="66"/>
      <c r="F12" s="65">
        <v>47</v>
      </c>
      <c r="G12" s="65">
        <v>46</v>
      </c>
      <c r="H12" s="356">
        <v>46</v>
      </c>
      <c r="I12" s="2"/>
    </row>
    <row r="13" spans="1:9" ht="12.75" customHeight="1">
      <c r="A13" s="17"/>
      <c r="B13" s="1012" t="s">
        <v>293</v>
      </c>
      <c r="C13" s="1014"/>
      <c r="D13" s="66"/>
      <c r="E13" s="66"/>
      <c r="F13" s="65">
        <f>IF(ISBLANK(F14),"",SUBTOTAL(9,F14:F18))</f>
        <v>1521</v>
      </c>
      <c r="G13" s="65">
        <f>IF(ISBLANK(G14),"",SUBTOTAL(9,G14:G18))</f>
        <v>1498</v>
      </c>
      <c r="H13" s="356">
        <v>1435</v>
      </c>
      <c r="I13" s="2"/>
    </row>
    <row r="14" spans="1:9" ht="12.75" customHeight="1">
      <c r="A14" s="17"/>
      <c r="B14" s="17"/>
      <c r="C14" s="1012" t="s">
        <v>291</v>
      </c>
      <c r="D14" s="1012"/>
      <c r="E14" s="66"/>
      <c r="F14" s="67" t="s">
        <v>14</v>
      </c>
      <c r="G14" s="67" t="s">
        <v>14</v>
      </c>
      <c r="H14" s="358" t="s">
        <v>301</v>
      </c>
      <c r="I14" s="2"/>
    </row>
    <row r="15" spans="1:9" ht="12.75" customHeight="1">
      <c r="A15" s="17"/>
      <c r="B15" s="17"/>
      <c r="C15" s="1012" t="s">
        <v>302</v>
      </c>
      <c r="D15" s="1012"/>
      <c r="E15" s="66"/>
      <c r="F15" s="67" t="s">
        <v>14</v>
      </c>
      <c r="G15" s="67" t="s">
        <v>14</v>
      </c>
      <c r="H15" s="358" t="s">
        <v>301</v>
      </c>
      <c r="I15" s="2"/>
    </row>
    <row r="16" spans="1:9" ht="12.75" customHeight="1">
      <c r="A16" s="17"/>
      <c r="B16" s="17"/>
      <c r="C16" s="1012" t="s">
        <v>303</v>
      </c>
      <c r="D16" s="1012"/>
      <c r="E16" s="66"/>
      <c r="F16" s="65">
        <v>196</v>
      </c>
      <c r="G16" s="65">
        <v>181</v>
      </c>
      <c r="H16" s="356">
        <v>176</v>
      </c>
      <c r="I16" s="2"/>
    </row>
    <row r="17" spans="1:9" ht="12.75" customHeight="1">
      <c r="A17" s="17"/>
      <c r="B17" s="17"/>
      <c r="C17" s="1012" t="s">
        <v>304</v>
      </c>
      <c r="D17" s="1012"/>
      <c r="E17" s="66"/>
      <c r="F17" s="65">
        <v>316</v>
      </c>
      <c r="G17" s="65">
        <v>317</v>
      </c>
      <c r="H17" s="356">
        <v>308</v>
      </c>
      <c r="I17" s="2"/>
    </row>
    <row r="18" spans="1:9" ht="12.75" customHeight="1">
      <c r="A18" s="17"/>
      <c r="B18" s="17"/>
      <c r="C18" s="1012" t="s">
        <v>292</v>
      </c>
      <c r="D18" s="1012"/>
      <c r="E18" s="66"/>
      <c r="F18" s="65">
        <v>1009</v>
      </c>
      <c r="G18" s="65">
        <v>1000</v>
      </c>
      <c r="H18" s="356">
        <v>951</v>
      </c>
      <c r="I18" s="2"/>
    </row>
    <row r="19" spans="1:9" ht="12.75" customHeight="1">
      <c r="A19" s="17"/>
      <c r="B19" s="1012" t="s">
        <v>305</v>
      </c>
      <c r="C19" s="1014"/>
      <c r="D19" s="66"/>
      <c r="E19" s="66"/>
      <c r="F19" s="65">
        <f>IF(ISBLANK(F20),"",SUBTOTAL(9,F20:F24))</f>
        <v>0</v>
      </c>
      <c r="G19" s="65">
        <f>IF(ISBLANK(G20),"",SUBTOTAL(9,G20:G24))</f>
        <v>0</v>
      </c>
      <c r="H19" s="358" t="s">
        <v>301</v>
      </c>
      <c r="I19" s="2"/>
    </row>
    <row r="20" spans="1:9" ht="12.75" customHeight="1">
      <c r="A20" s="17"/>
      <c r="B20" s="17"/>
      <c r="C20" s="1012" t="s">
        <v>291</v>
      </c>
      <c r="D20" s="1012"/>
      <c r="E20" s="66"/>
      <c r="F20" s="67" t="s">
        <v>14</v>
      </c>
      <c r="G20" s="67" t="s">
        <v>14</v>
      </c>
      <c r="H20" s="358" t="s">
        <v>301</v>
      </c>
      <c r="I20" s="2"/>
    </row>
    <row r="21" spans="1:9" ht="12.75" customHeight="1">
      <c r="A21" s="17"/>
      <c r="B21" s="17"/>
      <c r="C21" s="1012" t="s">
        <v>302</v>
      </c>
      <c r="D21" s="1012"/>
      <c r="E21" s="66"/>
      <c r="F21" s="67" t="s">
        <v>14</v>
      </c>
      <c r="G21" s="67" t="s">
        <v>14</v>
      </c>
      <c r="H21" s="358" t="s">
        <v>301</v>
      </c>
      <c r="I21" s="2"/>
    </row>
    <row r="22" spans="1:9" ht="12.75" customHeight="1">
      <c r="A22" s="17"/>
      <c r="B22" s="17"/>
      <c r="C22" s="1012" t="s">
        <v>303</v>
      </c>
      <c r="D22" s="1012"/>
      <c r="E22" s="66"/>
      <c r="F22" s="67" t="s">
        <v>14</v>
      </c>
      <c r="G22" s="67" t="s">
        <v>14</v>
      </c>
      <c r="H22" s="358" t="s">
        <v>301</v>
      </c>
      <c r="I22" s="2"/>
    </row>
    <row r="23" spans="1:9" ht="12.75" customHeight="1">
      <c r="A23" s="17"/>
      <c r="B23" s="17"/>
      <c r="C23" s="1012" t="s">
        <v>304</v>
      </c>
      <c r="D23" s="1012"/>
      <c r="E23" s="66"/>
      <c r="F23" s="67" t="s">
        <v>14</v>
      </c>
      <c r="G23" s="67" t="s">
        <v>14</v>
      </c>
      <c r="H23" s="358" t="s">
        <v>301</v>
      </c>
      <c r="I23" s="2"/>
    </row>
    <row r="24" spans="1:9" ht="12.75" customHeight="1">
      <c r="A24" s="17"/>
      <c r="B24" s="17"/>
      <c r="C24" s="1012" t="s">
        <v>292</v>
      </c>
      <c r="D24" s="1012"/>
      <c r="E24" s="66"/>
      <c r="F24" s="67" t="s">
        <v>14</v>
      </c>
      <c r="G24" s="67" t="s">
        <v>14</v>
      </c>
      <c r="H24" s="358" t="s">
        <v>301</v>
      </c>
      <c r="I24" s="2"/>
    </row>
    <row r="25" spans="1:9" ht="12.75" customHeight="1">
      <c r="A25" s="359"/>
      <c r="B25" s="1012" t="s">
        <v>306</v>
      </c>
      <c r="C25" s="1014"/>
      <c r="D25" s="66"/>
      <c r="E25" s="66"/>
      <c r="F25" s="65">
        <f>IF(ISBLANK(F26),"",SUBTOTAL(9,F26:F$30))</f>
        <v>28</v>
      </c>
      <c r="G25" s="65">
        <f>IF(ISBLANK(G26),"",SUBTOTAL(9,G26:G$30))</f>
        <v>27</v>
      </c>
      <c r="H25" s="356">
        <v>27</v>
      </c>
      <c r="I25" s="2"/>
    </row>
    <row r="26" spans="1:9" ht="12.75" customHeight="1">
      <c r="A26" s="17"/>
      <c r="B26" s="17"/>
      <c r="C26" s="1012" t="s">
        <v>291</v>
      </c>
      <c r="D26" s="1012"/>
      <c r="E26" s="66"/>
      <c r="F26" s="67" t="s">
        <v>14</v>
      </c>
      <c r="G26" s="67" t="s">
        <v>14</v>
      </c>
      <c r="H26" s="358" t="s">
        <v>301</v>
      </c>
      <c r="I26" s="2"/>
    </row>
    <row r="27" spans="1:9" ht="12.75" customHeight="1">
      <c r="A27" s="17"/>
      <c r="B27" s="17"/>
      <c r="C27" s="1012" t="s">
        <v>302</v>
      </c>
      <c r="D27" s="1012"/>
      <c r="E27" s="66"/>
      <c r="F27" s="65">
        <v>2</v>
      </c>
      <c r="G27" s="65">
        <v>1</v>
      </c>
      <c r="H27" s="356">
        <v>1</v>
      </c>
      <c r="I27" s="2"/>
    </row>
    <row r="28" spans="1:9" ht="12.75" customHeight="1">
      <c r="A28" s="17"/>
      <c r="B28" s="17"/>
      <c r="C28" s="1012" t="s">
        <v>303</v>
      </c>
      <c r="D28" s="1012"/>
      <c r="E28" s="66"/>
      <c r="F28" s="65">
        <v>11</v>
      </c>
      <c r="G28" s="65">
        <v>11</v>
      </c>
      <c r="H28" s="356">
        <v>11</v>
      </c>
      <c r="I28" s="2"/>
    </row>
    <row r="29" spans="1:9" ht="12.75" customHeight="1">
      <c r="A29" s="17"/>
      <c r="B29" s="17"/>
      <c r="C29" s="1012" t="s">
        <v>304</v>
      </c>
      <c r="D29" s="1012"/>
      <c r="E29" s="66"/>
      <c r="F29" s="65">
        <v>9</v>
      </c>
      <c r="G29" s="65">
        <v>9</v>
      </c>
      <c r="H29" s="356">
        <v>9</v>
      </c>
      <c r="I29" s="2"/>
    </row>
    <row r="30" spans="1:9" ht="12.75" customHeight="1">
      <c r="A30" s="68"/>
      <c r="B30" s="68"/>
      <c r="C30" s="1013" t="s">
        <v>292</v>
      </c>
      <c r="D30" s="1013"/>
      <c r="E30" s="69"/>
      <c r="F30" s="360">
        <v>6</v>
      </c>
      <c r="G30" s="360">
        <v>6</v>
      </c>
      <c r="H30" s="361">
        <v>6</v>
      </c>
      <c r="I30" s="2"/>
    </row>
    <row r="31" spans="1:8" ht="12" customHeight="1">
      <c r="A31" s="47" t="s">
        <v>294</v>
      </c>
      <c r="B31" s="17"/>
      <c r="C31" s="17"/>
      <c r="D31" s="17"/>
      <c r="E31" s="17"/>
      <c r="F31" s="62"/>
      <c r="G31" s="70"/>
      <c r="H31" s="70" t="s">
        <v>295</v>
      </c>
    </row>
    <row r="32" spans="1:8" ht="13.5" customHeight="1">
      <c r="A32" s="47"/>
      <c r="B32" s="47"/>
      <c r="C32" s="71"/>
      <c r="D32" s="71"/>
      <c r="E32" s="71"/>
      <c r="G32" s="362"/>
      <c r="H32" s="363"/>
    </row>
    <row r="33" spans="3:5" ht="18" customHeight="1">
      <c r="C33" s="71"/>
      <c r="D33" s="71"/>
      <c r="E33" s="71"/>
    </row>
    <row r="34" spans="3:5" ht="18" customHeight="1">
      <c r="C34" s="71"/>
      <c r="D34" s="71"/>
      <c r="E34" s="71"/>
    </row>
    <row r="35" spans="3:5" ht="18" customHeight="1">
      <c r="C35" s="71"/>
      <c r="D35" s="71"/>
      <c r="E35" s="71"/>
    </row>
    <row r="36" spans="3:5" ht="18" customHeight="1">
      <c r="C36" s="71"/>
      <c r="D36" s="71"/>
      <c r="E36" s="71"/>
    </row>
    <row r="37" spans="3:5" ht="18" customHeight="1">
      <c r="C37" s="71"/>
      <c r="D37" s="71"/>
      <c r="E37" s="71"/>
    </row>
    <row r="38" spans="3:5" ht="18" customHeight="1">
      <c r="C38" s="71"/>
      <c r="D38" s="71"/>
      <c r="E38" s="71"/>
    </row>
    <row r="39" spans="3:5" ht="18" customHeight="1">
      <c r="C39" s="71"/>
      <c r="D39" s="71"/>
      <c r="E39" s="71"/>
    </row>
  </sheetData>
  <sheetProtection/>
  <mergeCells count="28">
    <mergeCell ref="C23:D23"/>
    <mergeCell ref="C20:D20"/>
    <mergeCell ref="F3:F4"/>
    <mergeCell ref="H3:H4"/>
    <mergeCell ref="B7:C7"/>
    <mergeCell ref="C3:E3"/>
    <mergeCell ref="G3:G4"/>
    <mergeCell ref="B13:C13"/>
    <mergeCell ref="C8:D8"/>
    <mergeCell ref="C9:D9"/>
    <mergeCell ref="C10:D10"/>
    <mergeCell ref="C11:D11"/>
    <mergeCell ref="C12:D12"/>
    <mergeCell ref="C14:D14"/>
    <mergeCell ref="C21:D21"/>
    <mergeCell ref="C22:D22"/>
    <mergeCell ref="C15:D15"/>
    <mergeCell ref="C16:D16"/>
    <mergeCell ref="C17:D17"/>
    <mergeCell ref="C18:D18"/>
    <mergeCell ref="B19:C19"/>
    <mergeCell ref="C29:D29"/>
    <mergeCell ref="C30:D30"/>
    <mergeCell ref="C24:D24"/>
    <mergeCell ref="C26:D26"/>
    <mergeCell ref="C27:D27"/>
    <mergeCell ref="C28:D28"/>
    <mergeCell ref="B25:C2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4.xml><?xml version="1.0" encoding="utf-8"?>
<worksheet xmlns="http://schemas.openxmlformats.org/spreadsheetml/2006/main" xmlns:r="http://schemas.openxmlformats.org/officeDocument/2006/relationships">
  <dimension ref="A1:F8"/>
  <sheetViews>
    <sheetView zoomScalePageLayoutView="0" workbookViewId="0" topLeftCell="A1">
      <selection activeCell="A2" sqref="A2"/>
    </sheetView>
  </sheetViews>
  <sheetFormatPr defaultColWidth="8.796875" defaultRowHeight="18" customHeight="1"/>
  <cols>
    <col min="1" max="1" width="15.19921875" style="364" customWidth="1"/>
    <col min="2" max="6" width="14.3984375" style="364" customWidth="1"/>
    <col min="7" max="16384" width="9" style="364" customWidth="1"/>
  </cols>
  <sheetData>
    <row r="1" spans="1:6" ht="15" customHeight="1">
      <c r="A1" s="61" t="s">
        <v>296</v>
      </c>
      <c r="B1" s="365"/>
      <c r="C1" s="365"/>
      <c r="D1" s="365"/>
      <c r="E1" s="365"/>
      <c r="F1" s="56"/>
    </row>
    <row r="2" spans="1:6" ht="9.75" customHeight="1" thickBot="1">
      <c r="A2" s="40"/>
      <c r="B2" s="366"/>
      <c r="C2" s="366"/>
      <c r="D2" s="366"/>
      <c r="E2" s="366"/>
      <c r="F2" s="58"/>
    </row>
    <row r="3" spans="1:6" s="24" customFormat="1" ht="13.5" customHeight="1" thickTop="1">
      <c r="A3" s="25" t="s">
        <v>297</v>
      </c>
      <c r="B3" s="867" t="s">
        <v>289</v>
      </c>
      <c r="C3" s="867" t="s">
        <v>290</v>
      </c>
      <c r="D3" s="867" t="s">
        <v>293</v>
      </c>
      <c r="E3" s="867" t="s">
        <v>298</v>
      </c>
      <c r="F3" s="876" t="s">
        <v>299</v>
      </c>
    </row>
    <row r="4" spans="1:6" s="24" customFormat="1" ht="13.5" customHeight="1">
      <c r="A4" s="41" t="s">
        <v>300</v>
      </c>
      <c r="B4" s="869"/>
      <c r="C4" s="869"/>
      <c r="D4" s="869"/>
      <c r="E4" s="869"/>
      <c r="F4" s="1016"/>
    </row>
    <row r="5" spans="1:6" s="24" customFormat="1" ht="16.5" customHeight="1">
      <c r="A5" s="53">
        <v>22</v>
      </c>
      <c r="B5" s="59">
        <f>IF(ISBLANK(C5),"",SUM(C5:F5))</f>
        <v>3396</v>
      </c>
      <c r="C5" s="33" t="s">
        <v>14</v>
      </c>
      <c r="D5" s="59">
        <v>3396</v>
      </c>
      <c r="E5" s="33" t="s">
        <v>14</v>
      </c>
      <c r="F5" s="34" t="s">
        <v>14</v>
      </c>
    </row>
    <row r="6" spans="1:6" s="24" customFormat="1" ht="16.5" customHeight="1">
      <c r="A6" s="53">
        <v>23</v>
      </c>
      <c r="B6" s="59">
        <v>3519</v>
      </c>
      <c r="C6" s="33" t="s">
        <v>14</v>
      </c>
      <c r="D6" s="59">
        <v>3519</v>
      </c>
      <c r="E6" s="33" t="s">
        <v>14</v>
      </c>
      <c r="F6" s="34" t="s">
        <v>14</v>
      </c>
    </row>
    <row r="7" spans="1:6" s="24" customFormat="1" ht="16.5" customHeight="1">
      <c r="A7" s="54">
        <v>24</v>
      </c>
      <c r="B7" s="60">
        <v>3631</v>
      </c>
      <c r="C7" s="36" t="s">
        <v>307</v>
      </c>
      <c r="D7" s="60">
        <v>3631</v>
      </c>
      <c r="E7" s="36" t="s">
        <v>307</v>
      </c>
      <c r="F7" s="37" t="s">
        <v>307</v>
      </c>
    </row>
    <row r="8" spans="1:6" s="10" customFormat="1" ht="12" customHeight="1">
      <c r="A8" s="47" t="s">
        <v>294</v>
      </c>
      <c r="F8" s="18" t="s">
        <v>295</v>
      </c>
    </row>
    <row r="9" s="10" customFormat="1" ht="13.5" customHeight="1"/>
    <row r="10" s="10" customFormat="1" ht="13.5" customHeight="1"/>
    <row r="11" s="10" customFormat="1" ht="13.5" customHeight="1"/>
    <row r="12" s="24" customFormat="1" ht="13.5" customHeight="1"/>
    <row r="13" s="24" customFormat="1" ht="13.5" customHeight="1"/>
  </sheetData>
  <sheetProtection/>
  <mergeCells count="5">
    <mergeCell ref="F3:F4"/>
    <mergeCell ref="B3:B4"/>
    <mergeCell ref="C3:C4"/>
    <mergeCell ref="D3:D4"/>
    <mergeCell ref="E3:E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5.xml><?xml version="1.0" encoding="utf-8"?>
<worksheet xmlns="http://schemas.openxmlformats.org/spreadsheetml/2006/main" xmlns:r="http://schemas.openxmlformats.org/officeDocument/2006/relationships">
  <dimension ref="A1:D8"/>
  <sheetViews>
    <sheetView zoomScalePageLayoutView="0" workbookViewId="0" topLeftCell="A1">
      <selection activeCell="A2" sqref="A2"/>
    </sheetView>
  </sheetViews>
  <sheetFormatPr defaultColWidth="8.796875" defaultRowHeight="14.25"/>
  <cols>
    <col min="1" max="1" width="22.09765625" style="343" customWidth="1"/>
    <col min="2" max="4" width="21.59765625" style="343" customWidth="1"/>
    <col min="5" max="16384" width="9" style="343" customWidth="1"/>
  </cols>
  <sheetData>
    <row r="1" spans="1:4" ht="15" customHeight="1">
      <c r="A1" s="61" t="s">
        <v>9</v>
      </c>
      <c r="B1" s="349"/>
      <c r="C1" s="349"/>
      <c r="D1" s="349"/>
    </row>
    <row r="2" spans="1:4" ht="9.75" customHeight="1" thickBot="1">
      <c r="A2" s="40"/>
      <c r="B2" s="350"/>
      <c r="C2" s="350"/>
      <c r="D2" s="350"/>
    </row>
    <row r="3" spans="1:4" ht="15" customHeight="1" thickTop="1">
      <c r="A3" s="50" t="s">
        <v>635</v>
      </c>
      <c r="B3" s="868" t="s">
        <v>10</v>
      </c>
      <c r="C3" s="868" t="s">
        <v>11</v>
      </c>
      <c r="D3" s="1017" t="s">
        <v>12</v>
      </c>
    </row>
    <row r="4" spans="1:4" ht="15" customHeight="1">
      <c r="A4" s="51" t="s">
        <v>285</v>
      </c>
      <c r="B4" s="869"/>
      <c r="C4" s="869"/>
      <c r="D4" s="1016"/>
    </row>
    <row r="5" spans="1:4" ht="16.5" customHeight="1">
      <c r="A5" s="17">
        <v>22</v>
      </c>
      <c r="B5" s="43">
        <v>25365</v>
      </c>
      <c r="C5" s="43">
        <v>1229</v>
      </c>
      <c r="D5" s="43">
        <v>2095</v>
      </c>
    </row>
    <row r="6" spans="1:4" ht="16.5" customHeight="1">
      <c r="A6" s="53">
        <v>23</v>
      </c>
      <c r="B6" s="44">
        <v>25522</v>
      </c>
      <c r="C6" s="44">
        <v>1893</v>
      </c>
      <c r="D6" s="43">
        <v>2175</v>
      </c>
    </row>
    <row r="7" spans="1:4" ht="16.5" customHeight="1">
      <c r="A7" s="54">
        <v>24</v>
      </c>
      <c r="B7" s="45">
        <v>25830</v>
      </c>
      <c r="C7" s="45">
        <v>1502</v>
      </c>
      <c r="D7" s="46">
        <v>2005</v>
      </c>
    </row>
    <row r="8" spans="1:4" ht="12" customHeight="1">
      <c r="A8" s="47" t="s">
        <v>13</v>
      </c>
      <c r="B8" s="10"/>
      <c r="C8" s="10"/>
      <c r="D8" s="10"/>
    </row>
  </sheetData>
  <sheetProtection/>
  <mergeCells count="3">
    <mergeCell ref="B3:B4"/>
    <mergeCell ref="C3:C4"/>
    <mergeCell ref="D3:D4"/>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&amp;C9-30
</oddFooter>
  </headerFooter>
  <drawing r:id="rId1"/>
</worksheet>
</file>

<file path=xl/worksheets/sheet36.xml><?xml version="1.0" encoding="utf-8"?>
<worksheet xmlns="http://schemas.openxmlformats.org/spreadsheetml/2006/main" xmlns:r="http://schemas.openxmlformats.org/officeDocument/2006/relationships">
  <dimension ref="A1:F44"/>
  <sheetViews>
    <sheetView zoomScalePageLayoutView="0" workbookViewId="0" topLeftCell="A1">
      <selection activeCell="A2" sqref="A2"/>
    </sheetView>
  </sheetViews>
  <sheetFormatPr defaultColWidth="8.796875" defaultRowHeight="18" customHeight="1"/>
  <cols>
    <col min="1" max="1" width="8.3984375" style="364" customWidth="1"/>
    <col min="2" max="5" width="15.59765625" style="364" customWidth="1"/>
    <col min="6" max="6" width="15.59765625" style="365" customWidth="1"/>
    <col min="7" max="7" width="0.1015625" style="364" customWidth="1"/>
    <col min="8" max="16384" width="9" style="364" customWidth="1"/>
  </cols>
  <sheetData>
    <row r="1" spans="1:6" s="462" customFormat="1" ht="15" customHeight="1">
      <c r="A1" s="48" t="s">
        <v>320</v>
      </c>
      <c r="F1" s="463"/>
    </row>
    <row r="2" ht="4.5" customHeight="1">
      <c r="A2" s="48"/>
    </row>
    <row r="3" spans="1:6" s="49" customFormat="1" ht="12.75" customHeight="1" thickBot="1">
      <c r="A3" s="464" t="s">
        <v>321</v>
      </c>
      <c r="B3" s="465"/>
      <c r="C3" s="465"/>
      <c r="D3" s="465"/>
      <c r="E3" s="465"/>
      <c r="F3" s="466"/>
    </row>
    <row r="4" spans="1:6" s="24" customFormat="1" ht="16.5" customHeight="1" thickTop="1">
      <c r="A4" s="50" t="s">
        <v>8</v>
      </c>
      <c r="B4" s="867" t="s">
        <v>322</v>
      </c>
      <c r="C4" s="867" t="s">
        <v>323</v>
      </c>
      <c r="D4" s="867" t="s">
        <v>324</v>
      </c>
      <c r="E4" s="867" t="s">
        <v>325</v>
      </c>
      <c r="F4" s="876" t="s">
        <v>326</v>
      </c>
    </row>
    <row r="5" spans="1:6" s="24" customFormat="1" ht="16.5" customHeight="1">
      <c r="A5" s="51" t="s">
        <v>327</v>
      </c>
      <c r="B5" s="869"/>
      <c r="C5" s="869"/>
      <c r="D5" s="869"/>
      <c r="E5" s="869"/>
      <c r="F5" s="1016"/>
    </row>
    <row r="6" spans="1:6" s="21" customFormat="1" ht="16.5" customHeight="1">
      <c r="A6" s="17">
        <v>22</v>
      </c>
      <c r="B6" s="44">
        <f>IF(ISBLANK(C6),"",SUM(C6:F6))</f>
        <v>8139</v>
      </c>
      <c r="C6" s="44">
        <v>2337</v>
      </c>
      <c r="D6" s="44">
        <v>2111</v>
      </c>
      <c r="E6" s="52">
        <v>2681</v>
      </c>
      <c r="F6" s="43">
        <v>1010</v>
      </c>
    </row>
    <row r="7" spans="1:6" s="21" customFormat="1" ht="16.5" customHeight="1">
      <c r="A7" s="53">
        <v>23</v>
      </c>
      <c r="B7" s="44">
        <f>IF(ISBLANK(C7),"",SUM(C7:F7))</f>
        <v>8782</v>
      </c>
      <c r="C7" s="44">
        <v>2582</v>
      </c>
      <c r="D7" s="44">
        <v>2100</v>
      </c>
      <c r="E7" s="44">
        <v>2866</v>
      </c>
      <c r="F7" s="43">
        <v>1234</v>
      </c>
    </row>
    <row r="8" spans="1:6" s="21" customFormat="1" ht="16.5" customHeight="1">
      <c r="A8" s="54">
        <v>24</v>
      </c>
      <c r="B8" s="45">
        <v>8956</v>
      </c>
      <c r="C8" s="45">
        <v>2649</v>
      </c>
      <c r="D8" s="45">
        <v>2067</v>
      </c>
      <c r="E8" s="45">
        <v>3025</v>
      </c>
      <c r="F8" s="46">
        <v>1215</v>
      </c>
    </row>
    <row r="9" spans="1:6" s="21" customFormat="1" ht="12" customHeight="1">
      <c r="A9" s="467"/>
      <c r="B9" s="55"/>
      <c r="C9" s="55"/>
      <c r="D9" s="55"/>
      <c r="E9" s="55"/>
      <c r="F9" s="56" t="s">
        <v>328</v>
      </c>
    </row>
    <row r="10" spans="1:6" s="21" customFormat="1" ht="4.5" customHeight="1">
      <c r="A10" s="467"/>
      <c r="B10" s="55"/>
      <c r="C10" s="55"/>
      <c r="D10" s="55"/>
      <c r="E10" s="55"/>
      <c r="F10" s="468"/>
    </row>
    <row r="11" spans="1:6" s="57" customFormat="1" ht="12.75" customHeight="1" thickBot="1">
      <c r="A11" s="464" t="s">
        <v>329</v>
      </c>
      <c r="B11" s="465"/>
      <c r="C11" s="465"/>
      <c r="D11" s="466"/>
      <c r="E11" s="469"/>
      <c r="F11" s="470"/>
    </row>
    <row r="12" spans="1:6" s="21" customFormat="1" ht="16.5" customHeight="1" thickTop="1">
      <c r="A12" s="50" t="s">
        <v>330</v>
      </c>
      <c r="B12" s="867" t="s">
        <v>322</v>
      </c>
      <c r="C12" s="867" t="s">
        <v>323</v>
      </c>
      <c r="D12" s="876" t="s">
        <v>325</v>
      </c>
      <c r="E12" s="55"/>
      <c r="F12" s="468"/>
    </row>
    <row r="13" spans="1:6" s="21" customFormat="1" ht="16.5" customHeight="1">
      <c r="A13" s="51" t="s">
        <v>327</v>
      </c>
      <c r="B13" s="869"/>
      <c r="C13" s="869"/>
      <c r="D13" s="1016"/>
      <c r="E13" s="55"/>
      <c r="F13" s="468"/>
    </row>
    <row r="14" spans="1:6" s="21" customFormat="1" ht="16.5" customHeight="1">
      <c r="A14" s="17">
        <v>22</v>
      </c>
      <c r="B14" s="44">
        <f>IF(ISBLANK(C14),"",SUM(C14:D14))</f>
        <v>2464</v>
      </c>
      <c r="C14" s="43">
        <v>1331</v>
      </c>
      <c r="D14" s="43">
        <v>1133</v>
      </c>
      <c r="E14" s="55"/>
      <c r="F14" s="468"/>
    </row>
    <row r="15" spans="1:6" s="21" customFormat="1" ht="16.5" customHeight="1">
      <c r="A15" s="53">
        <v>23</v>
      </c>
      <c r="B15" s="44">
        <f>IF(ISBLANK(C15),"",SUM(C15:D15))</f>
        <v>2499</v>
      </c>
      <c r="C15" s="44">
        <v>1397</v>
      </c>
      <c r="D15" s="43">
        <v>1102</v>
      </c>
      <c r="E15" s="55"/>
      <c r="F15" s="468"/>
    </row>
    <row r="16" spans="1:6" s="21" customFormat="1" ht="16.5" customHeight="1">
      <c r="A16" s="54">
        <v>24</v>
      </c>
      <c r="B16" s="45">
        <v>2536</v>
      </c>
      <c r="C16" s="45">
        <v>1411</v>
      </c>
      <c r="D16" s="46">
        <v>1125</v>
      </c>
      <c r="E16" s="55"/>
      <c r="F16" s="468"/>
    </row>
    <row r="17" spans="1:6" s="21" customFormat="1" ht="12" customHeight="1">
      <c r="A17" s="467"/>
      <c r="B17" s="55"/>
      <c r="C17" s="55"/>
      <c r="D17" s="56" t="s">
        <v>328</v>
      </c>
      <c r="E17" s="55"/>
      <c r="F17" s="468"/>
    </row>
    <row r="18" spans="1:6" s="21" customFormat="1" ht="4.5" customHeight="1">
      <c r="A18" s="467"/>
      <c r="B18" s="55"/>
      <c r="C18" s="55"/>
      <c r="D18" s="55"/>
      <c r="E18" s="55"/>
      <c r="F18" s="468"/>
    </row>
    <row r="19" spans="1:3" s="49" customFormat="1" ht="12.75" customHeight="1" thickBot="1">
      <c r="A19" s="464" t="s">
        <v>331</v>
      </c>
      <c r="B19" s="465"/>
      <c r="C19" s="466"/>
    </row>
    <row r="20" spans="1:3" s="24" customFormat="1" ht="16.5" customHeight="1" thickTop="1">
      <c r="A20" s="13" t="s">
        <v>330</v>
      </c>
      <c r="B20" s="876" t="s">
        <v>325</v>
      </c>
      <c r="C20" s="17"/>
    </row>
    <row r="21" spans="1:3" s="24" customFormat="1" ht="16.5" customHeight="1">
      <c r="A21" s="51" t="s">
        <v>332</v>
      </c>
      <c r="B21" s="1016"/>
      <c r="C21" s="2"/>
    </row>
    <row r="22" spans="1:3" s="21" customFormat="1" ht="16.5" customHeight="1">
      <c r="A22" s="471">
        <v>22</v>
      </c>
      <c r="B22" s="43">
        <v>523</v>
      </c>
      <c r="C22" s="55"/>
    </row>
    <row r="23" spans="1:3" s="21" customFormat="1" ht="16.5" customHeight="1">
      <c r="A23" s="472">
        <v>23</v>
      </c>
      <c r="B23" s="43">
        <v>471</v>
      </c>
      <c r="C23" s="55"/>
    </row>
    <row r="24" spans="1:3" s="21" customFormat="1" ht="16.5" customHeight="1">
      <c r="A24" s="473">
        <v>24</v>
      </c>
      <c r="B24" s="46">
        <v>533</v>
      </c>
      <c r="C24" s="55"/>
    </row>
    <row r="25" spans="1:3" s="21" customFormat="1" ht="12" customHeight="1">
      <c r="A25" s="467"/>
      <c r="B25" s="56" t="s">
        <v>328</v>
      </c>
      <c r="C25" s="55"/>
    </row>
    <row r="26" spans="1:6" s="21" customFormat="1" ht="16.5" customHeight="1">
      <c r="A26" s="467"/>
      <c r="B26" s="56"/>
      <c r="C26" s="55"/>
      <c r="D26" s="55"/>
      <c r="E26" s="55"/>
      <c r="F26" s="468"/>
    </row>
    <row r="27" s="365" customFormat="1" ht="16.5" customHeight="1"/>
    <row r="28" spans="1:3" s="466" customFormat="1" ht="15" customHeight="1" thickBot="1">
      <c r="A28" s="464" t="s">
        <v>333</v>
      </c>
      <c r="B28" s="465"/>
      <c r="C28" s="465"/>
    </row>
    <row r="29" spans="1:4" s="365" customFormat="1" ht="16.5" customHeight="1" thickTop="1">
      <c r="A29" s="50" t="s">
        <v>330</v>
      </c>
      <c r="B29" s="867" t="s">
        <v>322</v>
      </c>
      <c r="C29" s="867" t="s">
        <v>334</v>
      </c>
      <c r="D29" s="876" t="s">
        <v>335</v>
      </c>
    </row>
    <row r="30" spans="1:4" s="365" customFormat="1" ht="16.5" customHeight="1">
      <c r="A30" s="51" t="s">
        <v>6</v>
      </c>
      <c r="B30" s="869"/>
      <c r="C30" s="869"/>
      <c r="D30" s="1016"/>
    </row>
    <row r="31" spans="1:4" s="365" customFormat="1" ht="16.5" customHeight="1">
      <c r="A31" s="17">
        <v>22</v>
      </c>
      <c r="B31" s="44">
        <v>88</v>
      </c>
      <c r="C31" s="43">
        <v>51</v>
      </c>
      <c r="D31" s="43">
        <v>37</v>
      </c>
    </row>
    <row r="32" spans="1:4" s="365" customFormat="1" ht="16.5" customHeight="1">
      <c r="A32" s="53">
        <v>23</v>
      </c>
      <c r="B32" s="44">
        <v>147</v>
      </c>
      <c r="C32" s="44">
        <v>81</v>
      </c>
      <c r="D32" s="43">
        <v>66</v>
      </c>
    </row>
    <row r="33" spans="1:4" s="365" customFormat="1" ht="16.5" customHeight="1">
      <c r="A33" s="54">
        <v>24</v>
      </c>
      <c r="B33" s="45">
        <v>182</v>
      </c>
      <c r="C33" s="45">
        <v>103</v>
      </c>
      <c r="D33" s="46">
        <v>79</v>
      </c>
    </row>
    <row r="34" spans="1:4" s="365" customFormat="1" ht="12.75" customHeight="1">
      <c r="A34" s="467"/>
      <c r="B34" s="55"/>
      <c r="C34" s="55"/>
      <c r="D34" s="56" t="s">
        <v>328</v>
      </c>
    </row>
    <row r="35" spans="1:6" s="10" customFormat="1" ht="16.5" customHeight="1">
      <c r="A35" s="47"/>
      <c r="E35" s="18"/>
      <c r="F35" s="7"/>
    </row>
    <row r="36" spans="1:6" s="49" customFormat="1" ht="15" customHeight="1" thickBot="1">
      <c r="A36" s="464" t="s">
        <v>336</v>
      </c>
      <c r="B36" s="465"/>
      <c r="F36" s="466"/>
    </row>
    <row r="37" spans="1:2" ht="16.5" customHeight="1" thickTop="1">
      <c r="A37" s="50" t="s">
        <v>330</v>
      </c>
      <c r="B37" s="876" t="s">
        <v>323</v>
      </c>
    </row>
    <row r="38" spans="1:2" s="365" customFormat="1" ht="16.5" customHeight="1">
      <c r="A38" s="51" t="s">
        <v>327</v>
      </c>
      <c r="B38" s="1016"/>
    </row>
    <row r="39" spans="1:2" s="365" customFormat="1" ht="16.5" customHeight="1">
      <c r="A39" s="17">
        <v>22</v>
      </c>
      <c r="B39" s="43">
        <v>888</v>
      </c>
    </row>
    <row r="40" spans="1:2" s="365" customFormat="1" ht="16.5" customHeight="1">
      <c r="A40" s="53">
        <v>23</v>
      </c>
      <c r="B40" s="43">
        <v>1128</v>
      </c>
    </row>
    <row r="41" spans="1:2" s="365" customFormat="1" ht="16.5" customHeight="1">
      <c r="A41" s="54">
        <v>24</v>
      </c>
      <c r="B41" s="46">
        <v>966</v>
      </c>
    </row>
    <row r="42" s="365" customFormat="1" ht="12" customHeight="1">
      <c r="B42" s="474" t="s">
        <v>328</v>
      </c>
    </row>
    <row r="43" spans="1:2" s="365" customFormat="1" ht="12" customHeight="1">
      <c r="A43" s="475" t="s">
        <v>337</v>
      </c>
      <c r="B43" s="56"/>
    </row>
    <row r="44" s="365" customFormat="1" ht="18" customHeight="1">
      <c r="A44" s="475"/>
    </row>
    <row r="45" s="365" customFormat="1" ht="18" customHeight="1"/>
    <row r="46" s="365" customFormat="1" ht="18" customHeight="1"/>
    <row r="47" s="365" customFormat="1" ht="18" customHeight="1"/>
    <row r="48" s="365" customFormat="1" ht="18" customHeight="1"/>
    <row r="49" s="365" customFormat="1" ht="18" customHeight="1"/>
    <row r="50" s="365" customFormat="1" ht="18" customHeight="1"/>
    <row r="51" s="365" customFormat="1" ht="18" customHeight="1"/>
    <row r="52" s="365" customFormat="1" ht="18" customHeight="1"/>
    <row r="53" s="365" customFormat="1" ht="18" customHeight="1"/>
    <row r="54" s="365" customFormat="1" ht="18" customHeight="1"/>
    <row r="55" s="365" customFormat="1" ht="18" customHeight="1"/>
    <row r="56" s="365" customFormat="1" ht="18" customHeight="1"/>
    <row r="57" s="365" customFormat="1" ht="18" customHeight="1"/>
    <row r="58" s="365" customFormat="1" ht="18" customHeight="1"/>
    <row r="59" s="365" customFormat="1" ht="18" customHeight="1"/>
    <row r="60" s="365" customFormat="1" ht="18" customHeight="1"/>
    <row r="61" s="365" customFormat="1" ht="18" customHeight="1"/>
    <row r="62" s="365" customFormat="1" ht="18" customHeight="1"/>
    <row r="63" s="365" customFormat="1" ht="18" customHeight="1"/>
    <row r="64" s="365" customFormat="1" ht="18" customHeight="1"/>
    <row r="65" s="365" customFormat="1" ht="18" customHeight="1"/>
    <row r="66" s="365" customFormat="1" ht="18" customHeight="1"/>
    <row r="67" s="365" customFormat="1" ht="18" customHeight="1"/>
    <row r="68" s="365" customFormat="1" ht="18" customHeight="1"/>
    <row r="69" s="365" customFormat="1" ht="18" customHeight="1"/>
    <row r="70" s="365" customFormat="1" ht="18" customHeight="1"/>
    <row r="71" s="365" customFormat="1" ht="18" customHeight="1"/>
    <row r="72" s="365" customFormat="1" ht="18" customHeight="1"/>
    <row r="73" s="365" customFormat="1" ht="18" customHeight="1"/>
    <row r="74" s="365" customFormat="1" ht="18" customHeight="1"/>
    <row r="75" s="365" customFormat="1" ht="18" customHeight="1"/>
  </sheetData>
  <sheetProtection/>
  <mergeCells count="13">
    <mergeCell ref="D4:D5"/>
    <mergeCell ref="E4:E5"/>
    <mergeCell ref="F4:F5"/>
    <mergeCell ref="B4:B5"/>
    <mergeCell ref="C4:C5"/>
    <mergeCell ref="B20:B21"/>
    <mergeCell ref="B37:B38"/>
    <mergeCell ref="C12:C13"/>
    <mergeCell ref="D12:D13"/>
    <mergeCell ref="B29:B30"/>
    <mergeCell ref="C29:C30"/>
    <mergeCell ref="D29:D30"/>
    <mergeCell ref="B12:B13"/>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7.xml><?xml version="1.0" encoding="utf-8"?>
<worksheet xmlns="http://schemas.openxmlformats.org/spreadsheetml/2006/main" xmlns:r="http://schemas.openxmlformats.org/officeDocument/2006/relationships">
  <dimension ref="A1:J13"/>
  <sheetViews>
    <sheetView zoomScalePageLayoutView="0" workbookViewId="0" topLeftCell="A1">
      <selection activeCell="A2" sqref="A2"/>
    </sheetView>
  </sheetViews>
  <sheetFormatPr defaultColWidth="8.796875" defaultRowHeight="18" customHeight="1"/>
  <cols>
    <col min="1" max="10" width="8.59765625" style="364" customWidth="1"/>
    <col min="11" max="16384" width="9" style="364" customWidth="1"/>
  </cols>
  <sheetData>
    <row r="1" spans="1:10" s="462" customFormat="1" ht="15" customHeight="1">
      <c r="A1" s="809" t="s">
        <v>338</v>
      </c>
      <c r="B1" s="476"/>
      <c r="C1" s="476"/>
      <c r="D1" s="476"/>
      <c r="E1" s="476"/>
      <c r="F1" s="476"/>
      <c r="G1" s="476"/>
      <c r="H1" s="476"/>
      <c r="I1" s="476"/>
      <c r="J1" s="476"/>
    </row>
    <row r="2" spans="1:10" ht="9.75" customHeight="1" thickBot="1">
      <c r="A2" s="477"/>
      <c r="B2" s="478"/>
      <c r="C2" s="478"/>
      <c r="D2" s="478"/>
      <c r="E2" s="478"/>
      <c r="F2" s="478"/>
      <c r="G2" s="478"/>
      <c r="H2" s="478"/>
      <c r="I2" s="478"/>
      <c r="J2" s="478"/>
    </row>
    <row r="3" spans="1:10" s="24" customFormat="1" ht="17.25" customHeight="1" thickTop="1">
      <c r="A3" s="479" t="s">
        <v>8</v>
      </c>
      <c r="B3" s="480"/>
      <c r="C3" s="481" t="s">
        <v>636</v>
      </c>
      <c r="D3" s="482"/>
      <c r="E3" s="483" t="s">
        <v>339</v>
      </c>
      <c r="F3" s="484"/>
      <c r="G3" s="483" t="s">
        <v>340</v>
      </c>
      <c r="H3" s="485"/>
      <c r="I3" s="483" t="s">
        <v>341</v>
      </c>
      <c r="J3" s="484"/>
    </row>
    <row r="4" spans="1:10" s="24" customFormat="1" ht="17.25" customHeight="1">
      <c r="A4" s="486" t="s">
        <v>6</v>
      </c>
      <c r="B4" s="487" t="s">
        <v>7</v>
      </c>
      <c r="C4" s="487" t="s">
        <v>342</v>
      </c>
      <c r="D4" s="488" t="s">
        <v>343</v>
      </c>
      <c r="E4" s="489" t="s">
        <v>342</v>
      </c>
      <c r="F4" s="488" t="s">
        <v>343</v>
      </c>
      <c r="G4" s="488" t="s">
        <v>342</v>
      </c>
      <c r="H4" s="488" t="s">
        <v>343</v>
      </c>
      <c r="I4" s="488" t="s">
        <v>342</v>
      </c>
      <c r="J4" s="490" t="s">
        <v>343</v>
      </c>
    </row>
    <row r="5" spans="1:10" s="24" customFormat="1" ht="16.5" customHeight="1">
      <c r="A5" s="491">
        <v>22</v>
      </c>
      <c r="B5" s="492">
        <f>IF(ISNUMBER(C5),SUM(C5:D5),"")</f>
        <v>289</v>
      </c>
      <c r="C5" s="492">
        <f>IF(ISBLANK(E5),"",SUM(E5,G5,I5))</f>
        <v>206</v>
      </c>
      <c r="D5" s="493">
        <f>IF(ISBLANK(F5),"",SUM(F5,H5,J5))</f>
        <v>83</v>
      </c>
      <c r="E5" s="494">
        <v>12</v>
      </c>
      <c r="F5" s="493">
        <v>7</v>
      </c>
      <c r="G5" s="494">
        <v>66</v>
      </c>
      <c r="H5" s="493">
        <v>21</v>
      </c>
      <c r="I5" s="494">
        <v>128</v>
      </c>
      <c r="J5" s="492">
        <v>55</v>
      </c>
    </row>
    <row r="6" spans="1:10" s="24" customFormat="1" ht="16.5" customHeight="1">
      <c r="A6" s="495">
        <v>23</v>
      </c>
      <c r="B6" s="493">
        <v>281</v>
      </c>
      <c r="C6" s="493">
        <v>200</v>
      </c>
      <c r="D6" s="493">
        <v>81</v>
      </c>
      <c r="E6" s="493">
        <v>9</v>
      </c>
      <c r="F6" s="493">
        <v>6</v>
      </c>
      <c r="G6" s="493">
        <v>62</v>
      </c>
      <c r="H6" s="493">
        <v>24</v>
      </c>
      <c r="I6" s="493">
        <v>129</v>
      </c>
      <c r="J6" s="492">
        <v>51</v>
      </c>
    </row>
    <row r="7" spans="1:10" s="24" customFormat="1" ht="16.5" customHeight="1">
      <c r="A7" s="496">
        <v>24</v>
      </c>
      <c r="B7" s="497">
        <v>295</v>
      </c>
      <c r="C7" s="497">
        <v>210</v>
      </c>
      <c r="D7" s="497">
        <v>85</v>
      </c>
      <c r="E7" s="497">
        <v>10</v>
      </c>
      <c r="F7" s="497">
        <v>7</v>
      </c>
      <c r="G7" s="497">
        <v>57</v>
      </c>
      <c r="H7" s="497">
        <v>31</v>
      </c>
      <c r="I7" s="497">
        <v>143</v>
      </c>
      <c r="J7" s="498">
        <v>47</v>
      </c>
    </row>
    <row r="8" spans="1:10" s="10" customFormat="1" ht="12" customHeight="1">
      <c r="A8" s="499" t="s">
        <v>337</v>
      </c>
      <c r="B8" s="500"/>
      <c r="C8" s="500"/>
      <c r="D8" s="500"/>
      <c r="E8" s="500"/>
      <c r="F8" s="500"/>
      <c r="G8" s="500"/>
      <c r="H8" s="500"/>
      <c r="I8" s="500"/>
      <c r="J8" s="18" t="s">
        <v>1</v>
      </c>
    </row>
    <row r="9" s="10" customFormat="1" ht="13.5" customHeight="1"/>
    <row r="10" s="10" customFormat="1" ht="13.5" customHeight="1"/>
    <row r="11" s="10" customFormat="1" ht="13.5" customHeight="1"/>
    <row r="12" s="10" customFormat="1" ht="13.5" customHeight="1"/>
    <row r="13" spans="1:10" ht="18" customHeight="1">
      <c r="A13" s="10"/>
      <c r="B13" s="501"/>
      <c r="C13" s="10"/>
      <c r="D13" s="10"/>
      <c r="E13" s="10"/>
      <c r="F13" s="10"/>
      <c r="G13" s="10"/>
      <c r="H13" s="10"/>
      <c r="I13" s="10"/>
      <c r="J13" s="10"/>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8.xml><?xml version="1.0" encoding="utf-8"?>
<worksheet xmlns="http://schemas.openxmlformats.org/spreadsheetml/2006/main" xmlns:r="http://schemas.openxmlformats.org/officeDocument/2006/relationships">
  <dimension ref="A1:E11"/>
  <sheetViews>
    <sheetView zoomScalePageLayoutView="0" workbookViewId="0" topLeftCell="A1">
      <selection activeCell="A2" sqref="A2"/>
    </sheetView>
  </sheetViews>
  <sheetFormatPr defaultColWidth="8.796875" defaultRowHeight="14.25"/>
  <cols>
    <col min="1" max="6" width="17.3984375" style="339" customWidth="1"/>
    <col min="7" max="16384" width="9" style="339" customWidth="1"/>
  </cols>
  <sheetData>
    <row r="1" s="462" customFormat="1" ht="15" customHeight="1">
      <c r="A1" s="61" t="s">
        <v>344</v>
      </c>
    </row>
    <row r="2" ht="9.75" customHeight="1" thickBot="1">
      <c r="A2" s="40"/>
    </row>
    <row r="3" spans="1:5" ht="15" customHeight="1" thickTop="1">
      <c r="A3" s="25" t="s">
        <v>345</v>
      </c>
      <c r="B3" s="867" t="s">
        <v>346</v>
      </c>
      <c r="C3" s="867" t="s">
        <v>347</v>
      </c>
      <c r="D3" s="867" t="s">
        <v>348</v>
      </c>
      <c r="E3" s="876" t="s">
        <v>349</v>
      </c>
    </row>
    <row r="4" spans="1:5" ht="15" customHeight="1">
      <c r="A4" s="41" t="s">
        <v>350</v>
      </c>
      <c r="B4" s="869"/>
      <c r="C4" s="943"/>
      <c r="D4" s="943"/>
      <c r="E4" s="923"/>
    </row>
    <row r="5" spans="1:5" ht="16.5" customHeight="1">
      <c r="A5" s="42">
        <v>22</v>
      </c>
      <c r="B5" s="43">
        <v>2561</v>
      </c>
      <c r="C5" s="44">
        <v>1382</v>
      </c>
      <c r="D5" s="43">
        <v>1014</v>
      </c>
      <c r="E5" s="43">
        <v>64</v>
      </c>
    </row>
    <row r="6" spans="1:5" ht="16.5" customHeight="1">
      <c r="A6" s="42">
        <v>23</v>
      </c>
      <c r="B6" s="44">
        <v>2040</v>
      </c>
      <c r="C6" s="44">
        <v>1184</v>
      </c>
      <c r="D6" s="44">
        <v>968</v>
      </c>
      <c r="E6" s="43">
        <v>66</v>
      </c>
    </row>
    <row r="7" spans="1:5" ht="16.5" customHeight="1">
      <c r="A7" s="502">
        <v>24</v>
      </c>
      <c r="B7" s="45">
        <v>1931</v>
      </c>
      <c r="C7" s="45">
        <v>954</v>
      </c>
      <c r="D7" s="45">
        <v>798</v>
      </c>
      <c r="E7" s="46">
        <v>50</v>
      </c>
    </row>
    <row r="8" spans="1:5" s="364" customFormat="1" ht="12" customHeight="1">
      <c r="A8" s="47" t="s">
        <v>351</v>
      </c>
      <c r="B8" s="10"/>
      <c r="C8" s="10"/>
      <c r="D8" s="10"/>
      <c r="E8" s="18" t="s">
        <v>1</v>
      </c>
    </row>
    <row r="9" spans="1:5" s="364" customFormat="1" ht="12" customHeight="1">
      <c r="A9" s="10"/>
      <c r="B9" s="10"/>
      <c r="C9" s="10"/>
      <c r="D9" s="10"/>
      <c r="E9" s="18" t="s">
        <v>352</v>
      </c>
    </row>
    <row r="10" s="364" customFormat="1" ht="12" customHeight="1">
      <c r="E10" s="18" t="s">
        <v>353</v>
      </c>
    </row>
    <row r="11" ht="13.5">
      <c r="B11" s="503"/>
    </row>
  </sheetData>
  <sheetProtection/>
  <mergeCells count="4">
    <mergeCell ref="E3:E4"/>
    <mergeCell ref="B3:B4"/>
    <mergeCell ref="C3:C4"/>
    <mergeCell ref="D3:D4"/>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xl/worksheets/sheet39.xml><?xml version="1.0" encoding="utf-8"?>
<worksheet xmlns="http://schemas.openxmlformats.org/spreadsheetml/2006/main" xmlns:r="http://schemas.openxmlformats.org/officeDocument/2006/relationships">
  <dimension ref="A1:G10"/>
  <sheetViews>
    <sheetView zoomScalePageLayoutView="0" workbookViewId="0" topLeftCell="A1">
      <selection activeCell="A2" sqref="A2"/>
    </sheetView>
  </sheetViews>
  <sheetFormatPr defaultColWidth="8.796875" defaultRowHeight="14.25"/>
  <cols>
    <col min="1" max="1" width="22.09765625" style="5" customWidth="1"/>
    <col min="2" max="4" width="21.59765625" style="5" customWidth="1"/>
    <col min="5" max="5" width="7.19921875" style="5" customWidth="1"/>
    <col min="6" max="6" width="5.5" style="5" customWidth="1"/>
    <col min="7" max="7" width="4.59765625" style="5" customWidth="1"/>
    <col min="8" max="9" width="5" style="5" customWidth="1"/>
    <col min="10" max="10" width="5.59765625" style="5" customWidth="1"/>
    <col min="11" max="11" width="6.69921875" style="5" customWidth="1"/>
    <col min="12" max="12" width="5.8984375" style="5" customWidth="1"/>
    <col min="13" max="13" width="6.5" style="5" customWidth="1"/>
    <col min="14" max="16384" width="9" style="5" customWidth="1"/>
  </cols>
  <sheetData>
    <row r="1" spans="1:3" s="20" customFormat="1" ht="15" customHeight="1">
      <c r="A1" s="48" t="s">
        <v>637</v>
      </c>
      <c r="B1" s="19"/>
      <c r="C1" s="19"/>
    </row>
    <row r="2" spans="1:3" s="20" customFormat="1" ht="4.5" customHeight="1">
      <c r="A2" s="19"/>
      <c r="B2" s="19"/>
      <c r="C2" s="19"/>
    </row>
    <row r="3" spans="1:7" ht="12.75" customHeight="1" thickBot="1">
      <c r="A3" s="21" t="s">
        <v>2</v>
      </c>
      <c r="B3" s="22"/>
      <c r="C3" s="22"/>
      <c r="D3" s="23"/>
      <c r="E3" s="24"/>
      <c r="F3" s="24"/>
      <c r="G3" s="24"/>
    </row>
    <row r="4" spans="1:7" ht="17.25" customHeight="1" thickTop="1">
      <c r="A4" s="25" t="s">
        <v>8</v>
      </c>
      <c r="B4" s="859" t="s">
        <v>3</v>
      </c>
      <c r="C4" s="859" t="s">
        <v>4</v>
      </c>
      <c r="D4" s="936" t="s">
        <v>5</v>
      </c>
      <c r="E4" s="24"/>
      <c r="F4" s="24"/>
      <c r="G4" s="24"/>
    </row>
    <row r="5" spans="1:7" ht="17.25" customHeight="1">
      <c r="A5" s="26" t="s">
        <v>6</v>
      </c>
      <c r="B5" s="1019"/>
      <c r="C5" s="861"/>
      <c r="D5" s="1018"/>
      <c r="E5" s="24"/>
      <c r="F5" s="24"/>
      <c r="G5" s="24"/>
    </row>
    <row r="6" spans="1:7" ht="16.5" customHeight="1">
      <c r="A6" s="27">
        <v>22</v>
      </c>
      <c r="B6" s="28">
        <v>3574</v>
      </c>
      <c r="C6" s="29">
        <v>3623</v>
      </c>
      <c r="D6" s="30">
        <v>2842</v>
      </c>
      <c r="E6" s="31"/>
      <c r="F6" s="31"/>
      <c r="G6" s="31"/>
    </row>
    <row r="7" spans="1:7" ht="16.5" customHeight="1">
      <c r="A7" s="27">
        <v>23</v>
      </c>
      <c r="B7" s="32">
        <v>3466</v>
      </c>
      <c r="C7" s="33">
        <v>2502</v>
      </c>
      <c r="D7" s="34">
        <v>2870</v>
      </c>
      <c r="E7" s="31"/>
      <c r="F7" s="31"/>
      <c r="G7" s="31"/>
    </row>
    <row r="8" spans="1:7" ht="16.5" customHeight="1">
      <c r="A8" s="35">
        <v>24</v>
      </c>
      <c r="B8" s="389">
        <v>3904</v>
      </c>
      <c r="C8" s="36">
        <v>3086</v>
      </c>
      <c r="D8" s="37">
        <v>2544</v>
      </c>
      <c r="E8" s="749"/>
      <c r="F8" s="31"/>
      <c r="G8" s="31"/>
    </row>
    <row r="9" spans="1:7" ht="12" customHeight="1">
      <c r="A9" s="7" t="s">
        <v>263</v>
      </c>
      <c r="B9" s="38"/>
      <c r="C9" s="38"/>
      <c r="D9" s="18" t="s">
        <v>1</v>
      </c>
      <c r="E9" s="7"/>
      <c r="F9" s="39"/>
      <c r="G9" s="10"/>
    </row>
    <row r="10" spans="1:7" ht="13.5">
      <c r="A10" s="9"/>
      <c r="B10" s="9"/>
      <c r="C10" s="9"/>
      <c r="D10" s="9"/>
      <c r="E10" s="10"/>
      <c r="F10" s="9"/>
      <c r="G10" s="9"/>
    </row>
  </sheetData>
  <sheetProtection/>
  <mergeCells count="3">
    <mergeCell ref="C4:C5"/>
    <mergeCell ref="D4:D5"/>
    <mergeCell ref="B4:B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dimension ref="A1:I18"/>
  <sheetViews>
    <sheetView zoomScalePageLayoutView="0" workbookViewId="0" topLeftCell="A1">
      <selection activeCell="A2" sqref="A2"/>
    </sheetView>
  </sheetViews>
  <sheetFormatPr defaultColWidth="8.796875" defaultRowHeight="13.5" customHeight="1"/>
  <cols>
    <col min="1" max="1" width="2.69921875" style="24" customWidth="1"/>
    <col min="2" max="2" width="22.09765625" style="24" customWidth="1"/>
    <col min="3" max="8" width="10.3984375" style="24" customWidth="1"/>
    <col min="9" max="9" width="9" style="2" customWidth="1"/>
    <col min="10" max="16384" width="9" style="24" customWidth="1"/>
  </cols>
  <sheetData>
    <row r="1" spans="1:8" ht="15" customHeight="1">
      <c r="A1" s="61" t="s">
        <v>211</v>
      </c>
      <c r="B1" s="61"/>
      <c r="C1" s="2"/>
      <c r="D1" s="13"/>
      <c r="E1" s="2"/>
      <c r="F1" s="13"/>
      <c r="G1" s="2"/>
      <c r="H1" s="13"/>
    </row>
    <row r="2" spans="1:8" ht="9.75" customHeight="1" thickBot="1">
      <c r="A2" s="40"/>
      <c r="B2" s="40"/>
      <c r="C2" s="23"/>
      <c r="D2" s="305"/>
      <c r="E2" s="23"/>
      <c r="F2" s="305"/>
      <c r="G2" s="23"/>
      <c r="H2" s="305"/>
    </row>
    <row r="3" spans="1:8" ht="15" customHeight="1" thickTop="1">
      <c r="A3" s="10"/>
      <c r="B3" s="298" t="s">
        <v>605</v>
      </c>
      <c r="C3" s="202">
        <v>22</v>
      </c>
      <c r="D3" s="203"/>
      <c r="E3" s="202">
        <v>23</v>
      </c>
      <c r="F3" s="203"/>
      <c r="G3" s="224">
        <v>24</v>
      </c>
      <c r="H3" s="225"/>
    </row>
    <row r="4" spans="1:8" ht="15" customHeight="1">
      <c r="A4" s="889" t="s">
        <v>214</v>
      </c>
      <c r="B4" s="890"/>
      <c r="C4" s="11" t="s">
        <v>212</v>
      </c>
      <c r="D4" s="68" t="s">
        <v>213</v>
      </c>
      <c r="E4" s="11" t="s">
        <v>212</v>
      </c>
      <c r="F4" s="68" t="s">
        <v>213</v>
      </c>
      <c r="G4" s="11" t="s">
        <v>212</v>
      </c>
      <c r="H4" s="68" t="s">
        <v>213</v>
      </c>
    </row>
    <row r="5" spans="1:9" ht="16.5" customHeight="1">
      <c r="A5" s="887" t="s">
        <v>96</v>
      </c>
      <c r="B5" s="888"/>
      <c r="C5" s="59">
        <f aca="true" t="shared" si="0" ref="C5:H5">IF(ISBLANK(C7),"",SUM(C7:C12))</f>
        <v>1612</v>
      </c>
      <c r="D5" s="307">
        <f t="shared" si="0"/>
        <v>822</v>
      </c>
      <c r="E5" s="59">
        <f>IF(ISBLANK(E7),"",SUM(E7:E12))</f>
        <v>1773</v>
      </c>
      <c r="F5" s="307">
        <f>IF(ISBLANK(F7),"",SUM(F7:F12))</f>
        <v>838</v>
      </c>
      <c r="G5" s="291">
        <f t="shared" si="0"/>
        <v>1780</v>
      </c>
      <c r="H5" s="308">
        <f t="shared" si="0"/>
        <v>756</v>
      </c>
      <c r="I5" s="52"/>
    </row>
    <row r="6" spans="1:8" ht="9.75" customHeight="1">
      <c r="A6" s="66"/>
      <c r="B6" s="66"/>
      <c r="C6" s="59"/>
      <c r="D6" s="209"/>
      <c r="E6" s="59"/>
      <c r="F6" s="209"/>
      <c r="G6" s="291"/>
      <c r="H6" s="210"/>
    </row>
    <row r="7" spans="2:8" ht="16.5" customHeight="1">
      <c r="B7" s="208" t="s">
        <v>215</v>
      </c>
      <c r="C7" s="59">
        <v>274</v>
      </c>
      <c r="D7" s="209">
        <v>217</v>
      </c>
      <c r="E7" s="59">
        <v>273</v>
      </c>
      <c r="F7" s="209">
        <v>220</v>
      </c>
      <c r="G7" s="291">
        <v>280</v>
      </c>
      <c r="H7" s="210">
        <v>189</v>
      </c>
    </row>
    <row r="8" spans="2:8" ht="16.5" customHeight="1">
      <c r="B8" s="208" t="s">
        <v>216</v>
      </c>
      <c r="C8" s="59">
        <v>88</v>
      </c>
      <c r="D8" s="209">
        <v>63</v>
      </c>
      <c r="E8" s="59">
        <v>106</v>
      </c>
      <c r="F8" s="209">
        <v>71</v>
      </c>
      <c r="G8" s="291">
        <v>123</v>
      </c>
      <c r="H8" s="210">
        <v>92</v>
      </c>
    </row>
    <row r="9" spans="2:8" ht="16.5" customHeight="1">
      <c r="B9" s="208" t="s">
        <v>217</v>
      </c>
      <c r="C9" s="59">
        <v>12</v>
      </c>
      <c r="D9" s="209">
        <v>19</v>
      </c>
      <c r="E9" s="59">
        <v>4</v>
      </c>
      <c r="F9" s="209">
        <v>5</v>
      </c>
      <c r="G9" s="771" t="s">
        <v>266</v>
      </c>
      <c r="H9" s="210">
        <v>2</v>
      </c>
    </row>
    <row r="10" spans="2:8" ht="16.5" customHeight="1">
      <c r="B10" s="208" t="s">
        <v>218</v>
      </c>
      <c r="C10" s="59">
        <v>30</v>
      </c>
      <c r="D10" s="209">
        <v>22</v>
      </c>
      <c r="E10" s="59">
        <v>17</v>
      </c>
      <c r="F10" s="209">
        <v>15</v>
      </c>
      <c r="G10" s="291">
        <v>2</v>
      </c>
      <c r="H10" s="210">
        <v>11</v>
      </c>
    </row>
    <row r="11" spans="2:8" ht="16.5" customHeight="1">
      <c r="B11" s="208" t="s">
        <v>219</v>
      </c>
      <c r="C11" s="59">
        <v>8</v>
      </c>
      <c r="D11" s="34">
        <v>2</v>
      </c>
      <c r="E11" s="59">
        <v>6</v>
      </c>
      <c r="F11" s="34" t="s">
        <v>95</v>
      </c>
      <c r="G11" s="771" t="s">
        <v>266</v>
      </c>
      <c r="H11" s="771" t="s">
        <v>266</v>
      </c>
    </row>
    <row r="12" spans="1:8" ht="16.5" customHeight="1">
      <c r="A12" s="51"/>
      <c r="B12" s="69" t="s">
        <v>220</v>
      </c>
      <c r="C12" s="211">
        <v>1200</v>
      </c>
      <c r="D12" s="295">
        <v>499</v>
      </c>
      <c r="E12" s="211">
        <v>1367</v>
      </c>
      <c r="F12" s="295">
        <v>527</v>
      </c>
      <c r="G12" s="60">
        <v>1375</v>
      </c>
      <c r="H12" s="296">
        <v>462</v>
      </c>
    </row>
    <row r="13" spans="1:9" s="10" customFormat="1" ht="12" customHeight="1">
      <c r="A13" s="214" t="s">
        <v>13</v>
      </c>
      <c r="B13" s="214"/>
      <c r="C13" s="47"/>
      <c r="E13" s="309"/>
      <c r="F13" s="310"/>
      <c r="G13" s="309"/>
      <c r="H13" s="310" t="s">
        <v>221</v>
      </c>
      <c r="I13" s="7"/>
    </row>
    <row r="14" spans="1:8" ht="12" customHeight="1">
      <c r="A14" s="10"/>
      <c r="B14" s="310"/>
      <c r="F14" s="310"/>
      <c r="H14" s="310" t="s">
        <v>535</v>
      </c>
    </row>
    <row r="15" spans="1:8" ht="12" customHeight="1">
      <c r="A15" s="10"/>
      <c r="B15" s="309"/>
      <c r="F15" s="310"/>
      <c r="H15" s="310" t="s">
        <v>536</v>
      </c>
    </row>
    <row r="16" spans="1:8" ht="12" customHeight="1">
      <c r="A16" s="10"/>
      <c r="B16" s="309"/>
      <c r="F16" s="310"/>
      <c r="H16" s="310"/>
    </row>
    <row r="17" spans="1:8" ht="12" customHeight="1">
      <c r="A17" s="10"/>
      <c r="B17" s="309"/>
      <c r="F17" s="310"/>
      <c r="H17" s="310" t="s">
        <v>534</v>
      </c>
    </row>
    <row r="18" spans="1:2" ht="13.5" customHeight="1">
      <c r="A18" s="10"/>
      <c r="B18" s="309"/>
    </row>
  </sheetData>
  <sheetProtection/>
  <mergeCells count="2">
    <mergeCell ref="A5:B5"/>
    <mergeCell ref="A4:B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40.xml><?xml version="1.0" encoding="utf-8"?>
<worksheet xmlns="http://schemas.openxmlformats.org/spreadsheetml/2006/main" xmlns:r="http://schemas.openxmlformats.org/officeDocument/2006/relationships">
  <dimension ref="A1:O18"/>
  <sheetViews>
    <sheetView zoomScalePageLayoutView="0" workbookViewId="0" topLeftCell="A1">
      <selection activeCell="A2" sqref="A2"/>
    </sheetView>
  </sheetViews>
  <sheetFormatPr defaultColWidth="8.796875" defaultRowHeight="14.25"/>
  <cols>
    <col min="1" max="1" width="19.09765625" style="339" customWidth="1"/>
    <col min="2" max="2" width="5.8984375" style="339" customWidth="1"/>
    <col min="3" max="3" width="4.59765625" style="339" customWidth="1"/>
    <col min="4" max="6" width="5.8984375" style="339" customWidth="1"/>
    <col min="7" max="8" width="4.59765625" style="339" customWidth="1"/>
    <col min="9" max="10" width="5.8984375" style="339" customWidth="1"/>
    <col min="11" max="11" width="4.59765625" style="339" customWidth="1"/>
    <col min="12" max="13" width="4.09765625" style="339" customWidth="1"/>
    <col min="14" max="14" width="5.8984375" style="339" customWidth="1"/>
    <col min="15" max="16384" width="9" style="339" customWidth="1"/>
  </cols>
  <sheetData>
    <row r="1" spans="1:3" s="20" customFormat="1" ht="15" customHeight="1">
      <c r="A1" s="48" t="s">
        <v>638</v>
      </c>
      <c r="B1" s="19"/>
      <c r="C1" s="19"/>
    </row>
    <row r="2" spans="1:3" s="20" customFormat="1" ht="4.5" customHeight="1">
      <c r="A2" s="19"/>
      <c r="B2" s="19"/>
      <c r="C2" s="19"/>
    </row>
    <row r="3" spans="1:14" s="1" customFormat="1" ht="12.75" customHeight="1" thickBot="1">
      <c r="A3" s="464" t="s">
        <v>354</v>
      </c>
      <c r="B3" s="465"/>
      <c r="C3" s="465"/>
      <c r="D3" s="465"/>
      <c r="E3" s="465"/>
      <c r="F3" s="465"/>
      <c r="G3" s="465"/>
      <c r="H3" s="465"/>
      <c r="I3" s="465"/>
      <c r="J3" s="465"/>
      <c r="K3" s="465"/>
      <c r="L3" s="465"/>
      <c r="M3" s="465"/>
      <c r="N3" s="465"/>
    </row>
    <row r="4" spans="1:15" ht="16.5" customHeight="1" thickTop="1">
      <c r="A4" s="368" t="s">
        <v>345</v>
      </c>
      <c r="B4" s="859" t="s">
        <v>355</v>
      </c>
      <c r="C4" s="859" t="s">
        <v>356</v>
      </c>
      <c r="D4" s="864" t="s">
        <v>357</v>
      </c>
      <c r="E4" s="878"/>
      <c r="F4" s="875"/>
      <c r="G4" s="864" t="s">
        <v>358</v>
      </c>
      <c r="H4" s="878"/>
      <c r="I4" s="878"/>
      <c r="J4" s="878"/>
      <c r="K4" s="875"/>
      <c r="L4" s="864" t="s">
        <v>359</v>
      </c>
      <c r="M4" s="878"/>
      <c r="N4" s="878"/>
      <c r="O4" s="4"/>
    </row>
    <row r="5" spans="1:15" ht="16.5" customHeight="1">
      <c r="A5" s="13"/>
      <c r="B5" s="860"/>
      <c r="C5" s="860"/>
      <c r="D5" s="1020" t="s">
        <v>360</v>
      </c>
      <c r="E5" s="1020" t="s">
        <v>394</v>
      </c>
      <c r="F5" s="1020" t="s">
        <v>395</v>
      </c>
      <c r="G5" s="977">
        <v>0</v>
      </c>
      <c r="H5" s="977">
        <v>1</v>
      </c>
      <c r="I5" s="977">
        <v>2</v>
      </c>
      <c r="J5" s="977">
        <v>3</v>
      </c>
      <c r="K5" s="977">
        <v>4</v>
      </c>
      <c r="L5" s="1020" t="s">
        <v>396</v>
      </c>
      <c r="M5" s="1020" t="s">
        <v>641</v>
      </c>
      <c r="N5" s="1021" t="s">
        <v>361</v>
      </c>
      <c r="O5" s="4"/>
    </row>
    <row r="6" spans="1:15" ht="16.5" customHeight="1">
      <c r="A6" s="367" t="s">
        <v>350</v>
      </c>
      <c r="B6" s="861"/>
      <c r="C6" s="861"/>
      <c r="D6" s="1020"/>
      <c r="E6" s="1020"/>
      <c r="F6" s="1020"/>
      <c r="G6" s="977"/>
      <c r="H6" s="977"/>
      <c r="I6" s="977"/>
      <c r="J6" s="977"/>
      <c r="K6" s="977"/>
      <c r="L6" s="1020"/>
      <c r="M6" s="1020"/>
      <c r="N6" s="872"/>
      <c r="O6" s="4"/>
    </row>
    <row r="7" spans="1:15" ht="16.5" customHeight="1">
      <c r="A7" s="17">
        <v>22</v>
      </c>
      <c r="B7" s="819">
        <v>1783</v>
      </c>
      <c r="C7" s="820">
        <v>15</v>
      </c>
      <c r="D7" s="821">
        <v>1768</v>
      </c>
      <c r="E7" s="820">
        <v>1267</v>
      </c>
      <c r="F7" s="821">
        <v>501</v>
      </c>
      <c r="G7" s="821">
        <v>270</v>
      </c>
      <c r="H7" s="821">
        <v>162</v>
      </c>
      <c r="I7" s="821">
        <v>659</v>
      </c>
      <c r="J7" s="821">
        <v>595</v>
      </c>
      <c r="K7" s="821">
        <v>90</v>
      </c>
      <c r="L7" s="819">
        <v>227</v>
      </c>
      <c r="M7" s="819">
        <v>119</v>
      </c>
      <c r="N7" s="822">
        <v>1437</v>
      </c>
      <c r="O7" s="4"/>
    </row>
    <row r="8" spans="1:15" ht="16.5" customHeight="1">
      <c r="A8" s="17">
        <v>23</v>
      </c>
      <c r="B8" s="821">
        <v>2757</v>
      </c>
      <c r="C8" s="821">
        <v>11</v>
      </c>
      <c r="D8" s="821">
        <v>2746</v>
      </c>
      <c r="E8" s="821">
        <v>1816</v>
      </c>
      <c r="F8" s="821">
        <v>930</v>
      </c>
      <c r="G8" s="821">
        <v>382</v>
      </c>
      <c r="H8" s="821">
        <v>273</v>
      </c>
      <c r="I8" s="821">
        <v>1077</v>
      </c>
      <c r="J8" s="821">
        <v>843</v>
      </c>
      <c r="K8" s="821">
        <v>174</v>
      </c>
      <c r="L8" s="821">
        <v>321</v>
      </c>
      <c r="M8" s="821">
        <v>197</v>
      </c>
      <c r="N8" s="823">
        <v>2239</v>
      </c>
      <c r="O8" s="504"/>
    </row>
    <row r="9" spans="1:15" ht="16.5" customHeight="1">
      <c r="A9" s="467">
        <v>24</v>
      </c>
      <c r="B9" s="824">
        <v>3246</v>
      </c>
      <c r="C9" s="824">
        <v>29</v>
      </c>
      <c r="D9" s="824">
        <v>3217</v>
      </c>
      <c r="E9" s="824">
        <v>2051</v>
      </c>
      <c r="F9" s="824">
        <v>1166</v>
      </c>
      <c r="G9" s="824">
        <v>385</v>
      </c>
      <c r="H9" s="824">
        <v>323</v>
      </c>
      <c r="I9" s="824">
        <v>1240</v>
      </c>
      <c r="J9" s="824">
        <v>1080</v>
      </c>
      <c r="K9" s="824">
        <v>211</v>
      </c>
      <c r="L9" s="824">
        <v>239</v>
      </c>
      <c r="M9" s="824">
        <v>166</v>
      </c>
      <c r="N9" s="825">
        <v>2841</v>
      </c>
      <c r="O9" s="504"/>
    </row>
    <row r="10" spans="1:15" ht="9" customHeight="1">
      <c r="A10" s="506"/>
      <c r="B10" s="816"/>
      <c r="C10" s="816"/>
      <c r="D10" s="505"/>
      <c r="E10" s="816"/>
      <c r="F10" s="505"/>
      <c r="G10" s="816"/>
      <c r="H10" s="816"/>
      <c r="I10" s="816"/>
      <c r="J10" s="816"/>
      <c r="K10" s="816"/>
      <c r="L10" s="816"/>
      <c r="M10" s="816"/>
      <c r="N10" s="815"/>
      <c r="O10" s="507"/>
    </row>
    <row r="11" spans="1:15" ht="16.5" customHeight="1">
      <c r="A11" s="817" t="s">
        <v>362</v>
      </c>
      <c r="B11" s="826">
        <v>0</v>
      </c>
      <c r="C11" s="826">
        <v>0</v>
      </c>
      <c r="D11" s="826">
        <v>0</v>
      </c>
      <c r="E11" s="826">
        <v>0</v>
      </c>
      <c r="F11" s="826">
        <v>0</v>
      </c>
      <c r="G11" s="826">
        <v>0</v>
      </c>
      <c r="H11" s="826">
        <v>0</v>
      </c>
      <c r="I11" s="826">
        <v>0</v>
      </c>
      <c r="J11" s="826">
        <v>0</v>
      </c>
      <c r="K11" s="826">
        <v>0</v>
      </c>
      <c r="L11" s="826">
        <v>0</v>
      </c>
      <c r="M11" s="826">
        <v>0</v>
      </c>
      <c r="N11" s="827">
        <v>0</v>
      </c>
      <c r="O11" s="4"/>
    </row>
    <row r="12" spans="1:15" ht="16.5" customHeight="1">
      <c r="A12" s="818" t="s">
        <v>363</v>
      </c>
      <c r="B12" s="828">
        <v>3246</v>
      </c>
      <c r="C12" s="829">
        <v>29</v>
      </c>
      <c r="D12" s="828">
        <v>3217</v>
      </c>
      <c r="E12" s="828">
        <v>2051</v>
      </c>
      <c r="F12" s="829">
        <v>1166</v>
      </c>
      <c r="G12" s="829">
        <v>385</v>
      </c>
      <c r="H12" s="829">
        <v>323</v>
      </c>
      <c r="I12" s="828">
        <v>1240</v>
      </c>
      <c r="J12" s="829">
        <v>1080</v>
      </c>
      <c r="K12" s="829">
        <v>211</v>
      </c>
      <c r="L12" s="829">
        <v>239</v>
      </c>
      <c r="M12" s="829">
        <v>166</v>
      </c>
      <c r="N12" s="830">
        <v>2841</v>
      </c>
      <c r="O12" s="4"/>
    </row>
    <row r="13" spans="1:15" ht="12" customHeight="1">
      <c r="A13" s="7" t="s">
        <v>263</v>
      </c>
      <c r="B13" s="2"/>
      <c r="C13" s="2"/>
      <c r="D13" s="511"/>
      <c r="E13" s="2"/>
      <c r="F13" s="2"/>
      <c r="G13" s="2"/>
      <c r="H13" s="2"/>
      <c r="I13" s="2"/>
      <c r="J13" s="2"/>
      <c r="K13" s="2"/>
      <c r="L13" s="2"/>
      <c r="M13" s="2"/>
      <c r="N13" s="18" t="s">
        <v>397</v>
      </c>
      <c r="O13" s="4"/>
    </row>
    <row r="14" spans="1:15" ht="12" customHeight="1">
      <c r="A14" s="510"/>
      <c r="B14" s="2"/>
      <c r="C14" s="2"/>
      <c r="D14" s="511"/>
      <c r="E14" s="2"/>
      <c r="F14" s="2"/>
      <c r="G14" s="2"/>
      <c r="H14" s="2"/>
      <c r="I14" s="2"/>
      <c r="J14" s="2"/>
      <c r="K14" s="2"/>
      <c r="L14" s="2"/>
      <c r="M14" s="3"/>
      <c r="N14" s="444" t="s">
        <v>398</v>
      </c>
      <c r="O14" s="4"/>
    </row>
    <row r="15" spans="1:14" ht="12" customHeight="1">
      <c r="A15" s="364"/>
      <c r="B15" s="364"/>
      <c r="C15" s="364"/>
      <c r="D15" s="364"/>
      <c r="E15" s="364"/>
      <c r="F15" s="10"/>
      <c r="G15" s="364"/>
      <c r="H15" s="364"/>
      <c r="N15" s="444" t="s">
        <v>399</v>
      </c>
    </row>
    <row r="18" ht="13.5">
      <c r="B18" s="10"/>
    </row>
  </sheetData>
  <sheetProtection/>
  <mergeCells count="16">
    <mergeCell ref="G4:K4"/>
    <mergeCell ref="L4:N4"/>
    <mergeCell ref="B4:B6"/>
    <mergeCell ref="C4:C6"/>
    <mergeCell ref="D4:F4"/>
    <mergeCell ref="D5:D6"/>
    <mergeCell ref="E5:E6"/>
    <mergeCell ref="F5:F6"/>
    <mergeCell ref="G5:G6"/>
    <mergeCell ref="H5:H6"/>
    <mergeCell ref="M5:M6"/>
    <mergeCell ref="N5:N6"/>
    <mergeCell ref="I5:I6"/>
    <mergeCell ref="J5:J6"/>
    <mergeCell ref="K5:K6"/>
    <mergeCell ref="L5:L6"/>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41.xml><?xml version="1.0" encoding="utf-8"?>
<worksheet xmlns="http://schemas.openxmlformats.org/spreadsheetml/2006/main" xmlns:r="http://schemas.openxmlformats.org/officeDocument/2006/relationships">
  <dimension ref="A1:O16"/>
  <sheetViews>
    <sheetView zoomScalePageLayoutView="0" workbookViewId="0" topLeftCell="A1">
      <selection activeCell="A3" sqref="A3"/>
    </sheetView>
  </sheetViews>
  <sheetFormatPr defaultColWidth="8.796875" defaultRowHeight="14.25"/>
  <cols>
    <col min="1" max="1" width="23.09765625" style="339" customWidth="1"/>
    <col min="2" max="7" width="10.59765625" style="339" customWidth="1"/>
    <col min="8" max="8" width="6.69921875" style="339" bestFit="1" customWidth="1"/>
    <col min="9" max="10" width="5" style="339" customWidth="1"/>
    <col min="11" max="11" width="5.59765625" style="339" customWidth="1"/>
    <col min="12" max="12" width="6.69921875" style="339" customWidth="1"/>
    <col min="13" max="13" width="5.8984375" style="339" customWidth="1"/>
    <col min="14" max="14" width="6.5" style="339" customWidth="1"/>
    <col min="15" max="16384" width="9" style="339" customWidth="1"/>
  </cols>
  <sheetData>
    <row r="1" spans="1:3" s="20" customFormat="1" ht="15" customHeight="1">
      <c r="A1" s="48" t="s">
        <v>639</v>
      </c>
      <c r="B1" s="19"/>
      <c r="C1" s="19"/>
    </row>
    <row r="2" spans="1:3" s="20" customFormat="1" ht="4.5" customHeight="1">
      <c r="A2" s="19"/>
      <c r="B2" s="19"/>
      <c r="C2" s="19"/>
    </row>
    <row r="3" spans="1:14" s="1" customFormat="1" ht="12.75" customHeight="1" thickBot="1">
      <c r="A3" s="512" t="s">
        <v>364</v>
      </c>
      <c r="B3" s="513"/>
      <c r="C3" s="513"/>
      <c r="D3" s="513"/>
      <c r="E3" s="513"/>
      <c r="F3" s="513"/>
      <c r="G3" s="514"/>
      <c r="H3" s="466"/>
      <c r="I3" s="466"/>
      <c r="J3" s="466"/>
      <c r="K3" s="466"/>
      <c r="L3" s="466"/>
      <c r="M3" s="515"/>
      <c r="N3" s="515"/>
    </row>
    <row r="4" spans="1:15" ht="17.25" customHeight="1" thickTop="1">
      <c r="A4" s="516" t="s">
        <v>400</v>
      </c>
      <c r="B4" s="1022" t="s">
        <v>365</v>
      </c>
      <c r="C4" s="867" t="s">
        <v>366</v>
      </c>
      <c r="D4" s="867" t="s">
        <v>367</v>
      </c>
      <c r="E4" s="867" t="s">
        <v>368</v>
      </c>
      <c r="F4" s="867" t="s">
        <v>369</v>
      </c>
      <c r="G4" s="876" t="s">
        <v>0</v>
      </c>
      <c r="H4" s="2"/>
      <c r="I4" s="2"/>
      <c r="J4" s="2"/>
      <c r="K4" s="2"/>
      <c r="L4" s="2"/>
      <c r="M4" s="3"/>
      <c r="N4" s="3"/>
      <c r="O4" s="4"/>
    </row>
    <row r="5" spans="1:15" ht="17.25" customHeight="1">
      <c r="A5" s="517" t="s">
        <v>401</v>
      </c>
      <c r="B5" s="1023"/>
      <c r="C5" s="869"/>
      <c r="D5" s="869"/>
      <c r="E5" s="869"/>
      <c r="F5" s="869"/>
      <c r="G5" s="1016"/>
      <c r="H5" s="2"/>
      <c r="I5" s="2"/>
      <c r="J5" s="2"/>
      <c r="K5" s="2"/>
      <c r="L5" s="2"/>
      <c r="M5" s="3"/>
      <c r="N5" s="3"/>
      <c r="O5" s="4"/>
    </row>
    <row r="6" spans="1:15" ht="16.5" customHeight="1">
      <c r="A6" s="518">
        <v>22</v>
      </c>
      <c r="B6" s="519">
        <v>2060</v>
      </c>
      <c r="C6" s="519">
        <v>659</v>
      </c>
      <c r="D6" s="519">
        <v>685</v>
      </c>
      <c r="E6" s="519">
        <v>501</v>
      </c>
      <c r="F6" s="509">
        <v>92</v>
      </c>
      <c r="G6" s="509">
        <v>123</v>
      </c>
      <c r="H6" s="2"/>
      <c r="I6" s="2"/>
      <c r="J6" s="2"/>
      <c r="K6" s="2"/>
      <c r="L6" s="2"/>
      <c r="M6" s="3"/>
      <c r="N6" s="3"/>
      <c r="O6" s="4"/>
    </row>
    <row r="7" spans="1:15" ht="16.5" customHeight="1">
      <c r="A7" s="518">
        <v>23</v>
      </c>
      <c r="B7" s="519">
        <v>3331</v>
      </c>
      <c r="C7" s="519">
        <v>1077</v>
      </c>
      <c r="D7" s="519">
        <v>1017</v>
      </c>
      <c r="E7" s="519">
        <v>930</v>
      </c>
      <c r="F7" s="509">
        <v>133</v>
      </c>
      <c r="G7" s="509">
        <v>174</v>
      </c>
      <c r="H7" s="2"/>
      <c r="I7" s="2"/>
      <c r="J7" s="2"/>
      <c r="K7" s="2"/>
      <c r="L7" s="2"/>
      <c r="M7" s="3"/>
      <c r="N7" s="3"/>
      <c r="O7" s="4"/>
    </row>
    <row r="8" spans="1:15" ht="16.5" customHeight="1">
      <c r="A8" s="520">
        <v>24</v>
      </c>
      <c r="B8" s="521">
        <v>4838</v>
      </c>
      <c r="C8" s="521">
        <v>1240</v>
      </c>
      <c r="D8" s="521">
        <v>1291</v>
      </c>
      <c r="E8" s="521">
        <v>1166</v>
      </c>
      <c r="F8" s="522">
        <v>966</v>
      </c>
      <c r="G8" s="522">
        <v>175</v>
      </c>
      <c r="H8" s="2"/>
      <c r="I8" s="2"/>
      <c r="J8" s="2"/>
      <c r="K8" s="2"/>
      <c r="L8" s="2"/>
      <c r="M8" s="3"/>
      <c r="N8" s="3"/>
      <c r="O8" s="4"/>
    </row>
    <row r="9" spans="1:15" ht="4.5" customHeight="1">
      <c r="A9" s="520"/>
      <c r="B9" s="521"/>
      <c r="C9" s="521"/>
      <c r="D9" s="521"/>
      <c r="E9" s="521"/>
      <c r="F9" s="521"/>
      <c r="G9" s="522"/>
      <c r="H9" s="2"/>
      <c r="I9" s="2"/>
      <c r="J9" s="2"/>
      <c r="K9" s="2"/>
      <c r="L9" s="2"/>
      <c r="M9" s="3"/>
      <c r="N9" s="3"/>
      <c r="O9" s="4"/>
    </row>
    <row r="10" spans="1:15" ht="19.5" customHeight="1">
      <c r="A10" s="523" t="s">
        <v>362</v>
      </c>
      <c r="B10" s="508">
        <v>0</v>
      </c>
      <c r="C10" s="508">
        <v>0</v>
      </c>
      <c r="D10" s="508">
        <v>0</v>
      </c>
      <c r="E10" s="508">
        <v>0</v>
      </c>
      <c r="F10" s="524">
        <v>0</v>
      </c>
      <c r="G10" s="524">
        <v>0</v>
      </c>
      <c r="H10" s="6"/>
      <c r="I10" s="2"/>
      <c r="J10" s="2"/>
      <c r="K10" s="2"/>
      <c r="L10" s="2"/>
      <c r="M10" s="3"/>
      <c r="N10" s="3"/>
      <c r="O10" s="4"/>
    </row>
    <row r="11" spans="1:15" ht="16.5" customHeight="1">
      <c r="A11" s="525" t="s">
        <v>370</v>
      </c>
      <c r="B11" s="526">
        <v>4838</v>
      </c>
      <c r="C11" s="526">
        <v>1240</v>
      </c>
      <c r="D11" s="526">
        <v>1291</v>
      </c>
      <c r="E11" s="526">
        <v>1166</v>
      </c>
      <c r="F11" s="526">
        <v>966</v>
      </c>
      <c r="G11" s="527">
        <v>175</v>
      </c>
      <c r="H11" s="6"/>
      <c r="I11" s="2"/>
      <c r="J11" s="2"/>
      <c r="K11" s="2"/>
      <c r="L11" s="2"/>
      <c r="M11" s="3"/>
      <c r="N11" s="3"/>
      <c r="O11" s="4"/>
    </row>
    <row r="12" spans="1:14" s="530" customFormat="1" ht="12" customHeight="1">
      <c r="A12" s="7" t="s">
        <v>263</v>
      </c>
      <c r="B12" s="528"/>
      <c r="C12" s="528"/>
      <c r="D12" s="528"/>
      <c r="E12" s="528"/>
      <c r="F12" s="528"/>
      <c r="G12" s="529" t="s">
        <v>371</v>
      </c>
      <c r="H12" s="7"/>
      <c r="I12" s="7"/>
      <c r="J12" s="7"/>
      <c r="K12" s="7"/>
      <c r="L12" s="7"/>
      <c r="M12" s="8"/>
      <c r="N12" s="8"/>
    </row>
    <row r="13" spans="1:8" ht="12" customHeight="1">
      <c r="A13" s="364"/>
      <c r="B13" s="364"/>
      <c r="C13" s="364"/>
      <c r="D13" s="364"/>
      <c r="E13" s="364"/>
      <c r="F13" s="10"/>
      <c r="G13" s="444" t="s">
        <v>402</v>
      </c>
      <c r="H13" s="364"/>
    </row>
    <row r="14" ht="12" customHeight="1">
      <c r="G14" s="444" t="s">
        <v>403</v>
      </c>
    </row>
    <row r="16" ht="13.5">
      <c r="B16" s="10"/>
    </row>
  </sheetData>
  <sheetProtection/>
  <mergeCells count="6">
    <mergeCell ref="F4:F5"/>
    <mergeCell ref="G4:G5"/>
    <mergeCell ref="B4:B5"/>
    <mergeCell ref="C4:C5"/>
    <mergeCell ref="D4:D5"/>
    <mergeCell ref="E4:E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42.xml><?xml version="1.0" encoding="utf-8"?>
<worksheet xmlns="http://schemas.openxmlformats.org/spreadsheetml/2006/main" xmlns:r="http://schemas.openxmlformats.org/officeDocument/2006/relationships">
  <dimension ref="A1:J10"/>
  <sheetViews>
    <sheetView zoomScalePageLayoutView="0" workbookViewId="0" topLeftCell="A1">
      <selection activeCell="A2" sqref="A2"/>
    </sheetView>
  </sheetViews>
  <sheetFormatPr defaultColWidth="8.796875" defaultRowHeight="14.25"/>
  <cols>
    <col min="1" max="1" width="9.8984375" style="339" customWidth="1"/>
    <col min="2" max="4" width="9.5" style="339" customWidth="1"/>
    <col min="5" max="5" width="10.59765625" style="339" customWidth="1"/>
    <col min="6" max="9" width="9.5" style="339" customWidth="1"/>
    <col min="10" max="16384" width="9" style="339" customWidth="1"/>
  </cols>
  <sheetData>
    <row r="1" spans="1:3" s="20" customFormat="1" ht="15" customHeight="1">
      <c r="A1" s="48" t="s">
        <v>640</v>
      </c>
      <c r="B1" s="19"/>
      <c r="C1" s="19"/>
    </row>
    <row r="2" spans="1:3" s="20" customFormat="1" ht="4.5" customHeight="1">
      <c r="A2" s="19"/>
      <c r="B2" s="19"/>
      <c r="C2" s="19"/>
    </row>
    <row r="3" spans="1:8" s="1" customFormat="1" ht="12.75" customHeight="1" thickBot="1">
      <c r="A3" s="57" t="s">
        <v>249</v>
      </c>
      <c r="B3" s="327"/>
      <c r="C3" s="327"/>
      <c r="D3" s="327"/>
      <c r="E3" s="327"/>
      <c r="F3" s="49"/>
      <c r="G3" s="49"/>
      <c r="H3" s="49"/>
    </row>
    <row r="4" spans="1:9" ht="16.5" customHeight="1" thickTop="1">
      <c r="A4" s="25" t="s">
        <v>528</v>
      </c>
      <c r="B4" s="859" t="s">
        <v>251</v>
      </c>
      <c r="C4" s="859" t="s">
        <v>252</v>
      </c>
      <c r="D4" s="859" t="s">
        <v>253</v>
      </c>
      <c r="E4" s="864" t="s">
        <v>254</v>
      </c>
      <c r="F4" s="875"/>
      <c r="G4" s="1024" t="s">
        <v>255</v>
      </c>
      <c r="H4" s="1025"/>
      <c r="I4" s="936" t="s">
        <v>250</v>
      </c>
    </row>
    <row r="5" spans="1:9" ht="16.5" customHeight="1">
      <c r="A5" s="26" t="s">
        <v>599</v>
      </c>
      <c r="B5" s="861"/>
      <c r="C5" s="861"/>
      <c r="D5" s="861"/>
      <c r="E5" s="14" t="s">
        <v>600</v>
      </c>
      <c r="F5" s="328" t="s">
        <v>601</v>
      </c>
      <c r="G5" s="14" t="s">
        <v>256</v>
      </c>
      <c r="H5" s="328" t="s">
        <v>257</v>
      </c>
      <c r="I5" s="885"/>
    </row>
    <row r="6" spans="1:10" ht="16.5" customHeight="1">
      <c r="A6" s="27">
        <v>22</v>
      </c>
      <c r="B6" s="329">
        <v>30</v>
      </c>
      <c r="C6" s="329">
        <v>454</v>
      </c>
      <c r="D6" s="329">
        <v>9</v>
      </c>
      <c r="E6" s="329">
        <v>255</v>
      </c>
      <c r="F6" s="330">
        <v>190</v>
      </c>
      <c r="G6" s="330">
        <v>207</v>
      </c>
      <c r="H6" s="330">
        <v>12</v>
      </c>
      <c r="I6" s="330">
        <v>235</v>
      </c>
      <c r="J6" s="810"/>
    </row>
    <row r="7" spans="1:10" ht="16.5" customHeight="1">
      <c r="A7" s="27">
        <v>23</v>
      </c>
      <c r="B7" s="331">
        <v>30</v>
      </c>
      <c r="C7" s="331">
        <v>409</v>
      </c>
      <c r="D7" s="331">
        <v>14</v>
      </c>
      <c r="E7" s="331">
        <v>226</v>
      </c>
      <c r="F7" s="332">
        <v>169</v>
      </c>
      <c r="G7" s="332">
        <v>234</v>
      </c>
      <c r="H7" s="332">
        <v>39</v>
      </c>
      <c r="I7" s="330">
        <v>202</v>
      </c>
      <c r="J7" s="810"/>
    </row>
    <row r="8" spans="1:10" ht="16.5" customHeight="1">
      <c r="A8" s="35">
        <v>24</v>
      </c>
      <c r="B8" s="746">
        <v>30</v>
      </c>
      <c r="C8" s="746">
        <v>484</v>
      </c>
      <c r="D8" s="746">
        <v>8</v>
      </c>
      <c r="E8" s="746">
        <v>277</v>
      </c>
      <c r="F8" s="747">
        <v>199</v>
      </c>
      <c r="G8" s="747">
        <v>210</v>
      </c>
      <c r="H8" s="747">
        <v>17</v>
      </c>
      <c r="I8" s="748">
        <v>196</v>
      </c>
      <c r="J8" s="810"/>
    </row>
    <row r="9" spans="1:9" ht="12" customHeight="1">
      <c r="A9" s="7" t="s">
        <v>263</v>
      </c>
      <c r="B9" s="333"/>
      <c r="C9" s="333"/>
      <c r="D9" s="333"/>
      <c r="E9" s="333"/>
      <c r="F9" s="334"/>
      <c r="G9" s="334"/>
      <c r="H9" s="334"/>
      <c r="I9" s="334"/>
    </row>
    <row r="10" spans="1:8" ht="13.5">
      <c r="A10" s="364"/>
      <c r="B10" s="364"/>
      <c r="C10" s="364"/>
      <c r="D10" s="364"/>
      <c r="E10" s="364"/>
      <c r="F10" s="364"/>
      <c r="G10" s="364"/>
      <c r="H10" s="364"/>
    </row>
  </sheetData>
  <sheetProtection/>
  <mergeCells count="6">
    <mergeCell ref="G4:H4"/>
    <mergeCell ref="I4:I5"/>
    <mergeCell ref="B4:B5"/>
    <mergeCell ref="C4:C5"/>
    <mergeCell ref="D4:D5"/>
    <mergeCell ref="E4:F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43.xml><?xml version="1.0" encoding="utf-8"?>
<worksheet xmlns="http://schemas.openxmlformats.org/spreadsheetml/2006/main" xmlns:r="http://schemas.openxmlformats.org/officeDocument/2006/relationships">
  <dimension ref="A1:H22"/>
  <sheetViews>
    <sheetView zoomScalePageLayoutView="0" workbookViewId="0" topLeftCell="A1">
      <selection activeCell="A2" sqref="A2"/>
    </sheetView>
  </sheetViews>
  <sheetFormatPr defaultColWidth="8.796875" defaultRowHeight="14.25"/>
  <cols>
    <col min="1" max="1" width="17.59765625" style="339" customWidth="1"/>
    <col min="2" max="5" width="17.3984375" style="339" customWidth="1"/>
    <col min="6" max="6" width="8.5" style="339" bestFit="1" customWidth="1"/>
    <col min="7" max="7" width="5.5" style="339" customWidth="1"/>
    <col min="8" max="8" width="4.59765625" style="339" customWidth="1"/>
    <col min="9" max="10" width="5" style="339" customWidth="1"/>
    <col min="11" max="11" width="5.59765625" style="339" customWidth="1"/>
    <col min="12" max="12" width="6.69921875" style="339" customWidth="1"/>
    <col min="13" max="13" width="5.8984375" style="339" customWidth="1"/>
    <col min="14" max="14" width="6.5" style="339" customWidth="1"/>
    <col min="15" max="16384" width="9" style="339" customWidth="1"/>
  </cols>
  <sheetData>
    <row r="1" spans="1:3" s="20" customFormat="1" ht="15" customHeight="1">
      <c r="A1" s="48" t="s">
        <v>642</v>
      </c>
      <c r="B1" s="19"/>
      <c r="C1" s="19"/>
    </row>
    <row r="2" spans="1:3" s="20" customFormat="1" ht="4.5" customHeight="1">
      <c r="A2" s="19"/>
      <c r="B2" s="19"/>
      <c r="C2" s="19"/>
    </row>
    <row r="3" spans="1:8" s="1" customFormat="1" ht="12.75" customHeight="1" thickBot="1">
      <c r="A3" s="57" t="s">
        <v>258</v>
      </c>
      <c r="B3" s="327"/>
      <c r="C3" s="327"/>
      <c r="D3" s="327"/>
      <c r="E3" s="49"/>
      <c r="F3" s="49"/>
      <c r="G3" s="49"/>
      <c r="H3" s="49"/>
    </row>
    <row r="4" spans="1:8" ht="16.5" customHeight="1" thickTop="1">
      <c r="A4" s="25" t="s">
        <v>528</v>
      </c>
      <c r="B4" s="859" t="s">
        <v>94</v>
      </c>
      <c r="C4" s="859" t="s">
        <v>260</v>
      </c>
      <c r="D4" s="859" t="s">
        <v>261</v>
      </c>
      <c r="E4" s="936" t="s">
        <v>262</v>
      </c>
      <c r="F4" s="364"/>
      <c r="G4" s="364"/>
      <c r="H4" s="364"/>
    </row>
    <row r="5" spans="1:8" ht="16.5" customHeight="1">
      <c r="A5" s="26" t="s">
        <v>529</v>
      </c>
      <c r="B5" s="861"/>
      <c r="C5" s="861"/>
      <c r="D5" s="861"/>
      <c r="E5" s="885"/>
      <c r="F5" s="364"/>
      <c r="G5" s="364"/>
      <c r="H5" s="364"/>
    </row>
    <row r="6" spans="1:8" ht="16.5" customHeight="1">
      <c r="A6" s="27">
        <v>22</v>
      </c>
      <c r="B6" s="329">
        <v>5104</v>
      </c>
      <c r="C6" s="329">
        <v>107</v>
      </c>
      <c r="D6" s="329">
        <v>4997</v>
      </c>
      <c r="E6" s="330">
        <v>1203</v>
      </c>
      <c r="F6" s="772"/>
      <c r="G6" s="364"/>
      <c r="H6" s="364"/>
    </row>
    <row r="7" spans="1:8" ht="16.5" customHeight="1">
      <c r="A7" s="27">
        <v>23</v>
      </c>
      <c r="B7" s="331">
        <v>5076</v>
      </c>
      <c r="C7" s="331">
        <v>120</v>
      </c>
      <c r="D7" s="331">
        <v>4956</v>
      </c>
      <c r="E7" s="330">
        <v>1137</v>
      </c>
      <c r="F7" s="772"/>
      <c r="G7" s="364"/>
      <c r="H7" s="364"/>
    </row>
    <row r="8" spans="1:8" ht="16.5" customHeight="1">
      <c r="A8" s="35">
        <v>24</v>
      </c>
      <c r="B8" s="746">
        <v>4986</v>
      </c>
      <c r="C8" s="746">
        <v>88</v>
      </c>
      <c r="D8" s="746">
        <v>4898</v>
      </c>
      <c r="E8" s="748">
        <v>1067</v>
      </c>
      <c r="F8" s="772"/>
      <c r="G8" s="364"/>
      <c r="H8" s="364"/>
    </row>
    <row r="9" spans="1:8" ht="12" customHeight="1">
      <c r="A9" s="7"/>
      <c r="B9" s="10"/>
      <c r="C9" s="10"/>
      <c r="D9" s="10"/>
      <c r="E9" s="335" t="s">
        <v>592</v>
      </c>
      <c r="F9" s="772"/>
      <c r="G9" s="364"/>
      <c r="H9" s="364"/>
    </row>
    <row r="10" ht="16.5" customHeight="1"/>
    <row r="11" spans="1:8" s="1" customFormat="1" ht="12.75" customHeight="1" thickBot="1">
      <c r="A11" s="57" t="s">
        <v>259</v>
      </c>
      <c r="B11" s="327"/>
      <c r="C11" s="327"/>
      <c r="D11" s="327"/>
      <c r="E11" s="49"/>
      <c r="F11" s="336"/>
      <c r="G11" s="49"/>
      <c r="H11" s="49"/>
    </row>
    <row r="12" spans="1:8" ht="16.5" customHeight="1" thickTop="1">
      <c r="A12" s="25" t="s">
        <v>530</v>
      </c>
      <c r="B12" s="859" t="s">
        <v>94</v>
      </c>
      <c r="C12" s="859" t="s">
        <v>260</v>
      </c>
      <c r="D12" s="859" t="s">
        <v>261</v>
      </c>
      <c r="E12" s="936" t="s">
        <v>262</v>
      </c>
      <c r="F12" s="772"/>
      <c r="G12" s="364"/>
      <c r="H12" s="364"/>
    </row>
    <row r="13" spans="1:8" ht="16.5" customHeight="1">
      <c r="A13" s="26" t="s">
        <v>529</v>
      </c>
      <c r="B13" s="861"/>
      <c r="C13" s="861"/>
      <c r="D13" s="861"/>
      <c r="E13" s="885"/>
      <c r="F13" s="772"/>
      <c r="G13" s="364"/>
      <c r="H13" s="364"/>
    </row>
    <row r="14" spans="1:8" ht="16.5" customHeight="1">
      <c r="A14" s="27">
        <v>22</v>
      </c>
      <c r="B14" s="329">
        <v>5176</v>
      </c>
      <c r="C14" s="329">
        <v>1003</v>
      </c>
      <c r="D14" s="329">
        <v>4173</v>
      </c>
      <c r="E14" s="330">
        <v>1305</v>
      </c>
      <c r="F14" s="772"/>
      <c r="G14" s="364"/>
      <c r="H14" s="364"/>
    </row>
    <row r="15" spans="1:8" ht="16.5" customHeight="1">
      <c r="A15" s="27">
        <v>23</v>
      </c>
      <c r="B15" s="331">
        <v>5294</v>
      </c>
      <c r="C15" s="331">
        <v>902</v>
      </c>
      <c r="D15" s="331">
        <v>4392</v>
      </c>
      <c r="E15" s="330">
        <v>1340</v>
      </c>
      <c r="F15" s="772"/>
      <c r="G15" s="364"/>
      <c r="H15" s="364"/>
    </row>
    <row r="16" spans="1:8" ht="16.5" customHeight="1">
      <c r="A16" s="35">
        <v>24</v>
      </c>
      <c r="B16" s="746">
        <v>5443</v>
      </c>
      <c r="C16" s="746">
        <v>864</v>
      </c>
      <c r="D16" s="746">
        <v>4579</v>
      </c>
      <c r="E16" s="748">
        <v>1414</v>
      </c>
      <c r="F16" s="772"/>
      <c r="G16" s="364"/>
      <c r="H16" s="364"/>
    </row>
    <row r="17" spans="1:8" ht="12" customHeight="1">
      <c r="A17" s="10" t="s">
        <v>531</v>
      </c>
      <c r="B17" s="337"/>
      <c r="C17" s="337"/>
      <c r="D17" s="337"/>
      <c r="E17" s="18" t="s">
        <v>1</v>
      </c>
      <c r="F17" s="772"/>
      <c r="G17" s="364"/>
      <c r="H17" s="364"/>
    </row>
    <row r="18" spans="1:8" ht="12" customHeight="1">
      <c r="A18" s="10"/>
      <c r="B18" s="10"/>
      <c r="C18" s="10"/>
      <c r="D18" s="10"/>
      <c r="E18" s="335" t="s">
        <v>592</v>
      </c>
      <c r="F18" s="18"/>
      <c r="G18" s="364"/>
      <c r="H18" s="364"/>
    </row>
    <row r="19" spans="1:8" ht="13.5">
      <c r="A19" s="364"/>
      <c r="B19" s="364"/>
      <c r="C19" s="364"/>
      <c r="D19" s="364"/>
      <c r="E19" s="364"/>
      <c r="F19" s="10"/>
      <c r="G19" s="364"/>
      <c r="H19" s="364"/>
    </row>
    <row r="22" ht="13.5">
      <c r="B22" s="10"/>
    </row>
  </sheetData>
  <sheetProtection/>
  <mergeCells count="8">
    <mergeCell ref="E12:E13"/>
    <mergeCell ref="B4:B5"/>
    <mergeCell ref="B12:B13"/>
    <mergeCell ref="C12:C13"/>
    <mergeCell ref="D12:D13"/>
    <mergeCell ref="D4:D5"/>
    <mergeCell ref="C4:C5"/>
    <mergeCell ref="E4:E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H21"/>
  <sheetViews>
    <sheetView zoomScalePageLayoutView="0" workbookViewId="0" topLeftCell="A1">
      <selection activeCell="A2" sqref="A2"/>
    </sheetView>
  </sheetViews>
  <sheetFormatPr defaultColWidth="8.796875" defaultRowHeight="13.5" customHeight="1"/>
  <cols>
    <col min="1" max="1" width="20.19921875" style="24" customWidth="1"/>
    <col min="2" max="7" width="11.09765625" style="24" customWidth="1"/>
    <col min="8" max="16384" width="9" style="24" customWidth="1"/>
  </cols>
  <sheetData>
    <row r="1" spans="1:7" ht="15" customHeight="1">
      <c r="A1" s="61" t="s">
        <v>196</v>
      </c>
      <c r="B1" s="2"/>
      <c r="C1" s="2"/>
      <c r="D1" s="2"/>
      <c r="E1" s="2"/>
      <c r="F1" s="2"/>
      <c r="G1" s="2"/>
    </row>
    <row r="2" spans="1:7" ht="9.75" customHeight="1" thickBot="1">
      <c r="A2" s="40"/>
      <c r="B2" s="23"/>
      <c r="C2" s="23"/>
      <c r="D2" s="23"/>
      <c r="E2" s="23"/>
      <c r="F2" s="23"/>
      <c r="G2" s="23"/>
    </row>
    <row r="3" spans="1:7" ht="15" customHeight="1" thickTop="1">
      <c r="A3" s="298" t="s">
        <v>274</v>
      </c>
      <c r="B3" s="202">
        <v>22</v>
      </c>
      <c r="C3" s="203"/>
      <c r="D3" s="202">
        <v>23</v>
      </c>
      <c r="E3" s="203"/>
      <c r="F3" s="224">
        <v>24</v>
      </c>
      <c r="G3" s="225"/>
    </row>
    <row r="4" spans="1:7" s="299" customFormat="1" ht="15" customHeight="1">
      <c r="A4" s="82" t="s">
        <v>275</v>
      </c>
      <c r="B4" s="15" t="s">
        <v>123</v>
      </c>
      <c r="C4" s="204" t="s">
        <v>206</v>
      </c>
      <c r="D4" s="15" t="s">
        <v>123</v>
      </c>
      <c r="E4" s="204" t="s">
        <v>206</v>
      </c>
      <c r="F4" s="15" t="s">
        <v>123</v>
      </c>
      <c r="G4" s="204" t="s">
        <v>206</v>
      </c>
    </row>
    <row r="5" spans="1:8" ht="16.5" customHeight="1">
      <c r="A5" s="208" t="s">
        <v>34</v>
      </c>
      <c r="B5" s="209">
        <f>IF(ISBLANK(B7),"",SUM(B7:B19))</f>
        <v>11588</v>
      </c>
      <c r="C5" s="209">
        <f>IF(ISBLANK(C7),"",SUM(C7:C19))</f>
        <v>691</v>
      </c>
      <c r="D5" s="209">
        <v>11410</v>
      </c>
      <c r="E5" s="209">
        <v>1113</v>
      </c>
      <c r="F5" s="210">
        <f>SUM(F7:F19)</f>
        <v>11282</v>
      </c>
      <c r="G5" s="210">
        <f>SUM(G7:G19)</f>
        <v>1339</v>
      </c>
      <c r="H5" s="2"/>
    </row>
    <row r="6" spans="1:8" ht="9.75" customHeight="1">
      <c r="A6" s="208"/>
      <c r="B6" s="59"/>
      <c r="C6" s="6"/>
      <c r="D6" s="59"/>
      <c r="E6" s="6"/>
      <c r="F6" s="291"/>
      <c r="G6" s="292"/>
      <c r="H6" s="2"/>
    </row>
    <row r="7" spans="1:7" ht="16.5" customHeight="1">
      <c r="A7" s="208" t="s">
        <v>197</v>
      </c>
      <c r="B7" s="59">
        <v>530</v>
      </c>
      <c r="C7" s="300">
        <v>82</v>
      </c>
      <c r="D7" s="59">
        <v>527</v>
      </c>
      <c r="E7" s="300">
        <v>24</v>
      </c>
      <c r="F7" s="291">
        <v>515</v>
      </c>
      <c r="G7" s="301">
        <v>159</v>
      </c>
    </row>
    <row r="8" spans="1:7" ht="16.5" customHeight="1">
      <c r="A8" s="208" t="s">
        <v>198</v>
      </c>
      <c r="B8" s="59">
        <v>852</v>
      </c>
      <c r="C8" s="300">
        <v>153</v>
      </c>
      <c r="D8" s="59">
        <v>870</v>
      </c>
      <c r="E8" s="300">
        <v>61</v>
      </c>
      <c r="F8" s="291">
        <v>881</v>
      </c>
      <c r="G8" s="301">
        <v>264</v>
      </c>
    </row>
    <row r="9" spans="1:7" ht="16.5" customHeight="1">
      <c r="A9" s="208" t="s">
        <v>199</v>
      </c>
      <c r="B9" s="59">
        <v>685</v>
      </c>
      <c r="C9" s="300">
        <v>45</v>
      </c>
      <c r="D9" s="59">
        <v>608</v>
      </c>
      <c r="E9" s="300">
        <v>494</v>
      </c>
      <c r="F9" s="291">
        <v>526</v>
      </c>
      <c r="G9" s="301">
        <v>208</v>
      </c>
    </row>
    <row r="10" spans="1:7" ht="16.5" customHeight="1">
      <c r="A10" s="208" t="s">
        <v>276</v>
      </c>
      <c r="B10" s="59">
        <v>67</v>
      </c>
      <c r="C10" s="300">
        <v>79</v>
      </c>
      <c r="D10" s="59">
        <v>61</v>
      </c>
      <c r="E10" s="300">
        <v>82</v>
      </c>
      <c r="F10" s="291">
        <v>62</v>
      </c>
      <c r="G10" s="301">
        <v>102</v>
      </c>
    </row>
    <row r="11" spans="1:7" ht="16.5" customHeight="1">
      <c r="A11" s="208" t="s">
        <v>200</v>
      </c>
      <c r="B11" s="59">
        <v>47</v>
      </c>
      <c r="C11" s="300">
        <v>48</v>
      </c>
      <c r="D11" s="59">
        <v>46</v>
      </c>
      <c r="E11" s="300">
        <v>57</v>
      </c>
      <c r="F11" s="291">
        <v>44</v>
      </c>
      <c r="G11" s="301">
        <v>77</v>
      </c>
    </row>
    <row r="12" spans="1:7" ht="16.5" customHeight="1">
      <c r="A12" s="208" t="s">
        <v>201</v>
      </c>
      <c r="B12" s="59">
        <v>17</v>
      </c>
      <c r="C12" s="302" t="s">
        <v>14</v>
      </c>
      <c r="D12" s="59">
        <v>17</v>
      </c>
      <c r="E12" s="302">
        <v>0</v>
      </c>
      <c r="F12" s="291">
        <v>17</v>
      </c>
      <c r="G12" s="303">
        <v>0</v>
      </c>
    </row>
    <row r="13" spans="1:7" ht="16.5" customHeight="1">
      <c r="A13" s="208" t="s">
        <v>202</v>
      </c>
      <c r="B13" s="59">
        <v>297</v>
      </c>
      <c r="C13" s="300">
        <v>101</v>
      </c>
      <c r="D13" s="59">
        <v>296</v>
      </c>
      <c r="E13" s="300">
        <v>114</v>
      </c>
      <c r="F13" s="291">
        <v>294</v>
      </c>
      <c r="G13" s="301">
        <v>74</v>
      </c>
    </row>
    <row r="14" spans="1:7" ht="16.5" customHeight="1">
      <c r="A14" s="208" t="s">
        <v>203</v>
      </c>
      <c r="B14" s="59">
        <v>8753</v>
      </c>
      <c r="C14" s="300">
        <v>38</v>
      </c>
      <c r="D14" s="59">
        <v>8645</v>
      </c>
      <c r="E14" s="300">
        <v>145</v>
      </c>
      <c r="F14" s="291">
        <v>8603</v>
      </c>
      <c r="G14" s="301">
        <v>166</v>
      </c>
    </row>
    <row r="15" spans="1:7" ht="16.5" customHeight="1">
      <c r="A15" s="208" t="s">
        <v>207</v>
      </c>
      <c r="B15" s="59">
        <v>3</v>
      </c>
      <c r="C15" s="300">
        <v>3</v>
      </c>
      <c r="D15" s="59">
        <v>3</v>
      </c>
      <c r="E15" s="300">
        <v>2</v>
      </c>
      <c r="F15" s="291">
        <v>2</v>
      </c>
      <c r="G15" s="301">
        <v>1</v>
      </c>
    </row>
    <row r="16" spans="1:7" ht="16.5" customHeight="1">
      <c r="A16" s="208" t="s">
        <v>208</v>
      </c>
      <c r="B16" s="59">
        <v>151</v>
      </c>
      <c r="C16" s="300">
        <v>19</v>
      </c>
      <c r="D16" s="59">
        <v>151</v>
      </c>
      <c r="E16" s="300">
        <v>11</v>
      </c>
      <c r="F16" s="291">
        <v>153</v>
      </c>
      <c r="G16" s="301">
        <v>26</v>
      </c>
    </row>
    <row r="17" spans="1:7" ht="16.5" customHeight="1">
      <c r="A17" s="208" t="s">
        <v>204</v>
      </c>
      <c r="B17" s="59">
        <v>96</v>
      </c>
      <c r="C17" s="300">
        <v>33</v>
      </c>
      <c r="D17" s="59">
        <v>96</v>
      </c>
      <c r="E17" s="300">
        <v>39</v>
      </c>
      <c r="F17" s="291">
        <v>100</v>
      </c>
      <c r="G17" s="301">
        <v>35</v>
      </c>
    </row>
    <row r="18" spans="1:7" ht="16.5" customHeight="1">
      <c r="A18" s="208" t="s">
        <v>205</v>
      </c>
      <c r="B18" s="59">
        <v>90</v>
      </c>
      <c r="C18" s="300">
        <v>6</v>
      </c>
      <c r="D18" s="59">
        <v>90</v>
      </c>
      <c r="E18" s="300">
        <v>16</v>
      </c>
      <c r="F18" s="291">
        <v>85</v>
      </c>
      <c r="G18" s="301">
        <v>108</v>
      </c>
    </row>
    <row r="19" spans="1:7" ht="16.5" customHeight="1">
      <c r="A19" s="91" t="s">
        <v>209</v>
      </c>
      <c r="B19" s="304" t="s">
        <v>210</v>
      </c>
      <c r="C19" s="295">
        <v>84</v>
      </c>
      <c r="D19" s="304" t="s">
        <v>210</v>
      </c>
      <c r="E19" s="295">
        <v>68</v>
      </c>
      <c r="F19" s="36" t="s">
        <v>210</v>
      </c>
      <c r="G19" s="296">
        <v>119</v>
      </c>
    </row>
    <row r="20" spans="1:7" ht="12.75" customHeight="1">
      <c r="A20" s="124" t="s">
        <v>13</v>
      </c>
      <c r="B20" s="52"/>
      <c r="C20" s="52"/>
      <c r="D20" s="52"/>
      <c r="E20" s="52"/>
      <c r="F20" s="55"/>
      <c r="G20" s="55"/>
    </row>
    <row r="21" s="10" customFormat="1" ht="13.5" customHeight="1">
      <c r="A21" s="124"/>
    </row>
    <row r="22" s="10" customFormat="1" ht="13.5" customHeight="1"/>
    <row r="23" s="10" customFormat="1" ht="13.5" customHeight="1"/>
    <row r="24" s="10" customFormat="1" ht="13.5" customHeight="1"/>
    <row r="25" s="10" customFormat="1" ht="13.5" customHeight="1"/>
    <row r="26" s="10" customFormat="1" ht="13.5" customHeight="1"/>
    <row r="27" s="10" customFormat="1" ht="13.5" customHeight="1"/>
    <row r="28" s="10" customFormat="1" ht="13.5" customHeight="1"/>
    <row r="29" s="10" customFormat="1" ht="13.5" customHeight="1"/>
    <row r="30" s="10" customFormat="1" ht="13.5" customHeight="1"/>
    <row r="31" s="10" customFormat="1" ht="13.5" customHeight="1"/>
    <row r="32" s="10" customFormat="1" ht="13.5" customHeight="1"/>
    <row r="33" s="10" customFormat="1" ht="13.5" customHeight="1"/>
    <row r="34" s="10" customFormat="1" ht="13.5" customHeight="1"/>
    <row r="35" s="10" customFormat="1" ht="13.5" customHeight="1"/>
    <row r="36" s="10" customFormat="1" ht="13.5" customHeight="1"/>
    <row r="37" s="10" customFormat="1" ht="13.5" customHeight="1"/>
    <row r="38" s="10" customFormat="1" ht="13.5" customHeight="1"/>
    <row r="39" s="10" customFormat="1" ht="13.5" customHeight="1"/>
    <row r="40" s="10" customFormat="1" ht="13.5" customHeight="1"/>
    <row r="41" s="10" customFormat="1" ht="13.5" customHeight="1"/>
    <row r="42" s="10" customFormat="1" ht="13.5" customHeight="1"/>
    <row r="43" s="10" customFormat="1" ht="13.5" customHeight="1"/>
    <row r="44" s="10" customFormat="1" ht="13.5" customHeight="1"/>
    <row r="45" s="10" customFormat="1" ht="13.5" customHeight="1"/>
    <row r="46" s="10" customFormat="1" ht="13.5" customHeight="1"/>
    <row r="47" s="10" customFormat="1" ht="13.5" customHeight="1"/>
    <row r="48" s="10" customFormat="1" ht="13.5" customHeight="1"/>
    <row r="49" s="10" customFormat="1" ht="13.5" customHeight="1"/>
    <row r="50" s="10" customFormat="1" ht="13.5" customHeight="1"/>
    <row r="51" s="10" customFormat="1" ht="13.5" customHeight="1"/>
    <row r="52" s="10" customFormat="1" ht="13.5" customHeight="1"/>
    <row r="53" s="10" customFormat="1" ht="13.5" customHeight="1"/>
    <row r="54" s="10" customFormat="1" ht="13.5" customHeight="1"/>
    <row r="55" s="10" customFormat="1" ht="13.5" customHeight="1"/>
    <row r="56" s="10" customFormat="1" ht="13.5" customHeight="1"/>
    <row r="57" s="10" customFormat="1" ht="13.5" customHeight="1"/>
    <row r="58" s="10" customFormat="1" ht="13.5" customHeight="1"/>
    <row r="59" s="10" customFormat="1" ht="13.5" customHeight="1"/>
    <row r="60" s="10" customFormat="1" ht="13.5" customHeight="1"/>
    <row r="61" s="10" customFormat="1" ht="13.5" customHeight="1"/>
    <row r="62" s="10" customFormat="1" ht="13.5" customHeight="1"/>
    <row r="63" s="10" customFormat="1" ht="13.5" customHeight="1"/>
    <row r="64" s="10" customFormat="1" ht="13.5" customHeight="1"/>
    <row r="65" s="10" customFormat="1" ht="13.5" customHeight="1"/>
    <row r="66" s="10" customFormat="1" ht="13.5" customHeight="1"/>
    <row r="67" s="10" customFormat="1" ht="13.5" customHeight="1"/>
    <row r="68" s="10" customFormat="1" ht="13.5" customHeight="1"/>
    <row r="69" s="10" customFormat="1" ht="13.5" customHeight="1"/>
    <row r="70" s="10" customFormat="1" ht="13.5" customHeight="1"/>
    <row r="71" s="10" customFormat="1" ht="13.5" customHeight="1"/>
    <row r="72" s="10" customFormat="1" ht="13.5" customHeight="1"/>
    <row r="73" s="10" customFormat="1" ht="13.5" customHeight="1"/>
    <row r="74" s="10" customFormat="1" ht="13.5" customHeight="1"/>
    <row r="75" s="10" customFormat="1" ht="13.5" customHeight="1"/>
    <row r="76" s="10" customFormat="1" ht="13.5" customHeight="1"/>
    <row r="77" s="10" customFormat="1" ht="13.5" customHeight="1"/>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dimension ref="A1:L41"/>
  <sheetViews>
    <sheetView zoomScalePageLayoutView="0" workbookViewId="0" topLeftCell="A1">
      <selection activeCell="A2" sqref="A2"/>
    </sheetView>
  </sheetViews>
  <sheetFormatPr defaultColWidth="8.796875" defaultRowHeight="14.25"/>
  <cols>
    <col min="1" max="1" width="3.3984375" style="200" customWidth="1"/>
    <col min="2" max="2" width="29.59765625" style="200" customWidth="1"/>
    <col min="3" max="5" width="6" style="200" customWidth="1"/>
    <col min="6" max="8" width="6" style="343" customWidth="1"/>
    <col min="9" max="11" width="6" style="200" customWidth="1"/>
    <col min="12" max="16384" width="9" style="200" customWidth="1"/>
  </cols>
  <sheetData>
    <row r="1" spans="1:12" ht="15" customHeight="1">
      <c r="A1" s="48" t="s">
        <v>162</v>
      </c>
      <c r="B1" s="285"/>
      <c r="L1" s="201"/>
    </row>
    <row r="2" spans="1:12" ht="9.75" customHeight="1" thickBot="1">
      <c r="A2" s="48"/>
      <c r="L2" s="201"/>
    </row>
    <row r="3" spans="1:12" ht="16.5" customHeight="1" thickTop="1">
      <c r="A3" s="899" t="s">
        <v>606</v>
      </c>
      <c r="B3" s="900"/>
      <c r="C3" s="895">
        <v>22</v>
      </c>
      <c r="D3" s="895"/>
      <c r="E3" s="864"/>
      <c r="F3" s="895">
        <v>23</v>
      </c>
      <c r="G3" s="895"/>
      <c r="H3" s="864"/>
      <c r="I3" s="896">
        <v>24</v>
      </c>
      <c r="J3" s="896"/>
      <c r="K3" s="897"/>
      <c r="L3" s="201"/>
    </row>
    <row r="4" spans="1:12" ht="16.5" customHeight="1">
      <c r="A4" s="889" t="s">
        <v>163</v>
      </c>
      <c r="B4" s="898"/>
      <c r="C4" s="15" t="s">
        <v>164</v>
      </c>
      <c r="D4" s="15" t="s">
        <v>165</v>
      </c>
      <c r="E4" s="204" t="s">
        <v>166</v>
      </c>
      <c r="F4" s="15" t="s">
        <v>164</v>
      </c>
      <c r="G4" s="15" t="s">
        <v>165</v>
      </c>
      <c r="H4" s="204" t="s">
        <v>166</v>
      </c>
      <c r="I4" s="15" t="s">
        <v>164</v>
      </c>
      <c r="J4" s="15" t="s">
        <v>165</v>
      </c>
      <c r="K4" s="204" t="s">
        <v>166</v>
      </c>
      <c r="L4" s="201"/>
    </row>
    <row r="5" spans="1:12" ht="16.5" customHeight="1">
      <c r="A5" s="64" t="s">
        <v>167</v>
      </c>
      <c r="B5" s="286"/>
      <c r="C5" s="287"/>
      <c r="D5" s="287"/>
      <c r="E5" s="288"/>
      <c r="F5" s="287"/>
      <c r="G5" s="287"/>
      <c r="H5" s="288"/>
      <c r="I5" s="289"/>
      <c r="J5" s="289"/>
      <c r="K5" s="290"/>
      <c r="L5" s="201"/>
    </row>
    <row r="6" spans="1:12" ht="16.5" customHeight="1">
      <c r="A6" s="871"/>
      <c r="B6" s="216" t="s">
        <v>168</v>
      </c>
      <c r="C6" s="59">
        <v>56</v>
      </c>
      <c r="D6" s="59">
        <v>52</v>
      </c>
      <c r="E6" s="6">
        <v>4</v>
      </c>
      <c r="F6" s="59">
        <v>0</v>
      </c>
      <c r="G6" s="59">
        <v>0</v>
      </c>
      <c r="H6" s="6">
        <v>0</v>
      </c>
      <c r="I6" s="291">
        <v>93</v>
      </c>
      <c r="J6" s="291">
        <v>90</v>
      </c>
      <c r="K6" s="292">
        <v>3</v>
      </c>
      <c r="L6" s="201"/>
    </row>
    <row r="7" spans="1:12" ht="16.5" customHeight="1">
      <c r="A7" s="871"/>
      <c r="B7" s="216" t="s">
        <v>169</v>
      </c>
      <c r="C7" s="59">
        <v>56</v>
      </c>
      <c r="D7" s="59">
        <v>56</v>
      </c>
      <c r="E7" s="30" t="s">
        <v>14</v>
      </c>
      <c r="F7" s="59">
        <v>0</v>
      </c>
      <c r="G7" s="59">
        <v>0</v>
      </c>
      <c r="H7" s="30">
        <v>0</v>
      </c>
      <c r="I7" s="291">
        <v>93</v>
      </c>
      <c r="J7" s="291">
        <v>93</v>
      </c>
      <c r="K7" s="293">
        <v>0</v>
      </c>
      <c r="L7" s="201"/>
    </row>
    <row r="8" spans="1:12" ht="16.5" customHeight="1">
      <c r="A8" s="893" t="s">
        <v>192</v>
      </c>
      <c r="B8" s="894"/>
      <c r="C8" s="59"/>
      <c r="D8" s="59"/>
      <c r="E8" s="6"/>
      <c r="F8" s="59"/>
      <c r="G8" s="59"/>
      <c r="H8" s="6"/>
      <c r="I8" s="291"/>
      <c r="J8" s="291"/>
      <c r="K8" s="292"/>
      <c r="L8" s="201"/>
    </row>
    <row r="9" spans="1:12" ht="16.5" customHeight="1">
      <c r="A9" s="871"/>
      <c r="B9" s="216" t="s">
        <v>168</v>
      </c>
      <c r="C9" s="59">
        <v>82</v>
      </c>
      <c r="D9" s="59">
        <v>80</v>
      </c>
      <c r="E9" s="6">
        <v>2</v>
      </c>
      <c r="F9" s="59">
        <v>0</v>
      </c>
      <c r="G9" s="59">
        <v>0</v>
      </c>
      <c r="H9" s="6">
        <v>0</v>
      </c>
      <c r="I9" s="291">
        <v>157</v>
      </c>
      <c r="J9" s="291">
        <v>157</v>
      </c>
      <c r="K9" s="292">
        <v>0</v>
      </c>
      <c r="L9" s="201"/>
    </row>
    <row r="10" spans="1:12" ht="16.5" customHeight="1">
      <c r="A10" s="871"/>
      <c r="B10" s="216" t="s">
        <v>169</v>
      </c>
      <c r="C10" s="59">
        <v>82</v>
      </c>
      <c r="D10" s="59">
        <v>82</v>
      </c>
      <c r="E10" s="30" t="s">
        <v>14</v>
      </c>
      <c r="F10" s="59">
        <v>0</v>
      </c>
      <c r="G10" s="59">
        <v>0</v>
      </c>
      <c r="H10" s="30">
        <v>0</v>
      </c>
      <c r="I10" s="291">
        <v>157</v>
      </c>
      <c r="J10" s="291">
        <v>157</v>
      </c>
      <c r="K10" s="293">
        <v>0</v>
      </c>
      <c r="L10" s="201"/>
    </row>
    <row r="11" spans="1:12" ht="16.5" customHeight="1">
      <c r="A11" s="893" t="s">
        <v>170</v>
      </c>
      <c r="B11" s="894"/>
      <c r="C11" s="59"/>
      <c r="D11" s="59"/>
      <c r="E11" s="6"/>
      <c r="F11" s="59"/>
      <c r="G11" s="59"/>
      <c r="H11" s="6"/>
      <c r="I11" s="291"/>
      <c r="J11" s="291"/>
      <c r="K11" s="292"/>
      <c r="L11" s="201"/>
    </row>
    <row r="12" spans="1:12" ht="16.5" customHeight="1">
      <c r="A12" s="871"/>
      <c r="B12" s="216" t="s">
        <v>171</v>
      </c>
      <c r="C12" s="33" t="s">
        <v>14</v>
      </c>
      <c r="D12" s="33" t="s">
        <v>14</v>
      </c>
      <c r="E12" s="30" t="s">
        <v>14</v>
      </c>
      <c r="F12" s="33">
        <v>11</v>
      </c>
      <c r="G12" s="33">
        <v>11</v>
      </c>
      <c r="H12" s="30">
        <v>0</v>
      </c>
      <c r="I12" s="294">
        <v>11</v>
      </c>
      <c r="J12" s="294">
        <v>11</v>
      </c>
      <c r="K12" s="293">
        <v>0</v>
      </c>
      <c r="L12" s="201"/>
    </row>
    <row r="13" spans="1:12" ht="16.5" customHeight="1">
      <c r="A13" s="871"/>
      <c r="B13" s="216" t="s">
        <v>172</v>
      </c>
      <c r="C13" s="59">
        <v>3</v>
      </c>
      <c r="D13" s="59">
        <v>3</v>
      </c>
      <c r="E13" s="30" t="s">
        <v>14</v>
      </c>
      <c r="F13" s="59">
        <v>3</v>
      </c>
      <c r="G13" s="59">
        <v>2</v>
      </c>
      <c r="H13" s="30">
        <v>1</v>
      </c>
      <c r="I13" s="291">
        <v>3</v>
      </c>
      <c r="J13" s="291">
        <v>2</v>
      </c>
      <c r="K13" s="293">
        <v>1</v>
      </c>
      <c r="L13" s="201"/>
    </row>
    <row r="14" spans="1:12" ht="16.5" customHeight="1">
      <c r="A14" s="891" t="s">
        <v>193</v>
      </c>
      <c r="B14" s="892"/>
      <c r="C14" s="59"/>
      <c r="D14" s="59"/>
      <c r="E14" s="6"/>
      <c r="F14" s="59"/>
      <c r="G14" s="59"/>
      <c r="H14" s="6"/>
      <c r="I14" s="291"/>
      <c r="J14" s="291"/>
      <c r="K14" s="292"/>
      <c r="L14" s="201"/>
    </row>
    <row r="15" spans="1:12" ht="16.5" customHeight="1">
      <c r="A15" s="125"/>
      <c r="B15" s="216" t="s">
        <v>173</v>
      </c>
      <c r="C15" s="59">
        <v>24</v>
      </c>
      <c r="D15" s="59">
        <v>24</v>
      </c>
      <c r="E15" s="30" t="s">
        <v>14</v>
      </c>
      <c r="F15" s="59">
        <v>26</v>
      </c>
      <c r="G15" s="59">
        <v>26</v>
      </c>
      <c r="H15" s="30">
        <v>0</v>
      </c>
      <c r="I15" s="291">
        <v>16</v>
      </c>
      <c r="J15" s="291">
        <v>16</v>
      </c>
      <c r="K15" s="293">
        <v>0</v>
      </c>
      <c r="L15" s="201"/>
    </row>
    <row r="16" spans="1:12" ht="16.5" customHeight="1">
      <c r="A16" s="125"/>
      <c r="B16" s="216" t="s">
        <v>174</v>
      </c>
      <c r="C16" s="59">
        <v>24</v>
      </c>
      <c r="D16" s="59">
        <v>22</v>
      </c>
      <c r="E16" s="6">
        <v>2</v>
      </c>
      <c r="F16" s="59">
        <v>26</v>
      </c>
      <c r="G16" s="59">
        <v>24</v>
      </c>
      <c r="H16" s="6">
        <v>2</v>
      </c>
      <c r="I16" s="291">
        <v>16</v>
      </c>
      <c r="J16" s="291">
        <v>16</v>
      </c>
      <c r="K16" s="292">
        <v>0</v>
      </c>
      <c r="L16" s="201"/>
    </row>
    <row r="17" spans="1:12" ht="16.5" customHeight="1">
      <c r="A17" s="125"/>
      <c r="B17" s="216" t="s">
        <v>175</v>
      </c>
      <c r="C17" s="59">
        <v>24</v>
      </c>
      <c r="D17" s="59">
        <v>19</v>
      </c>
      <c r="E17" s="6">
        <v>5</v>
      </c>
      <c r="F17" s="59">
        <v>26</v>
      </c>
      <c r="G17" s="59">
        <v>15</v>
      </c>
      <c r="H17" s="6">
        <v>11</v>
      </c>
      <c r="I17" s="291">
        <v>16</v>
      </c>
      <c r="J17" s="291">
        <v>12</v>
      </c>
      <c r="K17" s="292">
        <v>4</v>
      </c>
      <c r="L17" s="201"/>
    </row>
    <row r="18" spans="1:12" ht="16.5" customHeight="1">
      <c r="A18" s="893" t="s">
        <v>176</v>
      </c>
      <c r="B18" s="894"/>
      <c r="C18" s="59"/>
      <c r="D18" s="59"/>
      <c r="E18" s="6"/>
      <c r="F18" s="59"/>
      <c r="G18" s="59"/>
      <c r="H18" s="6"/>
      <c r="I18" s="291"/>
      <c r="J18" s="291"/>
      <c r="K18" s="292"/>
      <c r="L18" s="201"/>
    </row>
    <row r="19" spans="1:12" ht="16.5" customHeight="1">
      <c r="A19" s="871"/>
      <c r="B19" s="216" t="s">
        <v>177</v>
      </c>
      <c r="C19" s="59">
        <v>137</v>
      </c>
      <c r="D19" s="59">
        <v>137</v>
      </c>
      <c r="E19" s="30" t="s">
        <v>14</v>
      </c>
      <c r="F19" s="59">
        <v>105</v>
      </c>
      <c r="G19" s="59">
        <v>105</v>
      </c>
      <c r="H19" s="30">
        <v>0</v>
      </c>
      <c r="I19" s="291">
        <v>241</v>
      </c>
      <c r="J19" s="291">
        <v>239</v>
      </c>
      <c r="K19" s="293">
        <v>2</v>
      </c>
      <c r="L19" s="201"/>
    </row>
    <row r="20" spans="1:12" ht="16.5" customHeight="1">
      <c r="A20" s="871"/>
      <c r="B20" s="216" t="s">
        <v>178</v>
      </c>
      <c r="C20" s="59">
        <v>139</v>
      </c>
      <c r="D20" s="59">
        <v>136</v>
      </c>
      <c r="E20" s="6">
        <v>3</v>
      </c>
      <c r="F20" s="59">
        <v>106</v>
      </c>
      <c r="G20" s="59">
        <v>105</v>
      </c>
      <c r="H20" s="6">
        <v>1</v>
      </c>
      <c r="I20" s="291">
        <v>241</v>
      </c>
      <c r="J20" s="291">
        <v>238</v>
      </c>
      <c r="K20" s="292">
        <v>3</v>
      </c>
      <c r="L20" s="201"/>
    </row>
    <row r="21" spans="1:12" ht="16.5" customHeight="1">
      <c r="A21" s="871"/>
      <c r="B21" s="216" t="s">
        <v>179</v>
      </c>
      <c r="C21" s="59">
        <v>88</v>
      </c>
      <c r="D21" s="59">
        <v>79</v>
      </c>
      <c r="E21" s="6">
        <v>9</v>
      </c>
      <c r="F21" s="59">
        <v>78</v>
      </c>
      <c r="G21" s="59">
        <v>69</v>
      </c>
      <c r="H21" s="6">
        <v>9</v>
      </c>
      <c r="I21" s="291">
        <v>86</v>
      </c>
      <c r="J21" s="291">
        <v>81</v>
      </c>
      <c r="K21" s="292">
        <v>5</v>
      </c>
      <c r="L21" s="201"/>
    </row>
    <row r="22" spans="1:12" ht="16.5" customHeight="1">
      <c r="A22" s="871"/>
      <c r="B22" s="216" t="s">
        <v>180</v>
      </c>
      <c r="C22" s="59">
        <v>61</v>
      </c>
      <c r="D22" s="59">
        <v>59</v>
      </c>
      <c r="E22" s="6">
        <v>2</v>
      </c>
      <c r="F22" s="59">
        <v>50</v>
      </c>
      <c r="G22" s="59">
        <v>49</v>
      </c>
      <c r="H22" s="6">
        <v>1</v>
      </c>
      <c r="I22" s="291">
        <v>108</v>
      </c>
      <c r="J22" s="291">
        <v>100</v>
      </c>
      <c r="K22" s="292">
        <v>8</v>
      </c>
      <c r="L22" s="201"/>
    </row>
    <row r="23" spans="1:12" ht="16.5" customHeight="1">
      <c r="A23" s="893" t="s">
        <v>194</v>
      </c>
      <c r="B23" s="894"/>
      <c r="C23" s="59"/>
      <c r="D23" s="59"/>
      <c r="E23" s="6"/>
      <c r="F23" s="59"/>
      <c r="G23" s="59"/>
      <c r="H23" s="6"/>
      <c r="I23" s="291"/>
      <c r="J23" s="291"/>
      <c r="K23" s="292"/>
      <c r="L23" s="201"/>
    </row>
    <row r="24" spans="1:12" ht="16.5" customHeight="1">
      <c r="A24" s="871"/>
      <c r="B24" s="216" t="s">
        <v>177</v>
      </c>
      <c r="C24" s="59">
        <v>63</v>
      </c>
      <c r="D24" s="59">
        <v>63</v>
      </c>
      <c r="E24" s="30" t="s">
        <v>14</v>
      </c>
      <c r="F24" s="59">
        <v>126</v>
      </c>
      <c r="G24" s="59">
        <v>126</v>
      </c>
      <c r="H24" s="30">
        <v>0</v>
      </c>
      <c r="I24" s="291">
        <v>58</v>
      </c>
      <c r="J24" s="291">
        <v>58</v>
      </c>
      <c r="K24" s="293">
        <v>0</v>
      </c>
      <c r="L24" s="201"/>
    </row>
    <row r="25" spans="1:12" ht="16.5" customHeight="1">
      <c r="A25" s="871"/>
      <c r="B25" s="216" t="s">
        <v>178</v>
      </c>
      <c r="C25" s="59">
        <v>63</v>
      </c>
      <c r="D25" s="59">
        <v>61</v>
      </c>
      <c r="E25" s="6">
        <v>2</v>
      </c>
      <c r="F25" s="59">
        <v>125</v>
      </c>
      <c r="G25" s="59">
        <v>117</v>
      </c>
      <c r="H25" s="6">
        <v>8</v>
      </c>
      <c r="I25" s="291">
        <v>58</v>
      </c>
      <c r="J25" s="291">
        <v>56</v>
      </c>
      <c r="K25" s="292">
        <v>2</v>
      </c>
      <c r="L25" s="201"/>
    </row>
    <row r="26" spans="1:12" ht="16.5" customHeight="1">
      <c r="A26" s="871"/>
      <c r="B26" s="216" t="s">
        <v>181</v>
      </c>
      <c r="C26" s="59">
        <v>67</v>
      </c>
      <c r="D26" s="59">
        <v>67</v>
      </c>
      <c r="E26" s="30" t="s">
        <v>14</v>
      </c>
      <c r="F26" s="59">
        <v>125</v>
      </c>
      <c r="G26" s="59">
        <v>125</v>
      </c>
      <c r="H26" s="30">
        <v>0</v>
      </c>
      <c r="I26" s="291">
        <v>58</v>
      </c>
      <c r="J26" s="291">
        <v>58</v>
      </c>
      <c r="K26" s="293">
        <v>0</v>
      </c>
      <c r="L26" s="201"/>
    </row>
    <row r="27" spans="1:12" ht="16.5" customHeight="1">
      <c r="A27" s="871"/>
      <c r="B27" s="216" t="s">
        <v>195</v>
      </c>
      <c r="C27" s="59">
        <v>6</v>
      </c>
      <c r="D27" s="59">
        <v>6</v>
      </c>
      <c r="E27" s="30" t="s">
        <v>14</v>
      </c>
      <c r="F27" s="59">
        <v>10</v>
      </c>
      <c r="G27" s="59">
        <v>7</v>
      </c>
      <c r="H27" s="30">
        <v>3</v>
      </c>
      <c r="I27" s="291">
        <v>9</v>
      </c>
      <c r="J27" s="291">
        <v>9</v>
      </c>
      <c r="K27" s="293">
        <v>0</v>
      </c>
      <c r="L27" s="201"/>
    </row>
    <row r="28" spans="1:12" ht="16.5" customHeight="1">
      <c r="A28" s="871"/>
      <c r="B28" s="216" t="s">
        <v>182</v>
      </c>
      <c r="C28" s="59">
        <v>7</v>
      </c>
      <c r="D28" s="59">
        <v>4</v>
      </c>
      <c r="E28" s="6">
        <v>3</v>
      </c>
      <c r="F28" s="59">
        <v>25</v>
      </c>
      <c r="G28" s="59">
        <v>23</v>
      </c>
      <c r="H28" s="6">
        <v>2</v>
      </c>
      <c r="I28" s="291">
        <v>9</v>
      </c>
      <c r="J28" s="291">
        <v>7</v>
      </c>
      <c r="K28" s="292">
        <v>2</v>
      </c>
      <c r="L28" s="201"/>
    </row>
    <row r="29" spans="1:12" ht="16.5" customHeight="1">
      <c r="A29" s="871"/>
      <c r="B29" s="216" t="s">
        <v>183</v>
      </c>
      <c r="C29" s="59">
        <v>144</v>
      </c>
      <c r="D29" s="59">
        <v>121</v>
      </c>
      <c r="E29" s="6">
        <v>23</v>
      </c>
      <c r="F29" s="59">
        <v>127</v>
      </c>
      <c r="G29" s="59">
        <v>116</v>
      </c>
      <c r="H29" s="6">
        <v>11</v>
      </c>
      <c r="I29" s="291">
        <v>58</v>
      </c>
      <c r="J29" s="291">
        <v>49</v>
      </c>
      <c r="K29" s="292">
        <v>9</v>
      </c>
      <c r="L29" s="201"/>
    </row>
    <row r="30" spans="1:12" ht="16.5" customHeight="1">
      <c r="A30" s="871"/>
      <c r="B30" s="216" t="s">
        <v>180</v>
      </c>
      <c r="C30" s="59">
        <v>10</v>
      </c>
      <c r="D30" s="59">
        <v>9</v>
      </c>
      <c r="E30" s="6">
        <v>1</v>
      </c>
      <c r="F30" s="59">
        <v>19</v>
      </c>
      <c r="G30" s="59">
        <v>15</v>
      </c>
      <c r="H30" s="6">
        <v>4</v>
      </c>
      <c r="I30" s="291">
        <v>10</v>
      </c>
      <c r="J30" s="291">
        <v>8</v>
      </c>
      <c r="K30" s="292">
        <v>2</v>
      </c>
      <c r="L30" s="201"/>
    </row>
    <row r="31" spans="1:12" ht="16.5" customHeight="1">
      <c r="A31" s="871"/>
      <c r="B31" s="216" t="s">
        <v>184</v>
      </c>
      <c r="C31" s="33" t="s">
        <v>14</v>
      </c>
      <c r="D31" s="33" t="s">
        <v>14</v>
      </c>
      <c r="E31" s="30" t="s">
        <v>14</v>
      </c>
      <c r="F31" s="33">
        <v>17</v>
      </c>
      <c r="G31" s="33">
        <v>15</v>
      </c>
      <c r="H31" s="30">
        <v>2</v>
      </c>
      <c r="I31" s="294">
        <v>0</v>
      </c>
      <c r="J31" s="294">
        <v>0</v>
      </c>
      <c r="K31" s="293">
        <v>0</v>
      </c>
      <c r="L31" s="201"/>
    </row>
    <row r="32" spans="1:12" ht="16.5" customHeight="1">
      <c r="A32" s="893" t="s">
        <v>185</v>
      </c>
      <c r="B32" s="894"/>
      <c r="C32" s="59"/>
      <c r="D32" s="59"/>
      <c r="E32" s="6"/>
      <c r="F32" s="59"/>
      <c r="G32" s="59"/>
      <c r="H32" s="6"/>
      <c r="I32" s="291"/>
      <c r="J32" s="291"/>
      <c r="K32" s="292"/>
      <c r="L32" s="201"/>
    </row>
    <row r="33" spans="1:12" ht="16.5" customHeight="1">
      <c r="A33" s="871"/>
      <c r="B33" s="216" t="s">
        <v>186</v>
      </c>
      <c r="C33" s="59">
        <v>32</v>
      </c>
      <c r="D33" s="59">
        <v>32</v>
      </c>
      <c r="E33" s="30" t="s">
        <v>14</v>
      </c>
      <c r="F33" s="59">
        <v>74</v>
      </c>
      <c r="G33" s="59">
        <v>74</v>
      </c>
      <c r="H33" s="30">
        <v>0</v>
      </c>
      <c r="I33" s="291">
        <v>72</v>
      </c>
      <c r="J33" s="291">
        <v>71</v>
      </c>
      <c r="K33" s="293">
        <v>1</v>
      </c>
      <c r="L33" s="201"/>
    </row>
    <row r="34" spans="1:12" ht="16.5" customHeight="1">
      <c r="A34" s="871"/>
      <c r="B34" s="216" t="s">
        <v>187</v>
      </c>
      <c r="C34" s="59">
        <v>32</v>
      </c>
      <c r="D34" s="59">
        <v>32</v>
      </c>
      <c r="E34" s="30" t="s">
        <v>14</v>
      </c>
      <c r="F34" s="59">
        <v>75</v>
      </c>
      <c r="G34" s="59">
        <v>75</v>
      </c>
      <c r="H34" s="30">
        <v>0</v>
      </c>
      <c r="I34" s="291">
        <v>78</v>
      </c>
      <c r="J34" s="291">
        <v>78</v>
      </c>
      <c r="K34" s="293">
        <v>0</v>
      </c>
      <c r="L34" s="201"/>
    </row>
    <row r="35" spans="1:12" ht="16.5" customHeight="1">
      <c r="A35" s="871"/>
      <c r="B35" s="216" t="s">
        <v>168</v>
      </c>
      <c r="C35" s="59">
        <v>32</v>
      </c>
      <c r="D35" s="59">
        <v>27</v>
      </c>
      <c r="E35" s="6">
        <v>5</v>
      </c>
      <c r="F35" s="59">
        <v>75</v>
      </c>
      <c r="G35" s="59">
        <v>66</v>
      </c>
      <c r="H35" s="6">
        <v>9</v>
      </c>
      <c r="I35" s="291">
        <v>78</v>
      </c>
      <c r="J35" s="291">
        <v>69</v>
      </c>
      <c r="K35" s="292">
        <v>9</v>
      </c>
      <c r="L35" s="201"/>
    </row>
    <row r="36" spans="1:12" ht="16.5" customHeight="1">
      <c r="A36" s="871"/>
      <c r="B36" s="216" t="s">
        <v>188</v>
      </c>
      <c r="C36" s="59">
        <v>32</v>
      </c>
      <c r="D36" s="59">
        <v>19</v>
      </c>
      <c r="E36" s="6">
        <v>13</v>
      </c>
      <c r="F36" s="59">
        <v>74</v>
      </c>
      <c r="G36" s="59">
        <v>53</v>
      </c>
      <c r="H36" s="6">
        <v>21</v>
      </c>
      <c r="I36" s="291">
        <v>78</v>
      </c>
      <c r="J36" s="291">
        <v>64</v>
      </c>
      <c r="K36" s="292">
        <v>14</v>
      </c>
      <c r="L36" s="201"/>
    </row>
    <row r="37" spans="1:12" ht="16.5" customHeight="1">
      <c r="A37" s="871"/>
      <c r="B37" s="216" t="s">
        <v>189</v>
      </c>
      <c r="C37" s="59">
        <v>32</v>
      </c>
      <c r="D37" s="59">
        <v>28</v>
      </c>
      <c r="E37" s="6">
        <v>4</v>
      </c>
      <c r="F37" s="59">
        <v>75</v>
      </c>
      <c r="G37" s="59">
        <v>52</v>
      </c>
      <c r="H37" s="6">
        <v>23</v>
      </c>
      <c r="I37" s="291">
        <v>78</v>
      </c>
      <c r="J37" s="291">
        <v>56</v>
      </c>
      <c r="K37" s="292">
        <v>22</v>
      </c>
      <c r="L37" s="201"/>
    </row>
    <row r="38" spans="1:12" ht="16.5" customHeight="1">
      <c r="A38" s="871"/>
      <c r="B38" s="216" t="s">
        <v>190</v>
      </c>
      <c r="C38" s="59">
        <v>32</v>
      </c>
      <c r="D38" s="59">
        <v>32</v>
      </c>
      <c r="E38" s="30" t="s">
        <v>14</v>
      </c>
      <c r="F38" s="59">
        <v>63</v>
      </c>
      <c r="G38" s="59">
        <v>62</v>
      </c>
      <c r="H38" s="30">
        <v>1</v>
      </c>
      <c r="I38" s="291">
        <v>72</v>
      </c>
      <c r="J38" s="291">
        <v>72</v>
      </c>
      <c r="K38" s="293">
        <v>0</v>
      </c>
      <c r="L38" s="201"/>
    </row>
    <row r="39" spans="1:12" ht="16.5" customHeight="1">
      <c r="A39" s="871"/>
      <c r="B39" s="216" t="s">
        <v>277</v>
      </c>
      <c r="C39" s="33" t="s">
        <v>14</v>
      </c>
      <c r="D39" s="33" t="s">
        <v>14</v>
      </c>
      <c r="E39" s="30" t="s">
        <v>14</v>
      </c>
      <c r="F39" s="33">
        <v>0</v>
      </c>
      <c r="G39" s="33">
        <v>0</v>
      </c>
      <c r="H39" s="30">
        <v>0</v>
      </c>
      <c r="I39" s="294">
        <v>0</v>
      </c>
      <c r="J39" s="294">
        <v>0</v>
      </c>
      <c r="K39" s="293">
        <v>0</v>
      </c>
      <c r="L39" s="201"/>
    </row>
    <row r="40" spans="1:12" ht="16.5" customHeight="1">
      <c r="A40" s="872"/>
      <c r="B40" s="41" t="s">
        <v>183</v>
      </c>
      <c r="C40" s="211">
        <v>27</v>
      </c>
      <c r="D40" s="211">
        <v>24</v>
      </c>
      <c r="E40" s="295">
        <v>3</v>
      </c>
      <c r="F40" s="211">
        <v>30</v>
      </c>
      <c r="G40" s="211">
        <v>29</v>
      </c>
      <c r="H40" s="295">
        <v>1</v>
      </c>
      <c r="I40" s="60">
        <v>27</v>
      </c>
      <c r="J40" s="60">
        <v>26</v>
      </c>
      <c r="K40" s="296">
        <v>1</v>
      </c>
      <c r="L40" s="201"/>
    </row>
    <row r="41" spans="1:11" s="297" customFormat="1" ht="12.75" customHeight="1">
      <c r="A41" s="10" t="s">
        <v>191</v>
      </c>
      <c r="B41" s="8"/>
      <c r="C41" s="10"/>
      <c r="D41" s="10"/>
      <c r="E41" s="10"/>
      <c r="F41" s="10"/>
      <c r="G41" s="10"/>
      <c r="H41" s="18"/>
      <c r="I41" s="10"/>
      <c r="J41" s="10"/>
      <c r="K41" s="18" t="s">
        <v>278</v>
      </c>
    </row>
  </sheetData>
  <sheetProtection/>
  <mergeCells count="17">
    <mergeCell ref="A11:B11"/>
    <mergeCell ref="C3:E3"/>
    <mergeCell ref="I3:K3"/>
    <mergeCell ref="A6:A7"/>
    <mergeCell ref="A4:B4"/>
    <mergeCell ref="A3:B3"/>
    <mergeCell ref="A8:B8"/>
    <mergeCell ref="A9:A10"/>
    <mergeCell ref="F3:H3"/>
    <mergeCell ref="A33:A40"/>
    <mergeCell ref="A14:B14"/>
    <mergeCell ref="A18:B18"/>
    <mergeCell ref="A23:B23"/>
    <mergeCell ref="A12:A13"/>
    <mergeCell ref="A19:A22"/>
    <mergeCell ref="A32:B32"/>
    <mergeCell ref="A24:A31"/>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dimension ref="A1:O62"/>
  <sheetViews>
    <sheetView zoomScalePageLayoutView="0" workbookViewId="0" topLeftCell="A1">
      <selection activeCell="A2" sqref="A2"/>
    </sheetView>
  </sheetViews>
  <sheetFormatPr defaultColWidth="8.796875" defaultRowHeight="14.25"/>
  <cols>
    <col min="1" max="2" width="3.59765625" style="236" customWidth="1"/>
    <col min="3" max="3" width="28.3984375" style="236" customWidth="1"/>
    <col min="4" max="4" width="17.09765625" style="236" customWidth="1"/>
    <col min="5" max="5" width="17.09765625" style="237" customWidth="1"/>
    <col min="6" max="6" width="17.09765625" style="236" customWidth="1"/>
    <col min="7" max="7" width="9.59765625" style="236" customWidth="1"/>
    <col min="8" max="16384" width="9" style="236" customWidth="1"/>
  </cols>
  <sheetData>
    <row r="1" spans="1:3" ht="15" customHeight="1">
      <c r="A1" s="238" t="s">
        <v>132</v>
      </c>
      <c r="B1" s="235"/>
      <c r="C1" s="235"/>
    </row>
    <row r="2" ht="9.75" customHeight="1" thickBot="1">
      <c r="A2" s="238"/>
    </row>
    <row r="3" spans="1:15" ht="14.25" thickTop="1">
      <c r="A3" s="239"/>
      <c r="B3" s="239"/>
      <c r="C3" s="240" t="s">
        <v>607</v>
      </c>
      <c r="D3" s="906">
        <v>22</v>
      </c>
      <c r="E3" s="906">
        <v>23</v>
      </c>
      <c r="F3" s="901">
        <v>24</v>
      </c>
      <c r="G3" s="241"/>
      <c r="H3" s="241"/>
      <c r="I3" s="241"/>
      <c r="J3" s="241"/>
      <c r="K3" s="241"/>
      <c r="L3" s="241"/>
      <c r="M3" s="241"/>
      <c r="N3" s="241"/>
      <c r="O3" s="241"/>
    </row>
    <row r="4" spans="1:15" ht="13.5">
      <c r="A4" s="905" t="s">
        <v>133</v>
      </c>
      <c r="B4" s="905"/>
      <c r="C4" s="242"/>
      <c r="D4" s="907"/>
      <c r="E4" s="907"/>
      <c r="F4" s="902"/>
      <c r="G4" s="241"/>
      <c r="H4" s="241"/>
      <c r="I4" s="241"/>
      <c r="J4" s="241"/>
      <c r="K4" s="241"/>
      <c r="L4" s="241"/>
      <c r="M4" s="241"/>
      <c r="N4" s="241"/>
      <c r="O4" s="241"/>
    </row>
    <row r="5" spans="1:12" ht="13.5">
      <c r="A5" s="903" t="s">
        <v>134</v>
      </c>
      <c r="B5" s="903"/>
      <c r="C5" s="904"/>
      <c r="D5" s="243">
        <f>SUM(D6,D16,D25)</f>
        <v>67927</v>
      </c>
      <c r="E5" s="243">
        <f>SUM(E6,E16,E25)</f>
        <v>61612</v>
      </c>
      <c r="F5" s="244">
        <f>SUM(F6,F16,F25)</f>
        <v>60988</v>
      </c>
      <c r="G5" s="245"/>
      <c r="H5" s="245"/>
      <c r="I5" s="245"/>
      <c r="J5" s="245"/>
      <c r="K5" s="245"/>
      <c r="L5" s="241"/>
    </row>
    <row r="6" spans="1:11" ht="13.5">
      <c r="A6" s="246"/>
      <c r="B6" s="246" t="s">
        <v>135</v>
      </c>
      <c r="C6" s="247"/>
      <c r="D6" s="248">
        <f>SUM(D7:D15)</f>
        <v>30237</v>
      </c>
      <c r="E6" s="248">
        <f>SUM(E7:E15)</f>
        <v>30446</v>
      </c>
      <c r="F6" s="249">
        <f>SUM(F7:F15)</f>
        <v>31156</v>
      </c>
      <c r="G6" s="245"/>
      <c r="H6" s="245"/>
      <c r="I6" s="245"/>
      <c r="J6" s="245"/>
      <c r="K6" s="241"/>
    </row>
    <row r="7" spans="1:11" ht="13.5">
      <c r="A7" s="246"/>
      <c r="B7" s="250"/>
      <c r="C7" s="251" t="s">
        <v>136</v>
      </c>
      <c r="D7" s="248">
        <v>13830</v>
      </c>
      <c r="E7" s="248">
        <v>14358</v>
      </c>
      <c r="F7" s="249">
        <v>14568</v>
      </c>
      <c r="G7" s="245"/>
      <c r="H7" s="245"/>
      <c r="I7" s="245"/>
      <c r="J7" s="245"/>
      <c r="K7" s="241"/>
    </row>
    <row r="8" spans="1:11" ht="13.5">
      <c r="A8" s="246"/>
      <c r="B8" s="250"/>
      <c r="C8" s="251" t="s">
        <v>137</v>
      </c>
      <c r="D8" s="248">
        <v>13428</v>
      </c>
      <c r="E8" s="248">
        <v>13854</v>
      </c>
      <c r="F8" s="249">
        <v>13798</v>
      </c>
      <c r="G8" s="245"/>
      <c r="H8" s="245"/>
      <c r="I8" s="245"/>
      <c r="J8" s="245"/>
      <c r="K8" s="241"/>
    </row>
    <row r="9" spans="1:11" ht="13.5">
      <c r="A9" s="246"/>
      <c r="B9" s="250"/>
      <c r="C9" s="251" t="s">
        <v>595</v>
      </c>
      <c r="D9" s="248">
        <v>27</v>
      </c>
      <c r="E9" s="248">
        <v>56</v>
      </c>
      <c r="F9" s="249">
        <v>203</v>
      </c>
      <c r="G9" s="245"/>
      <c r="H9" s="245"/>
      <c r="I9" s="245"/>
      <c r="J9" s="245"/>
      <c r="K9" s="241"/>
    </row>
    <row r="10" spans="1:11" ht="13.5">
      <c r="A10" s="246"/>
      <c r="B10" s="250"/>
      <c r="C10" s="251" t="s">
        <v>265</v>
      </c>
      <c r="D10" s="340" t="s">
        <v>266</v>
      </c>
      <c r="E10" s="340" t="s">
        <v>266</v>
      </c>
      <c r="F10" s="249">
        <v>27</v>
      </c>
      <c r="G10" s="245"/>
      <c r="H10" s="245"/>
      <c r="I10" s="245"/>
      <c r="J10" s="245"/>
      <c r="K10" s="241"/>
    </row>
    <row r="11" spans="1:11" ht="13.5">
      <c r="A11" s="246"/>
      <c r="B11" s="250"/>
      <c r="C11" s="251" t="s">
        <v>608</v>
      </c>
      <c r="D11" s="248">
        <v>3</v>
      </c>
      <c r="E11" s="248">
        <v>19</v>
      </c>
      <c r="F11" s="249">
        <v>22</v>
      </c>
      <c r="G11" s="245"/>
      <c r="H11" s="245"/>
      <c r="I11" s="245"/>
      <c r="J11" s="245"/>
      <c r="K11" s="241"/>
    </row>
    <row r="12" spans="1:11" ht="13.5">
      <c r="A12" s="246"/>
      <c r="B12" s="250"/>
      <c r="C12" s="251" t="s">
        <v>138</v>
      </c>
      <c r="D12" s="248">
        <v>1820</v>
      </c>
      <c r="E12" s="248">
        <v>1241</v>
      </c>
      <c r="F12" s="249">
        <v>1718</v>
      </c>
      <c r="G12" s="245"/>
      <c r="H12" s="245"/>
      <c r="I12" s="245"/>
      <c r="J12" s="245"/>
      <c r="K12" s="241"/>
    </row>
    <row r="13" spans="1:11" ht="13.5">
      <c r="A13" s="246"/>
      <c r="B13" s="250"/>
      <c r="C13" s="251" t="s">
        <v>139</v>
      </c>
      <c r="D13" s="243">
        <v>716</v>
      </c>
      <c r="E13" s="243">
        <v>679</v>
      </c>
      <c r="F13" s="244">
        <v>518</v>
      </c>
      <c r="G13" s="245"/>
      <c r="H13" s="245"/>
      <c r="I13" s="245"/>
      <c r="J13" s="245"/>
      <c r="K13" s="241"/>
    </row>
    <row r="14" spans="1:11" ht="13.5">
      <c r="A14" s="246"/>
      <c r="B14" s="250"/>
      <c r="C14" s="251" t="s">
        <v>140</v>
      </c>
      <c r="D14" s="248">
        <v>342</v>
      </c>
      <c r="E14" s="248">
        <v>189</v>
      </c>
      <c r="F14" s="249">
        <v>226</v>
      </c>
      <c r="G14" s="245"/>
      <c r="H14" s="245"/>
      <c r="I14" s="245"/>
      <c r="J14" s="245"/>
      <c r="K14" s="241"/>
    </row>
    <row r="15" spans="1:11" ht="13.5">
      <c r="A15" s="246"/>
      <c r="B15" s="250"/>
      <c r="C15" s="251" t="s">
        <v>141</v>
      </c>
      <c r="D15" s="243">
        <v>71</v>
      </c>
      <c r="E15" s="243">
        <v>50</v>
      </c>
      <c r="F15" s="244">
        <v>76</v>
      </c>
      <c r="G15" s="245"/>
      <c r="H15" s="245"/>
      <c r="I15" s="245"/>
      <c r="J15" s="245"/>
      <c r="K15" s="241"/>
    </row>
    <row r="16" spans="1:11" ht="13.5">
      <c r="A16" s="246"/>
      <c r="B16" s="250" t="s">
        <v>142</v>
      </c>
      <c r="C16" s="251"/>
      <c r="D16" s="243">
        <f>SUM(D17:D23)</f>
        <v>2770</v>
      </c>
      <c r="E16" s="243">
        <f>SUM(E17:E23)</f>
        <v>2271</v>
      </c>
      <c r="F16" s="244">
        <f>SUM(F17:F24)</f>
        <v>2374</v>
      </c>
      <c r="G16" s="245"/>
      <c r="H16" s="245"/>
      <c r="I16" s="245"/>
      <c r="J16" s="245"/>
      <c r="K16" s="241"/>
    </row>
    <row r="17" spans="1:12" ht="13.5">
      <c r="A17" s="246"/>
      <c r="B17" s="250"/>
      <c r="C17" s="251" t="s">
        <v>143</v>
      </c>
      <c r="D17" s="243">
        <v>488</v>
      </c>
      <c r="E17" s="243">
        <v>497</v>
      </c>
      <c r="F17" s="244">
        <v>484</v>
      </c>
      <c r="G17" s="245"/>
      <c r="H17" s="245"/>
      <c r="I17" s="245"/>
      <c r="J17" s="245"/>
      <c r="K17" s="245"/>
      <c r="L17" s="241"/>
    </row>
    <row r="18" spans="1:12" ht="13.5">
      <c r="A18" s="246"/>
      <c r="B18" s="250"/>
      <c r="C18" s="251" t="s">
        <v>144</v>
      </c>
      <c r="D18" s="243">
        <v>318</v>
      </c>
      <c r="E18" s="243">
        <v>314</v>
      </c>
      <c r="F18" s="244">
        <v>279</v>
      </c>
      <c r="G18" s="245"/>
      <c r="H18" s="245"/>
      <c r="I18" s="245"/>
      <c r="J18" s="245"/>
      <c r="K18" s="245"/>
      <c r="L18" s="241"/>
    </row>
    <row r="19" spans="1:12" ht="13.5">
      <c r="A19" s="246"/>
      <c r="B19" s="250"/>
      <c r="C19" s="251" t="s">
        <v>145</v>
      </c>
      <c r="D19" s="243">
        <v>87</v>
      </c>
      <c r="E19" s="243">
        <v>94</v>
      </c>
      <c r="F19" s="244">
        <v>175</v>
      </c>
      <c r="G19" s="245"/>
      <c r="H19" s="245"/>
      <c r="I19" s="245"/>
      <c r="J19" s="245"/>
      <c r="K19" s="245"/>
      <c r="L19" s="241"/>
    </row>
    <row r="20" spans="1:12" ht="13.5">
      <c r="A20" s="246"/>
      <c r="B20" s="250"/>
      <c r="C20" s="251" t="s">
        <v>146</v>
      </c>
      <c r="D20" s="243">
        <v>1027</v>
      </c>
      <c r="E20" s="243">
        <v>971</v>
      </c>
      <c r="F20" s="244">
        <v>1069</v>
      </c>
      <c r="G20" s="245"/>
      <c r="H20" s="245"/>
      <c r="I20" s="245"/>
      <c r="J20" s="245"/>
      <c r="K20" s="245"/>
      <c r="L20" s="241"/>
    </row>
    <row r="21" spans="1:12" ht="13.5">
      <c r="A21" s="246"/>
      <c r="B21" s="250"/>
      <c r="C21" s="251" t="s">
        <v>147</v>
      </c>
      <c r="D21" s="243">
        <v>302</v>
      </c>
      <c r="E21" s="243">
        <v>296</v>
      </c>
      <c r="F21" s="244">
        <v>289</v>
      </c>
      <c r="G21" s="245"/>
      <c r="H21" s="245"/>
      <c r="I21" s="245"/>
      <c r="J21" s="245"/>
      <c r="K21" s="245"/>
      <c r="L21" s="241"/>
    </row>
    <row r="22" spans="1:12" ht="13.5">
      <c r="A22" s="246"/>
      <c r="B22" s="250"/>
      <c r="C22" s="251" t="s">
        <v>148</v>
      </c>
      <c r="D22" s="243">
        <v>493</v>
      </c>
      <c r="E22" s="243">
        <v>42</v>
      </c>
      <c r="F22" s="244">
        <v>1</v>
      </c>
      <c r="G22" s="245"/>
      <c r="H22" s="245"/>
      <c r="I22" s="245"/>
      <c r="J22" s="245"/>
      <c r="K22" s="245"/>
      <c r="L22" s="241"/>
    </row>
    <row r="23" spans="1:12" ht="13.5">
      <c r="A23" s="246"/>
      <c r="B23" s="250"/>
      <c r="C23" s="251" t="s">
        <v>149</v>
      </c>
      <c r="D23" s="243">
        <v>55</v>
      </c>
      <c r="E23" s="243">
        <v>57</v>
      </c>
      <c r="F23" s="244">
        <v>53</v>
      </c>
      <c r="G23" s="245"/>
      <c r="H23" s="245"/>
      <c r="I23" s="245"/>
      <c r="J23" s="245"/>
      <c r="K23" s="245"/>
      <c r="L23" s="241"/>
    </row>
    <row r="24" spans="1:12" ht="13.5">
      <c r="A24" s="246"/>
      <c r="B24" s="250"/>
      <c r="C24" s="251" t="s">
        <v>596</v>
      </c>
      <c r="D24" s="341" t="s">
        <v>210</v>
      </c>
      <c r="E24" s="341" t="s">
        <v>210</v>
      </c>
      <c r="F24" s="244">
        <v>24</v>
      </c>
      <c r="G24" s="245"/>
      <c r="H24" s="245"/>
      <c r="I24" s="245"/>
      <c r="J24" s="245"/>
      <c r="K24" s="245"/>
      <c r="L24" s="241"/>
    </row>
    <row r="25" spans="1:12" ht="13.5">
      <c r="A25" s="246"/>
      <c r="B25" s="250" t="s">
        <v>150</v>
      </c>
      <c r="C25" s="251"/>
      <c r="D25" s="243">
        <f>SUM(D26:D37)</f>
        <v>34920</v>
      </c>
      <c r="E25" s="243">
        <f>SUM(E26:E37)</f>
        <v>28895</v>
      </c>
      <c r="F25" s="244">
        <f>SUM(F26:F37)</f>
        <v>27458</v>
      </c>
      <c r="G25" s="245"/>
      <c r="H25" s="245"/>
      <c r="I25" s="245"/>
      <c r="J25" s="245"/>
      <c r="K25" s="245"/>
      <c r="L25" s="241"/>
    </row>
    <row r="26" spans="1:15" ht="13.5">
      <c r="A26" s="246"/>
      <c r="B26" s="250"/>
      <c r="C26" s="251" t="s">
        <v>151</v>
      </c>
      <c r="D26" s="243">
        <v>1095</v>
      </c>
      <c r="E26" s="243">
        <v>606</v>
      </c>
      <c r="F26" s="244">
        <v>451</v>
      </c>
      <c r="G26" s="245"/>
      <c r="H26" s="245"/>
      <c r="I26" s="245"/>
      <c r="J26" s="245"/>
      <c r="K26" s="245"/>
      <c r="L26" s="245"/>
      <c r="M26" s="245"/>
      <c r="N26" s="245"/>
      <c r="O26" s="241"/>
    </row>
    <row r="27" spans="1:15" ht="13.5">
      <c r="A27" s="246"/>
      <c r="B27" s="250"/>
      <c r="C27" s="251" t="s">
        <v>152</v>
      </c>
      <c r="D27" s="243">
        <v>4825</v>
      </c>
      <c r="E27" s="243">
        <v>2431</v>
      </c>
      <c r="F27" s="244">
        <v>2381</v>
      </c>
      <c r="G27" s="245"/>
      <c r="H27" s="245"/>
      <c r="I27" s="245"/>
      <c r="J27" s="245"/>
      <c r="K27" s="245"/>
      <c r="L27" s="245"/>
      <c r="M27" s="245"/>
      <c r="N27" s="245"/>
      <c r="O27" s="241"/>
    </row>
    <row r="28" spans="1:15" ht="13.5">
      <c r="A28" s="246"/>
      <c r="B28" s="250"/>
      <c r="C28" s="251" t="s">
        <v>153</v>
      </c>
      <c r="D28" s="243">
        <v>111</v>
      </c>
      <c r="E28" s="243">
        <v>95</v>
      </c>
      <c r="F28" s="244">
        <v>73</v>
      </c>
      <c r="G28" s="245"/>
      <c r="H28" s="245"/>
      <c r="I28" s="245"/>
      <c r="J28" s="245"/>
      <c r="K28" s="245"/>
      <c r="L28" s="245"/>
      <c r="M28" s="245"/>
      <c r="N28" s="245"/>
      <c r="O28" s="241"/>
    </row>
    <row r="29" spans="1:15" ht="13.5">
      <c r="A29" s="246"/>
      <c r="B29" s="250"/>
      <c r="C29" s="251" t="s">
        <v>154</v>
      </c>
      <c r="D29" s="243">
        <v>3535</v>
      </c>
      <c r="E29" s="243">
        <v>3417</v>
      </c>
      <c r="F29" s="244">
        <v>3179</v>
      </c>
      <c r="G29" s="245"/>
      <c r="H29" s="245"/>
      <c r="I29" s="245"/>
      <c r="J29" s="245"/>
      <c r="K29" s="245"/>
      <c r="L29" s="245"/>
      <c r="M29" s="245"/>
      <c r="N29" s="245"/>
      <c r="O29" s="241"/>
    </row>
    <row r="30" spans="1:15" ht="13.5">
      <c r="A30" s="246"/>
      <c r="B30" s="250"/>
      <c r="C30" s="251" t="s">
        <v>155</v>
      </c>
      <c r="D30" s="243">
        <v>3575</v>
      </c>
      <c r="E30" s="243">
        <v>3507</v>
      </c>
      <c r="F30" s="244">
        <v>3238</v>
      </c>
      <c r="G30" s="245"/>
      <c r="H30" s="245"/>
      <c r="I30" s="245"/>
      <c r="J30" s="245"/>
      <c r="K30" s="245"/>
      <c r="L30" s="245"/>
      <c r="M30" s="245"/>
      <c r="N30" s="245"/>
      <c r="O30" s="241"/>
    </row>
    <row r="31" spans="1:15" ht="13.5">
      <c r="A31" s="246"/>
      <c r="B31" s="250"/>
      <c r="C31" s="251" t="s">
        <v>267</v>
      </c>
      <c r="D31" s="243">
        <v>3509</v>
      </c>
      <c r="E31" s="243">
        <v>3413</v>
      </c>
      <c r="F31" s="244">
        <v>3151</v>
      </c>
      <c r="G31" s="245"/>
      <c r="H31" s="245"/>
      <c r="I31" s="245"/>
      <c r="J31" s="245"/>
      <c r="K31" s="245"/>
      <c r="L31" s="245"/>
      <c r="M31" s="245"/>
      <c r="N31" s="245"/>
      <c r="O31" s="241"/>
    </row>
    <row r="32" spans="1:15" ht="13.5">
      <c r="A32" s="246"/>
      <c r="B32" s="250"/>
      <c r="C32" s="251" t="s">
        <v>268</v>
      </c>
      <c r="D32" s="243">
        <v>3484</v>
      </c>
      <c r="E32" s="243">
        <v>3379</v>
      </c>
      <c r="F32" s="244">
        <v>3130</v>
      </c>
      <c r="G32" s="245"/>
      <c r="H32" s="245"/>
      <c r="I32" s="245"/>
      <c r="J32" s="245"/>
      <c r="K32" s="245"/>
      <c r="L32" s="245"/>
      <c r="M32" s="245"/>
      <c r="N32" s="245"/>
      <c r="O32" s="241"/>
    </row>
    <row r="33" spans="1:15" ht="13.5">
      <c r="A33" s="246"/>
      <c r="B33" s="250"/>
      <c r="C33" s="251" t="s">
        <v>156</v>
      </c>
      <c r="D33" s="243">
        <v>2759</v>
      </c>
      <c r="E33" s="243">
        <v>1376</v>
      </c>
      <c r="F33" s="244">
        <v>1419</v>
      </c>
      <c r="G33" s="245"/>
      <c r="H33" s="245"/>
      <c r="I33" s="245"/>
      <c r="J33" s="245"/>
      <c r="K33" s="245"/>
      <c r="L33" s="245"/>
      <c r="M33" s="245"/>
      <c r="N33" s="245"/>
      <c r="O33" s="241"/>
    </row>
    <row r="34" spans="1:15" ht="13.5">
      <c r="A34" s="246"/>
      <c r="B34" s="250"/>
      <c r="C34" s="251" t="s">
        <v>157</v>
      </c>
      <c r="D34" s="243">
        <v>2759</v>
      </c>
      <c r="E34" s="243">
        <v>1376</v>
      </c>
      <c r="F34" s="244">
        <v>1419</v>
      </c>
      <c r="G34" s="245"/>
      <c r="H34" s="245"/>
      <c r="I34" s="245"/>
      <c r="J34" s="245"/>
      <c r="K34" s="245"/>
      <c r="L34" s="245"/>
      <c r="M34" s="245"/>
      <c r="N34" s="245"/>
      <c r="O34" s="241"/>
    </row>
    <row r="35" spans="1:15" ht="13.5">
      <c r="A35" s="246"/>
      <c r="B35" s="250"/>
      <c r="C35" s="251" t="s">
        <v>158</v>
      </c>
      <c r="D35" s="243">
        <v>13</v>
      </c>
      <c r="E35" s="243">
        <v>8</v>
      </c>
      <c r="F35" s="244">
        <v>2</v>
      </c>
      <c r="G35" s="245"/>
      <c r="H35" s="245"/>
      <c r="I35" s="245"/>
      <c r="J35" s="245"/>
      <c r="K35" s="245"/>
      <c r="L35" s="245"/>
      <c r="M35" s="245"/>
      <c r="N35" s="245"/>
      <c r="O35" s="241"/>
    </row>
    <row r="36" spans="1:15" ht="13.5">
      <c r="A36" s="246"/>
      <c r="B36" s="250"/>
      <c r="C36" s="251" t="s">
        <v>159</v>
      </c>
      <c r="D36" s="243">
        <v>1069</v>
      </c>
      <c r="E36" s="243">
        <v>1010</v>
      </c>
      <c r="F36" s="244">
        <v>825</v>
      </c>
      <c r="G36" s="245"/>
      <c r="H36" s="245"/>
      <c r="I36" s="245"/>
      <c r="J36" s="245"/>
      <c r="K36" s="245"/>
      <c r="L36" s="245"/>
      <c r="M36" s="245"/>
      <c r="N36" s="245"/>
      <c r="O36" s="241"/>
    </row>
    <row r="37" spans="1:15" ht="13.5">
      <c r="A37" s="252"/>
      <c r="B37" s="253"/>
      <c r="C37" s="254" t="s">
        <v>160</v>
      </c>
      <c r="D37" s="255">
        <v>8186</v>
      </c>
      <c r="E37" s="255">
        <v>8277</v>
      </c>
      <c r="F37" s="256">
        <v>8190</v>
      </c>
      <c r="G37" s="245"/>
      <c r="H37" s="245"/>
      <c r="I37" s="245"/>
      <c r="J37" s="245"/>
      <c r="K37" s="245"/>
      <c r="L37" s="245"/>
      <c r="M37" s="245"/>
      <c r="N37" s="245"/>
      <c r="O37" s="241"/>
    </row>
    <row r="38" spans="1:14" s="262" customFormat="1" ht="12" customHeight="1">
      <c r="A38" s="257" t="s">
        <v>161</v>
      </c>
      <c r="B38" s="258"/>
      <c r="C38" s="258"/>
      <c r="D38" s="259"/>
      <c r="E38" s="260"/>
      <c r="F38" s="259"/>
      <c r="G38" s="261"/>
      <c r="H38" s="261"/>
      <c r="I38" s="261"/>
      <c r="J38" s="261"/>
      <c r="K38" s="261"/>
      <c r="L38" s="261"/>
      <c r="M38" s="261"/>
      <c r="N38" s="261"/>
    </row>
    <row r="39" spans="2:14" s="262" customFormat="1" ht="12" customHeight="1">
      <c r="B39" s="258"/>
      <c r="C39" s="258"/>
      <c r="D39" s="259"/>
      <c r="E39" s="260"/>
      <c r="F39" s="259"/>
      <c r="G39" s="261"/>
      <c r="H39" s="261"/>
      <c r="I39" s="261"/>
      <c r="J39" s="261"/>
      <c r="K39" s="261"/>
      <c r="L39" s="261"/>
      <c r="M39" s="261"/>
      <c r="N39" s="261"/>
    </row>
    <row r="40" spans="2:14" s="262" customFormat="1" ht="12" customHeight="1">
      <c r="B40" s="258"/>
      <c r="C40" s="342"/>
      <c r="D40" s="259"/>
      <c r="E40" s="260"/>
      <c r="F40" s="259"/>
      <c r="G40" s="261"/>
      <c r="H40" s="261"/>
      <c r="I40" s="261"/>
      <c r="J40" s="261"/>
      <c r="K40" s="261"/>
      <c r="L40" s="261"/>
      <c r="M40" s="261"/>
      <c r="N40" s="261"/>
    </row>
    <row r="41" spans="2:14" s="262" customFormat="1" ht="12" customHeight="1">
      <c r="B41" s="258"/>
      <c r="C41" s="258"/>
      <c r="E41" s="263"/>
      <c r="G41" s="261"/>
      <c r="H41" s="261"/>
      <c r="I41" s="261"/>
      <c r="J41" s="261"/>
      <c r="K41" s="261"/>
      <c r="L41" s="261"/>
      <c r="M41" s="261"/>
      <c r="N41" s="261"/>
    </row>
    <row r="42" spans="1:15" ht="13.5">
      <c r="A42" s="241"/>
      <c r="B42" s="264"/>
      <c r="C42" s="264"/>
      <c r="D42" s="265"/>
      <c r="E42" s="266"/>
      <c r="F42" s="265"/>
      <c r="G42" s="245"/>
      <c r="H42" s="245"/>
      <c r="I42" s="245"/>
      <c r="J42" s="245"/>
      <c r="K42" s="245"/>
      <c r="L42" s="245"/>
      <c r="M42" s="245"/>
      <c r="N42" s="245"/>
      <c r="O42" s="241"/>
    </row>
    <row r="43" spans="1:15" ht="13.5">
      <c r="A43" s="241"/>
      <c r="B43" s="267"/>
      <c r="C43" s="268"/>
      <c r="D43" s="268"/>
      <c r="E43" s="269"/>
      <c r="F43" s="268"/>
      <c r="G43" s="270"/>
      <c r="H43" s="245"/>
      <c r="I43" s="245"/>
      <c r="J43" s="245"/>
      <c r="K43" s="245"/>
      <c r="L43" s="245"/>
      <c r="M43" s="245"/>
      <c r="N43" s="245"/>
      <c r="O43" s="241"/>
    </row>
    <row r="44" spans="1:15" ht="13.5">
      <c r="A44" s="241"/>
      <c r="B44" s="271"/>
      <c r="C44" s="272"/>
      <c r="D44" s="273"/>
      <c r="E44" s="274"/>
      <c r="F44" s="273"/>
      <c r="G44" s="275"/>
      <c r="H44" s="276"/>
      <c r="I44" s="245"/>
      <c r="J44" s="245"/>
      <c r="K44" s="245"/>
      <c r="L44" s="245"/>
      <c r="M44" s="245"/>
      <c r="N44" s="245"/>
      <c r="O44" s="241"/>
    </row>
    <row r="45" spans="1:15" ht="13.5">
      <c r="A45" s="241"/>
      <c r="B45" s="277"/>
      <c r="C45" s="276"/>
      <c r="D45" s="275"/>
      <c r="E45" s="278"/>
      <c r="F45" s="275"/>
      <c r="G45" s="275"/>
      <c r="H45" s="276"/>
      <c r="I45" s="245"/>
      <c r="J45" s="245"/>
      <c r="K45" s="245"/>
      <c r="L45" s="245"/>
      <c r="M45" s="245"/>
      <c r="N45" s="245"/>
      <c r="O45" s="241"/>
    </row>
    <row r="46" spans="1:15" ht="13.5">
      <c r="A46" s="241"/>
      <c r="B46" s="279"/>
      <c r="C46" s="276"/>
      <c r="D46" s="276"/>
      <c r="E46" s="280"/>
      <c r="F46" s="272"/>
      <c r="G46" s="276"/>
      <c r="H46" s="276"/>
      <c r="I46" s="245"/>
      <c r="J46" s="245"/>
      <c r="K46" s="245"/>
      <c r="L46" s="245"/>
      <c r="M46" s="245"/>
      <c r="N46" s="245"/>
      <c r="O46" s="241"/>
    </row>
    <row r="47" spans="1:15" ht="13.5">
      <c r="A47" s="241"/>
      <c r="B47" s="281"/>
      <c r="C47" s="279"/>
      <c r="D47" s="276"/>
      <c r="E47" s="282"/>
      <c r="F47" s="276"/>
      <c r="G47" s="276"/>
      <c r="H47" s="276"/>
      <c r="I47" s="245"/>
      <c r="J47" s="245"/>
      <c r="K47" s="245"/>
      <c r="L47" s="245"/>
      <c r="M47" s="245"/>
      <c r="N47" s="245"/>
      <c r="O47" s="241"/>
    </row>
    <row r="48" spans="1:15" ht="13.5">
      <c r="A48" s="241"/>
      <c r="B48" s="279"/>
      <c r="C48" s="279"/>
      <c r="D48" s="276"/>
      <c r="E48" s="282"/>
      <c r="F48" s="276"/>
      <c r="G48" s="276"/>
      <c r="H48" s="276"/>
      <c r="I48" s="245"/>
      <c r="J48" s="245"/>
      <c r="K48" s="245"/>
      <c r="L48" s="245"/>
      <c r="M48" s="245"/>
      <c r="N48" s="245"/>
      <c r="O48" s="241"/>
    </row>
    <row r="49" spans="1:15" ht="13.5">
      <c r="A49" s="241"/>
      <c r="B49" s="241"/>
      <c r="C49" s="241"/>
      <c r="D49" s="245"/>
      <c r="E49" s="283"/>
      <c r="F49" s="245"/>
      <c r="G49" s="245"/>
      <c r="H49" s="245"/>
      <c r="I49" s="245"/>
      <c r="J49" s="245"/>
      <c r="K49" s="245"/>
      <c r="L49" s="245"/>
      <c r="M49" s="245"/>
      <c r="N49" s="245"/>
      <c r="O49" s="241"/>
    </row>
    <row r="50" spans="1:15" ht="13.5">
      <c r="A50" s="241"/>
      <c r="B50" s="241"/>
      <c r="C50" s="241"/>
      <c r="D50" s="245"/>
      <c r="E50" s="283"/>
      <c r="F50" s="245"/>
      <c r="G50" s="245"/>
      <c r="H50" s="245"/>
      <c r="I50" s="245"/>
      <c r="J50" s="245"/>
      <c r="K50" s="245"/>
      <c r="L50" s="245"/>
      <c r="M50" s="245"/>
      <c r="N50" s="245"/>
      <c r="O50" s="241"/>
    </row>
    <row r="51" spans="1:15" ht="13.5">
      <c r="A51" s="241"/>
      <c r="B51" s="241"/>
      <c r="C51" s="241"/>
      <c r="D51" s="245"/>
      <c r="E51" s="283"/>
      <c r="F51" s="245"/>
      <c r="G51" s="245"/>
      <c r="H51" s="245"/>
      <c r="I51" s="245"/>
      <c r="J51" s="245"/>
      <c r="K51" s="245"/>
      <c r="L51" s="245"/>
      <c r="M51" s="245"/>
      <c r="N51" s="245"/>
      <c r="O51" s="241"/>
    </row>
    <row r="52" spans="1:15" ht="13.5">
      <c r="A52" s="241"/>
      <c r="B52" s="241"/>
      <c r="C52" s="241"/>
      <c r="D52" s="245"/>
      <c r="E52" s="283"/>
      <c r="F52" s="245"/>
      <c r="G52" s="245"/>
      <c r="H52" s="245"/>
      <c r="I52" s="245"/>
      <c r="J52" s="245"/>
      <c r="K52" s="245"/>
      <c r="L52" s="245"/>
      <c r="M52" s="245"/>
      <c r="N52" s="245"/>
      <c r="O52" s="241"/>
    </row>
    <row r="53" spans="1:15" ht="13.5">
      <c r="A53" s="241"/>
      <c r="B53" s="241"/>
      <c r="C53" s="241"/>
      <c r="D53" s="245"/>
      <c r="E53" s="283"/>
      <c r="F53" s="245"/>
      <c r="G53" s="245"/>
      <c r="H53" s="245"/>
      <c r="I53" s="245"/>
      <c r="J53" s="245"/>
      <c r="K53" s="245"/>
      <c r="L53" s="245"/>
      <c r="M53" s="245"/>
      <c r="N53" s="245"/>
      <c r="O53" s="241"/>
    </row>
    <row r="54" spans="1:15" ht="13.5">
      <c r="A54" s="241"/>
      <c r="B54" s="241"/>
      <c r="C54" s="241"/>
      <c r="D54" s="245"/>
      <c r="E54" s="283"/>
      <c r="F54" s="245"/>
      <c r="G54" s="245"/>
      <c r="H54" s="245"/>
      <c r="I54" s="245"/>
      <c r="J54" s="245"/>
      <c r="K54" s="245"/>
      <c r="L54" s="245"/>
      <c r="M54" s="245"/>
      <c r="N54" s="245"/>
      <c r="O54" s="241"/>
    </row>
    <row r="55" spans="1:15" ht="13.5">
      <c r="A55" s="241"/>
      <c r="B55" s="241"/>
      <c r="C55" s="241"/>
      <c r="D55" s="245"/>
      <c r="E55" s="283"/>
      <c r="F55" s="245"/>
      <c r="G55" s="245"/>
      <c r="H55" s="245"/>
      <c r="I55" s="245"/>
      <c r="J55" s="245"/>
      <c r="K55" s="245"/>
      <c r="L55" s="245"/>
      <c r="M55" s="245"/>
      <c r="N55" s="245"/>
      <c r="O55" s="241"/>
    </row>
    <row r="56" spans="1:15" ht="13.5">
      <c r="A56" s="241"/>
      <c r="B56" s="241"/>
      <c r="C56" s="241"/>
      <c r="D56" s="245"/>
      <c r="E56" s="283"/>
      <c r="F56" s="245"/>
      <c r="G56" s="245"/>
      <c r="H56" s="245"/>
      <c r="I56" s="245"/>
      <c r="J56" s="245"/>
      <c r="K56" s="245"/>
      <c r="L56" s="245"/>
      <c r="M56" s="245"/>
      <c r="N56" s="245"/>
      <c r="O56" s="241"/>
    </row>
    <row r="57" spans="1:15" ht="13.5">
      <c r="A57" s="241"/>
      <c r="B57" s="241"/>
      <c r="C57" s="241"/>
      <c r="D57" s="245"/>
      <c r="E57" s="283"/>
      <c r="F57" s="245"/>
      <c r="G57" s="245"/>
      <c r="H57" s="245"/>
      <c r="I57" s="245"/>
      <c r="J57" s="245"/>
      <c r="K57" s="245"/>
      <c r="L57" s="245"/>
      <c r="M57" s="245"/>
      <c r="N57" s="245"/>
      <c r="O57" s="241"/>
    </row>
    <row r="58" spans="1:15" ht="13.5">
      <c r="A58" s="241"/>
      <c r="B58" s="241"/>
      <c r="C58" s="241"/>
      <c r="D58" s="241"/>
      <c r="E58" s="284"/>
      <c r="F58" s="241"/>
      <c r="G58" s="241"/>
      <c r="H58" s="241"/>
      <c r="I58" s="241"/>
      <c r="J58" s="241"/>
      <c r="K58" s="241"/>
      <c r="L58" s="241"/>
      <c r="M58" s="241"/>
      <c r="N58" s="241"/>
      <c r="O58" s="241"/>
    </row>
    <row r="59" spans="1:15" ht="13.5">
      <c r="A59" s="241"/>
      <c r="B59" s="241"/>
      <c r="C59" s="241"/>
      <c r="D59" s="241"/>
      <c r="E59" s="284"/>
      <c r="F59" s="241"/>
      <c r="G59" s="241"/>
      <c r="H59" s="241"/>
      <c r="I59" s="241"/>
      <c r="J59" s="241"/>
      <c r="K59" s="241"/>
      <c r="L59" s="241"/>
      <c r="M59" s="241"/>
      <c r="N59" s="241"/>
      <c r="O59" s="241"/>
    </row>
    <row r="60" spans="1:15" ht="13.5">
      <c r="A60" s="241"/>
      <c r="B60" s="241"/>
      <c r="C60" s="241"/>
      <c r="D60" s="241"/>
      <c r="E60" s="284"/>
      <c r="F60" s="241"/>
      <c r="G60" s="241"/>
      <c r="H60" s="241"/>
      <c r="I60" s="241"/>
      <c r="J60" s="241"/>
      <c r="K60" s="241"/>
      <c r="L60" s="241"/>
      <c r="M60" s="241"/>
      <c r="N60" s="241"/>
      <c r="O60" s="241"/>
    </row>
    <row r="61" spans="1:15" ht="13.5">
      <c r="A61" s="241"/>
      <c r="B61" s="241"/>
      <c r="C61" s="241"/>
      <c r="D61" s="241"/>
      <c r="E61" s="284"/>
      <c r="F61" s="241"/>
      <c r="G61" s="241"/>
      <c r="H61" s="241"/>
      <c r="I61" s="241"/>
      <c r="J61" s="241"/>
      <c r="K61" s="241"/>
      <c r="L61" s="241"/>
      <c r="M61" s="241"/>
      <c r="N61" s="241"/>
      <c r="O61" s="241"/>
    </row>
    <row r="62" spans="1:15" ht="13.5">
      <c r="A62" s="241"/>
      <c r="B62" s="241"/>
      <c r="C62" s="241"/>
      <c r="D62" s="241"/>
      <c r="E62" s="284"/>
      <c r="F62" s="241"/>
      <c r="G62" s="241"/>
      <c r="H62" s="241"/>
      <c r="I62" s="241"/>
      <c r="J62" s="241"/>
      <c r="K62" s="241"/>
      <c r="L62" s="241"/>
      <c r="M62" s="241"/>
      <c r="N62" s="241"/>
      <c r="O62" s="241"/>
    </row>
  </sheetData>
  <sheetProtection/>
  <mergeCells count="5">
    <mergeCell ref="F3:F4"/>
    <mergeCell ref="A5:C5"/>
    <mergeCell ref="A4:B4"/>
    <mergeCell ref="D3:D4"/>
    <mergeCell ref="E3:E4"/>
  </mergeCells>
  <printOptions/>
  <pageMargins left="0.7874015748031497" right="0.7874015748031497" top="0.984251968503937" bottom="0.984251968503937" header="0.5118110236220472" footer="0.5118110236220472"/>
  <pageSetup horizontalDpi="1200" verticalDpi="1200" orientation="portrait" paperSize="9"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dimension ref="A1:I18"/>
  <sheetViews>
    <sheetView zoomScalePageLayoutView="0" workbookViewId="0" topLeftCell="A1">
      <selection activeCell="A2" sqref="A2"/>
    </sheetView>
  </sheetViews>
  <sheetFormatPr defaultColWidth="8.796875" defaultRowHeight="13.5" customHeight="1"/>
  <cols>
    <col min="1" max="1" width="3.3984375" style="24" customWidth="1"/>
    <col min="2" max="2" width="19.8984375" style="24" customWidth="1"/>
    <col min="3" max="8" width="10.59765625" style="24" customWidth="1"/>
    <col min="9" max="16384" width="9" style="24" customWidth="1"/>
  </cols>
  <sheetData>
    <row r="1" spans="1:2" s="10" customFormat="1" ht="15" customHeight="1">
      <c r="A1" s="61" t="s">
        <v>122</v>
      </c>
      <c r="B1" s="105"/>
    </row>
    <row r="2" spans="1:8" s="10" customFormat="1" ht="9.75" customHeight="1" thickBot="1">
      <c r="A2" s="40"/>
      <c r="B2" s="223"/>
      <c r="C2" s="223"/>
      <c r="D2" s="223"/>
      <c r="E2" s="223"/>
      <c r="F2" s="223"/>
      <c r="G2" s="223"/>
      <c r="H2" s="223"/>
    </row>
    <row r="3" spans="1:8" s="10" customFormat="1" ht="15" customHeight="1" thickTop="1">
      <c r="A3" s="18"/>
      <c r="B3" s="18" t="s">
        <v>609</v>
      </c>
      <c r="C3" s="202">
        <v>22</v>
      </c>
      <c r="D3" s="203"/>
      <c r="E3" s="202">
        <v>23</v>
      </c>
      <c r="F3" s="203"/>
      <c r="G3" s="224">
        <v>24</v>
      </c>
      <c r="H3" s="225"/>
    </row>
    <row r="4" spans="1:8" ht="15" customHeight="1">
      <c r="A4" s="82" t="s">
        <v>279</v>
      </c>
      <c r="B4" s="205"/>
      <c r="C4" s="15" t="s">
        <v>123</v>
      </c>
      <c r="D4" s="204" t="s">
        <v>124</v>
      </c>
      <c r="E4" s="15" t="s">
        <v>123</v>
      </c>
      <c r="F4" s="204" t="s">
        <v>124</v>
      </c>
      <c r="G4" s="15" t="s">
        <v>123</v>
      </c>
      <c r="H4" s="204" t="s">
        <v>124</v>
      </c>
    </row>
    <row r="5" spans="1:8" ht="17.25" customHeight="1">
      <c r="A5" s="910" t="s">
        <v>34</v>
      </c>
      <c r="B5" s="911"/>
      <c r="C5" s="226">
        <f>SUM(C7,C10,C13,C16)</f>
        <v>17024</v>
      </c>
      <c r="D5" s="226">
        <f>SUM(D7,D10,D13,D16)</f>
        <v>16764</v>
      </c>
      <c r="E5" s="226">
        <f>SUM(E7,E10,E13,E16)</f>
        <v>17014</v>
      </c>
      <c r="F5" s="226">
        <f>SUM(F7,F10,F13,F16)</f>
        <v>16159</v>
      </c>
      <c r="G5" s="227">
        <v>17153</v>
      </c>
      <c r="H5" s="227">
        <v>9084</v>
      </c>
    </row>
    <row r="6" spans="1:8" ht="7.5" customHeight="1">
      <c r="A6" s="83"/>
      <c r="B6" s="216"/>
      <c r="C6" s="228"/>
      <c r="D6" s="226"/>
      <c r="E6" s="228"/>
      <c r="F6" s="226"/>
      <c r="G6" s="229"/>
      <c r="H6" s="227"/>
    </row>
    <row r="7" spans="1:9" ht="17.25" customHeight="1">
      <c r="A7" s="912" t="s">
        <v>131</v>
      </c>
      <c r="B7" s="913"/>
      <c r="C7" s="226">
        <f>SUM(C8:C9)</f>
        <v>10485</v>
      </c>
      <c r="D7" s="226">
        <f>SUM(D8:D9)</f>
        <v>9816</v>
      </c>
      <c r="E7" s="226">
        <v>10453</v>
      </c>
      <c r="F7" s="226">
        <v>9371</v>
      </c>
      <c r="G7" s="227">
        <v>10483</v>
      </c>
      <c r="H7" s="227">
        <v>4542</v>
      </c>
      <c r="I7" s="230"/>
    </row>
    <row r="8" spans="1:8" ht="17.25" customHeight="1">
      <c r="A8" s="83"/>
      <c r="B8" s="84" t="s">
        <v>125</v>
      </c>
      <c r="C8" s="228">
        <v>6462</v>
      </c>
      <c r="D8" s="226">
        <v>5968</v>
      </c>
      <c r="E8" s="228">
        <v>6443</v>
      </c>
      <c r="F8" s="226">
        <v>5670</v>
      </c>
      <c r="G8" s="229">
        <v>6453</v>
      </c>
      <c r="H8" s="227">
        <v>2799</v>
      </c>
    </row>
    <row r="9" spans="1:8" ht="17.25" customHeight="1">
      <c r="A9" s="83"/>
      <c r="B9" s="84" t="s">
        <v>126</v>
      </c>
      <c r="C9" s="228">
        <v>4023</v>
      </c>
      <c r="D9" s="226">
        <v>3848</v>
      </c>
      <c r="E9" s="228">
        <f>E7-E8</f>
        <v>4010</v>
      </c>
      <c r="F9" s="226">
        <f>F7-F8</f>
        <v>3701</v>
      </c>
      <c r="G9" s="229">
        <v>4030</v>
      </c>
      <c r="H9" s="227">
        <v>1743</v>
      </c>
    </row>
    <row r="10" spans="1:8" ht="17.25" customHeight="1">
      <c r="A10" s="912" t="s">
        <v>127</v>
      </c>
      <c r="B10" s="913"/>
      <c r="C10" s="226">
        <f>SUM(C11:C12)</f>
        <v>1337</v>
      </c>
      <c r="D10" s="226">
        <f>SUM(D11:D12)</f>
        <v>1428</v>
      </c>
      <c r="E10" s="226">
        <v>1340</v>
      </c>
      <c r="F10" s="226">
        <v>1303</v>
      </c>
      <c r="G10" s="227">
        <v>1386</v>
      </c>
      <c r="H10" s="227">
        <v>580</v>
      </c>
    </row>
    <row r="11" spans="1:8" ht="17.25" customHeight="1">
      <c r="A11" s="83"/>
      <c r="B11" s="84" t="s">
        <v>128</v>
      </c>
      <c r="C11" s="228">
        <v>1224</v>
      </c>
      <c r="D11" s="226">
        <v>1226</v>
      </c>
      <c r="E11" s="228">
        <v>1219</v>
      </c>
      <c r="F11" s="226">
        <f>1205</f>
        <v>1205</v>
      </c>
      <c r="G11" s="229">
        <v>1256</v>
      </c>
      <c r="H11" s="227">
        <v>442</v>
      </c>
    </row>
    <row r="12" spans="1:8" ht="17.25" customHeight="1">
      <c r="A12" s="83"/>
      <c r="B12" s="84" t="s">
        <v>126</v>
      </c>
      <c r="C12" s="228">
        <v>113</v>
      </c>
      <c r="D12" s="226">
        <v>202</v>
      </c>
      <c r="E12" s="228">
        <f>E10-E11</f>
        <v>121</v>
      </c>
      <c r="F12" s="226">
        <f>F10-F11</f>
        <v>98</v>
      </c>
      <c r="G12" s="229">
        <v>130</v>
      </c>
      <c r="H12" s="227">
        <v>138</v>
      </c>
    </row>
    <row r="13" spans="1:8" ht="17.25" customHeight="1">
      <c r="A13" s="912" t="s">
        <v>129</v>
      </c>
      <c r="B13" s="913"/>
      <c r="C13" s="226">
        <f>SUM(C14:C15)</f>
        <v>5016</v>
      </c>
      <c r="D13" s="226">
        <f>SUM(D14:D15)</f>
        <v>5149</v>
      </c>
      <c r="E13" s="226">
        <v>5042</v>
      </c>
      <c r="F13" s="226">
        <v>5101</v>
      </c>
      <c r="G13" s="227">
        <v>5050</v>
      </c>
      <c r="H13" s="227">
        <v>3663</v>
      </c>
    </row>
    <row r="14" spans="1:8" ht="17.25" customHeight="1">
      <c r="A14" s="83"/>
      <c r="B14" s="84" t="s">
        <v>130</v>
      </c>
      <c r="C14" s="228">
        <v>352</v>
      </c>
      <c r="D14" s="226">
        <v>649</v>
      </c>
      <c r="E14" s="228">
        <v>378</v>
      </c>
      <c r="F14" s="226">
        <v>653</v>
      </c>
      <c r="G14" s="229">
        <v>383</v>
      </c>
      <c r="H14" s="227">
        <v>354</v>
      </c>
    </row>
    <row r="15" spans="1:8" ht="17.25" customHeight="1">
      <c r="A15" s="83"/>
      <c r="B15" s="84" t="s">
        <v>126</v>
      </c>
      <c r="C15" s="228">
        <v>4664</v>
      </c>
      <c r="D15" s="226">
        <v>4500</v>
      </c>
      <c r="E15" s="228">
        <f>E13-E14</f>
        <v>4664</v>
      </c>
      <c r="F15" s="226">
        <f>F13-F14</f>
        <v>4448</v>
      </c>
      <c r="G15" s="229">
        <v>4667</v>
      </c>
      <c r="H15" s="227">
        <v>3309</v>
      </c>
    </row>
    <row r="16" spans="1:8" ht="17.25" customHeight="1">
      <c r="A16" s="908" t="s">
        <v>280</v>
      </c>
      <c r="B16" s="909"/>
      <c r="C16" s="231">
        <v>186</v>
      </c>
      <c r="D16" s="232">
        <v>371</v>
      </c>
      <c r="E16" s="231">
        <f>89+90</f>
        <v>179</v>
      </c>
      <c r="F16" s="232">
        <f>245+139</f>
        <v>384</v>
      </c>
      <c r="G16" s="233">
        <v>234</v>
      </c>
      <c r="H16" s="234">
        <v>299</v>
      </c>
    </row>
    <row r="17" spans="1:8" s="10" customFormat="1" ht="12.75" customHeight="1">
      <c r="A17" s="124" t="s">
        <v>538</v>
      </c>
      <c r="C17" s="317"/>
      <c r="D17" s="317"/>
      <c r="E17" s="317"/>
      <c r="F17" s="317"/>
      <c r="G17" s="317"/>
      <c r="H17" s="317" t="s">
        <v>537</v>
      </c>
    </row>
    <row r="18" ht="13.5" customHeight="1">
      <c r="H18" s="18" t="s">
        <v>610</v>
      </c>
    </row>
  </sheetData>
  <sheetProtection/>
  <mergeCells count="5">
    <mergeCell ref="A16:B16"/>
    <mergeCell ref="A5:B5"/>
    <mergeCell ref="A7:B7"/>
    <mergeCell ref="A10:B10"/>
    <mergeCell ref="A13:B13"/>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dimension ref="A1:V11"/>
  <sheetViews>
    <sheetView zoomScalePageLayoutView="0" workbookViewId="0" topLeftCell="A1">
      <selection activeCell="A2" sqref="A2"/>
    </sheetView>
  </sheetViews>
  <sheetFormatPr defaultColWidth="8.796875" defaultRowHeight="13.5" customHeight="1"/>
  <cols>
    <col min="1" max="1" width="6.09765625" style="24" customWidth="1"/>
    <col min="2" max="3" width="5.3984375" style="24" customWidth="1"/>
    <col min="4" max="4" width="5.69921875" style="24" customWidth="1"/>
    <col min="5" max="16" width="5.3984375" style="24" customWidth="1"/>
    <col min="17" max="16384" width="9" style="24" customWidth="1"/>
  </cols>
  <sheetData>
    <row r="1" spans="1:9" ht="15" customHeight="1">
      <c r="A1" s="105" t="s">
        <v>106</v>
      </c>
      <c r="B1" s="2"/>
      <c r="C1" s="2"/>
      <c r="D1" s="2"/>
      <c r="E1" s="2"/>
      <c r="F1" s="2"/>
      <c r="G1" s="2"/>
      <c r="H1" s="2"/>
      <c r="I1" s="2"/>
    </row>
    <row r="2" spans="1:16" ht="9.75" customHeight="1" thickBot="1">
      <c r="A2" s="107"/>
      <c r="B2" s="23"/>
      <c r="C2" s="23"/>
      <c r="D2" s="23"/>
      <c r="E2" s="23"/>
      <c r="F2" s="23"/>
      <c r="G2" s="23"/>
      <c r="H2" s="23"/>
      <c r="I2" s="23"/>
      <c r="J2" s="23"/>
      <c r="K2" s="23"/>
      <c r="L2" s="23"/>
      <c r="M2" s="23"/>
      <c r="N2" s="23"/>
      <c r="O2" s="23"/>
      <c r="P2" s="23"/>
    </row>
    <row r="3" spans="1:22" ht="16.5" customHeight="1" thickTop="1">
      <c r="A3" s="811" t="s">
        <v>281</v>
      </c>
      <c r="B3" s="215" t="s">
        <v>107</v>
      </c>
      <c r="C3" s="127"/>
      <c r="D3" s="864" t="s">
        <v>108</v>
      </c>
      <c r="E3" s="878"/>
      <c r="F3" s="878"/>
      <c r="G3" s="878"/>
      <c r="H3" s="878"/>
      <c r="I3" s="878"/>
      <c r="J3" s="878"/>
      <c r="K3" s="878"/>
      <c r="L3" s="878"/>
      <c r="M3" s="878"/>
      <c r="N3" s="878"/>
      <c r="O3" s="878"/>
      <c r="P3" s="878"/>
      <c r="Q3" s="10"/>
      <c r="R3" s="10"/>
      <c r="S3" s="10"/>
      <c r="T3" s="10"/>
      <c r="U3" s="10"/>
      <c r="V3" s="10"/>
    </row>
    <row r="4" spans="1:22" ht="4.5" customHeight="1">
      <c r="A4" s="812"/>
      <c r="B4" s="217"/>
      <c r="C4" s="217"/>
      <c r="D4" s="217"/>
      <c r="E4" s="217"/>
      <c r="F4" s="217"/>
      <c r="G4" s="217"/>
      <c r="H4" s="217"/>
      <c r="I4" s="217"/>
      <c r="J4" s="217"/>
      <c r="K4" s="217"/>
      <c r="L4" s="217"/>
      <c r="M4" s="217"/>
      <c r="N4" s="217"/>
      <c r="O4" s="218"/>
      <c r="P4" s="218"/>
      <c r="Q4" s="219"/>
      <c r="R4" s="219"/>
      <c r="S4" s="219"/>
      <c r="T4" s="10"/>
      <c r="U4" s="10"/>
      <c r="V4" s="10"/>
    </row>
    <row r="5" spans="1:22" ht="30" customHeight="1">
      <c r="A5" s="812"/>
      <c r="B5" s="915" t="s">
        <v>282</v>
      </c>
      <c r="C5" s="915" t="s">
        <v>109</v>
      </c>
      <c r="D5" s="915" t="s">
        <v>7</v>
      </c>
      <c r="E5" s="918" t="s">
        <v>110</v>
      </c>
      <c r="F5" s="914" t="s">
        <v>111</v>
      </c>
      <c r="G5" s="914" t="s">
        <v>112</v>
      </c>
      <c r="H5" s="914" t="s">
        <v>113</v>
      </c>
      <c r="I5" s="914" t="s">
        <v>114</v>
      </c>
      <c r="J5" s="915" t="s">
        <v>115</v>
      </c>
      <c r="K5" s="915" t="s">
        <v>116</v>
      </c>
      <c r="L5" s="915" t="s">
        <v>117</v>
      </c>
      <c r="M5" s="915" t="s">
        <v>118</v>
      </c>
      <c r="N5" s="914" t="s">
        <v>119</v>
      </c>
      <c r="O5" s="914" t="s">
        <v>120</v>
      </c>
      <c r="P5" s="916" t="s">
        <v>121</v>
      </c>
      <c r="Q5" s="219"/>
      <c r="R5" s="219"/>
      <c r="S5" s="219"/>
      <c r="T5" s="10"/>
      <c r="U5" s="10"/>
      <c r="V5" s="10"/>
    </row>
    <row r="6" spans="1:22" ht="84.75" customHeight="1">
      <c r="A6" s="220" t="s">
        <v>283</v>
      </c>
      <c r="B6" s="915"/>
      <c r="C6" s="915"/>
      <c r="D6" s="915"/>
      <c r="E6" s="918"/>
      <c r="F6" s="914"/>
      <c r="G6" s="914"/>
      <c r="H6" s="914"/>
      <c r="I6" s="914"/>
      <c r="J6" s="915"/>
      <c r="K6" s="915"/>
      <c r="L6" s="915"/>
      <c r="M6" s="914"/>
      <c r="N6" s="914"/>
      <c r="O6" s="914"/>
      <c r="P6" s="917"/>
      <c r="Q6" s="219"/>
      <c r="R6" s="219"/>
      <c r="S6" s="219"/>
      <c r="T6" s="10"/>
      <c r="U6" s="10"/>
      <c r="V6" s="10"/>
    </row>
    <row r="7" spans="1:22" ht="4.5" customHeight="1">
      <c r="A7" s="348"/>
      <c r="B7" s="221"/>
      <c r="C7" s="221"/>
      <c r="D7" s="221"/>
      <c r="E7" s="221"/>
      <c r="F7" s="221"/>
      <c r="G7" s="222"/>
      <c r="H7" s="221"/>
      <c r="I7" s="221"/>
      <c r="J7" s="221"/>
      <c r="K7" s="221"/>
      <c r="L7" s="222"/>
      <c r="M7" s="221"/>
      <c r="N7" s="221"/>
      <c r="O7" s="221"/>
      <c r="P7" s="221"/>
      <c r="Q7" s="219"/>
      <c r="R7" s="219"/>
      <c r="S7" s="219"/>
      <c r="T7" s="10"/>
      <c r="U7" s="10"/>
      <c r="V7" s="10"/>
    </row>
    <row r="8" spans="1:16" s="21" customFormat="1" ht="16.5" customHeight="1">
      <c r="A8" s="17">
        <v>22</v>
      </c>
      <c r="B8" s="34">
        <v>4</v>
      </c>
      <c r="C8" s="34">
        <v>7</v>
      </c>
      <c r="D8" s="33">
        <f>IF(ISBLANK(E8),"",SUM(E8:P8))</f>
        <v>277</v>
      </c>
      <c r="E8" s="34">
        <v>29</v>
      </c>
      <c r="F8" s="34">
        <v>2</v>
      </c>
      <c r="G8" s="33">
        <v>11</v>
      </c>
      <c r="H8" s="34">
        <v>23</v>
      </c>
      <c r="I8" s="34">
        <v>4</v>
      </c>
      <c r="J8" s="34" t="s">
        <v>284</v>
      </c>
      <c r="K8" s="34">
        <v>19</v>
      </c>
      <c r="L8" s="33">
        <v>9</v>
      </c>
      <c r="M8" s="34">
        <v>38</v>
      </c>
      <c r="N8" s="34">
        <v>23</v>
      </c>
      <c r="O8" s="34">
        <v>51</v>
      </c>
      <c r="P8" s="34">
        <v>68</v>
      </c>
    </row>
    <row r="9" spans="1:16" s="21" customFormat="1" ht="16.5" customHeight="1">
      <c r="A9" s="53">
        <v>23</v>
      </c>
      <c r="B9" s="33">
        <v>1</v>
      </c>
      <c r="C9" s="33">
        <v>15</v>
      </c>
      <c r="D9" s="33">
        <f>SUM(E9:P9)</f>
        <v>200</v>
      </c>
      <c r="E9" s="33">
        <v>35</v>
      </c>
      <c r="F9" s="33">
        <v>3</v>
      </c>
      <c r="G9" s="33">
        <v>8</v>
      </c>
      <c r="H9" s="33">
        <v>10</v>
      </c>
      <c r="I9" s="33">
        <v>1</v>
      </c>
      <c r="J9" s="33" t="s">
        <v>284</v>
      </c>
      <c r="K9" s="33">
        <v>15</v>
      </c>
      <c r="L9" s="33">
        <v>4</v>
      </c>
      <c r="M9" s="33">
        <v>30</v>
      </c>
      <c r="N9" s="33">
        <v>20</v>
      </c>
      <c r="O9" s="33">
        <v>23</v>
      </c>
      <c r="P9" s="34">
        <v>51</v>
      </c>
    </row>
    <row r="10" spans="1:16" s="21" customFormat="1" ht="16.5" customHeight="1">
      <c r="A10" s="54">
        <v>24</v>
      </c>
      <c r="B10" s="36">
        <v>3</v>
      </c>
      <c r="C10" s="36">
        <v>29</v>
      </c>
      <c r="D10" s="36">
        <v>166</v>
      </c>
      <c r="E10" s="36">
        <v>25</v>
      </c>
      <c r="F10" s="36">
        <v>2</v>
      </c>
      <c r="G10" s="36">
        <v>4</v>
      </c>
      <c r="H10" s="36">
        <v>14</v>
      </c>
      <c r="I10" s="36">
        <v>2</v>
      </c>
      <c r="J10" s="36" t="s">
        <v>284</v>
      </c>
      <c r="K10" s="36">
        <v>15</v>
      </c>
      <c r="L10" s="36">
        <v>3</v>
      </c>
      <c r="M10" s="36">
        <v>23</v>
      </c>
      <c r="N10" s="36">
        <v>10</v>
      </c>
      <c r="O10" s="36">
        <v>29</v>
      </c>
      <c r="P10" s="37">
        <v>39</v>
      </c>
    </row>
    <row r="11" ht="12.75" customHeight="1">
      <c r="A11" s="124" t="s">
        <v>13</v>
      </c>
    </row>
  </sheetData>
  <sheetProtection/>
  <mergeCells count="16">
    <mergeCell ref="D3:P3"/>
    <mergeCell ref="P5:P6"/>
    <mergeCell ref="B5:B6"/>
    <mergeCell ref="K5:K6"/>
    <mergeCell ref="L5:L6"/>
    <mergeCell ref="C5:C6"/>
    <mergeCell ref="D5:D6"/>
    <mergeCell ref="E5:E6"/>
    <mergeCell ref="F5:F6"/>
    <mergeCell ref="M5:M6"/>
    <mergeCell ref="N5:N6"/>
    <mergeCell ref="O5:O6"/>
    <mergeCell ref="G5:G6"/>
    <mergeCell ref="H5:H6"/>
    <mergeCell ref="I5:I6"/>
    <mergeCell ref="J5:J6"/>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2014-10-17T06:16:39Z</dcterms:created>
  <dcterms:modified xsi:type="dcterms:W3CDTF">2014-10-17T06:18:36Z</dcterms:modified>
  <cp:category/>
  <cp:version/>
  <cp:contentType/>
  <cp:contentStatus/>
</cp:coreProperties>
</file>