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20" windowWidth="15135" windowHeight="4380" tabRatio="856" activeTab="0"/>
  </bookViews>
  <sheets>
    <sheet name="目次" sheetId="1" r:id="rId1"/>
    <sheet name="2-1" sheetId="2" r:id="rId2"/>
    <sheet name="2-2" sheetId="3" r:id="rId3"/>
    <sheet name="2-3" sheetId="4" r:id="rId4"/>
    <sheet name="2-4" sheetId="5" r:id="rId5"/>
    <sheet name="2-5" sheetId="6" r:id="rId6"/>
    <sheet name="2-6" sheetId="7" r:id="rId7"/>
    <sheet name="2-7(1)" sheetId="8" r:id="rId8"/>
    <sheet name="2-7(2)" sheetId="9" r:id="rId9"/>
    <sheet name="2-8(1)" sheetId="10" r:id="rId10"/>
    <sheet name="2-8(2)" sheetId="11" r:id="rId11"/>
    <sheet name="2-8(3)" sheetId="12" r:id="rId12"/>
    <sheet name="2-9(1)" sheetId="13" r:id="rId13"/>
    <sheet name="2-9(2)" sheetId="14" r:id="rId14"/>
    <sheet name="2-10(1)" sheetId="15" r:id="rId15"/>
    <sheet name="2-10(2)" sheetId="16" r:id="rId16"/>
    <sheet name="2-11(1)" sheetId="17" r:id="rId17"/>
    <sheet name="2-11(2)" sheetId="18" r:id="rId18"/>
    <sheet name="2-12(1)" sheetId="19" r:id="rId19"/>
    <sheet name="2-12(2)" sheetId="20" r:id="rId20"/>
    <sheet name="2-13" sheetId="21" r:id="rId21"/>
    <sheet name="2-14" sheetId="22" r:id="rId22"/>
    <sheet name="2-15" sheetId="23" r:id="rId23"/>
    <sheet name="2-16" sheetId="24" r:id="rId24"/>
    <sheet name="2-17" sheetId="25" r:id="rId25"/>
    <sheet name="2-18" sheetId="26" r:id="rId26"/>
    <sheet name="2-19" sheetId="27" r:id="rId27"/>
    <sheet name="2-20" sheetId="28" r:id="rId28"/>
    <sheet name="2-21" sheetId="29" r:id="rId29"/>
    <sheet name="2-22" sheetId="30" r:id="rId30"/>
    <sheet name="2-23" sheetId="31" r:id="rId31"/>
    <sheet name="2-24" sheetId="32" r:id="rId32"/>
    <sheet name="2-25" sheetId="33" r:id="rId33"/>
    <sheet name="2-26" sheetId="34" r:id="rId34"/>
  </sheets>
  <externalReferences>
    <externalReference r:id="rId37"/>
    <externalReference r:id="rId38"/>
    <externalReference r:id="rId39"/>
  </externalReferences>
  <definedNames>
    <definedName name="A６５536800" localSheetId="14">#REF!</definedName>
    <definedName name="A６５536800" localSheetId="15">#REF!</definedName>
    <definedName name="A６５536800" localSheetId="16">#REF!</definedName>
    <definedName name="A６５536800" localSheetId="17">#REF!</definedName>
    <definedName name="A６５536800" localSheetId="18">#REF!</definedName>
    <definedName name="A６５536800" localSheetId="19">#REF!</definedName>
    <definedName name="A６５536800" localSheetId="12">#REF!</definedName>
    <definedName name="A６５536800" localSheetId="13">#REF!</definedName>
    <definedName name="A６５536800">#REF!</definedName>
    <definedName name="A６５800" localSheetId="14">#REF!</definedName>
    <definedName name="A６５800" localSheetId="15">#REF!</definedName>
    <definedName name="A６５800" localSheetId="16">#REF!</definedName>
    <definedName name="A６５800" localSheetId="17">#REF!</definedName>
    <definedName name="A６５800" localSheetId="18">#REF!</definedName>
    <definedName name="A６５800" localSheetId="19">#REF!</definedName>
    <definedName name="A６５800" localSheetId="12">#REF!</definedName>
    <definedName name="A６５800" localSheetId="13">#REF!</definedName>
    <definedName name="A６５800">#REF!</definedName>
    <definedName name="A６５９９９" localSheetId="14">#REF!</definedName>
    <definedName name="A６５９９９" localSheetId="15">#REF!</definedName>
    <definedName name="A６５９９９" localSheetId="16">#REF!</definedName>
    <definedName name="A６５９９９" localSheetId="17">#REF!</definedName>
    <definedName name="A６５９９９" localSheetId="18">#REF!</definedName>
    <definedName name="A６５９９９" localSheetId="19">#REF!</definedName>
    <definedName name="A６５９９９" localSheetId="12">#REF!</definedName>
    <definedName name="A６５９９９" localSheetId="13">#REF!</definedName>
    <definedName name="A６５９９９">#REF!</definedName>
    <definedName name="A66999" localSheetId="14">#REF!</definedName>
    <definedName name="A66999" localSheetId="15">#REF!</definedName>
    <definedName name="A66999" localSheetId="16">#REF!</definedName>
    <definedName name="A66999" localSheetId="17">#REF!</definedName>
    <definedName name="A66999" localSheetId="18">#REF!</definedName>
    <definedName name="A66999" localSheetId="19">#REF!</definedName>
    <definedName name="A66999" localSheetId="12">#REF!</definedName>
    <definedName name="A66999" localSheetId="13">#REF!</definedName>
    <definedName name="A66999">#REF!</definedName>
    <definedName name="A６９９９９" localSheetId="14">#REF!</definedName>
    <definedName name="A６９９９９" localSheetId="15">#REF!</definedName>
    <definedName name="A６９９９９" localSheetId="16">#REF!</definedName>
    <definedName name="A６９９９９" localSheetId="17">#REF!</definedName>
    <definedName name="A６９９９９" localSheetId="18">#REF!</definedName>
    <definedName name="A６９９９９" localSheetId="19">#REF!</definedName>
    <definedName name="A６９９９９" localSheetId="12">#REF!</definedName>
    <definedName name="A６９９９９" localSheetId="13">#REF!</definedName>
    <definedName name="A６９９９９">#REF!</definedName>
    <definedName name="A７００００" localSheetId="14">#REF!</definedName>
    <definedName name="A７００００" localSheetId="15">#REF!</definedName>
    <definedName name="A７００００" localSheetId="16">#REF!</definedName>
    <definedName name="A７００００" localSheetId="17">#REF!</definedName>
    <definedName name="A７００００" localSheetId="18">#REF!</definedName>
    <definedName name="A７００００" localSheetId="19">#REF!</definedName>
    <definedName name="A７００００" localSheetId="12">#REF!</definedName>
    <definedName name="A７００００" localSheetId="13">#REF!</definedName>
    <definedName name="A７００００">#REF!</definedName>
    <definedName name="A９００００" localSheetId="14">#REF!</definedName>
    <definedName name="A９００００" localSheetId="15">#REF!</definedName>
    <definedName name="A９００００" localSheetId="16">#REF!</definedName>
    <definedName name="A９００００" localSheetId="17">#REF!</definedName>
    <definedName name="A９００００" localSheetId="18">#REF!</definedName>
    <definedName name="A９００００" localSheetId="19">#REF!</definedName>
    <definedName name="A９００００" localSheetId="12">#REF!</definedName>
    <definedName name="A９００００" localSheetId="13">#REF!</definedName>
    <definedName name="A９００００">#REF!</definedName>
    <definedName name="KM1" localSheetId="14">'2-10(1)'!$A$3:$M$3</definedName>
    <definedName name="KM1" localSheetId="15">#REF!</definedName>
    <definedName name="KM1" localSheetId="16">#REF!</definedName>
    <definedName name="KM1" localSheetId="17">#REF!</definedName>
    <definedName name="KM1" localSheetId="18">#REF!</definedName>
    <definedName name="KM1" localSheetId="19">#REF!</definedName>
    <definedName name="KM1" localSheetId="20">#REF!</definedName>
    <definedName name="KM1" localSheetId="21">#REF!</definedName>
    <definedName name="KM1" localSheetId="22">#REF!</definedName>
    <definedName name="KM1" localSheetId="23">#REF!</definedName>
    <definedName name="KM1" localSheetId="24">#REF!</definedName>
    <definedName name="KM1" localSheetId="25">#REF!</definedName>
    <definedName name="KM1" localSheetId="26">'2-19'!$A$1:$L$1</definedName>
    <definedName name="KM1" localSheetId="27">'2-19'!$A$1:$L$1</definedName>
    <definedName name="KM1" localSheetId="28">'2-19'!$A$1:$L$1</definedName>
    <definedName name="KM1" localSheetId="29">'2-19'!$A$1:$L$1</definedName>
    <definedName name="KM1" localSheetId="30">#REF!</definedName>
    <definedName name="KM1" localSheetId="31">#REF!</definedName>
    <definedName name="KM1" localSheetId="32">#REF!</definedName>
    <definedName name="KM1" localSheetId="33">#REF!</definedName>
    <definedName name="KM1" localSheetId="12">#REF!</definedName>
    <definedName name="KM1" localSheetId="13">#REF!</definedName>
    <definedName name="KM1">#REF!</definedName>
    <definedName name="_xlnm.Print_Area" localSheetId="18">'2-12(1)'!$A$1:$L$11</definedName>
    <definedName name="_xlnm.Print_Area" localSheetId="21">'2-14'!$A$1:$E$73</definedName>
    <definedName name="_xlnm.Print_Area" localSheetId="22">'2-15'!$A$1:$E$64</definedName>
    <definedName name="_xlnm.Print_Titles" localSheetId="20">'2-13'!$4:$5</definedName>
  </definedNames>
  <calcPr fullCalcOnLoad="1"/>
</workbook>
</file>

<file path=xl/sharedStrings.xml><?xml version="1.0" encoding="utf-8"?>
<sst xmlns="http://schemas.openxmlformats.org/spreadsheetml/2006/main" count="1453" uniqueCount="728">
  <si>
    <t>区分</t>
  </si>
  <si>
    <t>公債費</t>
  </si>
  <si>
    <t>合　計</t>
  </si>
  <si>
    <t>年度</t>
  </si>
  <si>
    <t>-</t>
  </si>
  <si>
    <t>（単位：百万円）</t>
  </si>
  <si>
    <t>　　　政策経営部財政課</t>
  </si>
  <si>
    <t>-</t>
  </si>
  <si>
    <t>＜目的別歳出＞</t>
  </si>
  <si>
    <t>諸支出金</t>
  </si>
  <si>
    <t>議会費</t>
  </si>
  <si>
    <t>総務費</t>
  </si>
  <si>
    <t>民生費</t>
  </si>
  <si>
    <t>衛生費</t>
  </si>
  <si>
    <t>労働費</t>
  </si>
  <si>
    <t>商工費</t>
  </si>
  <si>
    <t>土木費</t>
  </si>
  <si>
    <t>消防費</t>
  </si>
  <si>
    <t>教育費</t>
  </si>
  <si>
    <t xml:space="preserve">     （単位：百万円）</t>
  </si>
  <si>
    <t>農林
水産費</t>
  </si>
  <si>
    <t>災害
復旧費</t>
  </si>
  <si>
    <t>＜歳入＞</t>
  </si>
  <si>
    <t>地　方
譲与税等</t>
  </si>
  <si>
    <t>財政調整
交 付 金</t>
  </si>
  <si>
    <t>一　般
財源計</t>
  </si>
  <si>
    <t>分担金
負担金</t>
  </si>
  <si>
    <t>国 庫
支出金</t>
  </si>
  <si>
    <t>都
支出金</t>
  </si>
  <si>
    <t>諸収入
及　び
寄付金</t>
  </si>
  <si>
    <t>特別区税</t>
  </si>
  <si>
    <t>使用料</t>
  </si>
  <si>
    <t>手数料</t>
  </si>
  <si>
    <t>財産収入</t>
  </si>
  <si>
    <t>繰入金</t>
  </si>
  <si>
    <t>繰越金</t>
  </si>
  <si>
    <t>地方債</t>
  </si>
  <si>
    <t>合　計</t>
  </si>
  <si>
    <t>＜足立区＞</t>
  </si>
  <si>
    <t>翌年度へ
繰越すべき
財源</t>
  </si>
  <si>
    <t>実質収支</t>
  </si>
  <si>
    <t>公債費
比　率</t>
  </si>
  <si>
    <t>地方債
現在高</t>
  </si>
  <si>
    <t>積立金
現在高</t>
  </si>
  <si>
    <t>財政調整
基　　金</t>
  </si>
  <si>
    <t>減　債
基　金</t>
  </si>
  <si>
    <t>その他
基　金</t>
  </si>
  <si>
    <t>年度</t>
  </si>
  <si>
    <t>増減率</t>
  </si>
  <si>
    <t>Ａ</t>
  </si>
  <si>
    <t>Ｂ</t>
  </si>
  <si>
    <t>Ｃ＝Ａ-Ｂ</t>
  </si>
  <si>
    <t>Ｄ</t>
  </si>
  <si>
    <t>Ｅ＝Ｃ-Ｄ</t>
  </si>
  <si>
    <t>△0.6%</t>
  </si>
  <si>
    <t>△0.1%</t>
  </si>
  <si>
    <t>△12.8%</t>
  </si>
  <si>
    <t>△21.5%</t>
  </si>
  <si>
    <t>△7.5%</t>
  </si>
  <si>
    <t>△9.7%</t>
  </si>
  <si>
    <t>資料：特別区決算状況(東京都区政課)</t>
  </si>
  <si>
    <t xml:space="preserve">      政策経営部財政課</t>
  </si>
  <si>
    <t>　　　</t>
  </si>
  <si>
    <t xml:space="preserve">        </t>
  </si>
  <si>
    <t>＜23区＞</t>
  </si>
  <si>
    <t>区名</t>
  </si>
  <si>
    <t>足　立</t>
  </si>
  <si>
    <t>千代田</t>
  </si>
  <si>
    <t>中　央</t>
  </si>
  <si>
    <t>港</t>
  </si>
  <si>
    <t>新　宿</t>
  </si>
  <si>
    <t>文　京</t>
  </si>
  <si>
    <t>台　東</t>
  </si>
  <si>
    <t>墨　田</t>
  </si>
  <si>
    <t>江　東</t>
  </si>
  <si>
    <t>品　川</t>
  </si>
  <si>
    <t>目　黒</t>
  </si>
  <si>
    <t>大　田</t>
  </si>
  <si>
    <t>世田谷</t>
  </si>
  <si>
    <t>渋　谷</t>
  </si>
  <si>
    <t>中　野</t>
  </si>
  <si>
    <t>杉　並</t>
  </si>
  <si>
    <t>豊　島</t>
  </si>
  <si>
    <t>北</t>
  </si>
  <si>
    <t>荒　川</t>
  </si>
  <si>
    <t>板　橋</t>
  </si>
  <si>
    <t>練　馬</t>
  </si>
  <si>
    <t>葛　飾</t>
  </si>
  <si>
    <t>江戸川</t>
  </si>
  <si>
    <t>特別区計</t>
  </si>
  <si>
    <t>(単位：百万円)</t>
  </si>
  <si>
    <t xml:space="preserve"> 　   政策経営部財政課</t>
  </si>
  <si>
    <t>歳入総額</t>
  </si>
  <si>
    <t>歳出総額</t>
  </si>
  <si>
    <t>形式収支</t>
  </si>
  <si>
    <t>6．後期高齢者医療特別会計予算額</t>
  </si>
  <si>
    <t>＜歳出＞</t>
  </si>
  <si>
    <t>区分</t>
  </si>
  <si>
    <t>当初予算額</t>
  </si>
  <si>
    <t>補正予算額</t>
  </si>
  <si>
    <t>最終予算額</t>
  </si>
  <si>
    <t>科目(款)</t>
  </si>
  <si>
    <t>総額</t>
  </si>
  <si>
    <t>後期高齢者医療保険料</t>
  </si>
  <si>
    <t>使用料及び手数料</t>
  </si>
  <si>
    <t>-</t>
  </si>
  <si>
    <t>保険給付費</t>
  </si>
  <si>
    <t>広域連合支出金</t>
  </si>
  <si>
    <t>分担金及び負担金</t>
  </si>
  <si>
    <t>繰入金</t>
  </si>
  <si>
    <t>保健事業費</t>
  </si>
  <si>
    <t>繰越金</t>
  </si>
  <si>
    <t>諸支出金</t>
  </si>
  <si>
    <t>諸収入</t>
  </si>
  <si>
    <t>予備費</t>
  </si>
  <si>
    <t>-</t>
  </si>
  <si>
    <t>資料：政策経営部財政課</t>
  </si>
  <si>
    <t>(単位：千円)</t>
  </si>
  <si>
    <t>介護保険料</t>
  </si>
  <si>
    <t>国庫支出金</t>
  </si>
  <si>
    <t>基金積立金</t>
  </si>
  <si>
    <t>都支出金</t>
  </si>
  <si>
    <t>地域支援事業費</t>
  </si>
  <si>
    <t>支払基金交付金</t>
  </si>
  <si>
    <t>繰越金</t>
  </si>
  <si>
    <t>(単位：千円)</t>
  </si>
  <si>
    <t>5．介護保険特別会計予算額</t>
  </si>
  <si>
    <t>区分</t>
  </si>
  <si>
    <t>-</t>
  </si>
  <si>
    <t>国民健康保険料</t>
  </si>
  <si>
    <t>総　　務　　費</t>
  </si>
  <si>
    <t>一部負担金</t>
  </si>
  <si>
    <t>後期高齢者支援金等</t>
  </si>
  <si>
    <t>前期高齢者納付金等</t>
  </si>
  <si>
    <t>療養給付費等交付金</t>
  </si>
  <si>
    <t>老人保健拠出金</t>
  </si>
  <si>
    <t>前期高齢者交付金</t>
  </si>
  <si>
    <t>介護納付金</t>
  </si>
  <si>
    <t>共同事業拠出金</t>
  </si>
  <si>
    <t>共同事業交付金</t>
  </si>
  <si>
    <t>保健事業費</t>
  </si>
  <si>
    <t>諸　支　出　金</t>
  </si>
  <si>
    <t>予　　備　　費</t>
  </si>
  <si>
    <t>諸収入</t>
  </si>
  <si>
    <t>(単位：千円)</t>
  </si>
  <si>
    <t>4．国民健康保険特別会計予算額</t>
  </si>
  <si>
    <t>区分</t>
  </si>
  <si>
    <t>科目(款)</t>
  </si>
  <si>
    <t>-</t>
  </si>
  <si>
    <t>地方譲与税</t>
  </si>
  <si>
    <t>利子割交付金</t>
  </si>
  <si>
    <t>配当割交付金</t>
  </si>
  <si>
    <t>産業経済費</t>
  </si>
  <si>
    <t>株式等譲渡所得割交付金</t>
  </si>
  <si>
    <t>環境衛生費</t>
  </si>
  <si>
    <t>地方消費税交付金</t>
  </si>
  <si>
    <t>ゴルフ場利用税交付金</t>
  </si>
  <si>
    <t>自動車取得税交付金</t>
  </si>
  <si>
    <t>地方特例交付金</t>
  </si>
  <si>
    <t>交通安全対策特別交付金</t>
  </si>
  <si>
    <t>予備費</t>
  </si>
  <si>
    <t>特別区交付金</t>
  </si>
  <si>
    <t>分担金及び負担金</t>
  </si>
  <si>
    <t>寄付金</t>
  </si>
  <si>
    <t>特別区債</t>
  </si>
  <si>
    <t>(注)当初予算額には同時補正予算額を含む。</t>
  </si>
  <si>
    <t>3．一般会計予算額</t>
  </si>
  <si>
    <t>区分</t>
  </si>
  <si>
    <t>科目(款)</t>
  </si>
  <si>
    <t>(単位：千円)</t>
  </si>
  <si>
    <t>介護保険特別会計</t>
  </si>
  <si>
    <t>後期高齢者医療特別会計</t>
  </si>
  <si>
    <t>指数</t>
  </si>
  <si>
    <t>指数</t>
  </si>
  <si>
    <t>住民一人</t>
  </si>
  <si>
    <t>住民一人当り</t>
  </si>
  <si>
    <t>財政調整</t>
  </si>
  <si>
    <t>一般財源</t>
  </si>
  <si>
    <t>当初－最終</t>
  </si>
  <si>
    <t>当り予算額</t>
  </si>
  <si>
    <t>収　入　額</t>
  </si>
  <si>
    <t>区税負担額</t>
  </si>
  <si>
    <t>交　付　金</t>
  </si>
  <si>
    <t>比　　　率</t>
  </si>
  <si>
    <t>増　減　率</t>
  </si>
  <si>
    <t>　　　　　(円)</t>
  </si>
  <si>
    <t>　　　(百万円)</t>
  </si>
  <si>
    <t>(百万円)</t>
  </si>
  <si>
    <t xml:space="preserve"> 　　　　(％)</t>
  </si>
  <si>
    <t>　    　　(％)</t>
  </si>
  <si>
    <t>足　　　立</t>
  </si>
  <si>
    <t>千　代　田</t>
  </si>
  <si>
    <t>中　　　央</t>
  </si>
  <si>
    <t>新　　　宿</t>
  </si>
  <si>
    <t>文　　　京</t>
  </si>
  <si>
    <t>台　　　東</t>
  </si>
  <si>
    <t>墨　　　田</t>
  </si>
  <si>
    <t>江　　　東</t>
  </si>
  <si>
    <t>品　　　川</t>
  </si>
  <si>
    <t>目　　　黒</t>
  </si>
  <si>
    <t>大　　　田</t>
  </si>
  <si>
    <t>世　田　谷</t>
  </si>
  <si>
    <t>渋　　　谷</t>
  </si>
  <si>
    <t>中　　　野</t>
  </si>
  <si>
    <t>杉　　　並</t>
  </si>
  <si>
    <t>豊　　　島</t>
  </si>
  <si>
    <t>荒　　　川</t>
  </si>
  <si>
    <t>板　　　橋</t>
  </si>
  <si>
    <t>練　　　馬</t>
  </si>
  <si>
    <t>葛　　　飾</t>
  </si>
  <si>
    <t>江　戸　川</t>
  </si>
  <si>
    <t>特 別 区 計</t>
  </si>
  <si>
    <t>(平成24年度)</t>
  </si>
  <si>
    <t>-</t>
  </si>
  <si>
    <t>(平成23年度)</t>
  </si>
  <si>
    <t>資料：平成23年度特別区決算状況(東京都区政課)</t>
  </si>
  <si>
    <t>　(注)平成24年度は速報値である｡</t>
  </si>
  <si>
    <t>(注)平成24年度は速報値である。</t>
  </si>
  <si>
    <t>-</t>
  </si>
  <si>
    <t>資料：2013特別区当初予算状況(東京都区政課)</t>
  </si>
  <si>
    <t>2．会計別最終予算額</t>
  </si>
  <si>
    <t xml:space="preserve"> 区分</t>
  </si>
  <si>
    <t>一　般　会　計</t>
  </si>
  <si>
    <t>国民健康保険特別会計</t>
  </si>
  <si>
    <t>(単位：千円）</t>
  </si>
  <si>
    <t>２　財政・税務</t>
  </si>
  <si>
    <t>※財政数値の増減率等については原則として各表内数値により計算している。</t>
  </si>
  <si>
    <t>1．一般会計予算額(23区別)</t>
  </si>
  <si>
    <t>(平成24年度最終予算及び25年度当初予算)</t>
  </si>
  <si>
    <t>区分</t>
  </si>
  <si>
    <t>平成24年度</t>
  </si>
  <si>
    <t>平成25年度</t>
  </si>
  <si>
    <t>区名　　　　</t>
  </si>
  <si>
    <t>(百万円)</t>
  </si>
  <si>
    <t>(注)住民一人当り予算額及び特別区税負担額は平成25年4月1日現在の人口による。</t>
  </si>
  <si>
    <t>　(注)平成24年度は速報値である｡</t>
  </si>
  <si>
    <t>＜性質別歳出＞</t>
  </si>
  <si>
    <t>義務的
経費計</t>
  </si>
  <si>
    <t>維　持
補修費</t>
  </si>
  <si>
    <t>投資･
出資金</t>
  </si>
  <si>
    <t>人件費</t>
  </si>
  <si>
    <t>扶助費</t>
  </si>
  <si>
    <t>物件費</t>
  </si>
  <si>
    <t>補助費等</t>
  </si>
  <si>
    <t>積立金</t>
  </si>
  <si>
    <t>貸付金</t>
  </si>
  <si>
    <t>繰出金</t>
  </si>
  <si>
    <t>償還額</t>
  </si>
  <si>
    <t>資料：特別区決算状況(東京都区政課）</t>
  </si>
  <si>
    <t>(注)平成24年度は速報値である。</t>
  </si>
  <si>
    <t>(注2)平成25年度は当初予算額(同時補正含む)である。</t>
  </si>
  <si>
    <t xml:space="preserve">(注1)指数は平成23年度が100である。　　　　　     </t>
  </si>
  <si>
    <t>実質収支</t>
  </si>
  <si>
    <t>地方債
現在高</t>
  </si>
  <si>
    <t>積立金
現在高</t>
  </si>
  <si>
    <t>財政調整
基　　金</t>
  </si>
  <si>
    <t>減　債
基　金</t>
  </si>
  <si>
    <t>その他
基　金</t>
  </si>
  <si>
    <t>共同事業
交付金</t>
  </si>
  <si>
    <t>他会計
繰入金</t>
  </si>
  <si>
    <t>その他
の収入</t>
  </si>
  <si>
    <t>(参　考)
歳出合計</t>
  </si>
  <si>
    <t>歳入歳出
差 引 額</t>
  </si>
  <si>
    <t>うち退職
被保険者分</t>
  </si>
  <si>
    <t>歳入合計</t>
  </si>
  <si>
    <t>保険料
収　入</t>
  </si>
  <si>
    <t>国　　庫
支 出 金</t>
  </si>
  <si>
    <t>療　　養
給付費等
交 付 金</t>
  </si>
  <si>
    <t>(注)平成24年度は速報値である。</t>
  </si>
  <si>
    <t>歳出合計</t>
  </si>
  <si>
    <t>前　年　度</t>
  </si>
  <si>
    <t>その他の
支　　出</t>
  </si>
  <si>
    <t>総　務　費</t>
  </si>
  <si>
    <t>繰　出　金</t>
  </si>
  <si>
    <t>繰　　　上</t>
  </si>
  <si>
    <t>充　用　金</t>
  </si>
  <si>
    <t>-</t>
  </si>
  <si>
    <t>(注)平成24年度は速報値である。</t>
  </si>
  <si>
    <t>後期高
齢者支
援金等</t>
  </si>
  <si>
    <t>介　護
納付金</t>
  </si>
  <si>
    <t>共同事業
拠 出 金</t>
  </si>
  <si>
    <t>保　健
事業費</t>
  </si>
  <si>
    <t>療養諸費</t>
  </si>
  <si>
    <t>その他</t>
  </si>
  <si>
    <t>審査支払</t>
  </si>
  <si>
    <t>等</t>
  </si>
  <si>
    <t>給付費</t>
  </si>
  <si>
    <t>手 数 料</t>
  </si>
  <si>
    <t>保　険
給付費</t>
  </si>
  <si>
    <t>老  人
保  健
拠出金</t>
  </si>
  <si>
    <t>保険料</t>
  </si>
  <si>
    <t>国　庫
支出金</t>
  </si>
  <si>
    <t>支　払
基　金
交付金</t>
  </si>
  <si>
    <t>他会計
繰入金</t>
  </si>
  <si>
    <t>基　金
繰入金</t>
  </si>
  <si>
    <t>その他
の収入</t>
  </si>
  <si>
    <t>(参　考)
歳出合計</t>
  </si>
  <si>
    <t>歳入歳出
差 引 額</t>
  </si>
  <si>
    <t>地域支援
事業費</t>
  </si>
  <si>
    <t>保　健
福　祉
事業費</t>
  </si>
  <si>
    <t>基　金
積立金</t>
  </si>
  <si>
    <t>前年度
繰　上
充用金</t>
  </si>
  <si>
    <t>その他
の支出</t>
  </si>
  <si>
    <t>(単位：百万円)</t>
  </si>
  <si>
    <t>財政安定
化 基 金
拠 出 金</t>
  </si>
  <si>
    <t>保険料
収　入</t>
  </si>
  <si>
    <t>その他の
収　　入</t>
  </si>
  <si>
    <t>(参　考)
歳出合計</t>
  </si>
  <si>
    <t>歳入歳出
差 引 額</t>
  </si>
  <si>
    <t>うち特別徴収</t>
  </si>
  <si>
    <t>繰入金</t>
  </si>
  <si>
    <t>一般会計</t>
  </si>
  <si>
    <t>保険料</t>
  </si>
  <si>
    <t>医療費</t>
  </si>
  <si>
    <t>審査手数</t>
  </si>
  <si>
    <t>交付金</t>
  </si>
  <si>
    <t>料交付金</t>
  </si>
  <si>
    <t>支払基金
交付金</t>
  </si>
  <si>
    <t>都
支出金</t>
  </si>
  <si>
    <t>その他の
収　　入</t>
  </si>
  <si>
    <t>歳入歳出
差引額</t>
  </si>
  <si>
    <t>(注)老人保健医療特別会計は平成22年度で廃止である。</t>
  </si>
  <si>
    <t>医療諸費</t>
  </si>
  <si>
    <t>老人保健</t>
  </si>
  <si>
    <t>老人訪問</t>
  </si>
  <si>
    <t>給付費</t>
  </si>
  <si>
    <t>療養費</t>
  </si>
  <si>
    <t>施設療養費</t>
  </si>
  <si>
    <t>看護療養費</t>
  </si>
  <si>
    <t>＜歳　入＞</t>
  </si>
  <si>
    <t>予　算　現　額</t>
  </si>
  <si>
    <t>決　　算　　額</t>
  </si>
  <si>
    <t>予算現額に対する</t>
  </si>
  <si>
    <t>年度･科目</t>
  </si>
  <si>
    <t>(円)</t>
  </si>
  <si>
    <t>　</t>
  </si>
  <si>
    <t>特　別　区　税</t>
  </si>
  <si>
    <t/>
  </si>
  <si>
    <t>特 別 区 民 税</t>
  </si>
  <si>
    <t>軽 自 動 車 税</t>
  </si>
  <si>
    <t>特別区たばこ税</t>
  </si>
  <si>
    <t>地  方  譲  与  税</t>
  </si>
  <si>
    <t>地方揮発油譲与税</t>
  </si>
  <si>
    <t>自動車重量譲与税</t>
  </si>
  <si>
    <t>地方道路譲与税</t>
  </si>
  <si>
    <t>利  子　割　交　付　金</t>
  </si>
  <si>
    <t>配　当　割　交　付　金</t>
  </si>
  <si>
    <t>地 方 消 費 税 交 付 金</t>
  </si>
  <si>
    <t>自 動 車 取 得 税 交 付 金</t>
  </si>
  <si>
    <t>地  方  特  例  交  付  金</t>
  </si>
  <si>
    <t>特  別  区  交  付  金</t>
  </si>
  <si>
    <t>特別区財政調整交付金</t>
  </si>
  <si>
    <t>分 担 金 及 び 負 担 金</t>
  </si>
  <si>
    <t>負　　担　　金</t>
  </si>
  <si>
    <t>使 用 料 及 び 手 数 料</t>
  </si>
  <si>
    <t>使　　用　　料</t>
  </si>
  <si>
    <t>手　　数　　料</t>
  </si>
  <si>
    <t>国  庫  支  出  金</t>
  </si>
  <si>
    <t>国 庫 負 担 金</t>
  </si>
  <si>
    <t>国 庫 補 助 金</t>
  </si>
  <si>
    <t>国 庫 委 託 金</t>
  </si>
  <si>
    <t>都  支  出  金</t>
  </si>
  <si>
    <t>都　負　担　金</t>
  </si>
  <si>
    <t>都　補　助　金</t>
  </si>
  <si>
    <t>都　委　託　金</t>
  </si>
  <si>
    <t>財　 産　 収 　入</t>
  </si>
  <si>
    <t>財産運用収入</t>
  </si>
  <si>
    <t>財産売払収入</t>
  </si>
  <si>
    <t>寄　　     付　     　金</t>
  </si>
  <si>
    <t>寄　　付　　金</t>
  </si>
  <si>
    <t>繰　     　入     　　金</t>
  </si>
  <si>
    <t>基 金 繰 入 金</t>
  </si>
  <si>
    <t>特別会計繰入金</t>
  </si>
  <si>
    <t>繰　     　越　  　   金</t>
  </si>
  <si>
    <t>繰　　越　　金</t>
  </si>
  <si>
    <t>諸　     　収     　　入</t>
  </si>
  <si>
    <t>延滞金、加算金及び過料</t>
  </si>
  <si>
    <t>特別区預金利子</t>
  </si>
  <si>
    <t>貸付金元利収入</t>
  </si>
  <si>
    <t>受託事業収入</t>
  </si>
  <si>
    <t>雑　　　　　入</t>
  </si>
  <si>
    <t>特　    別　    区    　債</t>
  </si>
  <si>
    <t>民生債</t>
  </si>
  <si>
    <t>土　　木　　債</t>
  </si>
  <si>
    <t>教　　育　　債</t>
  </si>
  <si>
    <t>災害援護債</t>
  </si>
  <si>
    <t>＜歳　出＞</t>
  </si>
  <si>
    <t>区分</t>
  </si>
  <si>
    <t>決算額の比率 (%)</t>
  </si>
  <si>
    <t>議　　    会    　　費</t>
  </si>
  <si>
    <t>議　　会　　費</t>
  </si>
  <si>
    <t>総　　    務    　　費</t>
  </si>
  <si>
    <t>総 務 管 理 費</t>
  </si>
  <si>
    <t>徴　　税　　費</t>
  </si>
  <si>
    <t>区　　民　　費</t>
  </si>
  <si>
    <t>戸籍及び住民基本台帳費</t>
  </si>
  <si>
    <t>選挙費</t>
  </si>
  <si>
    <t>統計調査費</t>
  </si>
  <si>
    <t>監査委員費</t>
  </si>
  <si>
    <t>民　　    生　    　費</t>
  </si>
  <si>
    <t>社 会 福 祉 費</t>
  </si>
  <si>
    <t>児 童 福 祉 費</t>
  </si>
  <si>
    <t>生 活 保 護 費</t>
  </si>
  <si>
    <t>国 民 年 金 費</t>
  </si>
  <si>
    <t>産   業   経   済   費</t>
  </si>
  <si>
    <t>産 業 経 済 費</t>
  </si>
  <si>
    <t>農　　業　　費</t>
  </si>
  <si>
    <t>環   境   衛   生   費</t>
  </si>
  <si>
    <t>環　　境　　費</t>
  </si>
  <si>
    <t>衛　　生　　費</t>
  </si>
  <si>
    <t>清　　掃　　費</t>
  </si>
  <si>
    <t>土　　    木　　    費</t>
  </si>
  <si>
    <t>土 木 管 理 費</t>
  </si>
  <si>
    <t>道 路 橋 梁 費</t>
  </si>
  <si>
    <t>河　　川　　費</t>
  </si>
  <si>
    <t>都 市 計 画 費</t>
  </si>
  <si>
    <t>教　　    育　    　費</t>
  </si>
  <si>
    <t>教 育 総 務 費</t>
  </si>
  <si>
    <t>小　学　校　費</t>
  </si>
  <si>
    <t>中　学　校　費</t>
  </si>
  <si>
    <t>校 外 施 設 費</t>
  </si>
  <si>
    <t>幼　稚　園　費</t>
  </si>
  <si>
    <t>社 会 教 育 費</t>
  </si>
  <si>
    <t>社 会 体 育 費</t>
  </si>
  <si>
    <t>公　　    債　　    費</t>
  </si>
  <si>
    <t>公　　債　　費</t>
  </si>
  <si>
    <t>諸　   支  　 出  　 金</t>
  </si>
  <si>
    <t>特別会計繰出金</t>
  </si>
  <si>
    <t>予　　    備　    　費</t>
  </si>
  <si>
    <t>資料：会計管理室</t>
  </si>
  <si>
    <t>13．一般会計決算額</t>
  </si>
  <si>
    <t>区分</t>
  </si>
  <si>
    <t>決算額の比率 (%)</t>
  </si>
  <si>
    <t>一 部 負 担 金</t>
  </si>
  <si>
    <t>国 庫 支 出 金</t>
  </si>
  <si>
    <t>前期高齢者交付金</t>
  </si>
  <si>
    <t>都　支　出　金</t>
  </si>
  <si>
    <t>繰　　入　　金</t>
  </si>
  <si>
    <t>他会計繰入金</t>
  </si>
  <si>
    <t>諸　　収　　入</t>
  </si>
  <si>
    <t>預　金　利　子</t>
  </si>
  <si>
    <t>＜歳　出＞</t>
  </si>
  <si>
    <t>徴　　収　　費</t>
  </si>
  <si>
    <t>保 険 給 付 費</t>
  </si>
  <si>
    <t>療　養　諸　費</t>
  </si>
  <si>
    <t>高 額 療 養 費</t>
  </si>
  <si>
    <t>移　　送　　費</t>
  </si>
  <si>
    <t>出産育児諸費</t>
  </si>
  <si>
    <t>葬　　祭　　費</t>
  </si>
  <si>
    <t>結核・精神医療給付金</t>
  </si>
  <si>
    <t>後期高齢者支援金等</t>
  </si>
  <si>
    <t>前期高齢者納付金等</t>
  </si>
  <si>
    <t>介 護 納 付 金</t>
  </si>
  <si>
    <t>保 健 事 業 費</t>
  </si>
  <si>
    <t>特定健康診査等事業費</t>
  </si>
  <si>
    <t>償還金及び還付金</t>
  </si>
  <si>
    <t>繰　　出　　金</t>
  </si>
  <si>
    <t>14．国民健康保険特別会計決算額</t>
  </si>
  <si>
    <t>区分</t>
  </si>
  <si>
    <t>決算額の比率 (%)</t>
  </si>
  <si>
    <t>介 護 保 険 料</t>
  </si>
  <si>
    <t>財 産 収 入</t>
  </si>
  <si>
    <t>一般会計繰入金</t>
  </si>
  <si>
    <t>基金繰入金</t>
  </si>
  <si>
    <t>介 護 認 定 費</t>
  </si>
  <si>
    <t>介護サービス諸費</t>
  </si>
  <si>
    <t>介護予防サービス諸費</t>
  </si>
  <si>
    <t>高額サービス費</t>
  </si>
  <si>
    <t>高額医療合算介護サービス費</t>
  </si>
  <si>
    <t>特定入所者介護サービス費</t>
  </si>
  <si>
    <t>基 金 積 立 金</t>
  </si>
  <si>
    <t>地域支援事業費</t>
  </si>
  <si>
    <t>介護予防事業費</t>
  </si>
  <si>
    <t>包括的支援事業・任意事業費</t>
  </si>
  <si>
    <t>償還金及び還付加算金</t>
  </si>
  <si>
    <t>15．介護保険特別会計決算額</t>
  </si>
  <si>
    <t>財政安定化基金支出金</t>
  </si>
  <si>
    <t>＜歳　出＞</t>
  </si>
  <si>
    <t>16．後期高齢者医療特別会計決算額</t>
  </si>
  <si>
    <t>決算額の比率 (%)</t>
  </si>
  <si>
    <t>後期高齢者医療保険料</t>
  </si>
  <si>
    <t>広域連合支出金</t>
  </si>
  <si>
    <t>広域連合補助金</t>
  </si>
  <si>
    <t>雑入</t>
  </si>
  <si>
    <t>延滞金及び過料</t>
  </si>
  <si>
    <t>＜歳　出＞</t>
  </si>
  <si>
    <t>区分</t>
  </si>
  <si>
    <t>決算額の比率 (%)</t>
  </si>
  <si>
    <t>総　　　　務　　　　費</t>
  </si>
  <si>
    <t>徴    収   費</t>
  </si>
  <si>
    <t>保　　険　　給　　付　　費</t>
  </si>
  <si>
    <t>葬   祭   費</t>
  </si>
  <si>
    <t>広域連合負担金</t>
  </si>
  <si>
    <t>保　　健　　事　　業　　費</t>
  </si>
  <si>
    <t>健康保持増進事業費</t>
  </si>
  <si>
    <t>予　備　費</t>
  </si>
  <si>
    <t>資料：会計管理室</t>
  </si>
  <si>
    <t>　　(注)平成22年度で廃止。</t>
  </si>
  <si>
    <t>17．老人保健医療特別会計決算額</t>
  </si>
  <si>
    <t xml:space="preserve"> 区分</t>
  </si>
  <si>
    <t>不納欠損額</t>
  </si>
  <si>
    <t>収入率(％)</t>
  </si>
  <si>
    <t>還付未済額</t>
  </si>
  <si>
    <t>特別区民税</t>
  </si>
  <si>
    <t>軽自動車税</t>
  </si>
  <si>
    <t>資料：区民部課税課</t>
  </si>
  <si>
    <t>(単位：円)</t>
  </si>
  <si>
    <t>18．特別区税調定額及び収入状況</t>
  </si>
  <si>
    <t>年度</t>
  </si>
  <si>
    <t>(注)滞納繰越分を含む。</t>
  </si>
  <si>
    <t>19．特別区民税納税義務者数及び調定額</t>
  </si>
  <si>
    <t>総　　　数</t>
  </si>
  <si>
    <t>普　通　徴　収</t>
  </si>
  <si>
    <t>特　別　徴　収</t>
  </si>
  <si>
    <t>納税義務者数</t>
  </si>
  <si>
    <t>調定額 (千円)</t>
  </si>
  <si>
    <t>22</t>
  </si>
  <si>
    <t>23</t>
  </si>
  <si>
    <t>24</t>
  </si>
  <si>
    <t>　　(注)数値は各年度の決算数値(翌年5月31日現在)である。</t>
  </si>
  <si>
    <t>所　得　割　額 　(千円)</t>
  </si>
  <si>
    <t xml:space="preserve"> 一人当り区民税所得割額
　　　　　　　　　(円)</t>
  </si>
  <si>
    <t>総　　　額</t>
  </si>
  <si>
    <t>20．特別区民税(現年度分)課税標準額段階別納税義務者数及び所得割額</t>
  </si>
  <si>
    <t>(平成24年7.1現在)</t>
  </si>
  <si>
    <t>課税標準額</t>
  </si>
  <si>
    <t xml:space="preserve">        １０万円以下</t>
  </si>
  <si>
    <t>～　１００万円以下</t>
  </si>
  <si>
    <t>～　２００万円以下</t>
  </si>
  <si>
    <t>～　３００万円以下</t>
  </si>
  <si>
    <t>～　４００万円以下</t>
  </si>
  <si>
    <t>～　５５０万円以下</t>
  </si>
  <si>
    <t>～　７００万円以下</t>
  </si>
  <si>
    <t>～１０００万円以下</t>
  </si>
  <si>
    <t>～１０００万円超　</t>
  </si>
  <si>
    <t>(注1)所得割額は譲渡所得分を含まない金額である。　　　　　　　　　　　　　</t>
  </si>
  <si>
    <t>(注2)納税義務者数は所得割を納める者(均等割のみの者は含まない)の数である。</t>
  </si>
  <si>
    <t>総 所 得 金 額</t>
  </si>
  <si>
    <t>合計所得金額</t>
  </si>
  <si>
    <t>(千円)</t>
  </si>
  <si>
    <t>合    計</t>
  </si>
  <si>
    <t>～   4 0 0 万 円 以 下</t>
  </si>
  <si>
    <t>～   5 0 0 万 円 以 下</t>
  </si>
  <si>
    <t>～   6 0 0 万 円 以 下</t>
  </si>
  <si>
    <t>～   7 0 0 万 円 以 下</t>
  </si>
  <si>
    <t>～   8 0 0 万 円 以 下</t>
  </si>
  <si>
    <t>～   9 0 0 万 円 以 下</t>
  </si>
  <si>
    <t>～ 1 0 0 0 万 円 以 下</t>
  </si>
  <si>
    <t>～ 1 1 0 0 万 円 以 下</t>
  </si>
  <si>
    <t>～ 1 2 0 0 万 円 以 下</t>
  </si>
  <si>
    <t>～ 1 3 0 0 万 円 以 下</t>
  </si>
  <si>
    <t>～ 1 4 0 0 万 円 以 下</t>
  </si>
  <si>
    <t>～ 1 5 0 0 万 円 以 下</t>
  </si>
  <si>
    <t>～ 1 6 0 0 万 円 以 下</t>
  </si>
  <si>
    <t>～ 1 7 0 0 万 円 以 下</t>
  </si>
  <si>
    <t>～ 1 8 0 0 万 円 以 下</t>
  </si>
  <si>
    <t>～ 1 9 0 0 万 円 以 下</t>
  </si>
  <si>
    <t>～ 2 0 0 0 万 円 以 下</t>
  </si>
  <si>
    <t>～ 2 1 0 0 万 円 以 下</t>
  </si>
  <si>
    <t>～ 2 2 0 0 万 円 以 下</t>
  </si>
  <si>
    <t>～ 2 3 0 0 万 円 以 下</t>
  </si>
  <si>
    <t>～ 2 4 0 0 万 円 以 下</t>
  </si>
  <si>
    <t>～ 2 5 0 0 万 円 以 下</t>
  </si>
  <si>
    <t>～ 2 6 0 0 万 円 以 下</t>
  </si>
  <si>
    <t>～ 2 7 0 0 万 円 以 下</t>
  </si>
  <si>
    <t>～ 2 8 0 0 万 円 以 下</t>
  </si>
  <si>
    <t>～ 2 9 0 0 万 円 以 下</t>
  </si>
  <si>
    <t>～ 3 0 0 0 万 円 以 下</t>
  </si>
  <si>
    <t>21．特別区民税・都民税申告者段階別所得金額(総合課税分)</t>
  </si>
  <si>
    <t>区分</t>
  </si>
  <si>
    <t>所　得　者　数</t>
  </si>
  <si>
    <t>一人当りの                　　　　　</t>
  </si>
  <si>
    <t>　   1 0 0 万 円 以 下</t>
  </si>
  <si>
    <t>～   2 0 0 万 円 以 下</t>
  </si>
  <si>
    <t>～   3 0 0 万 円 以 下</t>
  </si>
  <si>
    <t xml:space="preserve">　 3 0 0 0 万 円 超   </t>
  </si>
  <si>
    <t>資料：区民部課税課</t>
  </si>
  <si>
    <t>(注1)所得金額が1,000円以上の人を集計する。マイナス所得は集計しない。 　　</t>
  </si>
  <si>
    <t>(注2)所得金額は分離課税所得(長期・短期・株式・先物取引・分離配当)を除く。</t>
  </si>
  <si>
    <t>22．特別区民税･都民税(現年度分)負担状況</t>
  </si>
  <si>
    <t>特別区民税・都民税負担額(千円)</t>
  </si>
  <si>
    <t>一人当り負担額(円)</t>
  </si>
  <si>
    <t>世帯当り負担額(円)</t>
  </si>
  <si>
    <t>23区平均</t>
  </si>
  <si>
    <t>足    立</t>
  </si>
  <si>
    <t>賦課決定分に係る5月31日現在の現年度調定額(現年度分及び翌年度分)である。</t>
  </si>
  <si>
    <t xml:space="preserve">        (注)世帯及び人口は賦課期日(各年1月1日)現在の数値である。負担額は当該年度　 </t>
  </si>
  <si>
    <t>資料：区民部納税課</t>
  </si>
  <si>
    <t>23．特別区民税（普通徴収分）の口座振替加入状況</t>
  </si>
  <si>
    <t>(各年5.31現在)</t>
  </si>
  <si>
    <t>加入者数</t>
  </si>
  <si>
    <t>当初課税対象者数に　　対する加入率(％)</t>
  </si>
  <si>
    <t>収入税額(千円)</t>
  </si>
  <si>
    <t>調定額に対する収入率(％)</t>
  </si>
  <si>
    <t>年</t>
  </si>
  <si>
    <t>(注)23年の収入税額は都区合算額である。</t>
  </si>
  <si>
    <t>処　　　　　理　　　　　額</t>
  </si>
  <si>
    <t>その他処理</t>
  </si>
  <si>
    <t>金　額</t>
  </si>
  <si>
    <t>電話加入権</t>
  </si>
  <si>
    <t>債権</t>
  </si>
  <si>
    <t>(単位:千円)</t>
  </si>
  <si>
    <t>24．特別区民税・都民税滞納処分及び処理等の状況</t>
  </si>
  <si>
    <t>区分</t>
  </si>
  <si>
    <t xml:space="preserve">差 　押 　え  </t>
  </si>
  <si>
    <t>公売・換価収入</t>
  </si>
  <si>
    <t>公売前・換価前収入</t>
  </si>
  <si>
    <t xml:space="preserve">年度 </t>
  </si>
  <si>
    <t>人　数</t>
  </si>
  <si>
    <t>不動産等</t>
  </si>
  <si>
    <t xml:space="preserve">   (注1)差押えの金額とその他処理の金額は、滞納税額である。　　　　　　　　　　</t>
  </si>
  <si>
    <t xml:space="preserve">   (注2)差押え、処理額とも、差押え、参加差押え、二重差押え、担保提供を含む。　</t>
  </si>
  <si>
    <t xml:space="preserve">   (注3)その他処理は、当該年度までに差押え等を実施し、換価後又は差押え解除後、</t>
  </si>
  <si>
    <t xml:space="preserve">   　　 執行停止又は不納欠損としたものである。　　　 　　　　  　　　　　 　　</t>
  </si>
  <si>
    <t>年　度</t>
  </si>
  <si>
    <t>区　分</t>
  </si>
  <si>
    <t>都民税　　法人</t>
  </si>
  <si>
    <t>都民税　　個人</t>
  </si>
  <si>
    <t>事業税　　法人</t>
  </si>
  <si>
    <t>事業税　　個人</t>
  </si>
  <si>
    <t>不動産取得税</t>
  </si>
  <si>
    <t>ゴルフ場利用税</t>
  </si>
  <si>
    <t>自動車税</t>
  </si>
  <si>
    <t>固定資産税</t>
  </si>
  <si>
    <t>特別土地保有税</t>
  </si>
  <si>
    <t>都市計画税</t>
  </si>
  <si>
    <t>その他の都税</t>
  </si>
  <si>
    <t>滞納繰越</t>
  </si>
  <si>
    <t>資料：足立都税事務所</t>
  </si>
  <si>
    <t>(単位：千円)</t>
  </si>
  <si>
    <t>25．都税調定額</t>
  </si>
  <si>
    <t>(注1)23区内の所管区域の変更に伴い足立区管内の次の税目は荒川都税事務所の所管</t>
  </si>
  <si>
    <t>となった。このため、荒川都税事務所からの徴収引受額を記載している。　　</t>
  </si>
  <si>
    <t>・都民税法人及び事業税法人・・・平成20年度から　　　　　　　　　　　　</t>
  </si>
  <si>
    <t>・事業税個人・・・平成21年度から　　　　　　　　　　　　　　　　　　　</t>
  </si>
  <si>
    <t>(注2)その他の都税は自動車取得税及び事業所税である。　　　　　　　　　　　　</t>
  </si>
  <si>
    <t>法人税</t>
  </si>
  <si>
    <t>26．国税徴収決定済額(足立区内税務署分)</t>
  </si>
  <si>
    <t xml:space="preserve">年　度 </t>
  </si>
  <si>
    <t xml:space="preserve"> 区　分</t>
  </si>
  <si>
    <t>源泉所得税</t>
  </si>
  <si>
    <t>申告所得税</t>
  </si>
  <si>
    <t>相続税　</t>
  </si>
  <si>
    <t>消費税</t>
  </si>
  <si>
    <t>消費税及び地方消費税</t>
  </si>
  <si>
    <t>酒税</t>
  </si>
  <si>
    <t>x</t>
  </si>
  <si>
    <t>-</t>
  </si>
  <si>
    <t>たばこ税及びたばこ特別税</t>
  </si>
  <si>
    <t>-</t>
  </si>
  <si>
    <t>揮発油税及び地方揮発油税</t>
  </si>
  <si>
    <t>-</t>
  </si>
  <si>
    <t>その他</t>
  </si>
  <si>
    <t>資料：東京国税局</t>
  </si>
  <si>
    <t>(単位：百万円)</t>
  </si>
  <si>
    <t>(注1)相続税には贈与税を含む。 　 　　　　　　　　　　　　　　　　　　　　　　</t>
  </si>
  <si>
    <t>(注2)「その他」は地価税、たばこ税、石油税、石油石炭税、旧税、電源開発促進税、</t>
  </si>
  <si>
    <t>石油ガス税、自動車重量税、航空機燃料税、印紙収入の合計である。　　　　　</t>
  </si>
  <si>
    <t>(注3)表中xは公表を控えた数値。 　　　　　　　　　　　　　　　　　　　　　　　</t>
  </si>
  <si>
    <t xml:space="preserve">(注4)平成23年度は速報値である。 　　　　　　　　　　　　　　　　　　　　　　 </t>
  </si>
  <si>
    <t>実 質
収 支
比 率</t>
  </si>
  <si>
    <t>経 常
収 支
比 率</t>
  </si>
  <si>
    <t>公債費   
比  率</t>
  </si>
  <si>
    <r>
      <t>翌年度へ
繰越</t>
    </r>
    <r>
      <rPr>
        <sz val="7.5"/>
        <rFont val="ＭＳ 明朝"/>
        <family val="1"/>
      </rPr>
      <t>すべき</t>
    </r>
    <r>
      <rPr>
        <sz val="8"/>
        <rFont val="ＭＳ 明朝"/>
        <family val="1"/>
      </rPr>
      <t xml:space="preserve">
財  源</t>
    </r>
  </si>
  <si>
    <t>実質
収支
比率</t>
  </si>
  <si>
    <t>経常
収支
比率</t>
  </si>
  <si>
    <t>7．財政指標等(普通会計決算)(2)</t>
  </si>
  <si>
    <t>7．財政指標等(普通会計決算)(1)</t>
  </si>
  <si>
    <t>8．普通会計決算額(3)</t>
  </si>
  <si>
    <t>8．普通会計決算額(2)</t>
  </si>
  <si>
    <t>8．普通会計決算額(1)</t>
  </si>
  <si>
    <t>9．国民健康保険事業会計決算額(1)</t>
  </si>
  <si>
    <t>9．国民健康保険事業会計決算額(2)</t>
  </si>
  <si>
    <t>区分</t>
  </si>
  <si>
    <t>年度</t>
  </si>
  <si>
    <t>その他
の支出</t>
  </si>
  <si>
    <t>10．介護保険事業会計決算額(1)</t>
  </si>
  <si>
    <t>10．介護保険事業会計決算額(2)</t>
  </si>
  <si>
    <t>諸支
出金</t>
  </si>
  <si>
    <t>災害復
旧失業
対策</t>
  </si>
  <si>
    <t>普通建設
事業費</t>
  </si>
  <si>
    <t>相互財政
安定化事
業交付金</t>
  </si>
  <si>
    <t>相互財政
安定化事
業負担金</t>
  </si>
  <si>
    <t>11．後期高齢者医療事業会計決算額(1)</t>
  </si>
  <si>
    <t>11．後期高齢者医療事業会計決算額(2)</t>
  </si>
  <si>
    <t>12．老人保健医療事業会計決算額(1)</t>
  </si>
  <si>
    <t>12．老人保健医療事業会計決算額(2)</t>
  </si>
  <si>
    <t>収入済額</t>
  </si>
  <si>
    <t>未収入額</t>
  </si>
  <si>
    <t>調 定 額</t>
  </si>
  <si>
    <r>
      <t>うち</t>
    </r>
    <r>
      <rPr>
        <sz val="9"/>
        <rFont val="ＭＳ 明朝"/>
        <family val="1"/>
      </rPr>
      <t>元金</t>
    </r>
  </si>
  <si>
    <t>医療</t>
  </si>
  <si>
    <t>特定</t>
  </si>
  <si>
    <t>目　　次</t>
  </si>
  <si>
    <t>シート番号</t>
  </si>
  <si>
    <t>表　　題　　名</t>
  </si>
  <si>
    <t>-</t>
  </si>
  <si>
    <t>-</t>
  </si>
  <si>
    <t>(1)～(2)</t>
  </si>
  <si>
    <t>＜２　財政・税務＞</t>
  </si>
  <si>
    <t xml:space="preserve">一般会計予算額（23区別）  </t>
  </si>
  <si>
    <t>会計別最終予算額　　　</t>
  </si>
  <si>
    <t>一般会計予算額　</t>
  </si>
  <si>
    <t>国民健康保険特別会計予算額　</t>
  </si>
  <si>
    <t>介護保険特別会計予算額　</t>
  </si>
  <si>
    <t>後期高齢者医療特別会計予算額　</t>
  </si>
  <si>
    <t>財政指標等（普通会計決算）</t>
  </si>
  <si>
    <t>(1)～(3)</t>
  </si>
  <si>
    <t>普通会計決算額　</t>
  </si>
  <si>
    <t>国民健康保険事業会計決算額　</t>
  </si>
  <si>
    <t>介護保険事業会計決算額　　</t>
  </si>
  <si>
    <t>後期高齢者医療事業会計決算額　　</t>
  </si>
  <si>
    <t>老人保健医療事業会計決算額　　</t>
  </si>
  <si>
    <t>一般会計決算額</t>
  </si>
  <si>
    <t>国民健康保険特別会計決算額　</t>
  </si>
  <si>
    <t>介護保険特別会計決算額　</t>
  </si>
  <si>
    <t>後期高齢者医療特別会計決算額</t>
  </si>
  <si>
    <t>老人保健医療特別会計決算額</t>
  </si>
  <si>
    <t>特別区税調定額及び収入状況　</t>
  </si>
  <si>
    <t>特別区民税納税義務者数及び調定額　</t>
  </si>
  <si>
    <t>特別区民税（現年度分）課税標準額段階別納税義務者数及び所得割額　</t>
  </si>
  <si>
    <t>特別区民税・都民税申告者段階別所得金額（総合課税分）</t>
  </si>
  <si>
    <t>特別区民税・都民税（現年度分）負担状況　</t>
  </si>
  <si>
    <t>-</t>
  </si>
  <si>
    <t>特別区民税（普通徴収分）の口座振替加入状況　</t>
  </si>
  <si>
    <t>特別区民税・都民税滞納処分及び処理等の状況</t>
  </si>
  <si>
    <t>都税調定額　</t>
  </si>
  <si>
    <t>国税徴収決定済額（足立区内税務署分）　</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</si>
</sst>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0_ ;[Red]\-#,##0.000\ "/>
    <numFmt numFmtId="186" formatCode="0.0%"/>
    <numFmt numFmtId="187" formatCode="#,##0;[Red]#,##0"/>
    <numFmt numFmtId="188" formatCode="0.0;[Red]0.0"/>
    <numFmt numFmtId="189" formatCode="0.0_ "/>
    <numFmt numFmtId="190" formatCode="0.0"/>
    <numFmt numFmtId="191" formatCode="0.0%;&quot;△&quot;0.0%"/>
    <numFmt numFmtId="192" formatCode="#,##0;[Red]&quot;△&quot;#,##0;0"/>
    <numFmt numFmtId="193" formatCode="0.0;[Red]&quot;△&quot;0.0;0.0"/>
    <numFmt numFmtId="194" formatCode="###\ ###\ ##0;&quot;△&quot;###\ ##0"/>
    <numFmt numFmtId="195" formatCode="#,##0.0%;&quot;△&quot;#,##0.0%;0.0%"/>
    <numFmt numFmtId="196" formatCode="#,##0.0%;[Red]&quot;△&quot;#,##0.0%;0.0%"/>
    <numFmt numFmtId="197" formatCode="0.0%;[Red]&quot;△&quot;0.0%;0.0%"/>
    <numFmt numFmtId="198" formatCode="#,##0;&quot;△&quot;#,##0;0"/>
    <numFmt numFmtId="199" formatCode="\(0.0%;[Red]&quot;△&quot;0.0%;0.0\)"/>
    <numFmt numFmtId="200" formatCode="0;&quot;△ &quot;0"/>
    <numFmt numFmtId="201" formatCode="0.0;&quot;△&quot;0.0;0.0"/>
    <numFmt numFmtId="202" formatCode="#,##0.&quot;△&quot;###0;0"/>
    <numFmt numFmtId="203" formatCode="#,##0_);[Red]\(#,##0\)"/>
    <numFmt numFmtId="204" formatCode="0.0;[Black]&quot;△&quot;0.0;0.0"/>
    <numFmt numFmtId="205" formatCode="#,##0;[Black]&quot;△&quot;#,##0;0"/>
    <numFmt numFmtId="206" formatCode="#,##0_ ;[Red]\-#,##0\ "/>
    <numFmt numFmtId="207" formatCode="0_);[Red]\(0\)"/>
    <numFmt numFmtId="208" formatCode="0.0_);[Red]\(0.0\)"/>
    <numFmt numFmtId="209" formatCode="0.0;&quot;△ &quot;0.0"/>
    <numFmt numFmtId="210" formatCode="0.00_ "/>
    <numFmt numFmtId="211" formatCode="0.00_);[Red]\(0.00\)"/>
    <numFmt numFmtId="212" formatCode="#,##0.00;[Red]#,##0.00"/>
    <numFmt numFmtId="213" formatCode="#,##0_);\(#,##0\)"/>
    <numFmt numFmtId="214" formatCode="0.00_);\(0.00\)"/>
    <numFmt numFmtId="215" formatCode="#,##0.00;[Red]#,##0.00%"/>
    <numFmt numFmtId="216" formatCode="#,###.0%;&quot;△&quot;#,###.0%"/>
    <numFmt numFmtId="217" formatCode="#,##0_ "/>
    <numFmt numFmtId="218" formatCode="_ * #,##0.0_ ;_ * \-#,##0.0_ ;_ * &quot;-&quot;?_ ;_ @_ "/>
    <numFmt numFmtId="219" formatCode="#,##0.0_);[Red]\(#,##0.0\)"/>
    <numFmt numFmtId="220" formatCode="[&lt;=999]000;[&lt;=9999]000\-00;000\-0000"/>
    <numFmt numFmtId="221" formatCode="0.0000000"/>
    <numFmt numFmtId="222" formatCode="0.000000"/>
    <numFmt numFmtId="223" formatCode="0.00000"/>
    <numFmt numFmtId="224" formatCode="0.0000"/>
    <numFmt numFmtId="225" formatCode="0.000"/>
    <numFmt numFmtId="226" formatCode="&quot;Yes&quot;;&quot;Yes&quot;;&quot;No&quot;"/>
    <numFmt numFmtId="227" formatCode="&quot;True&quot;;&quot;True&quot;;&quot;False&quot;"/>
    <numFmt numFmtId="228" formatCode="&quot;On&quot;;&quot;On&quot;;&quot;Off&quot;"/>
    <numFmt numFmtId="229" formatCode="#,##0;&quot;△ &quot;#,##0"/>
    <numFmt numFmtId="230" formatCode="#,##0.00_ "/>
    <numFmt numFmtId="231" formatCode="0_);\(0\)"/>
    <numFmt numFmtId="232" formatCode="0;[Red]0"/>
    <numFmt numFmtId="233" formatCode="0.0_);\(0.0\)"/>
    <numFmt numFmtId="234" formatCode="General\ \ \ \ "/>
    <numFmt numFmtId="235" formatCode="General\ \ \ \ \ \ "/>
    <numFmt numFmtId="236" formatCode="####"/>
    <numFmt numFmtId="237" formatCode="#,##0.0"/>
  </numFmts>
  <fonts count="66">
    <font>
      <sz val="11"/>
      <name val="ＭＳ 明朝"/>
      <family val="1"/>
    </font>
    <font>
      <sz val="11"/>
      <name val="ＭＳ Ｐゴシック"/>
      <family val="3"/>
    </font>
    <font>
      <u val="single"/>
      <sz val="11"/>
      <color indexed="12"/>
      <name val="ＭＳ 明朝"/>
      <family val="1"/>
    </font>
    <font>
      <u val="single"/>
      <sz val="11"/>
      <color indexed="36"/>
      <name val="ＭＳ 明朝"/>
      <family val="1"/>
    </font>
    <font>
      <sz val="6"/>
      <name val="ＭＳ 明朝"/>
      <family val="1"/>
    </font>
    <font>
      <sz val="10"/>
      <name val="ＭＳ ゴシック"/>
      <family val="3"/>
    </font>
    <font>
      <sz val="8"/>
      <name val="ＭＳ 明朝"/>
      <family val="1"/>
    </font>
    <font>
      <sz val="9"/>
      <name val="ＭＳ 明朝"/>
      <family val="1"/>
    </font>
    <font>
      <sz val="9"/>
      <name val="ＭＳ ゴシック"/>
      <family val="3"/>
    </font>
    <font>
      <b/>
      <sz val="9"/>
      <name val="ＭＳ ゴシック"/>
      <family val="3"/>
    </font>
    <font>
      <b/>
      <sz val="11"/>
      <name val="ＭＳ ゴシック"/>
      <family val="3"/>
    </font>
    <font>
      <sz val="11"/>
      <name val="ＭＳ ゴシック"/>
      <family val="3"/>
    </font>
    <font>
      <sz val="9"/>
      <name val="標準明朝"/>
      <family val="1"/>
    </font>
    <font>
      <b/>
      <sz val="9"/>
      <name val="ＭＳ Ｐゴシック"/>
      <family val="3"/>
    </font>
    <font>
      <b/>
      <sz val="24"/>
      <name val="ＭＳ ゴシック"/>
      <family val="3"/>
    </font>
    <font>
      <b/>
      <sz val="11"/>
      <name val="ＭＳ Ｐゴシック"/>
      <family val="3"/>
    </font>
    <font>
      <sz val="8"/>
      <color indexed="10"/>
      <name val="ＭＳ 明朝"/>
      <family val="1"/>
    </font>
    <font>
      <b/>
      <sz val="9"/>
      <name val="ＭＳ 明朝"/>
      <family val="1"/>
    </font>
    <font>
      <b/>
      <sz val="11"/>
      <color indexed="10"/>
      <name val="ＭＳ 明朝"/>
      <family val="1"/>
    </font>
    <font>
      <b/>
      <sz val="11"/>
      <color indexed="12"/>
      <name val="ＭＳ 明朝"/>
      <family val="1"/>
    </font>
    <font>
      <sz val="6"/>
      <name val="ＭＳ Ｐ明朝"/>
      <family val="1"/>
    </font>
    <font>
      <sz val="8.8"/>
      <name val="ＭＳ 明朝"/>
      <family val="1"/>
    </font>
    <font>
      <sz val="7.5"/>
      <name val="ＭＳ 明朝"/>
      <family val="1"/>
    </font>
    <font>
      <sz val="8.5"/>
      <name val="ＭＳ 明朝"/>
      <family val="1"/>
    </font>
    <font>
      <sz val="10.5"/>
      <name val="ＭＳ ゴシック"/>
      <family val="3"/>
    </font>
    <font>
      <sz val="10.5"/>
      <name val="ＭＳ 明朝"/>
      <family val="1"/>
    </font>
    <font>
      <sz val="14"/>
      <name val="ＭＳ ゴシック"/>
      <family val="3"/>
    </font>
    <font>
      <sz val="14"/>
      <name val="ＭＳ 明朝"/>
      <family val="1"/>
    </font>
    <font>
      <sz val="12"/>
      <name val="ＭＳ 明朝"/>
      <family val="1"/>
    </font>
    <font>
      <sz val="6"/>
      <name val="ＭＳ Ｐゴシック"/>
      <family val="3"/>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1"/>
      <color indexed="17"/>
      <name val="ＭＳ 明朝"/>
      <family val="1"/>
    </font>
    <font>
      <sz val="11"/>
      <color indexed="20"/>
      <name val="ＭＳ 明朝"/>
      <family val="1"/>
    </font>
    <font>
      <sz val="11"/>
      <color indexed="60"/>
      <name val="ＭＳ 明朝"/>
      <family val="1"/>
    </font>
    <font>
      <sz val="11"/>
      <color indexed="62"/>
      <name val="ＭＳ 明朝"/>
      <family val="1"/>
    </font>
    <font>
      <b/>
      <sz val="11"/>
      <color indexed="63"/>
      <name val="ＭＳ 明朝"/>
      <family val="1"/>
    </font>
    <font>
      <b/>
      <sz val="11"/>
      <color indexed="52"/>
      <name val="ＭＳ 明朝"/>
      <family val="1"/>
    </font>
    <font>
      <sz val="11"/>
      <color indexed="52"/>
      <name val="ＭＳ 明朝"/>
      <family val="1"/>
    </font>
    <font>
      <b/>
      <sz val="11"/>
      <color indexed="9"/>
      <name val="ＭＳ 明朝"/>
      <family val="1"/>
    </font>
    <font>
      <sz val="11"/>
      <color indexed="10"/>
      <name val="ＭＳ 明朝"/>
      <family val="1"/>
    </font>
    <font>
      <i/>
      <sz val="11"/>
      <color indexed="23"/>
      <name val="ＭＳ 明朝"/>
      <family val="1"/>
    </font>
    <font>
      <b/>
      <sz val="11"/>
      <color indexed="8"/>
      <name val="ＭＳ 明朝"/>
      <family val="1"/>
    </font>
    <font>
      <sz val="11"/>
      <color indexed="9"/>
      <name val="ＭＳ 明朝"/>
      <family val="1"/>
    </font>
    <font>
      <sz val="11"/>
      <color indexed="8"/>
      <name val="ＭＳ 明朝"/>
      <family val="1"/>
    </font>
    <font>
      <sz val="9"/>
      <color indexed="8"/>
      <name val="ＭＳ 明朝"/>
      <family val="1"/>
    </font>
    <font>
      <sz val="24"/>
      <color indexed="8"/>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double"/>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double"/>
      <bottom>
        <color indexed="63"/>
      </bottom>
    </border>
    <border>
      <left>
        <color indexed="63"/>
      </left>
      <right>
        <color indexed="63"/>
      </right>
      <top style="double"/>
      <bottom>
        <color indexed="63"/>
      </bottom>
    </border>
    <border>
      <left>
        <color indexed="63"/>
      </left>
      <right>
        <color indexed="63"/>
      </right>
      <top>
        <color indexed="63"/>
      </top>
      <bottom style="thin"/>
    </border>
    <border>
      <left style="thin"/>
      <right style="double"/>
      <top style="double"/>
      <bottom>
        <color indexed="63"/>
      </bottom>
    </border>
    <border>
      <left style="thin"/>
      <right style="double"/>
      <top>
        <color indexed="63"/>
      </top>
      <bottom>
        <color indexed="63"/>
      </bottom>
    </border>
    <border>
      <left style="thin"/>
      <right style="double"/>
      <top>
        <color indexed="63"/>
      </top>
      <bottom style="thin"/>
    </border>
    <border>
      <left style="thin"/>
      <right>
        <color indexed="63"/>
      </right>
      <top>
        <color indexed="63"/>
      </top>
      <bottom>
        <color indexed="63"/>
      </bottom>
    </border>
    <border>
      <left style="double"/>
      <right style="double"/>
      <top>
        <color indexed="63"/>
      </top>
      <bottom>
        <color indexed="63"/>
      </bottom>
    </border>
    <border>
      <left style="double"/>
      <right style="double"/>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double"/>
      <bottom>
        <color indexed="63"/>
      </bottom>
    </border>
    <border>
      <left style="medium"/>
      <right style="thin"/>
      <top style="double"/>
      <bottom>
        <color indexed="63"/>
      </bottom>
    </border>
    <border>
      <left style="thin"/>
      <right>
        <color indexed="63"/>
      </right>
      <top style="double"/>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color indexed="63"/>
      </left>
      <right>
        <color indexed="63"/>
      </right>
      <top style="double"/>
      <bottom style="thin"/>
    </border>
    <border>
      <left>
        <color indexed="63"/>
      </left>
      <right style="thin"/>
      <top style="double"/>
      <bottom style="thin"/>
    </border>
    <border>
      <left style="double"/>
      <right style="double"/>
      <top style="double"/>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double"/>
      <bottom>
        <color indexed="63"/>
      </bottom>
    </border>
    <border>
      <left style="thin"/>
      <right style="thin"/>
      <top style="double"/>
      <bottom style="thin"/>
    </border>
    <border>
      <left style="double"/>
      <right>
        <color indexed="63"/>
      </right>
      <top style="double"/>
      <bottom style="thin"/>
    </border>
    <border>
      <left style="double"/>
      <right>
        <color indexed="63"/>
      </right>
      <top style="thin"/>
      <bottom style="thin"/>
    </border>
    <border>
      <left style="thin"/>
      <right style="double"/>
      <top style="thin"/>
      <bottom style="thin"/>
    </border>
    <border>
      <left style="double"/>
      <right style="thin"/>
      <top>
        <color indexed="63"/>
      </top>
      <bottom>
        <color indexed="63"/>
      </bottom>
    </border>
    <border>
      <left style="double"/>
      <right style="thin"/>
      <top>
        <color indexed="63"/>
      </top>
      <bottom style="thin"/>
    </border>
    <border>
      <left style="thin"/>
      <right>
        <color indexed="63"/>
      </right>
      <top style="double"/>
      <bottom style="thin"/>
    </border>
    <border>
      <left style="hair"/>
      <right style="thin"/>
      <top style="thin"/>
      <bottom style="thin"/>
    </border>
    <border>
      <left style="double"/>
      <right style="thin"/>
      <top style="double"/>
      <bottom>
        <color indexed="63"/>
      </bottom>
    </border>
    <border>
      <left>
        <color indexed="63"/>
      </left>
      <right style="double"/>
      <top style="double"/>
      <bottom>
        <color indexed="63"/>
      </bottom>
    </border>
    <border>
      <left>
        <color indexed="63"/>
      </left>
      <right style="double"/>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4" fillId="31" borderId="4" applyNumberFormat="0" applyAlignment="0" applyProtection="0"/>
    <xf numFmtId="0" fontId="0" fillId="0" borderId="0">
      <alignment/>
      <protection/>
    </xf>
    <xf numFmtId="0" fontId="3" fillId="0" borderId="0" applyNumberFormat="0" applyFill="0" applyBorder="0" applyAlignment="0" applyProtection="0"/>
    <xf numFmtId="0" fontId="65" fillId="32" borderId="0" applyNumberFormat="0" applyBorder="0" applyAlignment="0" applyProtection="0"/>
  </cellStyleXfs>
  <cellXfs count="699">
    <xf numFmtId="0" fontId="0" fillId="0" borderId="0" xfId="0" applyAlignment="1">
      <alignment/>
    </xf>
    <xf numFmtId="0" fontId="5"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6" fillId="0" borderId="10" xfId="0" applyFont="1" applyBorder="1" applyAlignment="1">
      <alignment horizontal="right" vertical="center"/>
    </xf>
    <xf numFmtId="0" fontId="7" fillId="0" borderId="0" xfId="0" applyFont="1" applyAlignment="1">
      <alignment vertical="center"/>
    </xf>
    <xf numFmtId="0" fontId="6" fillId="0" borderId="11" xfId="0" applyFont="1" applyBorder="1" applyAlignment="1">
      <alignment horizontal="lef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xf>
    <xf numFmtId="0" fontId="6" fillId="0" borderId="13" xfId="0" applyFont="1" applyBorder="1" applyAlignment="1">
      <alignment horizontal="lef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3" fontId="7" fillId="0" borderId="12" xfId="0" applyNumberFormat="1" applyFont="1" applyBorder="1" applyAlignment="1">
      <alignment horizontal="right" vertical="center"/>
    </xf>
    <xf numFmtId="3" fontId="7" fillId="0" borderId="0" xfId="0" applyNumberFormat="1" applyFont="1" applyBorder="1" applyAlignment="1">
      <alignment horizontal="right" vertical="center"/>
    </xf>
    <xf numFmtId="0" fontId="8" fillId="0" borderId="0" xfId="0" applyFont="1" applyAlignment="1">
      <alignment/>
    </xf>
    <xf numFmtId="0" fontId="6" fillId="0" borderId="0" xfId="0" applyFont="1" applyAlignment="1">
      <alignment vertical="center"/>
    </xf>
    <xf numFmtId="0" fontId="6" fillId="0" borderId="0" xfId="0" applyFont="1" applyBorder="1" applyAlignment="1">
      <alignment horizontal="right" vertical="center"/>
    </xf>
    <xf numFmtId="0" fontId="6" fillId="0" borderId="0" xfId="0" applyFont="1" applyAlignment="1">
      <alignment/>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xf>
    <xf numFmtId="0" fontId="6" fillId="0" borderId="0" xfId="0" applyFont="1" applyAlignment="1">
      <alignment horizontal="right"/>
    </xf>
    <xf numFmtId="0" fontId="7" fillId="0" borderId="16" xfId="0" applyFont="1" applyBorder="1" applyAlignment="1">
      <alignment vertical="center"/>
    </xf>
    <xf numFmtId="0" fontId="7" fillId="0" borderId="17" xfId="0" applyFont="1" applyBorder="1" applyAlignment="1">
      <alignment vertical="center"/>
    </xf>
    <xf numFmtId="0" fontId="7" fillId="0" borderId="14" xfId="0" applyFont="1" applyBorder="1" applyAlignment="1">
      <alignment vertical="center"/>
    </xf>
    <xf numFmtId="0" fontId="7" fillId="0" borderId="18" xfId="0" applyFont="1" applyBorder="1" applyAlignment="1">
      <alignment vertical="center"/>
    </xf>
    <xf numFmtId="0" fontId="9" fillId="0" borderId="13" xfId="0" applyFont="1" applyBorder="1" applyAlignment="1">
      <alignment horizontal="center" vertical="center"/>
    </xf>
    <xf numFmtId="0" fontId="10" fillId="0" borderId="0" xfId="0" applyFont="1" applyAlignment="1">
      <alignment/>
    </xf>
    <xf numFmtId="0" fontId="7" fillId="0" borderId="19" xfId="0" applyFont="1" applyBorder="1" applyAlignment="1">
      <alignment vertical="center"/>
    </xf>
    <xf numFmtId="0" fontId="7" fillId="0" borderId="20" xfId="0" applyFont="1" applyBorder="1" applyAlignment="1">
      <alignment horizontal="center" vertical="center"/>
    </xf>
    <xf numFmtId="0" fontId="7" fillId="0" borderId="0" xfId="0" applyFont="1" applyFill="1" applyBorder="1" applyAlignment="1">
      <alignment horizontal="center" vertical="center"/>
    </xf>
    <xf numFmtId="0" fontId="7" fillId="0" borderId="21" xfId="0" applyFont="1" applyBorder="1" applyAlignment="1">
      <alignment vertical="center"/>
    </xf>
    <xf numFmtId="38" fontId="7" fillId="0" borderId="12" xfId="49" applyFont="1" applyBorder="1" applyAlignment="1">
      <alignment horizontal="right" vertical="center"/>
    </xf>
    <xf numFmtId="38" fontId="7" fillId="0" borderId="22" xfId="49" applyFont="1" applyBorder="1" applyAlignment="1">
      <alignment horizontal="right" vertical="center"/>
    </xf>
    <xf numFmtId="38" fontId="7" fillId="0" borderId="23" xfId="49" applyFont="1" applyBorder="1" applyAlignment="1">
      <alignment horizontal="right" vertical="center"/>
    </xf>
    <xf numFmtId="38" fontId="7" fillId="0" borderId="11" xfId="49" applyFont="1" applyBorder="1" applyAlignment="1">
      <alignment horizontal="right" vertical="center"/>
    </xf>
    <xf numFmtId="38" fontId="7" fillId="0" borderId="20" xfId="49" applyFont="1" applyBorder="1" applyAlignment="1">
      <alignment horizontal="right" vertical="center"/>
    </xf>
    <xf numFmtId="38" fontId="7" fillId="0" borderId="0" xfId="49" applyFont="1" applyBorder="1" applyAlignment="1">
      <alignment horizontal="right" vertical="center"/>
    </xf>
    <xf numFmtId="38" fontId="8" fillId="0" borderId="0" xfId="0" applyNumberFormat="1" applyFont="1" applyAlignment="1">
      <alignment vertical="center"/>
    </xf>
    <xf numFmtId="0" fontId="8" fillId="0" borderId="0" xfId="0" applyFont="1" applyAlignment="1">
      <alignment vertical="center"/>
    </xf>
    <xf numFmtId="38" fontId="9" fillId="0" borderId="14" xfId="49" applyFont="1" applyBorder="1" applyAlignment="1">
      <alignment horizontal="right" vertical="center"/>
    </xf>
    <xf numFmtId="38" fontId="9" fillId="0" borderId="15" xfId="49" applyFont="1" applyBorder="1" applyAlignment="1">
      <alignment horizontal="right" vertical="center"/>
    </xf>
    <xf numFmtId="38" fontId="9" fillId="0" borderId="24" xfId="49" applyFont="1" applyBorder="1" applyAlignment="1">
      <alignment horizontal="right" vertical="center"/>
    </xf>
    <xf numFmtId="38" fontId="9" fillId="0" borderId="13" xfId="49" applyFont="1" applyBorder="1" applyAlignment="1">
      <alignment horizontal="right" vertical="center"/>
    </xf>
    <xf numFmtId="38" fontId="9" fillId="0" borderId="21" xfId="49" applyFont="1" applyBorder="1" applyAlignment="1">
      <alignment horizontal="right" vertical="center"/>
    </xf>
    <xf numFmtId="38" fontId="9" fillId="0" borderId="18" xfId="49" applyFont="1" applyBorder="1" applyAlignment="1">
      <alignment horizontal="right" vertical="center"/>
    </xf>
    <xf numFmtId="0" fontId="6" fillId="0" borderId="0" xfId="0" applyFont="1" applyAlignment="1">
      <alignment horizontal="centerContinuous" vertical="center"/>
    </xf>
    <xf numFmtId="0" fontId="5" fillId="0" borderId="25" xfId="0" applyFont="1" applyBorder="1" applyAlignment="1">
      <alignment vertical="center"/>
    </xf>
    <xf numFmtId="0" fontId="0" fillId="0" borderId="25" xfId="0" applyFont="1" applyBorder="1" applyAlignment="1">
      <alignment/>
    </xf>
    <xf numFmtId="0" fontId="0" fillId="0" borderId="25" xfId="0" applyFont="1" applyBorder="1" applyAlignment="1">
      <alignment horizontal="distributed"/>
    </xf>
    <xf numFmtId="0" fontId="0" fillId="0" borderId="0" xfId="0" applyFont="1" applyAlignment="1">
      <alignment horizontal="centerContinuous"/>
    </xf>
    <xf numFmtId="0" fontId="6" fillId="0" borderId="11" xfId="0" applyFont="1" applyBorder="1" applyAlignment="1">
      <alignment horizontal="right"/>
    </xf>
    <xf numFmtId="0" fontId="7" fillId="0" borderId="17" xfId="0" applyFont="1" applyBorder="1" applyAlignment="1">
      <alignment horizontal="center"/>
    </xf>
    <xf numFmtId="0" fontId="6" fillId="0" borderId="11" xfId="0" applyFont="1" applyBorder="1" applyAlignment="1">
      <alignment/>
    </xf>
    <xf numFmtId="0" fontId="6" fillId="0" borderId="13" xfId="0" applyFont="1" applyBorder="1" applyAlignment="1">
      <alignment vertical="center"/>
    </xf>
    <xf numFmtId="0" fontId="6" fillId="0" borderId="14"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0" fillId="0" borderId="0" xfId="0" applyFont="1" applyBorder="1" applyAlignment="1">
      <alignment vertical="center"/>
    </xf>
    <xf numFmtId="190" fontId="7" fillId="0" borderId="12" xfId="0" applyNumberFormat="1" applyFont="1" applyBorder="1" applyAlignment="1">
      <alignment horizontal="right" vertical="center"/>
    </xf>
    <xf numFmtId="0" fontId="7" fillId="0" borderId="12" xfId="0" applyFont="1" applyBorder="1" applyAlignment="1">
      <alignment horizontal="right" vertical="center"/>
    </xf>
    <xf numFmtId="0" fontId="11" fillId="0" borderId="0" xfId="0" applyFont="1" applyAlignment="1">
      <alignment/>
    </xf>
    <xf numFmtId="10" fontId="7" fillId="0" borderId="11" xfId="0" applyNumberFormat="1" applyFont="1" applyBorder="1" applyAlignment="1">
      <alignment horizontal="center" vertical="center"/>
    </xf>
    <xf numFmtId="191" fontId="7" fillId="0" borderId="22" xfId="0" applyNumberFormat="1" applyFont="1" applyBorder="1" applyAlignment="1">
      <alignment horizontal="right" vertical="center"/>
    </xf>
    <xf numFmtId="191" fontId="7" fillId="0" borderId="12" xfId="0" applyNumberFormat="1" applyFont="1" applyBorder="1" applyAlignment="1">
      <alignment horizontal="right" vertical="center"/>
    </xf>
    <xf numFmtId="49" fontId="7" fillId="0" borderId="11" xfId="0" applyNumberFormat="1" applyFont="1" applyBorder="1" applyAlignment="1">
      <alignment horizontal="right" vertical="center"/>
    </xf>
    <xf numFmtId="191" fontId="7" fillId="0" borderId="22" xfId="42" applyNumberFormat="1" applyFont="1" applyBorder="1" applyAlignment="1">
      <alignment horizontal="right" vertical="center"/>
    </xf>
    <xf numFmtId="193" fontId="7" fillId="0" borderId="12" xfId="0" applyNumberFormat="1" applyFont="1" applyBorder="1" applyAlignment="1">
      <alignment vertical="center"/>
    </xf>
    <xf numFmtId="0" fontId="9" fillId="0" borderId="11" xfId="0" applyFont="1" applyBorder="1" applyAlignment="1">
      <alignment horizontal="center" vertical="center"/>
    </xf>
    <xf numFmtId="38" fontId="9" fillId="0" borderId="12" xfId="49" applyFont="1" applyBorder="1" applyAlignment="1">
      <alignment horizontal="right" vertical="center"/>
    </xf>
    <xf numFmtId="3" fontId="9" fillId="0" borderId="12" xfId="0" applyNumberFormat="1" applyFont="1" applyBorder="1" applyAlignment="1">
      <alignment horizontal="right" vertical="center"/>
    </xf>
    <xf numFmtId="190" fontId="9" fillId="0" borderId="12" xfId="0" applyNumberFormat="1" applyFont="1" applyBorder="1" applyAlignment="1">
      <alignment horizontal="right" vertical="center"/>
    </xf>
    <xf numFmtId="193" fontId="9" fillId="0" borderId="12" xfId="0" applyNumberFormat="1" applyFont="1" applyBorder="1" applyAlignment="1">
      <alignment vertical="center"/>
    </xf>
    <xf numFmtId="38" fontId="9" fillId="0" borderId="22" xfId="49" applyFont="1" applyBorder="1" applyAlignment="1">
      <alignment horizontal="right" vertical="center"/>
    </xf>
    <xf numFmtId="10" fontId="9" fillId="0" borderId="13" xfId="0" applyNumberFormat="1" applyFont="1" applyBorder="1" applyAlignment="1">
      <alignment horizontal="center" vertical="center"/>
    </xf>
    <xf numFmtId="191" fontId="9" fillId="0" borderId="15" xfId="0" applyNumberFormat="1" applyFont="1" applyBorder="1" applyAlignment="1">
      <alignment horizontal="right" vertical="center"/>
    </xf>
    <xf numFmtId="0" fontId="6" fillId="0" borderId="26" xfId="0" applyFont="1" applyBorder="1" applyAlignment="1">
      <alignment horizontal="right" vertical="center"/>
    </xf>
    <xf numFmtId="0" fontId="6" fillId="0" borderId="0" xfId="0" applyFont="1" applyAlignment="1">
      <alignment horizontal="left"/>
    </xf>
    <xf numFmtId="0" fontId="0" fillId="0" borderId="0" xfId="0" applyFont="1" applyBorder="1" applyAlignment="1">
      <alignment horizontal="distributed" vertical="center"/>
    </xf>
    <xf numFmtId="0" fontId="0" fillId="0" borderId="0" xfId="0" applyFont="1" applyAlignment="1">
      <alignment horizontal="centerContinuous" vertical="center"/>
    </xf>
    <xf numFmtId="0" fontId="7" fillId="0" borderId="10" xfId="0" applyFont="1" applyBorder="1" applyAlignment="1">
      <alignment horizontal="right"/>
    </xf>
    <xf numFmtId="0" fontId="7" fillId="0" borderId="11" xfId="0" applyFont="1" applyBorder="1" applyAlignment="1">
      <alignment/>
    </xf>
    <xf numFmtId="0" fontId="7" fillId="0" borderId="13" xfId="0" applyFont="1" applyBorder="1" applyAlignment="1">
      <alignment vertical="center"/>
    </xf>
    <xf numFmtId="38" fontId="9" fillId="0" borderId="12" xfId="49" applyFont="1" applyBorder="1" applyAlignment="1">
      <alignment vertical="center"/>
    </xf>
    <xf numFmtId="192" fontId="9" fillId="0" borderId="12" xfId="49" applyNumberFormat="1" applyFont="1" applyBorder="1" applyAlignment="1">
      <alignment vertical="center"/>
    </xf>
    <xf numFmtId="3" fontId="9" fillId="0" borderId="0" xfId="0" applyNumberFormat="1" applyFont="1" applyAlignment="1">
      <alignment vertical="center"/>
    </xf>
    <xf numFmtId="38" fontId="9" fillId="0" borderId="27" xfId="49" applyFont="1" applyBorder="1" applyAlignment="1">
      <alignment vertical="center"/>
    </xf>
    <xf numFmtId="0" fontId="7" fillId="0" borderId="0" xfId="0" applyFont="1" applyBorder="1" applyAlignment="1">
      <alignment/>
    </xf>
    <xf numFmtId="0" fontId="7" fillId="0" borderId="26" xfId="0" applyFont="1" applyBorder="1" applyAlignment="1">
      <alignment/>
    </xf>
    <xf numFmtId="0" fontId="7" fillId="0" borderId="12" xfId="0" applyFont="1" applyBorder="1" applyAlignment="1">
      <alignment vertical="center"/>
    </xf>
    <xf numFmtId="0" fontId="7" fillId="0" borderId="0" xfId="0" applyFont="1" applyBorder="1" applyAlignment="1">
      <alignment vertical="center"/>
    </xf>
    <xf numFmtId="0" fontId="7" fillId="0" borderId="22" xfId="0" applyFont="1" applyBorder="1" applyAlignment="1">
      <alignment vertical="center"/>
    </xf>
    <xf numFmtId="0" fontId="12" fillId="0" borderId="11" xfId="0" applyFont="1" applyBorder="1" applyAlignment="1">
      <alignment horizontal="center" vertical="center"/>
    </xf>
    <xf numFmtId="38" fontId="7" fillId="0" borderId="12" xfId="49" applyFont="1" applyBorder="1" applyAlignment="1">
      <alignment vertical="center"/>
    </xf>
    <xf numFmtId="192" fontId="7" fillId="0" borderId="12" xfId="49" applyNumberFormat="1" applyFont="1" applyBorder="1" applyAlignment="1">
      <alignment vertical="center"/>
    </xf>
    <xf numFmtId="3" fontId="7" fillId="0" borderId="0" xfId="0" applyNumberFormat="1" applyFont="1" applyAlignment="1">
      <alignment vertical="center"/>
    </xf>
    <xf numFmtId="38" fontId="7" fillId="0" borderId="22" xfId="49" applyFont="1" applyBorder="1" applyAlignment="1">
      <alignment vertical="center"/>
    </xf>
    <xf numFmtId="3" fontId="7" fillId="0" borderId="0" xfId="0" applyNumberFormat="1" applyFont="1" applyAlignment="1">
      <alignment horizontal="right" vertical="center"/>
    </xf>
    <xf numFmtId="38" fontId="7" fillId="0" borderId="0" xfId="49" applyFont="1" applyBorder="1" applyAlignment="1">
      <alignment/>
    </xf>
    <xf numFmtId="193" fontId="7" fillId="0" borderId="12" xfId="0" applyNumberFormat="1" applyFont="1" applyBorder="1" applyAlignment="1">
      <alignment horizontal="right" vertical="center"/>
    </xf>
    <xf numFmtId="38" fontId="7" fillId="0" borderId="0" xfId="0" applyNumberFormat="1" applyFont="1" applyAlignment="1">
      <alignment/>
    </xf>
    <xf numFmtId="0" fontId="12" fillId="0" borderId="13" xfId="0" applyFont="1" applyBorder="1" applyAlignment="1">
      <alignment horizontal="center" vertical="center"/>
    </xf>
    <xf numFmtId="38" fontId="7" fillId="0" borderId="14" xfId="49" applyFont="1" applyFill="1" applyBorder="1" applyAlignment="1">
      <alignment vertical="center"/>
    </xf>
    <xf numFmtId="192" fontId="7" fillId="0" borderId="14" xfId="49" applyNumberFormat="1" applyFont="1" applyFill="1" applyBorder="1" applyAlignment="1">
      <alignment vertical="center"/>
    </xf>
    <xf numFmtId="193" fontId="7" fillId="0" borderId="14" xfId="0" applyNumberFormat="1" applyFont="1" applyFill="1" applyBorder="1" applyAlignment="1">
      <alignment vertical="center"/>
    </xf>
    <xf numFmtId="3" fontId="7" fillId="0" borderId="18" xfId="0" applyNumberFormat="1" applyFont="1" applyFill="1" applyBorder="1" applyAlignment="1">
      <alignment vertical="center"/>
    </xf>
    <xf numFmtId="38" fontId="7" fillId="0" borderId="15" xfId="49" applyFont="1" applyBorder="1" applyAlignment="1">
      <alignment vertical="center"/>
    </xf>
    <xf numFmtId="38" fontId="6" fillId="0" borderId="0" xfId="0" applyNumberFormat="1" applyFont="1" applyAlignment="1">
      <alignment/>
    </xf>
    <xf numFmtId="0" fontId="0" fillId="0" borderId="0" xfId="0" applyFont="1" applyAlignment="1">
      <alignment horizontal="right"/>
    </xf>
    <xf numFmtId="0" fontId="9" fillId="0" borderId="28" xfId="0" applyFont="1" applyBorder="1" applyAlignment="1">
      <alignment horizontal="distributed" vertical="center"/>
    </xf>
    <xf numFmtId="38" fontId="9" fillId="0" borderId="29" xfId="49" applyFont="1" applyBorder="1" applyAlignment="1">
      <alignment horizontal="right" vertical="center"/>
    </xf>
    <xf numFmtId="205" fontId="9" fillId="0" borderId="29" xfId="49" applyNumberFormat="1" applyFont="1" applyBorder="1" applyAlignment="1">
      <alignment horizontal="right" vertical="center"/>
    </xf>
    <xf numFmtId="38" fontId="9" fillId="0" borderId="27" xfId="49" applyFont="1" applyBorder="1" applyAlignment="1">
      <alignment horizontal="right" vertical="center"/>
    </xf>
    <xf numFmtId="0" fontId="9" fillId="0" borderId="11" xfId="0" applyFont="1" applyBorder="1" applyAlignment="1">
      <alignment horizontal="distributed" vertical="center"/>
    </xf>
    <xf numFmtId="0" fontId="7" fillId="0" borderId="11" xfId="0" applyFont="1" applyBorder="1" applyAlignment="1">
      <alignment horizontal="distributed" vertical="center"/>
    </xf>
    <xf numFmtId="0" fontId="7" fillId="0" borderId="22" xfId="0" applyFont="1" applyBorder="1" applyAlignment="1">
      <alignment horizontal="right" vertical="center"/>
    </xf>
    <xf numFmtId="205" fontId="7" fillId="0" borderId="12" xfId="0" applyNumberFormat="1" applyFont="1" applyBorder="1" applyAlignment="1">
      <alignment horizontal="right" vertical="center"/>
    </xf>
    <xf numFmtId="3" fontId="7" fillId="0" borderId="22" xfId="0" applyNumberFormat="1" applyFont="1" applyBorder="1" applyAlignment="1">
      <alignment horizontal="right" vertical="center"/>
    </xf>
    <xf numFmtId="205" fontId="7" fillId="0" borderId="12" xfId="49" applyNumberFormat="1" applyFont="1" applyBorder="1" applyAlignment="1">
      <alignment horizontal="right" vertical="center"/>
    </xf>
    <xf numFmtId="0" fontId="6" fillId="0" borderId="26" xfId="0" applyFont="1" applyBorder="1" applyAlignment="1">
      <alignment horizontal="left" vertical="center"/>
    </xf>
    <xf numFmtId="0" fontId="6" fillId="0" borderId="26" xfId="0" applyFont="1" applyBorder="1" applyAlignment="1">
      <alignment vertical="center"/>
    </xf>
    <xf numFmtId="0" fontId="6" fillId="0" borderId="0" xfId="0" applyFont="1" applyBorder="1" applyAlignment="1">
      <alignment/>
    </xf>
    <xf numFmtId="192" fontId="7" fillId="0" borderId="12" xfId="0" applyNumberFormat="1" applyFont="1" applyBorder="1" applyAlignment="1">
      <alignment horizontal="right" vertical="center"/>
    </xf>
    <xf numFmtId="0" fontId="7" fillId="0" borderId="0" xfId="0" applyFont="1" applyBorder="1" applyAlignment="1">
      <alignment horizontal="distributed" vertical="center"/>
    </xf>
    <xf numFmtId="0" fontId="7" fillId="0" borderId="18" xfId="0" applyFont="1" applyBorder="1" applyAlignment="1">
      <alignment horizontal="distributed" vertical="center"/>
    </xf>
    <xf numFmtId="3" fontId="7" fillId="0" borderId="14" xfId="0" applyNumberFormat="1" applyFont="1" applyBorder="1" applyAlignment="1">
      <alignment horizontal="right" vertical="center"/>
    </xf>
    <xf numFmtId="192" fontId="7" fillId="0" borderId="14" xfId="0" applyNumberFormat="1" applyFont="1" applyBorder="1" applyAlignment="1">
      <alignment horizontal="right" vertical="center"/>
    </xf>
    <xf numFmtId="3" fontId="7" fillId="0" borderId="18" xfId="0" applyNumberFormat="1" applyFont="1" applyBorder="1" applyAlignment="1">
      <alignment horizontal="right" vertical="center"/>
    </xf>
    <xf numFmtId="38" fontId="7" fillId="0" borderId="14" xfId="49" applyFont="1" applyBorder="1" applyAlignment="1">
      <alignment horizontal="right" vertical="center"/>
    </xf>
    <xf numFmtId="38" fontId="7" fillId="0" borderId="18" xfId="49" applyFont="1" applyBorder="1" applyAlignment="1">
      <alignment horizontal="right" vertical="center"/>
    </xf>
    <xf numFmtId="0" fontId="7" fillId="0" borderId="13" xfId="0" applyFont="1" applyBorder="1" applyAlignment="1">
      <alignment horizontal="distributed" vertical="center"/>
    </xf>
    <xf numFmtId="205" fontId="7" fillId="0" borderId="14" xfId="0" applyNumberFormat="1" applyFont="1" applyBorder="1" applyAlignment="1">
      <alignment horizontal="right" vertical="center"/>
    </xf>
    <xf numFmtId="3" fontId="7" fillId="0" borderId="15" xfId="0" applyNumberFormat="1" applyFont="1" applyBorder="1" applyAlignment="1">
      <alignment horizontal="right" vertical="center"/>
    </xf>
    <xf numFmtId="38" fontId="7" fillId="0" borderId="15" xfId="49" applyFont="1" applyBorder="1" applyAlignment="1">
      <alignment horizontal="right" vertical="center"/>
    </xf>
    <xf numFmtId="3" fontId="9" fillId="0" borderId="29" xfId="0" applyNumberFormat="1" applyFont="1" applyBorder="1" applyAlignment="1">
      <alignment horizontal="right" vertical="center"/>
    </xf>
    <xf numFmtId="38" fontId="9" fillId="0" borderId="27" xfId="49" applyFont="1" applyFill="1" applyBorder="1" applyAlignment="1">
      <alignment horizontal="right" vertical="center"/>
    </xf>
    <xf numFmtId="3" fontId="9" fillId="0" borderId="27" xfId="0" applyNumberFormat="1" applyFont="1" applyBorder="1" applyAlignment="1">
      <alignment horizontal="right" vertical="center"/>
    </xf>
    <xf numFmtId="3" fontId="13" fillId="0" borderId="12" xfId="0" applyNumberFormat="1" applyFont="1" applyBorder="1" applyAlignment="1">
      <alignment horizontal="right" vertical="center"/>
    </xf>
    <xf numFmtId="205" fontId="9" fillId="0" borderId="12" xfId="49" applyNumberFormat="1" applyFont="1" applyBorder="1" applyAlignment="1">
      <alignment horizontal="right" vertical="center"/>
    </xf>
    <xf numFmtId="0" fontId="13" fillId="0" borderId="22" xfId="0" applyFont="1" applyBorder="1" applyAlignment="1">
      <alignment horizontal="right" vertical="center"/>
    </xf>
    <xf numFmtId="0" fontId="13" fillId="0" borderId="11" xfId="0" applyFont="1" applyBorder="1" applyAlignment="1">
      <alignment horizontal="distributed" vertical="center"/>
    </xf>
    <xf numFmtId="0" fontId="13" fillId="0" borderId="12" xfId="0" applyFont="1" applyBorder="1" applyAlignment="1">
      <alignment horizontal="right" vertical="center"/>
    </xf>
    <xf numFmtId="4" fontId="13" fillId="0" borderId="22" xfId="0" applyNumberFormat="1" applyFont="1" applyBorder="1" applyAlignment="1">
      <alignment horizontal="right" vertical="center"/>
    </xf>
    <xf numFmtId="0" fontId="6" fillId="0" borderId="11" xfId="0" applyFont="1" applyBorder="1" applyAlignment="1">
      <alignment horizontal="distributed" vertical="center"/>
    </xf>
    <xf numFmtId="3" fontId="7" fillId="0" borderId="22" xfId="0" applyNumberFormat="1" applyFont="1" applyFill="1" applyBorder="1" applyAlignment="1">
      <alignment horizontal="right" vertical="center"/>
    </xf>
    <xf numFmtId="0" fontId="7" fillId="0" borderId="11" xfId="0" applyFont="1" applyBorder="1" applyAlignment="1">
      <alignment vertical="center"/>
    </xf>
    <xf numFmtId="0" fontId="6" fillId="0" borderId="11" xfId="0" applyFont="1" applyFill="1" applyBorder="1" applyAlignment="1">
      <alignment horizontal="distributed" vertical="center"/>
    </xf>
    <xf numFmtId="3" fontId="7" fillId="0" borderId="12" xfId="0" applyNumberFormat="1" applyFont="1" applyFill="1" applyBorder="1" applyAlignment="1">
      <alignment horizontal="right" vertical="center"/>
    </xf>
    <xf numFmtId="0" fontId="6" fillId="0" borderId="13" xfId="0" applyFont="1" applyBorder="1" applyAlignment="1">
      <alignment horizontal="distributed" vertical="center"/>
    </xf>
    <xf numFmtId="205" fontId="7" fillId="0" borderId="14" xfId="49" applyNumberFormat="1" applyFont="1" applyBorder="1" applyAlignment="1">
      <alignment horizontal="right" vertical="center"/>
    </xf>
    <xf numFmtId="0" fontId="6" fillId="0" borderId="0" xfId="0" applyNumberFormat="1" applyFont="1" applyAlignment="1">
      <alignment horizontal="right" vertical="center"/>
    </xf>
    <xf numFmtId="3" fontId="6" fillId="0" borderId="0" xfId="0" applyNumberFormat="1" applyFont="1" applyAlignment="1">
      <alignment/>
    </xf>
    <xf numFmtId="0" fontId="10" fillId="0" borderId="0" xfId="0" applyFont="1" applyAlignment="1">
      <alignment/>
    </xf>
    <xf numFmtId="0" fontId="7" fillId="0" borderId="18" xfId="0" applyFont="1" applyBorder="1" applyAlignment="1">
      <alignment horizontal="right"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28" xfId="0" applyFont="1" applyBorder="1" applyAlignment="1">
      <alignment horizontal="center" vertical="center"/>
    </xf>
    <xf numFmtId="203" fontId="7" fillId="0" borderId="12" xfId="0" applyNumberFormat="1" applyFont="1" applyBorder="1" applyAlignment="1">
      <alignment horizontal="right" vertical="center"/>
    </xf>
    <xf numFmtId="219" fontId="7" fillId="0" borderId="12" xfId="0" applyNumberFormat="1" applyFont="1" applyBorder="1" applyAlignment="1">
      <alignment horizontal="right" vertical="center"/>
    </xf>
    <xf numFmtId="203" fontId="7" fillId="0" borderId="12" xfId="49" applyNumberFormat="1" applyFont="1" applyBorder="1" applyAlignment="1">
      <alignment horizontal="right" vertical="center"/>
    </xf>
    <xf numFmtId="41" fontId="7" fillId="0" borderId="12" xfId="0" applyNumberFormat="1" applyFont="1" applyBorder="1" applyAlignment="1">
      <alignment horizontal="right" vertical="center"/>
    </xf>
    <xf numFmtId="203" fontId="9" fillId="0" borderId="14" xfId="0" applyNumberFormat="1" applyFont="1" applyBorder="1" applyAlignment="1">
      <alignment horizontal="right" vertical="center"/>
    </xf>
    <xf numFmtId="219" fontId="9" fillId="0" borderId="14" xfId="0" applyNumberFormat="1" applyFont="1" applyBorder="1" applyAlignment="1">
      <alignment horizontal="right" vertical="center"/>
    </xf>
    <xf numFmtId="203" fontId="9" fillId="0" borderId="14" xfId="49" applyNumberFormat="1" applyFont="1" applyBorder="1" applyAlignment="1">
      <alignment horizontal="right" vertical="center"/>
    </xf>
    <xf numFmtId="0" fontId="9" fillId="0" borderId="0" xfId="0" applyFont="1" applyAlignment="1">
      <alignment vertical="center"/>
    </xf>
    <xf numFmtId="0" fontId="14" fillId="0" borderId="31" xfId="0" applyFont="1" applyBorder="1" applyAlignment="1">
      <alignment vertical="center"/>
    </xf>
    <xf numFmtId="0" fontId="15" fillId="0" borderId="32" xfId="0" applyFont="1" applyBorder="1" applyAlignment="1">
      <alignment vertical="center"/>
    </xf>
    <xf numFmtId="0" fontId="1" fillId="0" borderId="32" xfId="0" applyFont="1" applyBorder="1" applyAlignment="1">
      <alignment vertical="center"/>
    </xf>
    <xf numFmtId="0" fontId="0" fillId="0" borderId="33" xfId="0" applyFont="1" applyBorder="1" applyAlignment="1">
      <alignment vertical="center"/>
    </xf>
    <xf numFmtId="0" fontId="1" fillId="0" borderId="0" xfId="0" applyFont="1" applyAlignment="1">
      <alignment/>
    </xf>
    <xf numFmtId="0" fontId="10" fillId="0" borderId="0" xfId="0" applyFont="1" applyBorder="1" applyAlignment="1">
      <alignment/>
    </xf>
    <xf numFmtId="0" fontId="1" fillId="0" borderId="0" xfId="0" applyFont="1" applyBorder="1" applyAlignment="1">
      <alignment/>
    </xf>
    <xf numFmtId="0" fontId="0" fillId="0" borderId="0" xfId="0" applyFont="1" applyBorder="1" applyAlignment="1">
      <alignment/>
    </xf>
    <xf numFmtId="0" fontId="15" fillId="0" borderId="0" xfId="0" applyFont="1" applyBorder="1" applyAlignment="1">
      <alignment vertical="center"/>
    </xf>
    <xf numFmtId="0" fontId="1" fillId="0" borderId="0" xfId="0" applyFont="1" applyBorder="1" applyAlignment="1">
      <alignment vertical="center"/>
    </xf>
    <xf numFmtId="0" fontId="6" fillId="0" borderId="17" xfId="0" applyFont="1" applyBorder="1" applyAlignment="1">
      <alignment horizontal="right" vertical="center"/>
    </xf>
    <xf numFmtId="0" fontId="7" fillId="0" borderId="16" xfId="0" applyFont="1" applyBorder="1" applyAlignment="1">
      <alignment horizontal="distributed"/>
    </xf>
    <xf numFmtId="0" fontId="7" fillId="0" borderId="34" xfId="0" applyFont="1" applyBorder="1" applyAlignment="1">
      <alignment horizontal="distributed"/>
    </xf>
    <xf numFmtId="0" fontId="7" fillId="0" borderId="35" xfId="0" applyFont="1" applyBorder="1" applyAlignment="1">
      <alignment horizontal="distributed"/>
    </xf>
    <xf numFmtId="0" fontId="7" fillId="0" borderId="36" xfId="0" applyFont="1" applyBorder="1" applyAlignment="1">
      <alignment horizontal="distributed"/>
    </xf>
    <xf numFmtId="0" fontId="7" fillId="0" borderId="12" xfId="0" applyFont="1" applyBorder="1" applyAlignment="1">
      <alignment horizontal="distributed" vertical="center"/>
    </xf>
    <xf numFmtId="0" fontId="7" fillId="0" borderId="37" xfId="0" applyFont="1" applyBorder="1" applyAlignment="1">
      <alignment horizontal="distributed" vertical="center"/>
    </xf>
    <xf numFmtId="0" fontId="7" fillId="0" borderId="38" xfId="0" applyFont="1" applyBorder="1" applyAlignment="1">
      <alignment horizontal="distributed" vertical="center"/>
    </xf>
    <xf numFmtId="0" fontId="7" fillId="0" borderId="22" xfId="0" applyFont="1" applyBorder="1" applyAlignment="1">
      <alignment horizontal="distributed" vertical="center"/>
    </xf>
    <xf numFmtId="0" fontId="6" fillId="0" borderId="18" xfId="0" applyFont="1" applyBorder="1" applyAlignment="1">
      <alignment vertical="center"/>
    </xf>
    <xf numFmtId="0" fontId="7" fillId="0" borderId="15" xfId="0" applyFont="1" applyBorder="1" applyAlignment="1">
      <alignment horizontal="right" vertical="top"/>
    </xf>
    <xf numFmtId="0" fontId="7" fillId="0" borderId="39" xfId="0" applyFont="1" applyBorder="1" applyAlignment="1">
      <alignment horizontal="right" vertical="top"/>
    </xf>
    <xf numFmtId="41" fontId="9" fillId="0" borderId="12" xfId="0" applyNumberFormat="1" applyFont="1" applyBorder="1" applyAlignment="1">
      <alignment horizontal="right" vertical="center"/>
    </xf>
    <xf numFmtId="218" fontId="9" fillId="0" borderId="37" xfId="0" applyNumberFormat="1" applyFont="1" applyBorder="1" applyAlignment="1">
      <alignment horizontal="right" vertical="center"/>
    </xf>
    <xf numFmtId="204" fontId="9" fillId="0" borderId="22" xfId="0" applyNumberFormat="1" applyFont="1" applyBorder="1" applyAlignment="1">
      <alignment horizontal="right" vertical="center"/>
    </xf>
    <xf numFmtId="218" fontId="7" fillId="0" borderId="37" xfId="0" applyNumberFormat="1" applyFont="1" applyBorder="1" applyAlignment="1">
      <alignment horizontal="right" vertical="center"/>
    </xf>
    <xf numFmtId="204" fontId="7" fillId="0" borderId="22" xfId="0" applyNumberFormat="1" applyFont="1" applyBorder="1" applyAlignment="1">
      <alignment horizontal="right" vertical="center"/>
    </xf>
    <xf numFmtId="41" fontId="7" fillId="0" borderId="14" xfId="0" applyNumberFormat="1" applyFont="1" applyBorder="1" applyAlignment="1">
      <alignment horizontal="right" vertical="center"/>
    </xf>
    <xf numFmtId="218" fontId="7" fillId="0" borderId="40" xfId="0" applyNumberFormat="1" applyFont="1" applyBorder="1" applyAlignment="1">
      <alignment horizontal="right" vertical="center"/>
    </xf>
    <xf numFmtId="204" fontId="7" fillId="0" borderId="15" xfId="0" applyNumberFormat="1" applyFont="1" applyBorder="1" applyAlignment="1">
      <alignment horizontal="right" vertical="center"/>
    </xf>
    <xf numFmtId="219" fontId="7" fillId="0" borderId="27" xfId="0" applyNumberFormat="1" applyFont="1" applyBorder="1" applyAlignment="1">
      <alignment horizontal="right" vertical="center"/>
    </xf>
    <xf numFmtId="219" fontId="7" fillId="0" borderId="22" xfId="0" applyNumberFormat="1" applyFont="1" applyBorder="1" applyAlignment="1">
      <alignment horizontal="right" vertical="center"/>
    </xf>
    <xf numFmtId="219" fontId="9" fillId="0" borderId="15" xfId="0" applyNumberFormat="1" applyFont="1" applyBorder="1" applyAlignment="1">
      <alignment horizontal="right" vertical="center"/>
    </xf>
    <xf numFmtId="0" fontId="9" fillId="0" borderId="0" xfId="0" applyFont="1" applyBorder="1" applyAlignment="1">
      <alignment vertical="center"/>
    </xf>
    <xf numFmtId="186" fontId="6" fillId="0" borderId="0" xfId="0" applyNumberFormat="1" applyFont="1" applyAlignment="1">
      <alignment/>
    </xf>
    <xf numFmtId="0" fontId="0" fillId="0" borderId="0" xfId="0" applyFont="1" applyAlignment="1">
      <alignment/>
    </xf>
    <xf numFmtId="3" fontId="9" fillId="0" borderId="12" xfId="0" applyNumberFormat="1" applyFont="1" applyBorder="1" applyAlignment="1">
      <alignment/>
    </xf>
    <xf numFmtId="3" fontId="9" fillId="0" borderId="12" xfId="0" applyNumberFormat="1" applyFont="1" applyBorder="1" applyAlignment="1">
      <alignment horizontal="right"/>
    </xf>
    <xf numFmtId="3" fontId="9" fillId="0" borderId="38" xfId="0" applyNumberFormat="1" applyFont="1" applyBorder="1" applyAlignment="1">
      <alignment horizontal="right"/>
    </xf>
    <xf numFmtId="3" fontId="7" fillId="0" borderId="12" xfId="0" applyNumberFormat="1" applyFont="1" applyBorder="1" applyAlignment="1">
      <alignment/>
    </xf>
    <xf numFmtId="3" fontId="7" fillId="0" borderId="12" xfId="0" applyNumberFormat="1" applyFont="1" applyBorder="1" applyAlignment="1">
      <alignment horizontal="right"/>
    </xf>
    <xf numFmtId="3" fontId="7" fillId="0" borderId="38" xfId="0" applyNumberFormat="1" applyFont="1" applyBorder="1" applyAlignment="1">
      <alignment horizontal="right"/>
    </xf>
    <xf numFmtId="0" fontId="7" fillId="0" borderId="12" xfId="0" applyFont="1" applyBorder="1" applyAlignment="1">
      <alignment/>
    </xf>
    <xf numFmtId="38" fontId="7" fillId="0" borderId="14" xfId="49" applyFont="1" applyBorder="1" applyAlignment="1">
      <alignment/>
    </xf>
    <xf numFmtId="3" fontId="7" fillId="0" borderId="14" xfId="0" applyNumberFormat="1" applyFont="1" applyBorder="1" applyAlignment="1">
      <alignment horizontal="right"/>
    </xf>
    <xf numFmtId="3" fontId="7" fillId="0" borderId="39" xfId="0" applyNumberFormat="1" applyFont="1" applyBorder="1" applyAlignment="1">
      <alignment horizontal="right"/>
    </xf>
    <xf numFmtId="38" fontId="6" fillId="0" borderId="0" xfId="0" applyNumberFormat="1" applyFont="1" applyAlignment="1">
      <alignment vertical="center"/>
    </xf>
    <xf numFmtId="41" fontId="0" fillId="0" borderId="0" xfId="0" applyNumberFormat="1" applyFont="1" applyAlignment="1">
      <alignment shrinkToFit="1"/>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22" xfId="0" applyFont="1" applyBorder="1" applyAlignment="1">
      <alignment horizontal="center" vertical="center"/>
    </xf>
    <xf numFmtId="0" fontId="7" fillId="0" borderId="41"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3" fontId="7" fillId="0" borderId="11" xfId="0" applyNumberFormat="1" applyFont="1" applyBorder="1" applyAlignment="1">
      <alignment horizontal="center" vertical="center"/>
    </xf>
    <xf numFmtId="38" fontId="7" fillId="0" borderId="12" xfId="49" applyNumberFormat="1" applyFont="1" applyBorder="1" applyAlignment="1">
      <alignment horizontal="right" vertical="center"/>
    </xf>
    <xf numFmtId="38" fontId="7" fillId="0" borderId="22" xfId="49" applyNumberFormat="1" applyFont="1" applyBorder="1" applyAlignment="1">
      <alignment horizontal="right" vertical="center"/>
    </xf>
    <xf numFmtId="38" fontId="7" fillId="0" borderId="23" xfId="49" applyNumberFormat="1" applyFont="1" applyBorder="1" applyAlignment="1">
      <alignment horizontal="right" vertical="center"/>
    </xf>
    <xf numFmtId="38" fontId="7" fillId="0" borderId="11" xfId="49" applyNumberFormat="1" applyFont="1" applyBorder="1" applyAlignment="1">
      <alignment horizontal="right" vertical="center"/>
    </xf>
    <xf numFmtId="0" fontId="7" fillId="0" borderId="20" xfId="0" applyFont="1" applyBorder="1" applyAlignment="1">
      <alignment horizontal="right" vertical="center"/>
    </xf>
    <xf numFmtId="38" fontId="8" fillId="0" borderId="0" xfId="0" applyNumberFormat="1" applyFont="1" applyAlignment="1">
      <alignment/>
    </xf>
    <xf numFmtId="3" fontId="9" fillId="0" borderId="13" xfId="0" applyNumberFormat="1" applyFont="1" applyBorder="1" applyAlignment="1">
      <alignment horizontal="center" vertical="center"/>
    </xf>
    <xf numFmtId="38" fontId="9" fillId="0" borderId="14" xfId="49" applyNumberFormat="1" applyFont="1" applyBorder="1" applyAlignment="1">
      <alignment horizontal="right" vertical="center"/>
    </xf>
    <xf numFmtId="38" fontId="9" fillId="0" borderId="15" xfId="49" applyNumberFormat="1" applyFont="1" applyBorder="1" applyAlignment="1">
      <alignment horizontal="right" vertical="center"/>
    </xf>
    <xf numFmtId="38" fontId="9" fillId="0" borderId="24" xfId="49" applyNumberFormat="1" applyFont="1" applyBorder="1" applyAlignment="1">
      <alignment horizontal="right" vertical="center"/>
    </xf>
    <xf numFmtId="38" fontId="9" fillId="0" borderId="13" xfId="49" applyNumberFormat="1" applyFont="1" applyBorder="1" applyAlignment="1">
      <alignment horizontal="right" vertical="center"/>
    </xf>
    <xf numFmtId="3" fontId="9" fillId="0" borderId="14" xfId="0" applyNumberFormat="1" applyFont="1" applyBorder="1" applyAlignment="1">
      <alignment horizontal="right" vertical="center"/>
    </xf>
    <xf numFmtId="3" fontId="9" fillId="0" borderId="18" xfId="0" applyNumberFormat="1" applyFont="1" applyBorder="1" applyAlignment="1">
      <alignment horizontal="right" vertical="center"/>
    </xf>
    <xf numFmtId="0" fontId="6" fillId="0" borderId="17" xfId="0" applyFont="1" applyBorder="1" applyAlignment="1">
      <alignment horizontal="center"/>
    </xf>
    <xf numFmtId="0" fontId="9" fillId="0" borderId="21" xfId="0" applyFont="1" applyBorder="1" applyAlignment="1">
      <alignment horizontal="right" vertical="center"/>
    </xf>
    <xf numFmtId="0" fontId="7" fillId="0" borderId="36" xfId="0" applyFont="1" applyBorder="1" applyAlignment="1">
      <alignment horizontal="center" vertical="center"/>
    </xf>
    <xf numFmtId="0" fontId="7" fillId="0" borderId="22" xfId="0" applyFont="1" applyBorder="1" applyAlignment="1">
      <alignment horizontal="center"/>
    </xf>
    <xf numFmtId="0" fontId="7" fillId="0" borderId="12" xfId="0" applyFont="1" applyBorder="1" applyAlignment="1">
      <alignment horizontal="center"/>
    </xf>
    <xf numFmtId="0" fontId="7" fillId="0" borderId="42" xfId="0" applyFont="1" applyBorder="1" applyAlignment="1">
      <alignment vertical="center"/>
    </xf>
    <xf numFmtId="0" fontId="7" fillId="0" borderId="16" xfId="0" applyFont="1" applyBorder="1" applyAlignment="1">
      <alignment horizontal="distributed" vertical="center"/>
    </xf>
    <xf numFmtId="0" fontId="7" fillId="0" borderId="43" xfId="0" applyFont="1" applyBorder="1" applyAlignment="1">
      <alignment horizontal="distributed" vertical="center"/>
    </xf>
    <xf numFmtId="0" fontId="7" fillId="0" borderId="23" xfId="0" applyFont="1" applyBorder="1" applyAlignment="1">
      <alignment horizontal="center" vertical="center"/>
    </xf>
    <xf numFmtId="0" fontId="7" fillId="0" borderId="14" xfId="0" applyFont="1" applyBorder="1" applyAlignment="1">
      <alignment horizontal="distributed" vertical="center"/>
    </xf>
    <xf numFmtId="0" fontId="7" fillId="0" borderId="24" xfId="0" applyFont="1" applyBorder="1" applyAlignment="1">
      <alignment horizontal="distributed" vertical="center"/>
    </xf>
    <xf numFmtId="41" fontId="7" fillId="0" borderId="0" xfId="0" applyNumberFormat="1" applyFont="1" applyBorder="1" applyAlignment="1">
      <alignment horizontal="right" vertical="center"/>
    </xf>
    <xf numFmtId="41" fontId="7" fillId="0" borderId="23" xfId="0" applyNumberFormat="1" applyFont="1" applyBorder="1" applyAlignment="1">
      <alignment horizontal="right" vertical="center"/>
    </xf>
    <xf numFmtId="41" fontId="7" fillId="0" borderId="22" xfId="0" applyNumberFormat="1" applyFont="1" applyBorder="1" applyAlignment="1">
      <alignment horizontal="right" vertical="center"/>
    </xf>
    <xf numFmtId="41" fontId="7" fillId="0" borderId="11" xfId="0" applyNumberFormat="1" applyFont="1" applyBorder="1" applyAlignment="1">
      <alignment horizontal="right" vertical="center"/>
    </xf>
    <xf numFmtId="41" fontId="9" fillId="0" borderId="14" xfId="0" applyNumberFormat="1" applyFont="1" applyBorder="1" applyAlignment="1">
      <alignment horizontal="right" vertical="center"/>
    </xf>
    <xf numFmtId="41" fontId="9" fillId="0" borderId="15" xfId="0" applyNumberFormat="1" applyFont="1" applyBorder="1" applyAlignment="1">
      <alignment horizontal="right" vertical="center"/>
    </xf>
    <xf numFmtId="41" fontId="9" fillId="0" borderId="24" xfId="0" applyNumberFormat="1" applyFont="1" applyBorder="1" applyAlignment="1">
      <alignment horizontal="right" vertical="center"/>
    </xf>
    <xf numFmtId="41" fontId="9" fillId="0" borderId="13" xfId="0" applyNumberFormat="1" applyFont="1" applyBorder="1" applyAlignment="1">
      <alignment horizontal="right" vertical="center"/>
    </xf>
    <xf numFmtId="41" fontId="6" fillId="0" borderId="0" xfId="0" applyNumberFormat="1" applyFont="1" applyAlignment="1">
      <alignment vertical="center"/>
    </xf>
    <xf numFmtId="10" fontId="6" fillId="0" borderId="0" xfId="0" applyNumberFormat="1" applyFont="1" applyAlignment="1">
      <alignment/>
    </xf>
    <xf numFmtId="10" fontId="0" fillId="0" borderId="0" xfId="0" applyNumberFormat="1" applyFont="1" applyAlignment="1">
      <alignment/>
    </xf>
    <xf numFmtId="3" fontId="0" fillId="0" borderId="0" xfId="0" applyNumberFormat="1" applyFont="1" applyAlignment="1">
      <alignment/>
    </xf>
    <xf numFmtId="0" fontId="5" fillId="0" borderId="0" xfId="0" applyFont="1" applyAlignment="1">
      <alignment/>
    </xf>
    <xf numFmtId="0" fontId="7" fillId="0" borderId="10" xfId="0" applyFont="1" applyBorder="1" applyAlignment="1">
      <alignment horizontal="right" vertical="center"/>
    </xf>
    <xf numFmtId="0" fontId="7" fillId="0" borderId="16" xfId="0" applyFont="1" applyBorder="1" applyAlignment="1">
      <alignment horizontal="center"/>
    </xf>
    <xf numFmtId="0" fontId="7" fillId="0" borderId="36" xfId="0" applyFont="1" applyBorder="1" applyAlignment="1">
      <alignment horizontal="center"/>
    </xf>
    <xf numFmtId="0" fontId="7" fillId="0" borderId="17" xfId="0" applyFont="1" applyBorder="1" applyAlignment="1">
      <alignment horizontal="distributed" vertic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center" vertical="top"/>
    </xf>
    <xf numFmtId="0" fontId="7" fillId="0" borderId="15" xfId="0" applyFont="1" applyBorder="1" applyAlignment="1">
      <alignment horizontal="center" vertical="top"/>
    </xf>
    <xf numFmtId="203" fontId="7" fillId="0" borderId="12" xfId="0" applyNumberFormat="1" applyFont="1" applyBorder="1" applyAlignment="1">
      <alignment vertical="center"/>
    </xf>
    <xf numFmtId="203" fontId="7" fillId="0" borderId="20" xfId="0" applyNumberFormat="1" applyFont="1" applyBorder="1" applyAlignment="1">
      <alignment vertical="center"/>
    </xf>
    <xf numFmtId="203" fontId="7" fillId="0" borderId="0" xfId="0" applyNumberFormat="1" applyFont="1" applyBorder="1" applyAlignment="1">
      <alignment vertical="center"/>
    </xf>
    <xf numFmtId="203" fontId="7" fillId="0" borderId="22" xfId="0" applyNumberFormat="1" applyFont="1" applyBorder="1" applyAlignment="1">
      <alignment vertical="center"/>
    </xf>
    <xf numFmtId="203" fontId="7" fillId="0" borderId="44" xfId="0" applyNumberFormat="1" applyFont="1" applyBorder="1" applyAlignment="1">
      <alignment vertical="center"/>
    </xf>
    <xf numFmtId="203" fontId="9" fillId="0" borderId="14" xfId="0" applyNumberFormat="1" applyFont="1" applyBorder="1" applyAlignment="1">
      <alignment vertical="center"/>
    </xf>
    <xf numFmtId="203" fontId="9" fillId="0" borderId="15" xfId="0" applyNumberFormat="1" applyFont="1" applyBorder="1" applyAlignment="1">
      <alignment vertical="center"/>
    </xf>
    <xf numFmtId="203" fontId="9" fillId="0" borderId="45" xfId="0" applyNumberFormat="1" applyFont="1" applyBorder="1" applyAlignment="1">
      <alignment vertical="center"/>
    </xf>
    <xf numFmtId="3" fontId="6" fillId="0" borderId="0" xfId="0" applyNumberFormat="1" applyFont="1" applyAlignment="1">
      <alignment vertical="center"/>
    </xf>
    <xf numFmtId="0" fontId="7" fillId="0" borderId="42" xfId="0" applyFont="1" applyBorder="1" applyAlignment="1">
      <alignment horizontal="center" vertical="center"/>
    </xf>
    <xf numFmtId="0" fontId="7" fillId="0" borderId="46" xfId="0" applyFont="1" applyBorder="1" applyAlignment="1">
      <alignment horizontal="center" vertical="center"/>
    </xf>
    <xf numFmtId="0" fontId="7" fillId="0" borderId="44" xfId="0" applyFont="1" applyBorder="1" applyAlignment="1">
      <alignment horizontal="center" vertical="center"/>
    </xf>
    <xf numFmtId="10" fontId="7" fillId="0" borderId="14" xfId="0" applyNumberFormat="1" applyFont="1" applyBorder="1" applyAlignment="1">
      <alignment horizontal="center" vertical="center"/>
    </xf>
    <xf numFmtId="0" fontId="7" fillId="0" borderId="45" xfId="0" applyFont="1" applyBorder="1" applyAlignment="1">
      <alignment horizontal="center" vertical="center"/>
    </xf>
    <xf numFmtId="41" fontId="7" fillId="0" borderId="44" xfId="0" applyNumberFormat="1" applyFont="1" applyBorder="1" applyAlignment="1">
      <alignment horizontal="right" vertical="center"/>
    </xf>
    <xf numFmtId="187" fontId="7" fillId="0" borderId="0" xfId="0" applyNumberFormat="1" applyFont="1" applyAlignment="1">
      <alignment vertical="center"/>
    </xf>
    <xf numFmtId="41" fontId="9" fillId="0" borderId="45" xfId="0" applyNumberFormat="1" applyFont="1" applyBorder="1" applyAlignment="1">
      <alignment horizontal="right" vertical="center"/>
    </xf>
    <xf numFmtId="191" fontId="8" fillId="0" borderId="0" xfId="0" applyNumberFormat="1" applyFont="1" applyBorder="1" applyAlignment="1">
      <alignment horizontal="right"/>
    </xf>
    <xf numFmtId="41" fontId="7" fillId="0" borderId="12" xfId="0" applyNumberFormat="1" applyFont="1" applyBorder="1" applyAlignment="1">
      <alignment vertical="center"/>
    </xf>
    <xf numFmtId="41" fontId="7" fillId="0" borderId="0" xfId="0" applyNumberFormat="1" applyFont="1" applyBorder="1" applyAlignment="1">
      <alignment vertical="center"/>
    </xf>
    <xf numFmtId="41" fontId="7" fillId="0" borderId="23" xfId="0" applyNumberFormat="1" applyFont="1" applyBorder="1" applyAlignment="1">
      <alignment vertical="center"/>
    </xf>
    <xf numFmtId="41" fontId="7" fillId="0" borderId="22" xfId="0" applyNumberFormat="1" applyFont="1" applyBorder="1" applyAlignment="1">
      <alignment vertical="center"/>
    </xf>
    <xf numFmtId="41" fontId="7" fillId="0" borderId="11" xfId="0" applyNumberFormat="1" applyFont="1" applyBorder="1" applyAlignment="1">
      <alignment vertical="center"/>
    </xf>
    <xf numFmtId="41" fontId="9" fillId="0" borderId="14" xfId="0" applyNumberFormat="1" applyFont="1" applyBorder="1" applyAlignment="1">
      <alignment vertical="center"/>
    </xf>
    <xf numFmtId="41" fontId="9" fillId="0" borderId="15" xfId="0" applyNumberFormat="1" applyFont="1" applyBorder="1" applyAlignment="1">
      <alignment vertical="center"/>
    </xf>
    <xf numFmtId="41" fontId="9" fillId="0" borderId="24" xfId="0" applyNumberFormat="1" applyFont="1" applyBorder="1" applyAlignment="1">
      <alignment vertical="center"/>
    </xf>
    <xf numFmtId="41" fontId="9" fillId="0" borderId="13" xfId="0" applyNumberFormat="1" applyFont="1" applyBorder="1" applyAlignment="1">
      <alignment vertical="center"/>
    </xf>
    <xf numFmtId="41" fontId="7" fillId="0" borderId="20" xfId="0" applyNumberFormat="1" applyFont="1" applyBorder="1" applyAlignment="1">
      <alignment vertical="center"/>
    </xf>
    <xf numFmtId="41" fontId="7" fillId="0" borderId="44" xfId="0" applyNumberFormat="1" applyFont="1" applyBorder="1" applyAlignment="1">
      <alignment vertical="center"/>
    </xf>
    <xf numFmtId="41" fontId="9" fillId="0" borderId="45" xfId="0" applyNumberFormat="1" applyFont="1" applyBorder="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0" fillId="0" borderId="25" xfId="0" applyFont="1" applyBorder="1" applyAlignment="1">
      <alignment vertical="center"/>
    </xf>
    <xf numFmtId="0" fontId="0" fillId="0" borderId="25"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7" fillId="0" borderId="0" xfId="0" applyFont="1" applyAlignment="1">
      <alignment horizontal="distributed" vertical="center"/>
    </xf>
    <xf numFmtId="0" fontId="7" fillId="0" borderId="29" xfId="0" applyFont="1" applyBorder="1" applyAlignment="1">
      <alignment horizontal="center" vertical="center"/>
    </xf>
    <xf numFmtId="0" fontId="7" fillId="0" borderId="27" xfId="0" applyFont="1" applyBorder="1" applyAlignment="1">
      <alignment horizontal="distributed" vertical="center"/>
    </xf>
    <xf numFmtId="0" fontId="7" fillId="0" borderId="15" xfId="0" applyFont="1" applyBorder="1" applyAlignment="1">
      <alignment horizontal="distributed" vertical="top"/>
    </xf>
    <xf numFmtId="203" fontId="7" fillId="0" borderId="23" xfId="0" applyNumberFormat="1" applyFont="1" applyBorder="1" applyAlignment="1">
      <alignment vertical="center"/>
    </xf>
    <xf numFmtId="41" fontId="8" fillId="0" borderId="14" xfId="0" applyNumberFormat="1" applyFont="1" applyBorder="1" applyAlignment="1">
      <alignment horizontal="right" vertical="center"/>
    </xf>
    <xf numFmtId="41" fontId="8" fillId="0" borderId="15" xfId="0" applyNumberFormat="1" applyFont="1" applyBorder="1" applyAlignment="1">
      <alignment horizontal="right" vertical="center"/>
    </xf>
    <xf numFmtId="41" fontId="8" fillId="0" borderId="24" xfId="0" applyNumberFormat="1" applyFont="1" applyBorder="1" applyAlignment="1">
      <alignment horizontal="right" vertical="center"/>
    </xf>
    <xf numFmtId="41" fontId="8" fillId="0" borderId="13" xfId="0" applyNumberFormat="1" applyFont="1" applyBorder="1" applyAlignment="1">
      <alignment horizontal="right" vertical="center"/>
    </xf>
    <xf numFmtId="0" fontId="7" fillId="0" borderId="36" xfId="0" applyFont="1" applyBorder="1" applyAlignment="1">
      <alignment horizontal="distributed" vertical="center"/>
    </xf>
    <xf numFmtId="0" fontId="7" fillId="0" borderId="41" xfId="0" applyFont="1" applyBorder="1" applyAlignment="1">
      <alignment horizontal="distributed" vertical="center"/>
    </xf>
    <xf numFmtId="3" fontId="0" fillId="0" borderId="0" xfId="0" applyNumberFormat="1" applyFont="1" applyAlignment="1">
      <alignment vertical="center"/>
    </xf>
    <xf numFmtId="0" fontId="10" fillId="0" borderId="0" xfId="0" applyFont="1" applyAlignment="1">
      <alignment horizontal="left"/>
    </xf>
    <xf numFmtId="0" fontId="10" fillId="0" borderId="0" xfId="0" applyFont="1" applyAlignment="1">
      <alignment vertical="center"/>
    </xf>
    <xf numFmtId="0" fontId="10" fillId="0" borderId="0" xfId="0" applyFont="1" applyAlignment="1">
      <alignment horizontal="left" vertical="center"/>
    </xf>
    <xf numFmtId="0" fontId="5" fillId="0" borderId="0" xfId="0" applyFont="1" applyBorder="1" applyAlignment="1">
      <alignment vertical="center"/>
    </xf>
    <xf numFmtId="0" fontId="6" fillId="0" borderId="17" xfId="0" applyFont="1" applyBorder="1" applyAlignment="1">
      <alignment vertical="center"/>
    </xf>
    <xf numFmtId="0" fontId="6" fillId="0" borderId="10" xfId="0" applyFont="1" applyFill="1" applyBorder="1" applyAlignment="1">
      <alignment horizontal="right" vertical="center"/>
    </xf>
    <xf numFmtId="0" fontId="0" fillId="0" borderId="0" xfId="0" applyFont="1" applyFill="1" applyAlignment="1">
      <alignment/>
    </xf>
    <xf numFmtId="0" fontId="6" fillId="0" borderId="18" xfId="0" applyFont="1" applyFill="1" applyBorder="1" applyAlignment="1">
      <alignment vertical="center"/>
    </xf>
    <xf numFmtId="0" fontId="6" fillId="0" borderId="13" xfId="0" applyFont="1" applyFill="1" applyBorder="1" applyAlignment="1">
      <alignment vertical="center"/>
    </xf>
    <xf numFmtId="0" fontId="6" fillId="0" borderId="14" xfId="0" applyFont="1" applyBorder="1" applyAlignment="1">
      <alignment horizontal="right" vertical="top"/>
    </xf>
    <xf numFmtId="0" fontId="7" fillId="0" borderId="15" xfId="0" applyFont="1" applyFill="1" applyBorder="1" applyAlignment="1">
      <alignment horizontal="center" vertical="top"/>
    </xf>
    <xf numFmtId="0" fontId="0" fillId="0" borderId="0" xfId="0" applyFont="1" applyFill="1" applyAlignment="1">
      <alignment vertical="top"/>
    </xf>
    <xf numFmtId="41" fontId="7" fillId="0" borderId="22" xfId="0" applyNumberFormat="1" applyFont="1" applyFill="1" applyBorder="1" applyAlignment="1">
      <alignment horizontal="right" vertical="center"/>
    </xf>
    <xf numFmtId="43" fontId="7" fillId="0" borderId="22" xfId="0" applyNumberFormat="1" applyFont="1" applyFill="1" applyBorder="1" applyAlignment="1">
      <alignment horizontal="right" vertical="center"/>
    </xf>
    <xf numFmtId="0" fontId="10" fillId="0" borderId="0" xfId="0" applyFont="1" applyFill="1" applyAlignment="1">
      <alignment vertical="center"/>
    </xf>
    <xf numFmtId="0" fontId="9" fillId="0" borderId="0" xfId="0" applyFont="1" applyFill="1" applyBorder="1" applyAlignment="1">
      <alignment horizontal="center" vertical="center"/>
    </xf>
    <xf numFmtId="41" fontId="9" fillId="0" borderId="22" xfId="0" applyNumberFormat="1" applyFont="1" applyFill="1" applyBorder="1" applyAlignment="1">
      <alignment horizontal="right" vertical="center"/>
    </xf>
    <xf numFmtId="43" fontId="9" fillId="0" borderId="22" xfId="0" applyNumberFormat="1" applyFont="1" applyFill="1" applyBorder="1" applyAlignment="1">
      <alignment horizontal="right" vertical="center"/>
    </xf>
    <xf numFmtId="0" fontId="9" fillId="0" borderId="11" xfId="0" applyFont="1" applyFill="1" applyBorder="1" applyAlignment="1">
      <alignment horizontal="center" vertical="center"/>
    </xf>
    <xf numFmtId="41" fontId="17" fillId="0" borderId="22" xfId="0" applyNumberFormat="1" applyFont="1" applyFill="1" applyBorder="1" applyAlignment="1">
      <alignment horizontal="right" vertical="center"/>
    </xf>
    <xf numFmtId="41" fontId="7" fillId="0" borderId="12" xfId="49" applyNumberFormat="1" applyFont="1" applyFill="1" applyBorder="1" applyAlignment="1">
      <alignment horizontal="right" vertical="center"/>
    </xf>
    <xf numFmtId="0" fontId="0" fillId="0" borderId="0" xfId="0" applyFont="1" applyFill="1" applyAlignment="1">
      <alignment vertical="center"/>
    </xf>
    <xf numFmtId="41" fontId="7" fillId="0" borderId="11" xfId="49" applyNumberFormat="1" applyFont="1" applyFill="1" applyBorder="1" applyAlignment="1">
      <alignment horizontal="right" vertical="center"/>
    </xf>
    <xf numFmtId="41" fontId="7" fillId="0" borderId="14" xfId="49" applyNumberFormat="1" applyFont="1" applyFill="1" applyBorder="1" applyAlignment="1">
      <alignment horizontal="right" vertical="center"/>
    </xf>
    <xf numFmtId="0" fontId="7" fillId="0" borderId="0" xfId="0" applyFont="1" applyAlignment="1">
      <alignment horizontal="distributed"/>
    </xf>
    <xf numFmtId="0" fontId="0" fillId="0" borderId="0" xfId="0" applyFont="1" applyFill="1" applyBorder="1" applyAlignment="1">
      <alignment vertical="center"/>
    </xf>
    <xf numFmtId="0" fontId="0" fillId="0" borderId="25" xfId="0" applyFont="1" applyFill="1" applyBorder="1" applyAlignment="1">
      <alignment vertical="center"/>
    </xf>
    <xf numFmtId="43" fontId="7" fillId="0" borderId="0" xfId="0" applyNumberFormat="1" applyFont="1" applyFill="1" applyBorder="1" applyAlignment="1">
      <alignment horizontal="right" vertical="center"/>
    </xf>
    <xf numFmtId="0" fontId="7" fillId="0" borderId="0" xfId="0" applyFont="1" applyBorder="1" applyAlignment="1">
      <alignment horizontal="distributed"/>
    </xf>
    <xf numFmtId="0" fontId="7" fillId="0" borderId="11" xfId="0" applyFont="1" applyBorder="1" applyAlignment="1">
      <alignment horizontal="distributed"/>
    </xf>
    <xf numFmtId="0" fontId="7" fillId="0" borderId="18" xfId="0" applyFont="1" applyBorder="1" applyAlignment="1">
      <alignment horizontal="distributed"/>
    </xf>
    <xf numFmtId="0" fontId="7" fillId="0" borderId="13" xfId="0" applyFont="1" applyBorder="1" applyAlignment="1">
      <alignment horizontal="distributed"/>
    </xf>
    <xf numFmtId="41" fontId="7" fillId="0" borderId="13" xfId="49" applyNumberFormat="1" applyFont="1" applyFill="1" applyBorder="1" applyAlignment="1">
      <alignment horizontal="right" vertical="center"/>
    </xf>
    <xf numFmtId="230" fontId="7" fillId="0" borderId="18" xfId="0" applyNumberFormat="1" applyFont="1" applyFill="1" applyBorder="1" applyAlignment="1">
      <alignment horizontal="right" vertical="center"/>
    </xf>
    <xf numFmtId="41" fontId="7" fillId="0" borderId="0" xfId="49" applyNumberFormat="1" applyFont="1" applyFill="1" applyBorder="1" applyAlignment="1">
      <alignment horizontal="right" vertical="center"/>
    </xf>
    <xf numFmtId="0" fontId="5" fillId="0" borderId="25" xfId="0" applyFont="1" applyFill="1" applyBorder="1" applyAlignment="1">
      <alignment vertical="center"/>
    </xf>
    <xf numFmtId="230" fontId="7" fillId="0" borderId="22" xfId="0" applyNumberFormat="1" applyFont="1" applyFill="1" applyBorder="1" applyAlignment="1">
      <alignment horizontal="right" vertical="center"/>
    </xf>
    <xf numFmtId="230" fontId="7" fillId="0" borderId="15" xfId="0" applyNumberFormat="1" applyFont="1" applyFill="1" applyBorder="1" applyAlignment="1">
      <alignment horizontal="right" vertical="center"/>
    </xf>
    <xf numFmtId="0" fontId="6" fillId="0" borderId="0" xfId="0" applyFont="1" applyFill="1" applyAlignment="1">
      <alignment vertical="center"/>
    </xf>
    <xf numFmtId="0" fontId="0" fillId="0" borderId="25" xfId="0" applyFont="1" applyBorder="1" applyAlignment="1">
      <alignment vertical="center"/>
    </xf>
    <xf numFmtId="41" fontId="7" fillId="0" borderId="12" xfId="0" applyNumberFormat="1" applyFont="1" applyFill="1" applyBorder="1" applyAlignment="1">
      <alignment horizontal="right" vertical="center"/>
    </xf>
    <xf numFmtId="0" fontId="11" fillId="0" borderId="0" xfId="0" applyFont="1" applyFill="1" applyAlignment="1">
      <alignment vertical="center"/>
    </xf>
    <xf numFmtId="41" fontId="9" fillId="0" borderId="12" xfId="0" applyNumberFormat="1" applyFont="1" applyFill="1" applyBorder="1" applyAlignment="1">
      <alignment horizontal="right" vertical="center"/>
    </xf>
    <xf numFmtId="43" fontId="17" fillId="0" borderId="22" xfId="0" applyNumberFormat="1" applyFont="1" applyFill="1" applyBorder="1" applyAlignment="1">
      <alignment horizontal="right" vertical="center"/>
    </xf>
    <xf numFmtId="0" fontId="0" fillId="0" borderId="18" xfId="0" applyFont="1" applyBorder="1" applyAlignment="1">
      <alignment/>
    </xf>
    <xf numFmtId="43" fontId="7" fillId="0" borderId="15" xfId="0" applyNumberFormat="1" applyFont="1" applyFill="1" applyBorder="1" applyAlignment="1">
      <alignment horizontal="right" vertical="center"/>
    </xf>
    <xf numFmtId="0" fontId="7" fillId="0" borderId="25" xfId="0" applyFont="1" applyFill="1" applyBorder="1" applyAlignment="1">
      <alignment vertical="center"/>
    </xf>
    <xf numFmtId="0" fontId="7" fillId="0" borderId="17" xfId="0" applyFont="1" applyBorder="1" applyAlignment="1">
      <alignment/>
    </xf>
    <xf numFmtId="0" fontId="7" fillId="0" borderId="10" xfId="0" applyFont="1" applyFill="1" applyBorder="1" applyAlignment="1">
      <alignment horizontal="right"/>
    </xf>
    <xf numFmtId="0" fontId="7" fillId="0" borderId="18" xfId="0" applyFont="1" applyFill="1" applyBorder="1" applyAlignment="1">
      <alignment vertical="top"/>
    </xf>
    <xf numFmtId="0" fontId="7" fillId="0" borderId="13" xfId="0" applyFont="1" applyFill="1" applyBorder="1" applyAlignment="1">
      <alignment vertical="top"/>
    </xf>
    <xf numFmtId="41" fontId="7" fillId="0" borderId="0" xfId="0" applyNumberFormat="1" applyFont="1" applyFill="1" applyBorder="1" applyAlignment="1">
      <alignment horizontal="right" vertical="center"/>
    </xf>
    <xf numFmtId="0" fontId="0" fillId="0" borderId="0" xfId="0" applyFont="1" applyFill="1" applyAlignment="1">
      <alignment vertical="center"/>
    </xf>
    <xf numFmtId="41" fontId="9" fillId="0" borderId="0" xfId="0" applyNumberFormat="1" applyFont="1" applyFill="1" applyBorder="1" applyAlignment="1">
      <alignment horizontal="right" vertical="center"/>
    </xf>
    <xf numFmtId="0" fontId="0" fillId="0" borderId="11" xfId="0" applyFont="1" applyBorder="1" applyAlignment="1">
      <alignment/>
    </xf>
    <xf numFmtId="0" fontId="11" fillId="0" borderId="0" xfId="0" applyFont="1" applyFill="1" applyBorder="1" applyAlignment="1">
      <alignment vertical="center"/>
    </xf>
    <xf numFmtId="0" fontId="7" fillId="0" borderId="11" xfId="0" applyFont="1" applyFill="1" applyBorder="1" applyAlignment="1">
      <alignment horizontal="distributed"/>
    </xf>
    <xf numFmtId="0" fontId="0" fillId="0" borderId="0" xfId="0" applyFont="1" applyFill="1" applyBorder="1" applyAlignment="1">
      <alignment vertical="center"/>
    </xf>
    <xf numFmtId="0" fontId="0" fillId="0" borderId="18" xfId="0" applyFont="1" applyBorder="1" applyAlignment="1">
      <alignment vertical="center"/>
    </xf>
    <xf numFmtId="41" fontId="0" fillId="0" borderId="0" xfId="0" applyNumberFormat="1" applyFont="1" applyFill="1" applyAlignment="1">
      <alignment vertical="center"/>
    </xf>
    <xf numFmtId="41" fontId="7" fillId="0" borderId="22" xfId="49" applyNumberFormat="1" applyFont="1" applyFill="1" applyBorder="1" applyAlignment="1">
      <alignment horizontal="right" vertical="center"/>
    </xf>
    <xf numFmtId="41" fontId="7" fillId="0" borderId="0" xfId="49" applyNumberFormat="1" applyFont="1" applyFill="1" applyAlignment="1">
      <alignment horizontal="right" vertical="center"/>
    </xf>
    <xf numFmtId="41" fontId="7" fillId="0" borderId="15" xfId="49" applyNumberFormat="1" applyFont="1" applyFill="1" applyBorder="1" applyAlignment="1">
      <alignment horizontal="right" vertical="center"/>
    </xf>
    <xf numFmtId="0" fontId="6" fillId="0" borderId="0" xfId="0" applyFont="1" applyFill="1" applyBorder="1" applyAlignment="1">
      <alignment vertical="center"/>
    </xf>
    <xf numFmtId="0" fontId="10" fillId="0" borderId="0" xfId="0" applyFont="1" applyBorder="1" applyAlignment="1">
      <alignment/>
    </xf>
    <xf numFmtId="0" fontId="10" fillId="0" borderId="0" xfId="0" applyFont="1" applyBorder="1" applyAlignment="1">
      <alignment vertical="center"/>
    </xf>
    <xf numFmtId="0" fontId="7" fillId="0" borderId="25" xfId="0" applyFont="1" applyBorder="1" applyAlignment="1">
      <alignment vertical="center"/>
    </xf>
    <xf numFmtId="0" fontId="0" fillId="0" borderId="18" xfId="0" applyFont="1" applyFill="1" applyBorder="1" applyAlignment="1">
      <alignment vertical="center"/>
    </xf>
    <xf numFmtId="0" fontId="7" fillId="0" borderId="13" xfId="0" applyFont="1" applyFill="1" applyBorder="1" applyAlignment="1">
      <alignment horizontal="distributed" vertical="center"/>
    </xf>
    <xf numFmtId="230" fontId="7" fillId="0" borderId="15" xfId="49" applyNumberFormat="1" applyFont="1" applyFill="1" applyBorder="1" applyAlignment="1">
      <alignment horizontal="right" vertical="center"/>
    </xf>
    <xf numFmtId="0" fontId="7" fillId="0" borderId="0" xfId="0" applyFont="1" applyFill="1" applyAlignment="1">
      <alignment vertical="center"/>
    </xf>
    <xf numFmtId="41" fontId="7" fillId="0" borderId="22" xfId="0" applyNumberFormat="1" applyFont="1" applyFill="1" applyBorder="1" applyAlignment="1">
      <alignment vertical="center"/>
    </xf>
    <xf numFmtId="41" fontId="9" fillId="0" borderId="22" xfId="0" applyNumberFormat="1" applyFont="1" applyFill="1" applyBorder="1" applyAlignment="1">
      <alignment vertical="center"/>
    </xf>
    <xf numFmtId="43" fontId="9" fillId="0" borderId="22" xfId="0" applyNumberFormat="1" applyFont="1" applyFill="1" applyBorder="1" applyAlignment="1">
      <alignment vertical="center"/>
    </xf>
    <xf numFmtId="0" fontId="0" fillId="0" borderId="18" xfId="0" applyFont="1" applyBorder="1" applyAlignment="1">
      <alignment vertical="center"/>
    </xf>
    <xf numFmtId="0" fontId="6" fillId="0" borderId="0" xfId="0" applyFont="1" applyFill="1" applyBorder="1" applyAlignment="1">
      <alignment horizontal="right" vertical="center"/>
    </xf>
    <xf numFmtId="41" fontId="9" fillId="0" borderId="15" xfId="0" applyNumberFormat="1" applyFont="1" applyFill="1" applyBorder="1" applyAlignment="1">
      <alignment horizontal="right" vertical="center"/>
    </xf>
    <xf numFmtId="0" fontId="0" fillId="0" borderId="0" xfId="0" applyBorder="1" applyAlignment="1">
      <alignment horizontal="center" vertical="center"/>
    </xf>
    <xf numFmtId="43" fontId="9" fillId="0" borderId="0" xfId="0" applyNumberFormat="1" applyFont="1" applyFill="1" applyBorder="1" applyAlignment="1">
      <alignment horizontal="right" vertical="center"/>
    </xf>
    <xf numFmtId="0" fontId="0" fillId="0" borderId="0" xfId="0" applyFont="1" applyBorder="1" applyAlignment="1">
      <alignment/>
    </xf>
    <xf numFmtId="0" fontId="7" fillId="0" borderId="0" xfId="0" applyFont="1" applyFill="1" applyBorder="1" applyAlignment="1">
      <alignment vertical="center"/>
    </xf>
    <xf numFmtId="0" fontId="6" fillId="0" borderId="0" xfId="0" applyFont="1" applyBorder="1" applyAlignment="1">
      <alignment vertical="center"/>
    </xf>
    <xf numFmtId="0" fontId="10" fillId="0" borderId="0" xfId="0" applyFont="1" applyFill="1" applyBorder="1" applyAlignment="1">
      <alignment vertical="center"/>
    </xf>
    <xf numFmtId="0" fontId="0" fillId="0" borderId="0" xfId="0" applyFont="1" applyBorder="1" applyAlignment="1">
      <alignment/>
    </xf>
    <xf numFmtId="0" fontId="6" fillId="0" borderId="0" xfId="0" applyFont="1" applyBorder="1" applyAlignment="1">
      <alignment horizontal="right"/>
    </xf>
    <xf numFmtId="0" fontId="7" fillId="0" borderId="0" xfId="0" applyFont="1" applyBorder="1" applyAlignment="1">
      <alignment horizontal="distributed" vertical="center" wrapText="1"/>
    </xf>
    <xf numFmtId="43" fontId="7" fillId="0" borderId="22" xfId="0" applyNumberFormat="1" applyFont="1" applyBorder="1" applyAlignment="1">
      <alignment horizontal="right" vertical="center"/>
    </xf>
    <xf numFmtId="0" fontId="9" fillId="0" borderId="0" xfId="0" applyFont="1" applyBorder="1" applyAlignment="1">
      <alignment horizontal="distributed" vertical="center" wrapText="1"/>
    </xf>
    <xf numFmtId="41" fontId="9" fillId="0" borderId="22" xfId="0" applyNumberFormat="1" applyFont="1" applyBorder="1" applyAlignment="1">
      <alignment horizontal="right" vertical="center"/>
    </xf>
    <xf numFmtId="43" fontId="9" fillId="0" borderId="22" xfId="0" applyNumberFormat="1" applyFont="1" applyBorder="1" applyAlignment="1">
      <alignment horizontal="right" vertical="center"/>
    </xf>
    <xf numFmtId="0" fontId="7" fillId="0" borderId="0" xfId="0" applyNumberFormat="1" applyFont="1" applyFill="1" applyBorder="1" applyAlignment="1">
      <alignment horizontal="distributed" vertical="center" wrapText="1"/>
    </xf>
    <xf numFmtId="0" fontId="0" fillId="0" borderId="0" xfId="0" applyFont="1" applyFill="1" applyAlignment="1">
      <alignment/>
    </xf>
    <xf numFmtId="0" fontId="7" fillId="0" borderId="0" xfId="0" applyFont="1" applyFill="1" applyBorder="1" applyAlignment="1">
      <alignment horizontal="distributed" vertical="center" wrapText="1"/>
    </xf>
    <xf numFmtId="0" fontId="7" fillId="0" borderId="13" xfId="0" applyFont="1" applyFill="1" applyBorder="1" applyAlignment="1">
      <alignment horizontal="distributed" vertical="center" wrapText="1"/>
    </xf>
    <xf numFmtId="41" fontId="7" fillId="0" borderId="15" xfId="0" applyNumberFormat="1" applyFont="1" applyBorder="1" applyAlignment="1">
      <alignment horizontal="right" vertical="center"/>
    </xf>
    <xf numFmtId="0" fontId="18" fillId="0" borderId="0" xfId="0" applyFont="1" applyAlignment="1">
      <alignment vertical="center"/>
    </xf>
    <xf numFmtId="38" fontId="0" fillId="0" borderId="0" xfId="49" applyFont="1" applyAlignment="1">
      <alignment/>
    </xf>
    <xf numFmtId="3" fontId="7" fillId="0" borderId="0" xfId="0" applyNumberFormat="1" applyFont="1" applyBorder="1" applyAlignment="1">
      <alignment vertical="center"/>
    </xf>
    <xf numFmtId="38" fontId="0" fillId="0" borderId="0" xfId="49" applyFont="1" applyBorder="1" applyAlignment="1">
      <alignment vertical="center"/>
    </xf>
    <xf numFmtId="0" fontId="0" fillId="0" borderId="0" xfId="0" applyFont="1" applyAlignment="1">
      <alignment/>
    </xf>
    <xf numFmtId="0" fontId="7" fillId="0" borderId="36"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16" xfId="0" applyFont="1" applyBorder="1" applyAlignment="1">
      <alignment horizontal="centerContinuous" vertical="center"/>
    </xf>
    <xf numFmtId="49" fontId="7" fillId="0" borderId="11" xfId="0" applyNumberFormat="1" applyFont="1" applyFill="1" applyBorder="1" applyAlignment="1">
      <alignment horizontal="center" vertical="center"/>
    </xf>
    <xf numFmtId="0" fontId="8" fillId="0" borderId="0" xfId="0" applyFont="1" applyFill="1" applyAlignment="1">
      <alignment vertical="center"/>
    </xf>
    <xf numFmtId="49" fontId="9" fillId="0" borderId="13" xfId="0" applyNumberFormat="1" applyFont="1" applyFill="1" applyBorder="1" applyAlignment="1">
      <alignment horizontal="center" vertical="center"/>
    </xf>
    <xf numFmtId="41" fontId="9" fillId="0" borderId="14" xfId="49" applyNumberFormat="1" applyFont="1" applyFill="1" applyBorder="1" applyAlignment="1">
      <alignment horizontal="right" vertical="center"/>
    </xf>
    <xf numFmtId="41" fontId="9" fillId="0" borderId="15" xfId="49" applyNumberFormat="1" applyFont="1" applyFill="1" applyBorder="1" applyAlignment="1">
      <alignment horizontal="right" vertical="center"/>
    </xf>
    <xf numFmtId="0" fontId="6" fillId="0" borderId="11" xfId="0" applyFont="1" applyBorder="1" applyAlignment="1">
      <alignment vertical="center"/>
    </xf>
    <xf numFmtId="0" fontId="6" fillId="0" borderId="27" xfId="0" applyFont="1" applyFill="1" applyBorder="1" applyAlignment="1">
      <alignment horizontal="righ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0" fillId="0" borderId="0" xfId="0" applyFont="1" applyAlignment="1">
      <alignment horizontal="center" vertical="center"/>
    </xf>
    <xf numFmtId="3" fontId="0" fillId="0" borderId="0" xfId="0" applyNumberFormat="1" applyFont="1" applyAlignment="1">
      <alignment vertical="center"/>
    </xf>
    <xf numFmtId="10" fontId="0" fillId="0" borderId="0" xfId="0" applyNumberFormat="1" applyFont="1" applyAlignment="1">
      <alignment vertical="center"/>
    </xf>
    <xf numFmtId="0" fontId="10"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6" fillId="0" borderId="0" xfId="0" applyFont="1" applyFill="1" applyAlignment="1">
      <alignment horizontal="right" vertical="center"/>
    </xf>
    <xf numFmtId="0" fontId="7" fillId="0" borderId="47" xfId="0" applyFont="1" applyBorder="1" applyAlignment="1">
      <alignment horizontal="center" vertical="center"/>
    </xf>
    <xf numFmtId="0" fontId="7" fillId="0" borderId="47" xfId="0" applyFont="1" applyBorder="1" applyAlignment="1">
      <alignment horizontal="center" vertical="center" wrapText="1"/>
    </xf>
    <xf numFmtId="0" fontId="7" fillId="0" borderId="41" xfId="0" applyFont="1" applyBorder="1" applyAlignment="1">
      <alignment horizontal="center" vertical="center" wrapText="1"/>
    </xf>
    <xf numFmtId="0" fontId="9" fillId="0" borderId="0" xfId="0" applyFont="1" applyBorder="1" applyAlignment="1">
      <alignment horizontal="centerContinuous" vertical="center"/>
    </xf>
    <xf numFmtId="41" fontId="9" fillId="0" borderId="12" xfId="49" applyNumberFormat="1" applyFont="1" applyFill="1" applyBorder="1" applyAlignment="1">
      <alignment horizontal="right" vertical="center"/>
    </xf>
    <xf numFmtId="41" fontId="9" fillId="0" borderId="0" xfId="49" applyNumberFormat="1" applyFont="1" applyFill="1" applyBorder="1" applyAlignment="1">
      <alignment horizontal="right" vertical="center"/>
    </xf>
    <xf numFmtId="0" fontId="9" fillId="0" borderId="0" xfId="0" applyFont="1" applyBorder="1" applyAlignment="1">
      <alignment horizontal="distributed" vertical="center"/>
    </xf>
    <xf numFmtId="41" fontId="9" fillId="0" borderId="12" xfId="49" applyNumberFormat="1" applyFont="1" applyBorder="1" applyAlignment="1">
      <alignment horizontal="right" vertical="center"/>
    </xf>
    <xf numFmtId="41" fontId="9" fillId="0" borderId="0" xfId="49" applyNumberFormat="1" applyFont="1" applyBorder="1" applyAlignment="1">
      <alignment horizontal="right" vertical="center"/>
    </xf>
    <xf numFmtId="0" fontId="7" fillId="0" borderId="0" xfId="0" applyFont="1" applyBorder="1" applyAlignment="1">
      <alignment horizontal="right" vertical="center" indent="1"/>
    </xf>
    <xf numFmtId="0" fontId="17" fillId="0" borderId="0" xfId="0" applyFont="1" applyAlignment="1">
      <alignment vertical="center"/>
    </xf>
    <xf numFmtId="0" fontId="7" fillId="0" borderId="18" xfId="0" applyFont="1" applyBorder="1" applyAlignment="1">
      <alignment horizontal="right" vertical="center" indent="1"/>
    </xf>
    <xf numFmtId="41" fontId="7" fillId="0" borderId="14" xfId="49" applyNumberFormat="1" applyFont="1" applyFill="1" applyBorder="1" applyAlignment="1">
      <alignment vertical="center"/>
    </xf>
    <xf numFmtId="41" fontId="7" fillId="0" borderId="18" xfId="49" applyNumberFormat="1" applyFont="1" applyFill="1" applyBorder="1" applyAlignment="1">
      <alignment vertical="center"/>
    </xf>
    <xf numFmtId="0" fontId="0" fillId="0" borderId="0" xfId="0" applyFont="1" applyBorder="1" applyAlignment="1">
      <alignment horizontal="left" vertical="center"/>
    </xf>
    <xf numFmtId="0" fontId="6" fillId="0" borderId="0" xfId="0" applyFont="1" applyFill="1" applyAlignment="1">
      <alignment horizontal="left" vertical="center"/>
    </xf>
    <xf numFmtId="0" fontId="0" fillId="0" borderId="0" xfId="0" applyFont="1" applyAlignment="1">
      <alignment horizontal="center" vertical="center"/>
    </xf>
    <xf numFmtId="38" fontId="0" fillId="0" borderId="0" xfId="49" applyFont="1" applyAlignment="1">
      <alignment horizontal="center" vertical="center"/>
    </xf>
    <xf numFmtId="38" fontId="0" fillId="0" borderId="0" xfId="0" applyNumberFormat="1" applyFont="1" applyAlignment="1">
      <alignment vertical="center"/>
    </xf>
    <xf numFmtId="38" fontId="0" fillId="0" borderId="0" xfId="49" applyFont="1" applyAlignment="1">
      <alignment vertical="center"/>
    </xf>
    <xf numFmtId="0" fontId="10" fillId="0" borderId="0" xfId="0" applyFont="1" applyFill="1" applyAlignment="1">
      <alignment horizontal="left"/>
    </xf>
    <xf numFmtId="0" fontId="0" fillId="0" borderId="0" xfId="0" applyFont="1" applyFill="1" applyAlignment="1">
      <alignment horizontal="left"/>
    </xf>
    <xf numFmtId="0" fontId="7" fillId="0" borderId="0" xfId="0" applyFont="1" applyFill="1" applyAlignment="1">
      <alignment/>
    </xf>
    <xf numFmtId="0" fontId="10" fillId="0" borderId="0" xfId="0" applyFont="1" applyFill="1" applyAlignment="1">
      <alignment horizontal="left" vertical="center"/>
    </xf>
    <xf numFmtId="0" fontId="0" fillId="0" borderId="0" xfId="0" applyFont="1" applyFill="1" applyAlignment="1">
      <alignment horizontal="left"/>
    </xf>
    <xf numFmtId="0" fontId="6" fillId="0" borderId="25" xfId="0" applyFont="1" applyFill="1" applyBorder="1" applyAlignment="1">
      <alignment horizontal="right"/>
    </xf>
    <xf numFmtId="0" fontId="7" fillId="0" borderId="17" xfId="0" applyFont="1" applyFill="1" applyBorder="1" applyAlignment="1">
      <alignment horizontal="right"/>
    </xf>
    <xf numFmtId="0" fontId="7" fillId="0" borderId="0" xfId="0" applyFont="1" applyFill="1" applyBorder="1" applyAlignment="1">
      <alignment horizontal="left"/>
    </xf>
    <xf numFmtId="0" fontId="7" fillId="0" borderId="14" xfId="0" applyFont="1" applyFill="1" applyBorder="1" applyAlignment="1">
      <alignment horizontal="center" vertical="center"/>
    </xf>
    <xf numFmtId="0" fontId="7" fillId="0" borderId="15" xfId="0" applyFont="1" applyFill="1" applyBorder="1" applyAlignment="1">
      <alignment horizontal="right"/>
    </xf>
    <xf numFmtId="0" fontId="7" fillId="0" borderId="0" xfId="0" applyFont="1" applyFill="1" applyAlignment="1">
      <alignment horizontal="right" vertical="center"/>
    </xf>
    <xf numFmtId="217" fontId="7" fillId="0" borderId="0" xfId="0" applyNumberFormat="1" applyFont="1" applyFill="1" applyAlignment="1">
      <alignment vertical="center"/>
    </xf>
    <xf numFmtId="235" fontId="7" fillId="0" borderId="0" xfId="0" applyNumberFormat="1" applyFont="1" applyFill="1" applyBorder="1" applyAlignment="1">
      <alignment horizontal="center" vertical="center"/>
    </xf>
    <xf numFmtId="213" fontId="7" fillId="0" borderId="0" xfId="0" applyNumberFormat="1" applyFont="1" applyFill="1" applyAlignment="1">
      <alignment vertical="center"/>
    </xf>
    <xf numFmtId="213" fontId="7" fillId="0" borderId="0" xfId="0" applyNumberFormat="1" applyFont="1" applyFill="1" applyBorder="1" applyAlignment="1">
      <alignment horizontal="right"/>
    </xf>
    <xf numFmtId="235" fontId="7" fillId="0" borderId="18" xfId="0" applyNumberFormat="1" applyFont="1" applyFill="1" applyBorder="1" applyAlignment="1">
      <alignment horizontal="center" vertical="center"/>
    </xf>
    <xf numFmtId="41" fontId="7" fillId="0" borderId="14" xfId="0" applyNumberFormat="1" applyFont="1" applyFill="1" applyBorder="1" applyAlignment="1">
      <alignment horizontal="right" vertical="center"/>
    </xf>
    <xf numFmtId="41" fontId="7" fillId="0" borderId="15" xfId="0" applyNumberFormat="1" applyFont="1" applyFill="1" applyBorder="1" applyAlignment="1">
      <alignment horizontal="right" vertical="center"/>
    </xf>
    <xf numFmtId="0" fontId="6" fillId="0" borderId="0" xfId="0" applyFont="1" applyFill="1" applyAlignment="1">
      <alignment/>
    </xf>
    <xf numFmtId="0" fontId="6" fillId="0" borderId="0" xfId="0" applyFont="1" applyFill="1" applyAlignment="1">
      <alignment horizontal="right"/>
    </xf>
    <xf numFmtId="0" fontId="6" fillId="0" borderId="0" xfId="0" applyFont="1" applyFill="1" applyAlignment="1">
      <alignment horizontal="left"/>
    </xf>
    <xf numFmtId="0" fontId="0" fillId="0" borderId="0" xfId="0" applyFont="1" applyFill="1" applyBorder="1" applyAlignment="1">
      <alignment horizontal="right" vertical="center"/>
    </xf>
    <xf numFmtId="0" fontId="10" fillId="0" borderId="25" xfId="0" applyFont="1" applyFill="1" applyBorder="1" applyAlignment="1">
      <alignment vertical="center"/>
    </xf>
    <xf numFmtId="0" fontId="0" fillId="0" borderId="25" xfId="0" applyFont="1" applyFill="1" applyBorder="1" applyAlignment="1">
      <alignment horizontal="right" vertical="center"/>
    </xf>
    <xf numFmtId="0" fontId="7" fillId="0" borderId="22" xfId="0" applyFont="1" applyFill="1" applyBorder="1" applyAlignment="1">
      <alignment horizontal="centerContinuous" vertical="center"/>
    </xf>
    <xf numFmtId="0" fontId="7" fillId="0" borderId="31" xfId="0" applyFont="1" applyFill="1" applyBorder="1" applyAlignment="1">
      <alignment horizontal="center" vertical="center"/>
    </xf>
    <xf numFmtId="0" fontId="7" fillId="0" borderId="11" xfId="0" applyFont="1" applyFill="1" applyBorder="1" applyAlignment="1">
      <alignment horizontal="distributed" vertical="center" wrapText="1"/>
    </xf>
    <xf numFmtId="41" fontId="7" fillId="0" borderId="22" xfId="49" applyNumberFormat="1" applyFont="1" applyFill="1" applyBorder="1" applyAlignment="1">
      <alignment vertical="center"/>
    </xf>
    <xf numFmtId="41" fontId="7" fillId="0" borderId="12" xfId="49" applyNumberFormat="1" applyFont="1" applyFill="1" applyBorder="1" applyAlignment="1">
      <alignment vertical="center"/>
    </xf>
    <xf numFmtId="0" fontId="9" fillId="0" borderId="13" xfId="0" applyFont="1" applyFill="1" applyBorder="1" applyAlignment="1">
      <alignment horizontal="distributed" vertical="center" wrapText="1"/>
    </xf>
    <xf numFmtId="41" fontId="9" fillId="0" borderId="14" xfId="49" applyNumberFormat="1" applyFont="1" applyFill="1" applyBorder="1" applyAlignment="1">
      <alignment vertical="center"/>
    </xf>
    <xf numFmtId="41" fontId="9" fillId="0" borderId="15" xfId="49" applyNumberFormat="1" applyFont="1" applyFill="1" applyBorder="1" applyAlignment="1">
      <alignment vertical="center"/>
    </xf>
    <xf numFmtId="0" fontId="19" fillId="0" borderId="0" xfId="0" applyFont="1" applyAlignment="1">
      <alignment vertical="center"/>
    </xf>
    <xf numFmtId="218" fontId="7" fillId="0" borderId="22" xfId="0" applyNumberFormat="1" applyFont="1" applyBorder="1" applyAlignment="1">
      <alignment horizontal="right" vertical="center"/>
    </xf>
    <xf numFmtId="208" fontId="7" fillId="0" borderId="22" xfId="0" applyNumberFormat="1" applyFont="1" applyBorder="1" applyAlignment="1">
      <alignment vertical="center"/>
    </xf>
    <xf numFmtId="218" fontId="7" fillId="0" borderId="12" xfId="0" applyNumberFormat="1" applyFont="1" applyBorder="1" applyAlignment="1">
      <alignment horizontal="right" vertical="center"/>
    </xf>
    <xf numFmtId="218" fontId="9" fillId="0" borderId="14" xfId="0" applyNumberFormat="1" applyFont="1" applyBorder="1" applyAlignment="1">
      <alignment horizontal="right" vertical="center"/>
    </xf>
    <xf numFmtId="208" fontId="9" fillId="0" borderId="15" xfId="0" applyNumberFormat="1" applyFont="1" applyBorder="1" applyAlignment="1">
      <alignment vertical="center"/>
    </xf>
    <xf numFmtId="0" fontId="7" fillId="0" borderId="0" xfId="0" applyFont="1" applyAlignment="1">
      <alignment horizontal="center"/>
    </xf>
    <xf numFmtId="0" fontId="7" fillId="0" borderId="0" xfId="0" applyFont="1" applyAlignment="1">
      <alignment horizontal="right"/>
    </xf>
    <xf numFmtId="0" fontId="6" fillId="0" borderId="25" xfId="0" applyFont="1" applyBorder="1" applyAlignment="1">
      <alignment horizontal="right" vertical="center"/>
    </xf>
    <xf numFmtId="3" fontId="7" fillId="0" borderId="48" xfId="0" applyNumberFormat="1" applyFont="1" applyBorder="1" applyAlignment="1">
      <alignment horizontal="centerContinuous" vertical="center" wrapText="1"/>
    </xf>
    <xf numFmtId="3" fontId="7" fillId="0" borderId="41" xfId="0" applyNumberFormat="1" applyFont="1" applyBorder="1" applyAlignment="1">
      <alignment horizontal="centerContinuous" vertical="center" wrapText="1"/>
    </xf>
    <xf numFmtId="3" fontId="7" fillId="0" borderId="17" xfId="0" applyNumberFormat="1" applyFont="1" applyBorder="1" applyAlignment="1">
      <alignment horizontal="centerContinuous" vertical="center" wrapText="1"/>
    </xf>
    <xf numFmtId="3" fontId="7" fillId="0" borderId="15" xfId="0" applyNumberFormat="1" applyFont="1" applyBorder="1" applyAlignment="1">
      <alignment horizontal="center" vertical="center" wrapText="1"/>
    </xf>
    <xf numFmtId="3" fontId="7" fillId="0" borderId="49" xfId="0" applyNumberFormat="1" applyFont="1" applyBorder="1" applyAlignment="1">
      <alignment horizontal="center" vertical="center" wrapText="1"/>
    </xf>
    <xf numFmtId="3" fontId="7" fillId="0" borderId="31" xfId="0" applyNumberFormat="1" applyFont="1" applyBorder="1" applyAlignment="1">
      <alignment horizontal="center" vertical="center" wrapText="1"/>
    </xf>
    <xf numFmtId="3" fontId="7" fillId="0" borderId="50" xfId="0" applyNumberFormat="1" applyFont="1" applyBorder="1" applyAlignment="1">
      <alignment horizontal="center" vertical="center" wrapText="1"/>
    </xf>
    <xf numFmtId="41" fontId="7" fillId="0" borderId="20" xfId="0" applyNumberFormat="1" applyFont="1" applyFill="1" applyBorder="1" applyAlignment="1">
      <alignment horizontal="right" vertical="center"/>
    </xf>
    <xf numFmtId="41" fontId="7" fillId="0" borderId="51" xfId="0" applyNumberFormat="1" applyFont="1" applyFill="1" applyBorder="1" applyAlignment="1">
      <alignment horizontal="right" vertical="center"/>
    </xf>
    <xf numFmtId="41" fontId="9" fillId="0" borderId="20" xfId="0" applyNumberFormat="1" applyFont="1" applyFill="1" applyBorder="1" applyAlignment="1">
      <alignment horizontal="right" vertical="center"/>
    </xf>
    <xf numFmtId="41" fontId="9" fillId="0" borderId="44" xfId="0" applyNumberFormat="1" applyFont="1" applyFill="1" applyBorder="1" applyAlignment="1">
      <alignment horizontal="right" vertical="center"/>
    </xf>
    <xf numFmtId="0" fontId="7" fillId="0" borderId="0" xfId="0" applyFont="1" applyFill="1" applyBorder="1" applyAlignment="1">
      <alignment horizontal="distributed" vertical="center"/>
    </xf>
    <xf numFmtId="41" fontId="7" fillId="0" borderId="44" xfId="0" applyNumberFormat="1" applyFont="1" applyFill="1" applyBorder="1" applyAlignment="1">
      <alignment horizontal="right" vertical="center"/>
    </xf>
    <xf numFmtId="0" fontId="7" fillId="0" borderId="18" xfId="0" applyFont="1" applyFill="1" applyBorder="1" applyAlignment="1">
      <alignment horizontal="distributed" vertical="center"/>
    </xf>
    <xf numFmtId="41" fontId="7" fillId="0" borderId="21" xfId="0" applyNumberFormat="1" applyFont="1" applyFill="1" applyBorder="1" applyAlignment="1">
      <alignment horizontal="right" vertical="center"/>
    </xf>
    <xf numFmtId="41" fontId="7" fillId="0" borderId="52" xfId="0" applyNumberFormat="1" applyFont="1" applyBorder="1" applyAlignment="1">
      <alignment horizontal="right" vertical="center"/>
    </xf>
    <xf numFmtId="41" fontId="7" fillId="0" borderId="13" xfId="0" applyNumberFormat="1" applyFont="1" applyFill="1" applyBorder="1" applyAlignment="1">
      <alignment horizontal="right" vertical="center"/>
    </xf>
    <xf numFmtId="0" fontId="16" fillId="0" borderId="0" xfId="0" applyFont="1" applyAlignment="1">
      <alignment horizontal="right" vertical="center"/>
    </xf>
    <xf numFmtId="0" fontId="11" fillId="0" borderId="0" xfId="0" applyFont="1" applyAlignment="1">
      <alignment vertical="center"/>
    </xf>
    <xf numFmtId="0" fontId="10" fillId="0" borderId="0" xfId="0" applyFont="1" applyBorder="1" applyAlignment="1">
      <alignment horizontal="right" vertical="center"/>
    </xf>
    <xf numFmtId="0" fontId="10" fillId="0" borderId="25" xfId="0" applyFont="1" applyBorder="1" applyAlignment="1">
      <alignment vertical="center"/>
    </xf>
    <xf numFmtId="0" fontId="10" fillId="0" borderId="25" xfId="0" applyFont="1" applyBorder="1" applyAlignment="1">
      <alignment horizontal="right" vertical="center"/>
    </xf>
    <xf numFmtId="0" fontId="7" fillId="0" borderId="26" xfId="0" applyFont="1" applyBorder="1" applyAlignment="1">
      <alignment horizontal="distributed" vertical="center" wrapText="1"/>
    </xf>
    <xf numFmtId="41" fontId="7" fillId="0" borderId="27" xfId="49" applyNumberFormat="1" applyFont="1" applyBorder="1" applyAlignment="1">
      <alignment vertical="center"/>
    </xf>
    <xf numFmtId="41" fontId="9" fillId="0" borderId="27" xfId="49" applyNumberFormat="1" applyFont="1" applyBorder="1" applyAlignment="1">
      <alignment vertical="center"/>
    </xf>
    <xf numFmtId="0" fontId="7" fillId="0" borderId="0" xfId="0" applyNumberFormat="1" applyFont="1" applyBorder="1" applyAlignment="1">
      <alignment horizontal="distributed" vertical="center" wrapText="1"/>
    </xf>
    <xf numFmtId="41" fontId="7" fillId="0" borderId="22" xfId="49" applyNumberFormat="1" applyFont="1" applyBorder="1" applyAlignment="1">
      <alignment vertical="center"/>
    </xf>
    <xf numFmtId="41" fontId="9" fillId="0" borderId="22" xfId="49" applyNumberFormat="1" applyFont="1" applyBorder="1" applyAlignment="1">
      <alignment vertical="center"/>
    </xf>
    <xf numFmtId="41" fontId="9" fillId="0" borderId="22" xfId="49" applyNumberFormat="1" applyFont="1" applyFill="1" applyBorder="1" applyAlignment="1">
      <alignment vertical="center"/>
    </xf>
    <xf numFmtId="41" fontId="7" fillId="0" borderId="22" xfId="49" applyNumberFormat="1" applyFont="1" applyBorder="1" applyAlignment="1">
      <alignment horizontal="right" vertical="center"/>
    </xf>
    <xf numFmtId="41" fontId="9" fillId="0" borderId="22" xfId="49" applyNumberFormat="1" applyFont="1" applyBorder="1" applyAlignment="1">
      <alignment horizontal="right" vertical="center"/>
    </xf>
    <xf numFmtId="0" fontId="7" fillId="0" borderId="18" xfId="0" applyFont="1" applyBorder="1" applyAlignment="1">
      <alignment horizontal="distributed" vertical="center" wrapText="1"/>
    </xf>
    <xf numFmtId="41" fontId="7" fillId="0" borderId="15" xfId="49" applyNumberFormat="1" applyFont="1" applyBorder="1" applyAlignment="1">
      <alignment vertical="center"/>
    </xf>
    <xf numFmtId="41" fontId="9" fillId="0" borderId="15" xfId="49" applyNumberFormat="1" applyFont="1" applyBorder="1" applyAlignment="1">
      <alignment vertical="center"/>
    </xf>
    <xf numFmtId="0" fontId="0" fillId="0" borderId="0" xfId="0" applyFont="1" applyAlignment="1">
      <alignment vertical="center" wrapText="1"/>
    </xf>
    <xf numFmtId="0" fontId="0" fillId="0" borderId="0" xfId="0" applyFont="1" applyAlignment="1">
      <alignment vertical="top" wrapText="1"/>
    </xf>
    <xf numFmtId="38" fontId="11" fillId="0" borderId="0" xfId="0" applyNumberFormat="1" applyFont="1" applyAlignment="1">
      <alignment vertical="center"/>
    </xf>
    <xf numFmtId="0" fontId="0" fillId="0" borderId="25" xfId="0" applyFont="1" applyFill="1" applyBorder="1" applyAlignment="1">
      <alignment vertical="center"/>
    </xf>
    <xf numFmtId="41" fontId="0" fillId="0" borderId="0" xfId="0" applyNumberFormat="1" applyFont="1" applyAlignment="1">
      <alignment/>
    </xf>
    <xf numFmtId="41" fontId="7" fillId="0" borderId="15" xfId="49" applyNumberFormat="1" applyFont="1" applyBorder="1" applyAlignment="1">
      <alignment horizontal="right" vertical="center"/>
    </xf>
    <xf numFmtId="41" fontId="9" fillId="0" borderId="15" xfId="49" applyNumberFormat="1" applyFont="1" applyBorder="1" applyAlignment="1">
      <alignment horizontal="right" vertical="center"/>
    </xf>
    <xf numFmtId="38" fontId="6" fillId="0" borderId="0" xfId="0" applyNumberFormat="1" applyFont="1" applyFill="1" applyAlignment="1">
      <alignment vertical="center"/>
    </xf>
    <xf numFmtId="38" fontId="6" fillId="0" borderId="0" xfId="0" applyNumberFormat="1" applyFont="1" applyAlignment="1">
      <alignment horizontal="right" vertical="center"/>
    </xf>
    <xf numFmtId="0" fontId="21" fillId="0" borderId="11" xfId="0" applyFont="1" applyBorder="1" applyAlignment="1">
      <alignment horizontal="distributed" vertical="center" shrinkToFit="1"/>
    </xf>
    <xf numFmtId="3" fontId="7" fillId="0" borderId="44" xfId="0" applyNumberFormat="1" applyFont="1" applyBorder="1" applyAlignment="1">
      <alignment horizontal="right" vertical="center"/>
    </xf>
    <xf numFmtId="3" fontId="9" fillId="0" borderId="15" xfId="0" applyNumberFormat="1" applyFont="1" applyBorder="1" applyAlignment="1">
      <alignment horizontal="right" vertical="center"/>
    </xf>
    <xf numFmtId="3" fontId="9" fillId="0" borderId="45" xfId="0" applyNumberFormat="1" applyFont="1" applyBorder="1" applyAlignment="1">
      <alignment horizontal="right" vertical="center"/>
    </xf>
    <xf numFmtId="3" fontId="7" fillId="0" borderId="23" xfId="0" applyNumberFormat="1" applyFont="1" applyBorder="1" applyAlignment="1">
      <alignment horizontal="right" vertical="center"/>
    </xf>
    <xf numFmtId="3" fontId="7" fillId="0" borderId="11" xfId="0" applyNumberFormat="1" applyFont="1" applyBorder="1" applyAlignment="1">
      <alignment horizontal="right" vertical="center"/>
    </xf>
    <xf numFmtId="3" fontId="9" fillId="0" borderId="24" xfId="0" applyNumberFormat="1" applyFont="1" applyBorder="1" applyAlignment="1">
      <alignment horizontal="right" vertical="center"/>
    </xf>
    <xf numFmtId="3" fontId="9" fillId="0" borderId="13" xfId="0" applyNumberFormat="1" applyFont="1" applyBorder="1" applyAlignment="1">
      <alignment horizontal="right" vertical="center"/>
    </xf>
    <xf numFmtId="3" fontId="7" fillId="0" borderId="12" xfId="49" applyNumberFormat="1" applyFont="1" applyBorder="1" applyAlignment="1">
      <alignment horizontal="right" vertical="center"/>
    </xf>
    <xf numFmtId="3" fontId="7" fillId="0" borderId="20" xfId="49" applyNumberFormat="1" applyFont="1" applyBorder="1" applyAlignment="1">
      <alignment horizontal="right" vertical="center"/>
    </xf>
    <xf numFmtId="3" fontId="7" fillId="0" borderId="0" xfId="49" applyNumberFormat="1" applyFont="1" applyBorder="1" applyAlignment="1">
      <alignment horizontal="right" vertical="center"/>
    </xf>
    <xf numFmtId="3" fontId="7" fillId="0" borderId="12" xfId="49" applyNumberFormat="1" applyFont="1" applyBorder="1" applyAlignment="1">
      <alignment vertical="center"/>
    </xf>
    <xf numFmtId="3" fontId="9" fillId="0" borderId="14" xfId="49" applyNumberFormat="1" applyFont="1" applyBorder="1" applyAlignment="1">
      <alignment vertical="center"/>
    </xf>
    <xf numFmtId="3" fontId="9" fillId="0" borderId="14" xfId="49" applyNumberFormat="1" applyFont="1" applyBorder="1" applyAlignment="1">
      <alignment horizontal="right" vertical="center"/>
    </xf>
    <xf numFmtId="3" fontId="9" fillId="0" borderId="14" xfId="49" applyNumberFormat="1" applyFont="1" applyBorder="1" applyAlignment="1">
      <alignment horizontal="right" vertical="center" shrinkToFit="1"/>
    </xf>
    <xf numFmtId="3" fontId="9" fillId="0" borderId="21" xfId="49" applyNumberFormat="1" applyFont="1" applyBorder="1" applyAlignment="1">
      <alignment horizontal="right" vertical="center"/>
    </xf>
    <xf numFmtId="3" fontId="9" fillId="0" borderId="18" xfId="49" applyNumberFormat="1" applyFont="1" applyBorder="1" applyAlignment="1">
      <alignment horizontal="right" vertical="center"/>
    </xf>
    <xf numFmtId="230" fontId="7" fillId="0" borderId="0" xfId="0" applyNumberFormat="1" applyFont="1" applyFill="1" applyBorder="1" applyAlignment="1">
      <alignment horizontal="right" vertical="center"/>
    </xf>
    <xf numFmtId="230" fontId="7" fillId="0" borderId="0" xfId="49" applyNumberFormat="1" applyFont="1" applyFill="1" applyBorder="1" applyAlignment="1">
      <alignment horizontal="right" vertical="center"/>
    </xf>
    <xf numFmtId="0" fontId="7" fillId="0" borderId="53" xfId="0" applyFont="1" applyFill="1" applyBorder="1" applyAlignment="1">
      <alignment horizontal="centerContinuous" vertical="center"/>
    </xf>
    <xf numFmtId="0" fontId="0" fillId="0" borderId="42" xfId="0" applyFont="1" applyBorder="1" applyAlignment="1">
      <alignment horizontal="centerContinuous" vertical="center"/>
    </xf>
    <xf numFmtId="0" fontId="23" fillId="0" borderId="22" xfId="0" applyFont="1" applyBorder="1" applyAlignment="1">
      <alignment horizontal="center" vertical="center"/>
    </xf>
    <xf numFmtId="0" fontId="7" fillId="0" borderId="27" xfId="0" applyFont="1" applyBorder="1" applyAlignment="1">
      <alignment horizontal="center" vertical="center"/>
    </xf>
    <xf numFmtId="0" fontId="7" fillId="0" borderId="29" xfId="0" applyFont="1" applyBorder="1" applyAlignment="1">
      <alignment horizontal="distributed" vertical="center"/>
    </xf>
    <xf numFmtId="0" fontId="7" fillId="0" borderId="14" xfId="0" applyFont="1" applyBorder="1" applyAlignment="1">
      <alignment horizontal="distributed" vertical="top"/>
    </xf>
    <xf numFmtId="0" fontId="24" fillId="0" borderId="0" xfId="61" applyFont="1" applyAlignment="1">
      <alignment horizontal="center"/>
      <protection/>
    </xf>
    <xf numFmtId="0" fontId="24" fillId="0" borderId="0" xfId="61" applyFont="1" applyBorder="1" applyAlignment="1">
      <alignment horizontal="center"/>
      <protection/>
    </xf>
    <xf numFmtId="0" fontId="25" fillId="0" borderId="0" xfId="61" applyFont="1" applyAlignment="1">
      <alignment horizontal="left" indent="1"/>
      <protection/>
    </xf>
    <xf numFmtId="0" fontId="25" fillId="0" borderId="0" xfId="61" applyFont="1">
      <alignment/>
      <protection/>
    </xf>
    <xf numFmtId="0" fontId="26" fillId="0" borderId="0" xfId="61" applyFont="1" applyBorder="1" applyAlignment="1">
      <alignment horizontal="centerContinuous" vertical="center"/>
      <protection/>
    </xf>
    <xf numFmtId="0" fontId="27" fillId="0" borderId="0" xfId="61" applyFont="1" applyBorder="1" applyAlignment="1">
      <alignment horizontal="centerContinuous" vertical="center"/>
      <protection/>
    </xf>
    <xf numFmtId="0" fontId="24" fillId="0" borderId="0" xfId="61" applyFont="1" applyBorder="1" applyAlignment="1">
      <alignment horizontal="center" vertical="center"/>
      <protection/>
    </xf>
    <xf numFmtId="0" fontId="28" fillId="0" borderId="0" xfId="61" applyFont="1" applyBorder="1" applyAlignment="1">
      <alignment vertical="center"/>
      <protection/>
    </xf>
    <xf numFmtId="0" fontId="11" fillId="0" borderId="0" xfId="61" applyFont="1" applyFill="1" applyBorder="1" applyAlignment="1">
      <alignment vertical="center"/>
      <protection/>
    </xf>
    <xf numFmtId="0" fontId="24" fillId="0" borderId="0" xfId="61" applyFont="1" applyFill="1" applyBorder="1" applyAlignment="1">
      <alignment vertical="center"/>
      <protection/>
    </xf>
    <xf numFmtId="0" fontId="25" fillId="0" borderId="0" xfId="61" applyFont="1" applyFill="1" applyBorder="1" applyAlignment="1">
      <alignment horizontal="left" vertical="center" indent="1"/>
      <protection/>
    </xf>
    <xf numFmtId="0" fontId="25" fillId="0" borderId="0" xfId="61" applyFont="1" applyFill="1">
      <alignment/>
      <protection/>
    </xf>
    <xf numFmtId="0" fontId="25" fillId="0" borderId="0" xfId="0" applyFont="1" applyFill="1" applyBorder="1" applyAlignment="1">
      <alignment/>
    </xf>
    <xf numFmtId="0" fontId="25" fillId="0" borderId="30" xfId="61" applyFont="1" applyFill="1" applyBorder="1" applyAlignment="1">
      <alignment horizontal="center" vertical="center"/>
      <protection/>
    </xf>
    <xf numFmtId="0" fontId="25" fillId="0" borderId="0" xfId="0" applyFont="1" applyAlignment="1">
      <alignment/>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30" xfId="0" applyFont="1" applyBorder="1" applyAlignment="1">
      <alignment horizontal="left" vertical="center" indent="1"/>
    </xf>
    <xf numFmtId="0" fontId="25" fillId="0" borderId="0" xfId="0" applyFont="1" applyFill="1" applyBorder="1" applyAlignment="1">
      <alignment horizontal="left" vertical="center" indent="1"/>
    </xf>
    <xf numFmtId="0" fontId="25" fillId="0" borderId="54" xfId="0" applyFont="1" applyBorder="1" applyAlignment="1">
      <alignment horizontal="center" vertical="center"/>
    </xf>
    <xf numFmtId="0" fontId="25" fillId="0" borderId="30" xfId="0" applyFont="1" applyBorder="1" applyAlignment="1">
      <alignment horizontal="left" vertical="center" wrapText="1" indent="1"/>
    </xf>
    <xf numFmtId="0" fontId="24" fillId="0" borderId="0" xfId="0" applyFont="1" applyFill="1" applyBorder="1" applyAlignment="1">
      <alignment horizontal="center" vertical="center"/>
    </xf>
    <xf numFmtId="0" fontId="24" fillId="0" borderId="0" xfId="0" applyFont="1" applyAlignment="1">
      <alignment horizontal="center"/>
    </xf>
    <xf numFmtId="0" fontId="24" fillId="0" borderId="0" xfId="0" applyFont="1" applyBorder="1" applyAlignment="1">
      <alignment horizontal="center"/>
    </xf>
    <xf numFmtId="0" fontId="25" fillId="0" borderId="0" xfId="0" applyFont="1" applyAlignment="1">
      <alignment horizontal="left" indent="1"/>
    </xf>
    <xf numFmtId="0" fontId="25" fillId="0" borderId="31" xfId="0" applyFont="1" applyFill="1" applyBorder="1" applyAlignment="1">
      <alignment horizontal="center" vertical="center"/>
    </xf>
    <xf numFmtId="0" fontId="25" fillId="0" borderId="32" xfId="0" applyFont="1" applyFill="1" applyBorder="1" applyAlignment="1">
      <alignment horizontal="center" vertical="center"/>
    </xf>
    <xf numFmtId="0" fontId="25" fillId="0" borderId="33" xfId="0" applyFont="1" applyFill="1" applyBorder="1" applyAlignment="1">
      <alignment horizontal="center" vertical="center"/>
    </xf>
    <xf numFmtId="0" fontId="6" fillId="0" borderId="0" xfId="0" applyFont="1" applyAlignment="1">
      <alignment horizontal="right" vertical="center"/>
    </xf>
    <xf numFmtId="0" fontId="0" fillId="0" borderId="0" xfId="0" applyAlignment="1">
      <alignment horizontal="right" vertical="center"/>
    </xf>
    <xf numFmtId="0" fontId="7" fillId="0" borderId="3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0" fillId="0" borderId="15" xfId="0" applyFont="1" applyBorder="1" applyAlignment="1">
      <alignment vertical="center"/>
    </xf>
    <xf numFmtId="0" fontId="7" fillId="0" borderId="16" xfId="0" applyFont="1" applyBorder="1" applyAlignment="1">
      <alignment horizontal="center" vertical="center"/>
    </xf>
    <xf numFmtId="0" fontId="0" fillId="0" borderId="14" xfId="0" applyFont="1" applyBorder="1" applyAlignment="1">
      <alignment vertical="center"/>
    </xf>
    <xf numFmtId="0" fontId="6" fillId="0" borderId="29" xfId="0" applyFont="1" applyBorder="1" applyAlignment="1">
      <alignment horizontal="center" wrapText="1"/>
    </xf>
    <xf numFmtId="0" fontId="6" fillId="0" borderId="12" xfId="0" applyFont="1" applyBorder="1" applyAlignment="1">
      <alignment horizontal="center"/>
    </xf>
    <xf numFmtId="0" fontId="6" fillId="0" borderId="27" xfId="0" applyFont="1" applyBorder="1" applyAlignment="1">
      <alignment horizontal="center" wrapText="1"/>
    </xf>
    <xf numFmtId="0" fontId="6" fillId="0" borderId="22" xfId="0" applyFont="1" applyBorder="1" applyAlignment="1">
      <alignment horizontal="center"/>
    </xf>
    <xf numFmtId="0" fontId="6" fillId="0" borderId="1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16" fillId="0" borderId="0" xfId="0" applyFont="1" applyAlignment="1">
      <alignment horizontal="center" vertical="center" shrinkToFit="1"/>
    </xf>
    <xf numFmtId="0" fontId="6" fillId="0" borderId="36" xfId="0" applyFont="1" applyBorder="1" applyAlignment="1">
      <alignment horizontal="center" vertical="center" wrapText="1"/>
    </xf>
    <xf numFmtId="0" fontId="6" fillId="0" borderId="22"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wrapText="1"/>
    </xf>
    <xf numFmtId="0" fontId="7" fillId="0" borderId="29" xfId="0" applyFont="1" applyBorder="1" applyAlignment="1">
      <alignment horizontal="center" wrapText="1"/>
    </xf>
    <xf numFmtId="0" fontId="7" fillId="0" borderId="12" xfId="0" applyFont="1" applyBorder="1" applyAlignment="1">
      <alignment horizontal="center"/>
    </xf>
    <xf numFmtId="0" fontId="7" fillId="0" borderId="16" xfId="0" applyFont="1" applyBorder="1" applyAlignment="1">
      <alignment horizontal="distributed" vertical="center" wrapText="1"/>
    </xf>
    <xf numFmtId="0" fontId="7" fillId="0" borderId="12" xfId="0" applyFont="1" applyBorder="1" applyAlignment="1">
      <alignment horizontal="distributed" vertical="center"/>
    </xf>
    <xf numFmtId="0" fontId="7" fillId="0" borderId="27" xfId="0" applyFont="1" applyBorder="1" applyAlignment="1">
      <alignment horizontal="center" wrapText="1"/>
    </xf>
    <xf numFmtId="0" fontId="7" fillId="0" borderId="22" xfId="0" applyFont="1" applyBorder="1" applyAlignment="1">
      <alignment horizontal="center"/>
    </xf>
    <xf numFmtId="0" fontId="7" fillId="0" borderId="12"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2" xfId="0" applyFont="1" applyBorder="1" applyAlignment="1">
      <alignment horizontal="center" vertical="center"/>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7" fillId="0" borderId="14" xfId="0" applyFont="1" applyBorder="1" applyAlignment="1">
      <alignment horizontal="center"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6" fillId="0" borderId="29" xfId="0" applyFont="1" applyBorder="1" applyAlignment="1">
      <alignment horizontal="center" vertical="center" wrapText="1"/>
    </xf>
    <xf numFmtId="0" fontId="0" fillId="0" borderId="14" xfId="0" applyBorder="1" applyAlignment="1">
      <alignment vertical="center"/>
    </xf>
    <xf numFmtId="0" fontId="7" fillId="0" borderId="14" xfId="0" applyFont="1" applyBorder="1" applyAlignment="1">
      <alignment horizontal="center" vertical="center"/>
    </xf>
    <xf numFmtId="49" fontId="7" fillId="0" borderId="16" xfId="0" applyNumberFormat="1" applyFont="1" applyBorder="1" applyAlignment="1">
      <alignment horizontal="center" vertical="center" wrapText="1"/>
    </xf>
    <xf numFmtId="49" fontId="7" fillId="0" borderId="12"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7" fillId="0" borderId="16" xfId="0" applyFont="1" applyBorder="1" applyAlignment="1">
      <alignment horizontal="distributed" vertical="center" wrapText="1"/>
    </xf>
    <xf numFmtId="0" fontId="7" fillId="0" borderId="12" xfId="0" applyFont="1" applyBorder="1" applyAlignment="1">
      <alignment horizontal="distributed" vertical="center"/>
    </xf>
    <xf numFmtId="0" fontId="7" fillId="0" borderId="14" xfId="0" applyFont="1" applyBorder="1" applyAlignment="1">
      <alignment horizontal="distributed" vertical="center"/>
    </xf>
    <xf numFmtId="0" fontId="7" fillId="0" borderId="16" xfId="0" applyFont="1" applyBorder="1" applyAlignment="1">
      <alignment horizontal="distributed" vertical="center"/>
    </xf>
    <xf numFmtId="0" fontId="7" fillId="0" borderId="29" xfId="0" applyFont="1" applyBorder="1" applyAlignment="1">
      <alignment horizontal="center" vertical="center"/>
    </xf>
    <xf numFmtId="0" fontId="7" fillId="0" borderId="0" xfId="0" applyFont="1" applyBorder="1" applyAlignment="1">
      <alignment horizontal="distributed" vertical="center"/>
    </xf>
    <xf numFmtId="0" fontId="7" fillId="0" borderId="11" xfId="0" applyFont="1" applyBorder="1" applyAlignment="1">
      <alignment horizontal="distributed" vertical="center"/>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xf>
    <xf numFmtId="0" fontId="7" fillId="0" borderId="0" xfId="0" applyFont="1" applyBorder="1" applyAlignment="1">
      <alignment horizontal="distributed"/>
    </xf>
    <xf numFmtId="0" fontId="7" fillId="0" borderId="11" xfId="0" applyFont="1" applyBorder="1" applyAlignment="1">
      <alignment horizontal="distributed"/>
    </xf>
    <xf numFmtId="0" fontId="7" fillId="0" borderId="0" xfId="0" applyFont="1" applyAlignment="1">
      <alignment horizontal="distributed"/>
    </xf>
    <xf numFmtId="0" fontId="0" fillId="0" borderId="11" xfId="0" applyBorder="1" applyAlignment="1">
      <alignment horizontal="center" vertical="center"/>
    </xf>
    <xf numFmtId="0" fontId="9" fillId="0" borderId="11" xfId="0" applyFont="1" applyFill="1" applyBorder="1" applyAlignment="1">
      <alignment horizontal="center" vertical="center"/>
    </xf>
    <xf numFmtId="0" fontId="9" fillId="0" borderId="18" xfId="0" applyFont="1" applyFill="1" applyBorder="1" applyAlignment="1">
      <alignment horizontal="center" vertical="center"/>
    </xf>
    <xf numFmtId="0" fontId="0" fillId="0" borderId="13" xfId="0" applyBorder="1" applyAlignment="1">
      <alignment horizontal="center" vertical="center"/>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6" fillId="0" borderId="26" xfId="0" applyFont="1" applyBorder="1" applyAlignment="1">
      <alignment horizontal="right" vertical="center"/>
    </xf>
    <xf numFmtId="0" fontId="6" fillId="0" borderId="0" xfId="0" applyFont="1" applyFill="1" applyAlignment="1">
      <alignment horizontal="left"/>
    </xf>
    <xf numFmtId="0" fontId="0" fillId="0" borderId="0" xfId="0" applyFont="1" applyFill="1" applyAlignment="1">
      <alignment horizontal="left"/>
    </xf>
    <xf numFmtId="0" fontId="7" fillId="0" borderId="36" xfId="0" applyFont="1" applyFill="1" applyBorder="1" applyAlignment="1">
      <alignment horizontal="center"/>
    </xf>
    <xf numFmtId="0" fontId="7" fillId="0" borderId="22" xfId="0" applyFont="1" applyFill="1" applyBorder="1" applyAlignment="1">
      <alignment horizontal="center"/>
    </xf>
    <xf numFmtId="0" fontId="7" fillId="0" borderId="16" xfId="0" applyFont="1" applyFill="1" applyBorder="1" applyAlignment="1">
      <alignment horizontal="center"/>
    </xf>
    <xf numFmtId="0" fontId="7" fillId="0" borderId="12" xfId="0" applyFont="1" applyFill="1" applyBorder="1" applyAlignment="1">
      <alignment horizontal="center"/>
    </xf>
    <xf numFmtId="0" fontId="0" fillId="0" borderId="0" xfId="0" applyAlignment="1">
      <alignment horizontal="right"/>
    </xf>
    <xf numFmtId="0" fontId="6" fillId="0" borderId="0" xfId="0" applyFont="1" applyFill="1" applyAlignment="1">
      <alignment horizontal="right" vertical="center"/>
    </xf>
    <xf numFmtId="0" fontId="0" fillId="0" borderId="0" xfId="0" applyAlignment="1">
      <alignment/>
    </xf>
    <xf numFmtId="3" fontId="7" fillId="0" borderId="36" xfId="0" applyNumberFormat="1" applyFont="1" applyBorder="1" applyAlignment="1">
      <alignment horizontal="center" vertical="center" wrapText="1"/>
    </xf>
    <xf numFmtId="3" fontId="7" fillId="0" borderId="56"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3" fontId="7" fillId="0" borderId="49" xfId="0" applyNumberFormat="1" applyFont="1" applyBorder="1" applyAlignment="1">
      <alignment horizontal="center" vertical="center" wrapText="1"/>
    </xf>
    <xf numFmtId="3" fontId="7" fillId="0" borderId="33" xfId="0" applyNumberFormat="1" applyFont="1" applyBorder="1" applyAlignment="1">
      <alignment horizontal="center" vertical="center" wrapText="1"/>
    </xf>
    <xf numFmtId="3" fontId="7" fillId="0" borderId="31" xfId="0" applyNumberFormat="1" applyFont="1" applyBorder="1" applyAlignment="1">
      <alignment horizontal="center" vertical="center" wrapText="1"/>
    </xf>
    <xf numFmtId="3" fontId="7" fillId="0" borderId="32" xfId="0" applyNumberFormat="1" applyFont="1" applyBorder="1" applyAlignment="1">
      <alignment horizontal="center" vertical="center" wrapText="1"/>
    </xf>
    <xf numFmtId="0" fontId="6" fillId="0" borderId="0" xfId="0" applyFont="1" applyFill="1" applyAlignment="1">
      <alignment horizontal="left" vertical="center" shrinkToFit="1"/>
    </xf>
    <xf numFmtId="0" fontId="7" fillId="0" borderId="15" xfId="0" applyFont="1" applyBorder="1" applyAlignment="1">
      <alignment vertical="center"/>
    </xf>
    <xf numFmtId="0" fontId="9" fillId="0" borderId="22" xfId="0" applyFont="1" applyBorder="1" applyAlignment="1">
      <alignment horizontal="center" vertical="center"/>
    </xf>
    <xf numFmtId="0" fontId="9" fillId="0" borderId="15"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externalLink" Target="externalLinks/externalLink3.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19050</xdr:rowOff>
    </xdr:from>
    <xdr:to>
      <xdr:col>1</xdr:col>
      <xdr:colOff>0</xdr:colOff>
      <xdr:row>9</xdr:row>
      <xdr:rowOff>190500</xdr:rowOff>
    </xdr:to>
    <xdr:sp>
      <xdr:nvSpPr>
        <xdr:cNvPr id="1" name="Line 1"/>
        <xdr:cNvSpPr>
          <a:spLocks/>
        </xdr:cNvSpPr>
      </xdr:nvSpPr>
      <xdr:spPr>
        <a:xfrm>
          <a:off x="0" y="1876425"/>
          <a:ext cx="87630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7</xdr:row>
      <xdr:rowOff>19050</xdr:rowOff>
    </xdr:from>
    <xdr:to>
      <xdr:col>1</xdr:col>
      <xdr:colOff>0</xdr:colOff>
      <xdr:row>9</xdr:row>
      <xdr:rowOff>190500</xdr:rowOff>
    </xdr:to>
    <xdr:sp>
      <xdr:nvSpPr>
        <xdr:cNvPr id="2" name="Line 2"/>
        <xdr:cNvSpPr>
          <a:spLocks/>
        </xdr:cNvSpPr>
      </xdr:nvSpPr>
      <xdr:spPr>
        <a:xfrm>
          <a:off x="0" y="1876425"/>
          <a:ext cx="87630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0</xdr:colOff>
      <xdr:row>6</xdr:row>
      <xdr:rowOff>0</xdr:rowOff>
    </xdr:to>
    <xdr:sp>
      <xdr:nvSpPr>
        <xdr:cNvPr id="1" name="Line 3"/>
        <xdr:cNvSpPr>
          <a:spLocks/>
        </xdr:cNvSpPr>
      </xdr:nvSpPr>
      <xdr:spPr>
        <a:xfrm>
          <a:off x="9525" y="447675"/>
          <a:ext cx="5619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0</xdr:colOff>
      <xdr:row>6</xdr:row>
      <xdr:rowOff>0</xdr:rowOff>
    </xdr:to>
    <xdr:sp>
      <xdr:nvSpPr>
        <xdr:cNvPr id="1" name="Line 1"/>
        <xdr:cNvSpPr>
          <a:spLocks/>
        </xdr:cNvSpPr>
      </xdr:nvSpPr>
      <xdr:spPr>
        <a:xfrm>
          <a:off x="9525" y="447675"/>
          <a:ext cx="56197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xdr:col>
      <xdr:colOff>0</xdr:colOff>
      <xdr:row>6</xdr:row>
      <xdr:rowOff>0</xdr:rowOff>
    </xdr:to>
    <xdr:sp>
      <xdr:nvSpPr>
        <xdr:cNvPr id="1" name="Line 1"/>
        <xdr:cNvSpPr>
          <a:spLocks/>
        </xdr:cNvSpPr>
      </xdr:nvSpPr>
      <xdr:spPr>
        <a:xfrm>
          <a:off x="0" y="447675"/>
          <a:ext cx="57150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0</xdr:colOff>
      <xdr:row>6</xdr:row>
      <xdr:rowOff>0</xdr:rowOff>
    </xdr:to>
    <xdr:sp>
      <xdr:nvSpPr>
        <xdr:cNvPr id="1" name="Line 1"/>
        <xdr:cNvSpPr>
          <a:spLocks/>
        </xdr:cNvSpPr>
      </xdr:nvSpPr>
      <xdr:spPr>
        <a:xfrm>
          <a:off x="9525" y="447675"/>
          <a:ext cx="5619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0</xdr:colOff>
      <xdr:row>5</xdr:row>
      <xdr:rowOff>190500</xdr:rowOff>
    </xdr:to>
    <xdr:sp>
      <xdr:nvSpPr>
        <xdr:cNvPr id="1" name="Line 1"/>
        <xdr:cNvSpPr>
          <a:spLocks/>
        </xdr:cNvSpPr>
      </xdr:nvSpPr>
      <xdr:spPr>
        <a:xfrm>
          <a:off x="9525" y="447675"/>
          <a:ext cx="561975"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19050</xdr:colOff>
      <xdr:row>6</xdr:row>
      <xdr:rowOff>0</xdr:rowOff>
    </xdr:to>
    <xdr:sp>
      <xdr:nvSpPr>
        <xdr:cNvPr id="1" name="Line 1"/>
        <xdr:cNvSpPr>
          <a:spLocks/>
        </xdr:cNvSpPr>
      </xdr:nvSpPr>
      <xdr:spPr>
        <a:xfrm>
          <a:off x="9525" y="447675"/>
          <a:ext cx="5810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0</xdr:colOff>
      <xdr:row>6</xdr:row>
      <xdr:rowOff>0</xdr:rowOff>
    </xdr:to>
    <xdr:sp>
      <xdr:nvSpPr>
        <xdr:cNvPr id="1" name="Line 1"/>
        <xdr:cNvSpPr>
          <a:spLocks/>
        </xdr:cNvSpPr>
      </xdr:nvSpPr>
      <xdr:spPr>
        <a:xfrm>
          <a:off x="9525" y="447675"/>
          <a:ext cx="7143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0</xdr:colOff>
      <xdr:row>6</xdr:row>
      <xdr:rowOff>0</xdr:rowOff>
    </xdr:to>
    <xdr:sp>
      <xdr:nvSpPr>
        <xdr:cNvPr id="1" name="Line 1"/>
        <xdr:cNvSpPr>
          <a:spLocks/>
        </xdr:cNvSpPr>
      </xdr:nvSpPr>
      <xdr:spPr>
        <a:xfrm>
          <a:off x="9525" y="447675"/>
          <a:ext cx="7143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104775</xdr:colOff>
      <xdr:row>3</xdr:row>
      <xdr:rowOff>57150</xdr:rowOff>
    </xdr:from>
    <xdr:to>
      <xdr:col>2</xdr:col>
      <xdr:colOff>1076325</xdr:colOff>
      <xdr:row>5</xdr:row>
      <xdr:rowOff>171450</xdr:rowOff>
    </xdr:to>
    <xdr:sp>
      <xdr:nvSpPr>
        <xdr:cNvPr id="2" name="Text Box 2"/>
        <xdr:cNvSpPr txBox="1">
          <a:spLocks noChangeArrowheads="1"/>
        </xdr:cNvSpPr>
      </xdr:nvSpPr>
      <xdr:spPr>
        <a:xfrm>
          <a:off x="2009775" y="495300"/>
          <a:ext cx="962025" cy="514350"/>
        </a:xfrm>
        <a:prstGeom prst="rect">
          <a:avLst/>
        </a:prstGeom>
        <a:noFill/>
        <a:ln w="9525"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後期高齢者</a:t>
          </a:r>
          <a:r>
            <a:rPr lang="en-US" cap="none" sz="900" b="0" i="0" u="none" baseline="0">
              <a:solidFill>
                <a:srgbClr val="000000"/>
              </a:solidFill>
              <a:latin typeface="ＭＳ 明朝"/>
              <a:ea typeface="ＭＳ 明朝"/>
              <a:cs typeface="ＭＳ 明朝"/>
            </a:rPr>
            <a:t>
医療広域
連合納付金</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457200</xdr:colOff>
      <xdr:row>16</xdr:row>
      <xdr:rowOff>76200</xdr:rowOff>
    </xdr:from>
    <xdr:ext cx="95250" cy="209550"/>
    <xdr:sp fLocksText="0">
      <xdr:nvSpPr>
        <xdr:cNvPr id="1" name="Text Box 1"/>
        <xdr:cNvSpPr txBox="1">
          <a:spLocks noChangeArrowheads="1"/>
        </xdr:cNvSpPr>
      </xdr:nvSpPr>
      <xdr:spPr>
        <a:xfrm>
          <a:off x="5257800" y="3019425"/>
          <a:ext cx="95250"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0</xdr:col>
      <xdr:colOff>28575</xdr:colOff>
      <xdr:row>3</xdr:row>
      <xdr:rowOff>28575</xdr:rowOff>
    </xdr:from>
    <xdr:to>
      <xdr:col>1</xdr:col>
      <xdr:colOff>0</xdr:colOff>
      <xdr:row>6</xdr:row>
      <xdr:rowOff>0</xdr:rowOff>
    </xdr:to>
    <xdr:sp>
      <xdr:nvSpPr>
        <xdr:cNvPr id="2" name="Line 2"/>
        <xdr:cNvSpPr>
          <a:spLocks/>
        </xdr:cNvSpPr>
      </xdr:nvSpPr>
      <xdr:spPr>
        <a:xfrm>
          <a:off x="28575" y="466725"/>
          <a:ext cx="54292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0</xdr:col>
      <xdr:colOff>571500</xdr:colOff>
      <xdr:row>6</xdr:row>
      <xdr:rowOff>0</xdr:rowOff>
    </xdr:to>
    <xdr:sp>
      <xdr:nvSpPr>
        <xdr:cNvPr id="1" name="Line 1"/>
        <xdr:cNvSpPr>
          <a:spLocks/>
        </xdr:cNvSpPr>
      </xdr:nvSpPr>
      <xdr:spPr>
        <a:xfrm>
          <a:off x="9525" y="438150"/>
          <a:ext cx="56197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4</xdr:row>
      <xdr:rowOff>0</xdr:rowOff>
    </xdr:to>
    <xdr:sp>
      <xdr:nvSpPr>
        <xdr:cNvPr id="1" name="Line 1"/>
        <xdr:cNvSpPr>
          <a:spLocks/>
        </xdr:cNvSpPr>
      </xdr:nvSpPr>
      <xdr:spPr>
        <a:xfrm>
          <a:off x="9525" y="323850"/>
          <a:ext cx="5238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19050</xdr:rowOff>
    </xdr:from>
    <xdr:to>
      <xdr:col>2</xdr:col>
      <xdr:colOff>0</xdr:colOff>
      <xdr:row>4</xdr:row>
      <xdr:rowOff>152400</xdr:rowOff>
    </xdr:to>
    <xdr:sp>
      <xdr:nvSpPr>
        <xdr:cNvPr id="1" name="Line 1"/>
        <xdr:cNvSpPr>
          <a:spLocks/>
        </xdr:cNvSpPr>
      </xdr:nvSpPr>
      <xdr:spPr>
        <a:xfrm>
          <a:off x="2152650" y="4572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64</xdr:row>
      <xdr:rowOff>0</xdr:rowOff>
    </xdr:from>
    <xdr:to>
      <xdr:col>2</xdr:col>
      <xdr:colOff>0</xdr:colOff>
      <xdr:row>64</xdr:row>
      <xdr:rowOff>0</xdr:rowOff>
    </xdr:to>
    <xdr:sp>
      <xdr:nvSpPr>
        <xdr:cNvPr id="2" name="Line 2"/>
        <xdr:cNvSpPr>
          <a:spLocks/>
        </xdr:cNvSpPr>
      </xdr:nvSpPr>
      <xdr:spPr>
        <a:xfrm>
          <a:off x="2152650" y="1037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72</xdr:row>
      <xdr:rowOff>9525</xdr:rowOff>
    </xdr:from>
    <xdr:to>
      <xdr:col>2</xdr:col>
      <xdr:colOff>0</xdr:colOff>
      <xdr:row>73</xdr:row>
      <xdr:rowOff>152400</xdr:rowOff>
    </xdr:to>
    <xdr:sp>
      <xdr:nvSpPr>
        <xdr:cNvPr id="3" name="Line 3"/>
        <xdr:cNvSpPr>
          <a:spLocks/>
        </xdr:cNvSpPr>
      </xdr:nvSpPr>
      <xdr:spPr>
        <a:xfrm>
          <a:off x="2152650" y="1170622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xdr:row>
      <xdr:rowOff>19050</xdr:rowOff>
    </xdr:from>
    <xdr:to>
      <xdr:col>2</xdr:col>
      <xdr:colOff>0</xdr:colOff>
      <xdr:row>5</xdr:row>
      <xdr:rowOff>0</xdr:rowOff>
    </xdr:to>
    <xdr:sp>
      <xdr:nvSpPr>
        <xdr:cNvPr id="4" name="Line 4"/>
        <xdr:cNvSpPr>
          <a:spLocks/>
        </xdr:cNvSpPr>
      </xdr:nvSpPr>
      <xdr:spPr>
        <a:xfrm>
          <a:off x="9525" y="457200"/>
          <a:ext cx="21431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72</xdr:row>
      <xdr:rowOff>19050</xdr:rowOff>
    </xdr:from>
    <xdr:to>
      <xdr:col>2</xdr:col>
      <xdr:colOff>0</xdr:colOff>
      <xdr:row>74</xdr:row>
      <xdr:rowOff>0</xdr:rowOff>
    </xdr:to>
    <xdr:sp>
      <xdr:nvSpPr>
        <xdr:cNvPr id="5" name="Line 5"/>
        <xdr:cNvSpPr>
          <a:spLocks/>
        </xdr:cNvSpPr>
      </xdr:nvSpPr>
      <xdr:spPr>
        <a:xfrm>
          <a:off x="9525" y="11715750"/>
          <a:ext cx="21431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64</xdr:row>
      <xdr:rowOff>0</xdr:rowOff>
    </xdr:from>
    <xdr:to>
      <xdr:col>2</xdr:col>
      <xdr:colOff>0</xdr:colOff>
      <xdr:row>64</xdr:row>
      <xdr:rowOff>0</xdr:rowOff>
    </xdr:to>
    <xdr:sp>
      <xdr:nvSpPr>
        <xdr:cNvPr id="6" name="Line 7"/>
        <xdr:cNvSpPr>
          <a:spLocks/>
        </xdr:cNvSpPr>
      </xdr:nvSpPr>
      <xdr:spPr>
        <a:xfrm>
          <a:off x="2152650" y="1037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72</xdr:row>
      <xdr:rowOff>19050</xdr:rowOff>
    </xdr:from>
    <xdr:to>
      <xdr:col>2</xdr:col>
      <xdr:colOff>0</xdr:colOff>
      <xdr:row>73</xdr:row>
      <xdr:rowOff>152400</xdr:rowOff>
    </xdr:to>
    <xdr:sp>
      <xdr:nvSpPr>
        <xdr:cNvPr id="7" name="Line 8"/>
        <xdr:cNvSpPr>
          <a:spLocks/>
        </xdr:cNvSpPr>
      </xdr:nvSpPr>
      <xdr:spPr>
        <a:xfrm>
          <a:off x="2152650" y="117157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19050</xdr:rowOff>
    </xdr:from>
    <xdr:to>
      <xdr:col>2</xdr:col>
      <xdr:colOff>0</xdr:colOff>
      <xdr:row>5</xdr:row>
      <xdr:rowOff>0</xdr:rowOff>
    </xdr:to>
    <xdr:sp>
      <xdr:nvSpPr>
        <xdr:cNvPr id="1" name="Line 1"/>
        <xdr:cNvSpPr>
          <a:spLocks/>
        </xdr:cNvSpPr>
      </xdr:nvSpPr>
      <xdr:spPr>
        <a:xfrm>
          <a:off x="9525" y="457200"/>
          <a:ext cx="21145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38</xdr:row>
      <xdr:rowOff>19050</xdr:rowOff>
    </xdr:from>
    <xdr:to>
      <xdr:col>2</xdr:col>
      <xdr:colOff>0</xdr:colOff>
      <xdr:row>40</xdr:row>
      <xdr:rowOff>0</xdr:rowOff>
    </xdr:to>
    <xdr:sp>
      <xdr:nvSpPr>
        <xdr:cNvPr id="2" name="Line 2"/>
        <xdr:cNvSpPr>
          <a:spLocks/>
        </xdr:cNvSpPr>
      </xdr:nvSpPr>
      <xdr:spPr>
        <a:xfrm>
          <a:off x="9525" y="6200775"/>
          <a:ext cx="21145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38</xdr:row>
      <xdr:rowOff>19050</xdr:rowOff>
    </xdr:from>
    <xdr:to>
      <xdr:col>2</xdr:col>
      <xdr:colOff>0</xdr:colOff>
      <xdr:row>40</xdr:row>
      <xdr:rowOff>0</xdr:rowOff>
    </xdr:to>
    <xdr:sp>
      <xdr:nvSpPr>
        <xdr:cNvPr id="3" name="Line 3"/>
        <xdr:cNvSpPr>
          <a:spLocks/>
        </xdr:cNvSpPr>
      </xdr:nvSpPr>
      <xdr:spPr>
        <a:xfrm>
          <a:off x="9525" y="6200775"/>
          <a:ext cx="21145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38</xdr:row>
      <xdr:rowOff>19050</xdr:rowOff>
    </xdr:from>
    <xdr:to>
      <xdr:col>2</xdr:col>
      <xdr:colOff>0</xdr:colOff>
      <xdr:row>40</xdr:row>
      <xdr:rowOff>0</xdr:rowOff>
    </xdr:to>
    <xdr:sp>
      <xdr:nvSpPr>
        <xdr:cNvPr id="4" name="Line 4"/>
        <xdr:cNvSpPr>
          <a:spLocks/>
        </xdr:cNvSpPr>
      </xdr:nvSpPr>
      <xdr:spPr>
        <a:xfrm>
          <a:off x="9525" y="6200775"/>
          <a:ext cx="21145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38</xdr:row>
      <xdr:rowOff>19050</xdr:rowOff>
    </xdr:from>
    <xdr:to>
      <xdr:col>2</xdr:col>
      <xdr:colOff>0</xdr:colOff>
      <xdr:row>40</xdr:row>
      <xdr:rowOff>0</xdr:rowOff>
    </xdr:to>
    <xdr:sp>
      <xdr:nvSpPr>
        <xdr:cNvPr id="5" name="Line 5"/>
        <xdr:cNvSpPr>
          <a:spLocks/>
        </xdr:cNvSpPr>
      </xdr:nvSpPr>
      <xdr:spPr>
        <a:xfrm>
          <a:off x="9525" y="6200775"/>
          <a:ext cx="21145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9525</xdr:rowOff>
    </xdr:from>
    <xdr:to>
      <xdr:col>2</xdr:col>
      <xdr:colOff>9525</xdr:colOff>
      <xdr:row>38</xdr:row>
      <xdr:rowOff>0</xdr:rowOff>
    </xdr:to>
    <xdr:sp>
      <xdr:nvSpPr>
        <xdr:cNvPr id="1" name="Line 1"/>
        <xdr:cNvSpPr>
          <a:spLocks/>
        </xdr:cNvSpPr>
      </xdr:nvSpPr>
      <xdr:spPr>
        <a:xfrm>
          <a:off x="0" y="5876925"/>
          <a:ext cx="24955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xdr:row>
      <xdr:rowOff>19050</xdr:rowOff>
    </xdr:from>
    <xdr:to>
      <xdr:col>2</xdr:col>
      <xdr:colOff>0</xdr:colOff>
      <xdr:row>5</xdr:row>
      <xdr:rowOff>0</xdr:rowOff>
    </xdr:to>
    <xdr:sp>
      <xdr:nvSpPr>
        <xdr:cNvPr id="2" name="Line 2"/>
        <xdr:cNvSpPr>
          <a:spLocks/>
        </xdr:cNvSpPr>
      </xdr:nvSpPr>
      <xdr:spPr>
        <a:xfrm>
          <a:off x="9525" y="457200"/>
          <a:ext cx="24765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2</xdr:col>
      <xdr:colOff>28575</xdr:colOff>
      <xdr:row>5</xdr:row>
      <xdr:rowOff>0</xdr:rowOff>
    </xdr:to>
    <xdr:sp>
      <xdr:nvSpPr>
        <xdr:cNvPr id="1" name="Line 1"/>
        <xdr:cNvSpPr>
          <a:spLocks/>
        </xdr:cNvSpPr>
      </xdr:nvSpPr>
      <xdr:spPr>
        <a:xfrm>
          <a:off x="0" y="457200"/>
          <a:ext cx="25050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28</xdr:row>
      <xdr:rowOff>19050</xdr:rowOff>
    </xdr:from>
    <xdr:to>
      <xdr:col>2</xdr:col>
      <xdr:colOff>0</xdr:colOff>
      <xdr:row>30</xdr:row>
      <xdr:rowOff>0</xdr:rowOff>
    </xdr:to>
    <xdr:sp>
      <xdr:nvSpPr>
        <xdr:cNvPr id="2" name="Line 2"/>
        <xdr:cNvSpPr>
          <a:spLocks/>
        </xdr:cNvSpPr>
      </xdr:nvSpPr>
      <xdr:spPr>
        <a:xfrm>
          <a:off x="9525" y="5419725"/>
          <a:ext cx="24669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28</xdr:row>
      <xdr:rowOff>19050</xdr:rowOff>
    </xdr:from>
    <xdr:to>
      <xdr:col>2</xdr:col>
      <xdr:colOff>0</xdr:colOff>
      <xdr:row>30</xdr:row>
      <xdr:rowOff>0</xdr:rowOff>
    </xdr:to>
    <xdr:sp>
      <xdr:nvSpPr>
        <xdr:cNvPr id="3" name="Line 3"/>
        <xdr:cNvSpPr>
          <a:spLocks/>
        </xdr:cNvSpPr>
      </xdr:nvSpPr>
      <xdr:spPr>
        <a:xfrm>
          <a:off x="9525" y="5419725"/>
          <a:ext cx="24669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9525</xdr:rowOff>
    </xdr:from>
    <xdr:to>
      <xdr:col>0</xdr:col>
      <xdr:colOff>0</xdr:colOff>
      <xdr:row>12</xdr:row>
      <xdr:rowOff>152400</xdr:rowOff>
    </xdr:to>
    <xdr:sp>
      <xdr:nvSpPr>
        <xdr:cNvPr id="1" name="Line 1"/>
        <xdr:cNvSpPr>
          <a:spLocks/>
        </xdr:cNvSpPr>
      </xdr:nvSpPr>
      <xdr:spPr>
        <a:xfrm>
          <a:off x="0" y="20097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xdr:row>
      <xdr:rowOff>19050</xdr:rowOff>
    </xdr:from>
    <xdr:to>
      <xdr:col>2</xdr:col>
      <xdr:colOff>0</xdr:colOff>
      <xdr:row>5</xdr:row>
      <xdr:rowOff>0</xdr:rowOff>
    </xdr:to>
    <xdr:sp>
      <xdr:nvSpPr>
        <xdr:cNvPr id="2" name="Line 2"/>
        <xdr:cNvSpPr>
          <a:spLocks/>
        </xdr:cNvSpPr>
      </xdr:nvSpPr>
      <xdr:spPr>
        <a:xfrm>
          <a:off x="9525" y="457200"/>
          <a:ext cx="20478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11</xdr:row>
      <xdr:rowOff>19050</xdr:rowOff>
    </xdr:from>
    <xdr:to>
      <xdr:col>2</xdr:col>
      <xdr:colOff>0</xdr:colOff>
      <xdr:row>13</xdr:row>
      <xdr:rowOff>0</xdr:rowOff>
    </xdr:to>
    <xdr:sp>
      <xdr:nvSpPr>
        <xdr:cNvPr id="3" name="Line 3"/>
        <xdr:cNvSpPr>
          <a:spLocks/>
        </xdr:cNvSpPr>
      </xdr:nvSpPr>
      <xdr:spPr>
        <a:xfrm>
          <a:off x="9525" y="2019300"/>
          <a:ext cx="20478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9525</xdr:colOff>
      <xdr:row>4</xdr:row>
      <xdr:rowOff>0</xdr:rowOff>
    </xdr:to>
    <xdr:sp>
      <xdr:nvSpPr>
        <xdr:cNvPr id="1" name="Line 1"/>
        <xdr:cNvSpPr>
          <a:spLocks/>
        </xdr:cNvSpPr>
      </xdr:nvSpPr>
      <xdr:spPr>
        <a:xfrm>
          <a:off x="9525" y="333375"/>
          <a:ext cx="11525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19050</xdr:rowOff>
    </xdr:from>
    <xdr:to>
      <xdr:col>1</xdr:col>
      <xdr:colOff>9525</xdr:colOff>
      <xdr:row>4</xdr:row>
      <xdr:rowOff>0</xdr:rowOff>
    </xdr:to>
    <xdr:sp>
      <xdr:nvSpPr>
        <xdr:cNvPr id="2" name="Line 2"/>
        <xdr:cNvSpPr>
          <a:spLocks/>
        </xdr:cNvSpPr>
      </xdr:nvSpPr>
      <xdr:spPr>
        <a:xfrm>
          <a:off x="9525" y="333375"/>
          <a:ext cx="11525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4</xdr:row>
      <xdr:rowOff>0</xdr:rowOff>
    </xdr:to>
    <xdr:sp>
      <xdr:nvSpPr>
        <xdr:cNvPr id="1" name="Line 1"/>
        <xdr:cNvSpPr>
          <a:spLocks/>
        </xdr:cNvSpPr>
      </xdr:nvSpPr>
      <xdr:spPr>
        <a:xfrm>
          <a:off x="9525" y="323850"/>
          <a:ext cx="91440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1</xdr:col>
      <xdr:colOff>9525</xdr:colOff>
      <xdr:row>5</xdr:row>
      <xdr:rowOff>0</xdr:rowOff>
    </xdr:to>
    <xdr:sp>
      <xdr:nvSpPr>
        <xdr:cNvPr id="1" name="Line 1"/>
        <xdr:cNvSpPr>
          <a:spLocks/>
        </xdr:cNvSpPr>
      </xdr:nvSpPr>
      <xdr:spPr>
        <a:xfrm>
          <a:off x="0" y="381000"/>
          <a:ext cx="300037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4</xdr:row>
      <xdr:rowOff>0</xdr:rowOff>
    </xdr:to>
    <xdr:sp>
      <xdr:nvSpPr>
        <xdr:cNvPr id="1" name="Line 1"/>
        <xdr:cNvSpPr>
          <a:spLocks/>
        </xdr:cNvSpPr>
      </xdr:nvSpPr>
      <xdr:spPr>
        <a:xfrm>
          <a:off x="0" y="323850"/>
          <a:ext cx="78105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9525</xdr:colOff>
      <xdr:row>0</xdr:row>
      <xdr:rowOff>0</xdr:rowOff>
    </xdr:to>
    <xdr:sp>
      <xdr:nvSpPr>
        <xdr:cNvPr id="1" name="Line 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 name="Line 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3" name="Line 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4" name="Line 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5" name="Line 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6" name="Line 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7" name="Line 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8" name="Line 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9" name="Line 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0" name="Line 1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1" name="Line 1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2" name="Line 1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3" name="Line 1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4" name="Line 1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5" name="Line 1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6" name="Line 1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7" name="Line 1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8" name="Line 1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9" name="Line 1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0" name="Line 2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1" name="Line 2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2" name="Line 2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3" name="Line 2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4" name="Line 2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5" name="Line 2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6" name="Line 2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7" name="Line 2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8" name="Line 2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9" name="Line 2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30" name="Line 3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31" name="Line 3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32" name="Line 3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33" name="Line 3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34" name="Line 3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35" name="Line 3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36" name="Line 3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37" name="Line 3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38" name="Line 3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39" name="Line 3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40" name="Line 4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41" name="Line 4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42" name="Line 4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43" name="Line 4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44" name="Line 4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45" name="Line 4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46" name="Line 4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47" name="Line 4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48" name="Line 4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49" name="Line 4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50" name="Line 5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51" name="Line 5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52" name="Line 5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53" name="Line 5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54" name="Line 5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55" name="Line 5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56" name="Line 5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57" name="Line 5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58" name="Line 5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59" name="Line 5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60" name="Line 6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61" name="Line 6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62" name="Line 6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63" name="Line 6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64" name="Line 6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65" name="Line 6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66" name="Line 6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67" name="Line 6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68" name="Line 6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69" name="Line 6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70" name="Line 7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71" name="Line 7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72" name="Line 7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73" name="Line 7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74" name="Line 7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75" name="Line 7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76" name="Line 7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77" name="Line 7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78" name="Line 7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79" name="Line 7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80" name="Line 8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81" name="Line 8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82" name="Line 8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83" name="Line 8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84" name="Line 8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85" name="Line 8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86" name="Line 8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87" name="Line 8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88" name="Line 8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89" name="Line 8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90" name="Line 9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91" name="Line 9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92" name="Line 9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93" name="Line 9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94" name="Line 9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95" name="Line 9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96" name="Line 9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97" name="Line 9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98" name="Line 9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99" name="Line 9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00" name="Line 10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01" name="Line 10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02" name="Line 10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03" name="Line 10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0</xdr:col>
      <xdr:colOff>1609725</xdr:colOff>
      <xdr:row>4</xdr:row>
      <xdr:rowOff>0</xdr:rowOff>
    </xdr:to>
    <xdr:sp>
      <xdr:nvSpPr>
        <xdr:cNvPr id="104" name="Line 104"/>
        <xdr:cNvSpPr>
          <a:spLocks/>
        </xdr:cNvSpPr>
      </xdr:nvSpPr>
      <xdr:spPr>
        <a:xfrm>
          <a:off x="0" y="361950"/>
          <a:ext cx="16097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05" name="Line 10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06" name="Line 10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07" name="Line 10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08" name="Line 10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09" name="Line 10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10" name="Line 11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11" name="Line 11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12" name="Line 11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13" name="Line 11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14" name="Line 11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15" name="Line 11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16" name="Line 11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17" name="Line 11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18" name="Line 11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19" name="Line 11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20" name="Line 12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21" name="Line 12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22" name="Line 12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23" name="Line 12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24" name="Line 12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25" name="Line 12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26" name="Line 12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27" name="Line 12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28" name="Line 12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29" name="Line 12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30" name="Line 13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31" name="Line 13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32" name="Line 13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33" name="Line 13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34" name="Line 13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35" name="Line 13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36" name="Line 13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37" name="Line 13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38" name="Line 13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39" name="Line 13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40" name="Line 14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41" name="Line 14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42" name="Line 14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43" name="Line 14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44" name="Line 14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45" name="Line 14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46" name="Line 14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47" name="Line 14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48" name="Line 14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49" name="Line 14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50" name="Line 15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51" name="Line 15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52" name="Line 15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53" name="Line 15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54" name="Line 15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55" name="Line 15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56" name="Line 15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57" name="Line 15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58" name="Line 15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59" name="Line 15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60" name="Line 16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61" name="Line 16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62" name="Line 16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63" name="Line 16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64" name="Line 16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65" name="Line 16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66" name="Line 16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67" name="Line 16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68" name="Line 16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69" name="Line 16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70" name="Line 17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71" name="Line 17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72" name="Line 17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73" name="Line 17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74" name="Line 17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75" name="Line 17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76" name="Line 17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77" name="Line 17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78" name="Line 17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79" name="Line 17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80" name="Line 18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81" name="Line 18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82" name="Line 18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83" name="Line 18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84" name="Line 18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85" name="Line 18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86" name="Line 18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87" name="Line 18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88" name="Line 18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89" name="Line 18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90" name="Line 19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91" name="Line 19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92" name="Line 19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93" name="Line 19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94" name="Line 19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95" name="Line 19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96" name="Line 19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97" name="Line 19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98" name="Line 19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199" name="Line 19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00" name="Line 20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01" name="Line 20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02" name="Line 20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03" name="Line 20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04" name="Line 20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05" name="Line 20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06" name="Line 20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07" name="Line 20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0</xdr:col>
      <xdr:colOff>1609725</xdr:colOff>
      <xdr:row>4</xdr:row>
      <xdr:rowOff>0</xdr:rowOff>
    </xdr:to>
    <xdr:sp>
      <xdr:nvSpPr>
        <xdr:cNvPr id="208" name="Line 208"/>
        <xdr:cNvSpPr>
          <a:spLocks/>
        </xdr:cNvSpPr>
      </xdr:nvSpPr>
      <xdr:spPr>
        <a:xfrm>
          <a:off x="0" y="361950"/>
          <a:ext cx="16097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09" name="Line 20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10" name="Line 21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11" name="Line 21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12" name="Line 21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13" name="Line 21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14" name="Line 21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15" name="Line 21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16" name="Line 21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17" name="Line 21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18" name="Line 21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19" name="Line 21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20" name="Line 22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21" name="Line 22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22" name="Line 22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23" name="Line 22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24" name="Line 22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25" name="Line 22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26" name="Line 22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27" name="Line 22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28" name="Line 22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29" name="Line 22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30" name="Line 23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31" name="Line 23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32" name="Line 23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33" name="Line 23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34" name="Line 23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35" name="Line 23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36" name="Line 23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37" name="Line 23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38" name="Line 23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39" name="Line 23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40" name="Line 24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41" name="Line 24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42" name="Line 24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43" name="Line 24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44" name="Line 24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45" name="Line 24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46" name="Line 24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47" name="Line 24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48" name="Line 24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49" name="Line 24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50" name="Line 25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51" name="Line 25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52" name="Line 25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53" name="Line 25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54" name="Line 25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55" name="Line 25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56" name="Line 25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57" name="Line 25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58" name="Line 25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59" name="Line 25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60" name="Line 26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61" name="Line 26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62" name="Line 26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63" name="Line 26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64" name="Line 26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65" name="Line 26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66" name="Line 26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67" name="Line 26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68" name="Line 26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69" name="Line 26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70" name="Line 27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71" name="Line 27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72" name="Line 27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73" name="Line 27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74" name="Line 27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75" name="Line 27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76" name="Line 27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77" name="Line 27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78" name="Line 27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79" name="Line 27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80" name="Line 28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81" name="Line 28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82" name="Line 28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83" name="Line 28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84" name="Line 28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85" name="Line 28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86" name="Line 28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87" name="Line 28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88" name="Line 28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89" name="Line 28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90" name="Line 29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91" name="Line 29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92" name="Line 29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93" name="Line 29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94" name="Line 29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95" name="Line 29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96" name="Line 29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97" name="Line 29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98" name="Line 29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299" name="Line 29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300" name="Line 30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301" name="Line 30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302" name="Line 302"/>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303" name="Line 303"/>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304" name="Line 304"/>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305" name="Line 305"/>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306" name="Line 306"/>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307" name="Line 307"/>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308" name="Line 308"/>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309" name="Line 309"/>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310" name="Line 310"/>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0</xdr:row>
      <xdr:rowOff>0</xdr:rowOff>
    </xdr:from>
    <xdr:to>
      <xdr:col>1</xdr:col>
      <xdr:colOff>9525</xdr:colOff>
      <xdr:row>0</xdr:row>
      <xdr:rowOff>0</xdr:rowOff>
    </xdr:to>
    <xdr:sp>
      <xdr:nvSpPr>
        <xdr:cNvPr id="311" name="Line 311"/>
        <xdr:cNvSpPr>
          <a:spLocks/>
        </xdr:cNvSpPr>
      </xdr:nvSpPr>
      <xdr:spPr>
        <a:xfrm>
          <a:off x="28575" y="0"/>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0</xdr:col>
      <xdr:colOff>1609725</xdr:colOff>
      <xdr:row>4</xdr:row>
      <xdr:rowOff>0</xdr:rowOff>
    </xdr:to>
    <xdr:sp>
      <xdr:nvSpPr>
        <xdr:cNvPr id="312" name="Line 312"/>
        <xdr:cNvSpPr>
          <a:spLocks/>
        </xdr:cNvSpPr>
      </xdr:nvSpPr>
      <xdr:spPr>
        <a:xfrm>
          <a:off x="0" y="361950"/>
          <a:ext cx="16097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28575</xdr:rowOff>
    </xdr:from>
    <xdr:to>
      <xdr:col>1</xdr:col>
      <xdr:colOff>0</xdr:colOff>
      <xdr:row>5</xdr:row>
      <xdr:rowOff>0</xdr:rowOff>
    </xdr:to>
    <xdr:sp>
      <xdr:nvSpPr>
        <xdr:cNvPr id="1" name="Line 1"/>
        <xdr:cNvSpPr>
          <a:spLocks/>
        </xdr:cNvSpPr>
      </xdr:nvSpPr>
      <xdr:spPr>
        <a:xfrm>
          <a:off x="9525" y="466725"/>
          <a:ext cx="17621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3</xdr:row>
      <xdr:rowOff>9525</xdr:rowOff>
    </xdr:from>
    <xdr:to>
      <xdr:col>5</xdr:col>
      <xdr:colOff>885825</xdr:colOff>
      <xdr:row>4</xdr:row>
      <xdr:rowOff>161925</xdr:rowOff>
    </xdr:to>
    <xdr:sp>
      <xdr:nvSpPr>
        <xdr:cNvPr id="2" name="Line 2"/>
        <xdr:cNvSpPr>
          <a:spLocks/>
        </xdr:cNvSpPr>
      </xdr:nvSpPr>
      <xdr:spPr>
        <a:xfrm>
          <a:off x="5038725" y="447675"/>
          <a:ext cx="8858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28575</xdr:rowOff>
    </xdr:from>
    <xdr:to>
      <xdr:col>1</xdr:col>
      <xdr:colOff>0</xdr:colOff>
      <xdr:row>5</xdr:row>
      <xdr:rowOff>0</xdr:rowOff>
    </xdr:to>
    <xdr:sp>
      <xdr:nvSpPr>
        <xdr:cNvPr id="1" name="Line 1"/>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2" name="Line 2"/>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3" name="Line 3"/>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4</xdr:row>
      <xdr:rowOff>0</xdr:rowOff>
    </xdr:to>
    <xdr:sp>
      <xdr:nvSpPr>
        <xdr:cNvPr id="1" name="Line 1"/>
        <xdr:cNvSpPr>
          <a:spLocks/>
        </xdr:cNvSpPr>
      </xdr:nvSpPr>
      <xdr:spPr>
        <a:xfrm>
          <a:off x="9525" y="323850"/>
          <a:ext cx="20955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4</xdr:row>
      <xdr:rowOff>0</xdr:rowOff>
    </xdr:to>
    <xdr:sp>
      <xdr:nvSpPr>
        <xdr:cNvPr id="1" name="Line 1"/>
        <xdr:cNvSpPr>
          <a:spLocks/>
        </xdr:cNvSpPr>
      </xdr:nvSpPr>
      <xdr:spPr>
        <a:xfrm>
          <a:off x="0" y="323850"/>
          <a:ext cx="30384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1533525</xdr:colOff>
      <xdr:row>18</xdr:row>
      <xdr:rowOff>0</xdr:rowOff>
    </xdr:from>
    <xdr:to>
      <xdr:col>0</xdr:col>
      <xdr:colOff>1971675</xdr:colOff>
      <xdr:row>18</xdr:row>
      <xdr:rowOff>0</xdr:rowOff>
    </xdr:to>
    <xdr:sp>
      <xdr:nvSpPr>
        <xdr:cNvPr id="2" name="テキスト 2"/>
        <xdr:cNvSpPr txBox="1">
          <a:spLocks noChangeArrowheads="1"/>
        </xdr:cNvSpPr>
      </xdr:nvSpPr>
      <xdr:spPr>
        <a:xfrm>
          <a:off x="1533525" y="3514725"/>
          <a:ext cx="428625" cy="0"/>
        </a:xfrm>
        <a:prstGeom prst="rect">
          <a:avLst/>
        </a:prstGeom>
        <a:noFill/>
        <a:ln w="1" cmpd="sng">
          <a:noFill/>
        </a:ln>
      </xdr:spPr>
      <xdr:txBody>
        <a:bodyPr vertOverflow="clip" wrap="square" lIns="45720" tIns="32004" rIns="0" bIns="0"/>
        <a:p>
          <a:pPr algn="l">
            <a:defRPr/>
          </a:pPr>
          <a:r>
            <a:rPr lang="en-US" cap="none" sz="2400" b="0" i="0" u="none" baseline="0">
              <a:solidFill>
                <a:srgbClr val="000000"/>
              </a:solidFill>
              <a:latin typeface="ＭＳ 明朝"/>
              <a:ea typeface="ＭＳ 明朝"/>
              <a:cs typeface="ＭＳ 明朝"/>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0</xdr:colOff>
      <xdr:row>5</xdr:row>
      <xdr:rowOff>0</xdr:rowOff>
    </xdr:to>
    <xdr:sp>
      <xdr:nvSpPr>
        <xdr:cNvPr id="1" name="Line 1"/>
        <xdr:cNvSpPr>
          <a:spLocks/>
        </xdr:cNvSpPr>
      </xdr:nvSpPr>
      <xdr:spPr>
        <a:xfrm>
          <a:off x="9525" y="447675"/>
          <a:ext cx="14573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9525</xdr:colOff>
      <xdr:row>3</xdr:row>
      <xdr:rowOff>19050</xdr:rowOff>
    </xdr:from>
    <xdr:to>
      <xdr:col>6</xdr:col>
      <xdr:colOff>19050</xdr:colOff>
      <xdr:row>5</xdr:row>
      <xdr:rowOff>0</xdr:rowOff>
    </xdr:to>
    <xdr:sp>
      <xdr:nvSpPr>
        <xdr:cNvPr id="2" name="Line 2"/>
        <xdr:cNvSpPr>
          <a:spLocks/>
        </xdr:cNvSpPr>
      </xdr:nvSpPr>
      <xdr:spPr>
        <a:xfrm>
          <a:off x="4324350" y="457200"/>
          <a:ext cx="147637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0</xdr:colOff>
      <xdr:row>4</xdr:row>
      <xdr:rowOff>161925</xdr:rowOff>
    </xdr:to>
    <xdr:sp>
      <xdr:nvSpPr>
        <xdr:cNvPr id="1" name="Line 1"/>
        <xdr:cNvSpPr>
          <a:spLocks/>
        </xdr:cNvSpPr>
      </xdr:nvSpPr>
      <xdr:spPr>
        <a:xfrm>
          <a:off x="9525" y="447675"/>
          <a:ext cx="14763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9525</xdr:colOff>
      <xdr:row>3</xdr:row>
      <xdr:rowOff>19050</xdr:rowOff>
    </xdr:from>
    <xdr:to>
      <xdr:col>6</xdr:col>
      <xdr:colOff>28575</xdr:colOff>
      <xdr:row>4</xdr:row>
      <xdr:rowOff>161925</xdr:rowOff>
    </xdr:to>
    <xdr:sp>
      <xdr:nvSpPr>
        <xdr:cNvPr id="2" name="Line 2"/>
        <xdr:cNvSpPr>
          <a:spLocks/>
        </xdr:cNvSpPr>
      </xdr:nvSpPr>
      <xdr:spPr>
        <a:xfrm>
          <a:off x="4362450" y="457200"/>
          <a:ext cx="148590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0</xdr:colOff>
      <xdr:row>4</xdr:row>
      <xdr:rowOff>161925</xdr:rowOff>
    </xdr:to>
    <xdr:sp>
      <xdr:nvSpPr>
        <xdr:cNvPr id="1" name="Line 1"/>
        <xdr:cNvSpPr>
          <a:spLocks/>
        </xdr:cNvSpPr>
      </xdr:nvSpPr>
      <xdr:spPr>
        <a:xfrm>
          <a:off x="9525" y="447675"/>
          <a:ext cx="16002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9525</xdr:colOff>
      <xdr:row>3</xdr:row>
      <xdr:rowOff>19050</xdr:rowOff>
    </xdr:from>
    <xdr:to>
      <xdr:col>6</xdr:col>
      <xdr:colOff>28575</xdr:colOff>
      <xdr:row>4</xdr:row>
      <xdr:rowOff>161925</xdr:rowOff>
    </xdr:to>
    <xdr:sp>
      <xdr:nvSpPr>
        <xdr:cNvPr id="2" name="Line 2"/>
        <xdr:cNvSpPr>
          <a:spLocks/>
        </xdr:cNvSpPr>
      </xdr:nvSpPr>
      <xdr:spPr>
        <a:xfrm>
          <a:off x="4343400" y="457200"/>
          <a:ext cx="134302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0</xdr:colOff>
      <xdr:row>6</xdr:row>
      <xdr:rowOff>152400</xdr:rowOff>
    </xdr:to>
    <xdr:sp>
      <xdr:nvSpPr>
        <xdr:cNvPr id="1" name="Line 1"/>
        <xdr:cNvSpPr>
          <a:spLocks/>
        </xdr:cNvSpPr>
      </xdr:nvSpPr>
      <xdr:spPr>
        <a:xfrm>
          <a:off x="9525" y="419100"/>
          <a:ext cx="64770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0</xdr:col>
      <xdr:colOff>552450</xdr:colOff>
      <xdr:row>6</xdr:row>
      <xdr:rowOff>152400</xdr:rowOff>
    </xdr:to>
    <xdr:sp>
      <xdr:nvSpPr>
        <xdr:cNvPr id="1" name="Line 1"/>
        <xdr:cNvSpPr>
          <a:spLocks/>
        </xdr:cNvSpPr>
      </xdr:nvSpPr>
      <xdr:spPr>
        <a:xfrm>
          <a:off x="9525" y="447675"/>
          <a:ext cx="533400"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xdr:row>
      <xdr:rowOff>9525</xdr:rowOff>
    </xdr:from>
    <xdr:to>
      <xdr:col>0</xdr:col>
      <xdr:colOff>552450</xdr:colOff>
      <xdr:row>6</xdr:row>
      <xdr:rowOff>152400</xdr:rowOff>
    </xdr:to>
    <xdr:sp>
      <xdr:nvSpPr>
        <xdr:cNvPr id="2" name="Line 4"/>
        <xdr:cNvSpPr>
          <a:spLocks/>
        </xdr:cNvSpPr>
      </xdr:nvSpPr>
      <xdr:spPr>
        <a:xfrm>
          <a:off x="9525" y="447675"/>
          <a:ext cx="533400"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0</xdr:colOff>
      <xdr:row>6</xdr:row>
      <xdr:rowOff>0</xdr:rowOff>
    </xdr:to>
    <xdr:sp>
      <xdr:nvSpPr>
        <xdr:cNvPr id="1" name="Line 1"/>
        <xdr:cNvSpPr>
          <a:spLocks/>
        </xdr:cNvSpPr>
      </xdr:nvSpPr>
      <xdr:spPr>
        <a:xfrm>
          <a:off x="9525" y="447675"/>
          <a:ext cx="5619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xdr:row>
      <xdr:rowOff>9525</xdr:rowOff>
    </xdr:from>
    <xdr:to>
      <xdr:col>1</xdr:col>
      <xdr:colOff>0</xdr:colOff>
      <xdr:row>6</xdr:row>
      <xdr:rowOff>0</xdr:rowOff>
    </xdr:to>
    <xdr:sp>
      <xdr:nvSpPr>
        <xdr:cNvPr id="2" name="Line 4"/>
        <xdr:cNvSpPr>
          <a:spLocks/>
        </xdr:cNvSpPr>
      </xdr:nvSpPr>
      <xdr:spPr>
        <a:xfrm>
          <a:off x="9525" y="447675"/>
          <a:ext cx="5619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12487;&#12473;&#12463;&#12488;&#12483;&#12503;\H23&#25968;&#23383;&#12391;&#35211;&#12427;&#36275;&#31435;\old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user01\&#12487;&#12473;&#12463;&#12488;&#12483;&#12503;\25&#25968;&#23383;\0000%20%20%20%2025&#25968;&#23383;&#12391;&#35211;&#12427;&#36275;&#31435;&#12456;&#12463;&#12475;&#12523;&#12487;&#12540;&#12479;\02&#36001;&#25919;&#12539;&#31246;&#21209;\2-0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
      <sheetName val="2-9（2）"/>
      <sheetName val="2-9（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10"/>
      <sheetName val="2-10（2）"/>
      <sheetName val="2-11"/>
      <sheetName val="2-11(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F33"/>
  <sheetViews>
    <sheetView tabSelected="1" zoomScalePageLayoutView="0" workbookViewId="0" topLeftCell="A1">
      <selection activeCell="A1" sqref="A1"/>
    </sheetView>
  </sheetViews>
  <sheetFormatPr defaultColWidth="8.796875" defaultRowHeight="15" customHeight="1"/>
  <cols>
    <col min="1" max="1" width="6" style="579" customWidth="1"/>
    <col min="2" max="2" width="3.59765625" style="587" customWidth="1"/>
    <col min="3" max="3" width="2.09765625" style="588" customWidth="1"/>
    <col min="4" max="4" width="3.59765625" style="587" customWidth="1"/>
    <col min="5" max="5" width="7.59765625" style="587" customWidth="1"/>
    <col min="6" max="6" width="70.59765625" style="589" customWidth="1"/>
    <col min="7" max="16384" width="9" style="579" customWidth="1"/>
  </cols>
  <sheetData>
    <row r="1" spans="2:6" s="568" customFormat="1" ht="15" customHeight="1">
      <c r="B1" s="565"/>
      <c r="C1" s="566"/>
      <c r="D1" s="565"/>
      <c r="E1" s="565"/>
      <c r="F1" s="567"/>
    </row>
    <row r="2" spans="2:6" s="568" customFormat="1" ht="15" customHeight="1">
      <c r="B2" s="569" t="s">
        <v>693</v>
      </c>
      <c r="C2" s="569"/>
      <c r="D2" s="569"/>
      <c r="E2" s="569"/>
      <c r="F2" s="570"/>
    </row>
    <row r="3" spans="2:6" s="568" customFormat="1" ht="15" customHeight="1">
      <c r="B3" s="571"/>
      <c r="C3" s="571"/>
      <c r="D3" s="571"/>
      <c r="E3" s="571"/>
      <c r="F3" s="572"/>
    </row>
    <row r="4" spans="2:6" s="576" customFormat="1" ht="15" customHeight="1">
      <c r="B4" s="573" t="s">
        <v>699</v>
      </c>
      <c r="C4" s="574"/>
      <c r="D4" s="574"/>
      <c r="E4" s="574"/>
      <c r="F4" s="575"/>
    </row>
    <row r="5" spans="2:6" s="576" customFormat="1" ht="7.5" customHeight="1">
      <c r="B5" s="574"/>
      <c r="C5" s="574"/>
      <c r="D5" s="574"/>
      <c r="E5" s="574"/>
      <c r="F5" s="575"/>
    </row>
    <row r="6" spans="2:6" ht="18" customHeight="1">
      <c r="B6" s="590" t="s">
        <v>694</v>
      </c>
      <c r="C6" s="591"/>
      <c r="D6" s="591"/>
      <c r="E6" s="592"/>
      <c r="F6" s="578" t="s">
        <v>695</v>
      </c>
    </row>
    <row r="7" spans="2:6" ht="18" customHeight="1">
      <c r="B7" s="580">
        <v>2</v>
      </c>
      <c r="C7" s="581" t="s">
        <v>697</v>
      </c>
      <c r="D7" s="581">
        <v>1</v>
      </c>
      <c r="E7" s="584"/>
      <c r="F7" s="582" t="s">
        <v>700</v>
      </c>
    </row>
    <row r="8" spans="2:6" ht="18" customHeight="1">
      <c r="B8" s="580">
        <v>2</v>
      </c>
      <c r="C8" s="581" t="s">
        <v>697</v>
      </c>
      <c r="D8" s="581">
        <v>2</v>
      </c>
      <c r="E8" s="584"/>
      <c r="F8" s="582" t="s">
        <v>701</v>
      </c>
    </row>
    <row r="9" spans="2:6" ht="18" customHeight="1">
      <c r="B9" s="580">
        <v>2</v>
      </c>
      <c r="C9" s="581" t="s">
        <v>697</v>
      </c>
      <c r="D9" s="581">
        <v>3</v>
      </c>
      <c r="E9" s="584"/>
      <c r="F9" s="582" t="s">
        <v>702</v>
      </c>
    </row>
    <row r="10" spans="2:6" ht="18" customHeight="1">
      <c r="B10" s="580">
        <v>2</v>
      </c>
      <c r="C10" s="581" t="s">
        <v>697</v>
      </c>
      <c r="D10" s="581">
        <v>4</v>
      </c>
      <c r="E10" s="584"/>
      <c r="F10" s="582" t="s">
        <v>703</v>
      </c>
    </row>
    <row r="11" spans="2:6" ht="18" customHeight="1">
      <c r="B11" s="580">
        <v>2</v>
      </c>
      <c r="C11" s="581" t="s">
        <v>697</v>
      </c>
      <c r="D11" s="581">
        <v>5</v>
      </c>
      <c r="E11" s="584"/>
      <c r="F11" s="582" t="s">
        <v>704</v>
      </c>
    </row>
    <row r="12" spans="2:6" ht="18" customHeight="1">
      <c r="B12" s="580">
        <v>2</v>
      </c>
      <c r="C12" s="581" t="s">
        <v>697</v>
      </c>
      <c r="D12" s="581">
        <v>6</v>
      </c>
      <c r="E12" s="584"/>
      <c r="F12" s="582" t="s">
        <v>705</v>
      </c>
    </row>
    <row r="13" spans="2:6" ht="18" customHeight="1">
      <c r="B13" s="580">
        <v>2</v>
      </c>
      <c r="C13" s="581" t="s">
        <v>697</v>
      </c>
      <c r="D13" s="581">
        <v>7</v>
      </c>
      <c r="E13" s="584" t="s">
        <v>698</v>
      </c>
      <c r="F13" s="582" t="s">
        <v>706</v>
      </c>
    </row>
    <row r="14" spans="2:6" ht="18" customHeight="1">
      <c r="B14" s="580">
        <v>2</v>
      </c>
      <c r="C14" s="581" t="s">
        <v>697</v>
      </c>
      <c r="D14" s="581">
        <v>8</v>
      </c>
      <c r="E14" s="584" t="s">
        <v>707</v>
      </c>
      <c r="F14" s="582" t="s">
        <v>708</v>
      </c>
    </row>
    <row r="15" spans="2:6" ht="18" customHeight="1">
      <c r="B15" s="580">
        <v>2</v>
      </c>
      <c r="C15" s="581" t="s">
        <v>697</v>
      </c>
      <c r="D15" s="581">
        <v>9</v>
      </c>
      <c r="E15" s="584" t="s">
        <v>698</v>
      </c>
      <c r="F15" s="582" t="s">
        <v>709</v>
      </c>
    </row>
    <row r="16" spans="2:6" ht="18" customHeight="1">
      <c r="B16" s="580">
        <v>2</v>
      </c>
      <c r="C16" s="581" t="s">
        <v>697</v>
      </c>
      <c r="D16" s="581">
        <v>10</v>
      </c>
      <c r="E16" s="584" t="s">
        <v>698</v>
      </c>
      <c r="F16" s="582" t="s">
        <v>710</v>
      </c>
    </row>
    <row r="17" spans="2:6" ht="18" customHeight="1">
      <c r="B17" s="580">
        <v>2</v>
      </c>
      <c r="C17" s="581" t="s">
        <v>697</v>
      </c>
      <c r="D17" s="581">
        <v>11</v>
      </c>
      <c r="E17" s="584" t="s">
        <v>698</v>
      </c>
      <c r="F17" s="582" t="s">
        <v>711</v>
      </c>
    </row>
    <row r="18" spans="2:6" ht="18" customHeight="1">
      <c r="B18" s="580">
        <v>2</v>
      </c>
      <c r="C18" s="581" t="s">
        <v>697</v>
      </c>
      <c r="D18" s="581">
        <v>12</v>
      </c>
      <c r="E18" s="584" t="s">
        <v>698</v>
      </c>
      <c r="F18" s="582" t="s">
        <v>712</v>
      </c>
    </row>
    <row r="19" spans="2:6" ht="18" customHeight="1">
      <c r="B19" s="580">
        <v>2</v>
      </c>
      <c r="C19" s="581" t="s">
        <v>697</v>
      </c>
      <c r="D19" s="581">
        <v>13</v>
      </c>
      <c r="E19" s="584"/>
      <c r="F19" s="582" t="s">
        <v>713</v>
      </c>
    </row>
    <row r="20" spans="2:6" ht="18" customHeight="1">
      <c r="B20" s="580">
        <v>2</v>
      </c>
      <c r="C20" s="581" t="s">
        <v>697</v>
      </c>
      <c r="D20" s="581">
        <v>14</v>
      </c>
      <c r="E20" s="584"/>
      <c r="F20" s="582" t="s">
        <v>714</v>
      </c>
    </row>
    <row r="21" spans="2:6" ht="18" customHeight="1">
      <c r="B21" s="580">
        <v>2</v>
      </c>
      <c r="C21" s="581" t="s">
        <v>697</v>
      </c>
      <c r="D21" s="581">
        <v>15</v>
      </c>
      <c r="E21" s="584"/>
      <c r="F21" s="582" t="s">
        <v>715</v>
      </c>
    </row>
    <row r="22" spans="2:6" ht="18" customHeight="1">
      <c r="B22" s="580">
        <v>2</v>
      </c>
      <c r="C22" s="581" t="s">
        <v>697</v>
      </c>
      <c r="D22" s="581">
        <v>16</v>
      </c>
      <c r="E22" s="584"/>
      <c r="F22" s="582" t="s">
        <v>716</v>
      </c>
    </row>
    <row r="23" spans="2:6" ht="18" customHeight="1">
      <c r="B23" s="580">
        <v>2</v>
      </c>
      <c r="C23" s="581" t="s">
        <v>697</v>
      </c>
      <c r="D23" s="581">
        <v>17</v>
      </c>
      <c r="E23" s="584"/>
      <c r="F23" s="582" t="s">
        <v>717</v>
      </c>
    </row>
    <row r="24" spans="2:6" ht="18" customHeight="1">
      <c r="B24" s="580">
        <v>2</v>
      </c>
      <c r="C24" s="581" t="s">
        <v>696</v>
      </c>
      <c r="D24" s="581">
        <v>18</v>
      </c>
      <c r="E24" s="584"/>
      <c r="F24" s="582" t="s">
        <v>718</v>
      </c>
    </row>
    <row r="25" spans="2:6" ht="18" customHeight="1">
      <c r="B25" s="580">
        <v>2</v>
      </c>
      <c r="C25" s="581" t="s">
        <v>696</v>
      </c>
      <c r="D25" s="581">
        <v>19</v>
      </c>
      <c r="E25" s="584"/>
      <c r="F25" s="582" t="s">
        <v>719</v>
      </c>
    </row>
    <row r="26" spans="2:6" ht="18" customHeight="1">
      <c r="B26" s="580">
        <v>2</v>
      </c>
      <c r="C26" s="581" t="s">
        <v>696</v>
      </c>
      <c r="D26" s="581">
        <v>20</v>
      </c>
      <c r="E26" s="584"/>
      <c r="F26" s="585" t="s">
        <v>720</v>
      </c>
    </row>
    <row r="27" spans="2:6" ht="18" customHeight="1">
      <c r="B27" s="580">
        <v>2</v>
      </c>
      <c r="C27" s="581" t="s">
        <v>696</v>
      </c>
      <c r="D27" s="581">
        <v>21</v>
      </c>
      <c r="E27" s="584"/>
      <c r="F27" s="585" t="s">
        <v>721</v>
      </c>
    </row>
    <row r="28" spans="2:6" ht="18" customHeight="1">
      <c r="B28" s="580">
        <v>2</v>
      </c>
      <c r="C28" s="581" t="s">
        <v>696</v>
      </c>
      <c r="D28" s="581">
        <v>22</v>
      </c>
      <c r="E28" s="584"/>
      <c r="F28" s="582" t="s">
        <v>722</v>
      </c>
    </row>
    <row r="29" spans="2:6" ht="18" customHeight="1">
      <c r="B29" s="580">
        <v>2</v>
      </c>
      <c r="C29" s="581" t="s">
        <v>723</v>
      </c>
      <c r="D29" s="581">
        <v>23</v>
      </c>
      <c r="E29" s="584"/>
      <c r="F29" s="582" t="s">
        <v>724</v>
      </c>
    </row>
    <row r="30" spans="2:6" ht="18" customHeight="1">
      <c r="B30" s="580">
        <v>2</v>
      </c>
      <c r="C30" s="581" t="s">
        <v>723</v>
      </c>
      <c r="D30" s="581">
        <v>24</v>
      </c>
      <c r="E30" s="584"/>
      <c r="F30" s="582" t="s">
        <v>725</v>
      </c>
    </row>
    <row r="31" spans="2:6" ht="18" customHeight="1">
      <c r="B31" s="580">
        <v>2</v>
      </c>
      <c r="C31" s="581" t="s">
        <v>723</v>
      </c>
      <c r="D31" s="581">
        <v>25</v>
      </c>
      <c r="E31" s="584"/>
      <c r="F31" s="582" t="s">
        <v>726</v>
      </c>
    </row>
    <row r="32" spans="2:6" ht="18" customHeight="1">
      <c r="B32" s="580">
        <v>2</v>
      </c>
      <c r="C32" s="581" t="s">
        <v>723</v>
      </c>
      <c r="D32" s="581">
        <v>26</v>
      </c>
      <c r="E32" s="584"/>
      <c r="F32" s="582" t="s">
        <v>727</v>
      </c>
    </row>
    <row r="33" spans="2:6" s="577" customFormat="1" ht="18" customHeight="1">
      <c r="B33" s="586"/>
      <c r="C33" s="586"/>
      <c r="D33" s="586"/>
      <c r="E33" s="586"/>
      <c r="F33" s="583"/>
    </row>
  </sheetData>
  <sheetProtection/>
  <mergeCells count="1">
    <mergeCell ref="B6:E6"/>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15"/>
  <sheetViews>
    <sheetView zoomScaleSheetLayoutView="100" zoomScalePageLayoutView="0" workbookViewId="0" topLeftCell="A1">
      <selection activeCell="A2" sqref="A2"/>
    </sheetView>
  </sheetViews>
  <sheetFormatPr defaultColWidth="8.796875" defaultRowHeight="14.25"/>
  <cols>
    <col min="1" max="1" width="6" style="3" customWidth="1"/>
    <col min="2" max="2" width="6.59765625" style="3" customWidth="1"/>
    <col min="3" max="3" width="5.8984375" style="3" customWidth="1"/>
    <col min="4" max="4" width="7" style="3" customWidth="1"/>
    <col min="5" max="5" width="6.8984375" style="3" customWidth="1"/>
    <col min="6" max="8" width="5.5" style="3" customWidth="1"/>
    <col min="9" max="10" width="5.8984375" style="3" customWidth="1"/>
    <col min="11" max="11" width="6.5" style="3" customWidth="1"/>
    <col min="12" max="12" width="5.8984375" style="3" customWidth="1"/>
    <col min="13" max="15" width="5.5" style="3" customWidth="1"/>
    <col min="16" max="16" width="6.8984375" style="3" customWidth="1"/>
    <col min="17" max="16384" width="9" style="3" customWidth="1"/>
  </cols>
  <sheetData>
    <row r="1" ht="15" customHeight="1">
      <c r="A1" s="30" t="s">
        <v>670</v>
      </c>
    </row>
    <row r="2" ht="4.5" customHeight="1">
      <c r="A2" s="30"/>
    </row>
    <row r="3" ht="15" customHeight="1" thickBot="1">
      <c r="A3" s="1" t="s">
        <v>22</v>
      </c>
    </row>
    <row r="4" spans="1:16" s="5" customFormat="1" ht="15.75" customHeight="1" thickTop="1">
      <c r="A4" s="4" t="s">
        <v>0</v>
      </c>
      <c r="B4" s="25"/>
      <c r="C4" s="613" t="s">
        <v>23</v>
      </c>
      <c r="D4" s="621" t="s">
        <v>24</v>
      </c>
      <c r="E4" s="627" t="s">
        <v>25</v>
      </c>
      <c r="F4" s="630" t="s">
        <v>26</v>
      </c>
      <c r="G4" s="25"/>
      <c r="H4" s="25"/>
      <c r="I4" s="613" t="s">
        <v>27</v>
      </c>
      <c r="J4" s="613" t="s">
        <v>28</v>
      </c>
      <c r="K4" s="25"/>
      <c r="L4" s="25"/>
      <c r="M4" s="25"/>
      <c r="N4" s="613" t="s">
        <v>29</v>
      </c>
      <c r="O4" s="31"/>
      <c r="P4" s="26"/>
    </row>
    <row r="5" spans="1:16" s="5" customFormat="1" ht="15.75" customHeight="1">
      <c r="A5" s="6"/>
      <c r="B5" s="7" t="s">
        <v>30</v>
      </c>
      <c r="C5" s="623"/>
      <c r="D5" s="625"/>
      <c r="E5" s="628"/>
      <c r="F5" s="631"/>
      <c r="G5" s="7" t="s">
        <v>31</v>
      </c>
      <c r="H5" s="7" t="s">
        <v>32</v>
      </c>
      <c r="I5" s="623"/>
      <c r="J5" s="623"/>
      <c r="K5" s="7" t="s">
        <v>33</v>
      </c>
      <c r="L5" s="7" t="s">
        <v>34</v>
      </c>
      <c r="M5" s="7" t="s">
        <v>35</v>
      </c>
      <c r="N5" s="623"/>
      <c r="O5" s="32" t="s">
        <v>36</v>
      </c>
      <c r="P5" s="33" t="s">
        <v>37</v>
      </c>
    </row>
    <row r="6" spans="1:16" s="5" customFormat="1" ht="15.75" customHeight="1">
      <c r="A6" s="11" t="s">
        <v>3</v>
      </c>
      <c r="B6" s="27"/>
      <c r="C6" s="624"/>
      <c r="D6" s="626"/>
      <c r="E6" s="629"/>
      <c r="F6" s="632"/>
      <c r="G6" s="27"/>
      <c r="H6" s="27"/>
      <c r="I6" s="624"/>
      <c r="J6" s="624"/>
      <c r="K6" s="27"/>
      <c r="L6" s="27"/>
      <c r="M6" s="27"/>
      <c r="N6" s="624"/>
      <c r="O6" s="34"/>
      <c r="P6" s="28"/>
    </row>
    <row r="7" spans="1:17" s="42" customFormat="1" ht="19.5" customHeight="1">
      <c r="A7" s="8">
        <v>22</v>
      </c>
      <c r="B7" s="35">
        <v>42053</v>
      </c>
      <c r="C7" s="35">
        <v>10463</v>
      </c>
      <c r="D7" s="36">
        <v>92229</v>
      </c>
      <c r="E7" s="37">
        <v>144745</v>
      </c>
      <c r="F7" s="38">
        <v>2136</v>
      </c>
      <c r="G7" s="35">
        <v>4467</v>
      </c>
      <c r="H7" s="35">
        <v>832</v>
      </c>
      <c r="I7" s="35">
        <v>50539</v>
      </c>
      <c r="J7" s="35">
        <v>14128</v>
      </c>
      <c r="K7" s="35">
        <v>1195</v>
      </c>
      <c r="L7" s="35">
        <v>14055</v>
      </c>
      <c r="M7" s="35">
        <v>4477</v>
      </c>
      <c r="N7" s="35">
        <v>4048</v>
      </c>
      <c r="O7" s="39">
        <v>4828</v>
      </c>
      <c r="P7" s="40">
        <v>245450</v>
      </c>
      <c r="Q7" s="41"/>
    </row>
    <row r="8" spans="1:17" s="42" customFormat="1" ht="19.5" customHeight="1">
      <c r="A8" s="8">
        <v>23</v>
      </c>
      <c r="B8" s="35">
        <v>42145</v>
      </c>
      <c r="C8" s="35">
        <v>10656</v>
      </c>
      <c r="D8" s="36">
        <v>93844</v>
      </c>
      <c r="E8" s="37">
        <v>146645</v>
      </c>
      <c r="F8" s="38">
        <v>2116</v>
      </c>
      <c r="G8" s="35">
        <v>4343</v>
      </c>
      <c r="H8" s="35">
        <v>850</v>
      </c>
      <c r="I8" s="35">
        <v>53217</v>
      </c>
      <c r="J8" s="35">
        <v>15420</v>
      </c>
      <c r="K8" s="35">
        <v>523</v>
      </c>
      <c r="L8" s="35">
        <v>10662</v>
      </c>
      <c r="M8" s="35">
        <v>4262</v>
      </c>
      <c r="N8" s="35">
        <v>3021</v>
      </c>
      <c r="O8" s="39">
        <v>4313</v>
      </c>
      <c r="P8" s="40">
        <v>245372</v>
      </c>
      <c r="Q8" s="41"/>
    </row>
    <row r="9" spans="1:17" s="42" customFormat="1" ht="19.5" customHeight="1">
      <c r="A9" s="29">
        <v>24</v>
      </c>
      <c r="B9" s="43">
        <v>43037</v>
      </c>
      <c r="C9" s="43">
        <v>10075</v>
      </c>
      <c r="D9" s="44">
        <v>89674</v>
      </c>
      <c r="E9" s="45">
        <v>142786</v>
      </c>
      <c r="F9" s="46">
        <v>2158</v>
      </c>
      <c r="G9" s="43">
        <v>4436</v>
      </c>
      <c r="H9" s="43">
        <v>835</v>
      </c>
      <c r="I9" s="43">
        <v>53513</v>
      </c>
      <c r="J9" s="43">
        <v>15134</v>
      </c>
      <c r="K9" s="43">
        <v>1210</v>
      </c>
      <c r="L9" s="43">
        <v>17445</v>
      </c>
      <c r="M9" s="43">
        <v>3274</v>
      </c>
      <c r="N9" s="43">
        <v>4046</v>
      </c>
      <c r="O9" s="47">
        <v>3902</v>
      </c>
      <c r="P9" s="48">
        <v>248739</v>
      </c>
      <c r="Q9" s="41"/>
    </row>
    <row r="10" spans="1:16" s="17" customFormat="1" ht="12" customHeight="1">
      <c r="A10" s="17" t="s">
        <v>248</v>
      </c>
      <c r="P10" s="18" t="s">
        <v>5</v>
      </c>
    </row>
    <row r="11" spans="1:16" s="17" customFormat="1" ht="12" customHeight="1">
      <c r="A11" s="20" t="s">
        <v>6</v>
      </c>
      <c r="B11" s="20"/>
      <c r="F11" s="214"/>
      <c r="M11" s="49"/>
      <c r="N11" s="49"/>
      <c r="O11" s="49"/>
      <c r="P11" s="22" t="s">
        <v>216</v>
      </c>
    </row>
    <row r="12" spans="2:5" ht="13.5">
      <c r="B12" s="19"/>
      <c r="C12" s="19"/>
      <c r="D12" s="19"/>
      <c r="E12" s="19"/>
    </row>
    <row r="13" spans="2:5" ht="13.5">
      <c r="B13" s="19"/>
      <c r="C13" s="19"/>
      <c r="D13" s="19"/>
      <c r="E13" s="19"/>
    </row>
    <row r="14" spans="2:5" ht="13.5">
      <c r="B14" s="19"/>
      <c r="C14" s="19"/>
      <c r="D14" s="19"/>
      <c r="E14" s="19"/>
    </row>
    <row r="15" spans="2:5" ht="13.5">
      <c r="B15" s="19"/>
      <c r="C15" s="19"/>
      <c r="D15" s="19"/>
      <c r="E15" s="19"/>
    </row>
  </sheetData>
  <sheetProtection/>
  <mergeCells count="7">
    <mergeCell ref="I4:I6"/>
    <mergeCell ref="J4:J6"/>
    <mergeCell ref="N4:N6"/>
    <mergeCell ref="C4:C6"/>
    <mergeCell ref="D4:D6"/>
    <mergeCell ref="E4:E6"/>
    <mergeCell ref="F4:F6"/>
  </mergeCells>
  <printOptions/>
  <pageMargins left="0.5905511811023623" right="0.5905511811023623" top="0.984251968503937" bottom="0.984251968503937" header="0.5118110236220472" footer="0.31496062992125984"/>
  <pageSetup horizontalDpi="600" verticalDpi="600" orientation="portrait" paperSize="9" scale="95"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dimension ref="A1:P13"/>
  <sheetViews>
    <sheetView zoomScaleSheetLayoutView="100" zoomScalePageLayoutView="0" workbookViewId="0" topLeftCell="A1">
      <selection activeCell="A2" sqref="A2"/>
    </sheetView>
  </sheetViews>
  <sheetFormatPr defaultColWidth="8.796875" defaultRowHeight="14.25"/>
  <cols>
    <col min="1" max="1" width="6" style="3" customWidth="1"/>
    <col min="2" max="3" width="6.19921875" style="3" customWidth="1"/>
    <col min="4" max="4" width="7.09765625" style="3" customWidth="1"/>
    <col min="5" max="14" width="6.19921875" style="3" customWidth="1"/>
    <col min="15" max="15" width="8.09765625" style="3" customWidth="1"/>
    <col min="16" max="16384" width="9" style="3" customWidth="1"/>
  </cols>
  <sheetData>
    <row r="1" ht="15" customHeight="1">
      <c r="A1" s="30" t="s">
        <v>669</v>
      </c>
    </row>
    <row r="2" ht="4.5" customHeight="1">
      <c r="A2" s="30"/>
    </row>
    <row r="3" ht="15" customHeight="1" thickBot="1">
      <c r="A3" s="1" t="s">
        <v>8</v>
      </c>
    </row>
    <row r="4" spans="1:15" s="5" customFormat="1" ht="15.75" customHeight="1" thickTop="1">
      <c r="A4" s="4" t="s">
        <v>0</v>
      </c>
      <c r="B4" s="25"/>
      <c r="C4" s="25"/>
      <c r="D4" s="25"/>
      <c r="E4" s="25"/>
      <c r="F4" s="25"/>
      <c r="G4" s="613" t="s">
        <v>20</v>
      </c>
      <c r="H4" s="25"/>
      <c r="I4" s="25"/>
      <c r="J4" s="25"/>
      <c r="K4" s="25"/>
      <c r="L4" s="613" t="s">
        <v>21</v>
      </c>
      <c r="M4" s="25"/>
      <c r="N4" s="633" t="s">
        <v>678</v>
      </c>
      <c r="O4" s="26"/>
    </row>
    <row r="5" spans="1:15" s="10" customFormat="1" ht="15.75" customHeight="1">
      <c r="A5" s="6"/>
      <c r="B5" s="7" t="s">
        <v>10</v>
      </c>
      <c r="C5" s="7" t="s">
        <v>11</v>
      </c>
      <c r="D5" s="7" t="s">
        <v>12</v>
      </c>
      <c r="E5" s="7" t="s">
        <v>13</v>
      </c>
      <c r="F5" s="7" t="s">
        <v>14</v>
      </c>
      <c r="G5" s="620"/>
      <c r="H5" s="7" t="s">
        <v>15</v>
      </c>
      <c r="I5" s="7" t="s">
        <v>16</v>
      </c>
      <c r="J5" s="7" t="s">
        <v>17</v>
      </c>
      <c r="K5" s="7" t="s">
        <v>18</v>
      </c>
      <c r="L5" s="620"/>
      <c r="M5" s="7" t="s">
        <v>1</v>
      </c>
      <c r="N5" s="634"/>
      <c r="O5" s="9" t="s">
        <v>2</v>
      </c>
    </row>
    <row r="6" spans="1:15" s="10" customFormat="1" ht="15.75" customHeight="1">
      <c r="A6" s="11" t="s">
        <v>3</v>
      </c>
      <c r="B6" s="27"/>
      <c r="C6" s="27"/>
      <c r="D6" s="27"/>
      <c r="E6" s="27"/>
      <c r="F6" s="27"/>
      <c r="G6" s="636"/>
      <c r="H6" s="27"/>
      <c r="I6" s="27"/>
      <c r="J6" s="27"/>
      <c r="K6" s="27"/>
      <c r="L6" s="636"/>
      <c r="M6" s="27"/>
      <c r="N6" s="635"/>
      <c r="O6" s="28"/>
    </row>
    <row r="7" spans="1:16" s="16" customFormat="1" ht="19.5" customHeight="1">
      <c r="A7" s="8">
        <v>22</v>
      </c>
      <c r="B7" s="551">
        <v>881</v>
      </c>
      <c r="C7" s="548">
        <v>21982</v>
      </c>
      <c r="D7" s="548">
        <v>130567</v>
      </c>
      <c r="E7" s="548">
        <v>15012</v>
      </c>
      <c r="F7" s="548">
        <v>1244</v>
      </c>
      <c r="G7" s="548">
        <v>81</v>
      </c>
      <c r="H7" s="548">
        <v>1954</v>
      </c>
      <c r="I7" s="548">
        <v>18929</v>
      </c>
      <c r="J7" s="548">
        <v>562</v>
      </c>
      <c r="K7" s="548">
        <v>33208</v>
      </c>
      <c r="L7" s="548" t="s">
        <v>4</v>
      </c>
      <c r="M7" s="548">
        <v>12767</v>
      </c>
      <c r="N7" s="549" t="s">
        <v>4</v>
      </c>
      <c r="O7" s="550">
        <v>237187</v>
      </c>
      <c r="P7" s="10"/>
    </row>
    <row r="8" spans="1:16" s="16" customFormat="1" ht="19.5" customHeight="1">
      <c r="A8" s="8">
        <v>23</v>
      </c>
      <c r="B8" s="551">
        <v>1251</v>
      </c>
      <c r="C8" s="548">
        <v>18662</v>
      </c>
      <c r="D8" s="548">
        <v>135136</v>
      </c>
      <c r="E8" s="548">
        <v>15618</v>
      </c>
      <c r="F8" s="548">
        <v>1414</v>
      </c>
      <c r="G8" s="548">
        <v>102</v>
      </c>
      <c r="H8" s="548">
        <v>1953</v>
      </c>
      <c r="I8" s="548">
        <v>19356</v>
      </c>
      <c r="J8" s="548">
        <v>788</v>
      </c>
      <c r="K8" s="548">
        <v>27342</v>
      </c>
      <c r="L8" s="548">
        <v>450</v>
      </c>
      <c r="M8" s="548">
        <v>15027</v>
      </c>
      <c r="N8" s="549" t="s">
        <v>7</v>
      </c>
      <c r="O8" s="550">
        <v>237099</v>
      </c>
      <c r="P8" s="10"/>
    </row>
    <row r="9" spans="1:16" s="16" customFormat="1" ht="19.5" customHeight="1">
      <c r="A9" s="29">
        <v>24</v>
      </c>
      <c r="B9" s="552">
        <v>972</v>
      </c>
      <c r="C9" s="553">
        <v>24290</v>
      </c>
      <c r="D9" s="553">
        <v>138335</v>
      </c>
      <c r="E9" s="553">
        <v>15118</v>
      </c>
      <c r="F9" s="553">
        <v>1076</v>
      </c>
      <c r="G9" s="554">
        <v>100</v>
      </c>
      <c r="H9" s="553">
        <v>1930</v>
      </c>
      <c r="I9" s="553">
        <v>18213</v>
      </c>
      <c r="J9" s="553">
        <v>792</v>
      </c>
      <c r="K9" s="553">
        <v>30878</v>
      </c>
      <c r="L9" s="553" t="s">
        <v>4</v>
      </c>
      <c r="M9" s="553">
        <v>10307</v>
      </c>
      <c r="N9" s="555" t="s">
        <v>4</v>
      </c>
      <c r="O9" s="556">
        <v>242011</v>
      </c>
      <c r="P9" s="10"/>
    </row>
    <row r="10" spans="1:15" s="17" customFormat="1" ht="12" customHeight="1">
      <c r="A10" s="17" t="s">
        <v>248</v>
      </c>
      <c r="O10" s="18" t="s">
        <v>19</v>
      </c>
    </row>
    <row r="11" spans="1:15" s="17" customFormat="1" ht="12" customHeight="1">
      <c r="A11" s="20" t="s">
        <v>6</v>
      </c>
      <c r="B11" s="20"/>
      <c r="M11" s="21"/>
      <c r="N11" s="21"/>
      <c r="O11" s="22" t="s">
        <v>217</v>
      </c>
    </row>
    <row r="12" s="19" customFormat="1" ht="10.5"/>
    <row r="13" ht="13.5">
      <c r="D13" s="215"/>
    </row>
  </sheetData>
  <sheetProtection/>
  <mergeCells count="3">
    <mergeCell ref="N4:N6"/>
    <mergeCell ref="G4:G6"/>
    <mergeCell ref="L4:L6"/>
  </mergeCells>
  <printOptions/>
  <pageMargins left="0.5905511811023623" right="0.5905511811023623" top="0.984251968503937" bottom="0.984251968503937" header="0.5118110236220472" footer="0.31496062992125984"/>
  <pageSetup horizontalDpi="600" verticalDpi="600" orientation="portrait" paperSize="9" scale="95" r:id="rId2"/>
  <headerFooter alignWithMargins="0">
    <oddFooter>&amp;C&amp;A</oddFooter>
  </headerFooter>
  <drawing r:id="rId1"/>
</worksheet>
</file>

<file path=xl/worksheets/sheet12.xml><?xml version="1.0" encoding="utf-8"?>
<worksheet xmlns="http://schemas.openxmlformats.org/spreadsheetml/2006/main" xmlns:r="http://schemas.openxmlformats.org/officeDocument/2006/relationships">
  <dimension ref="A1:Q12"/>
  <sheetViews>
    <sheetView zoomScaleSheetLayoutView="100" zoomScalePageLayoutView="0" workbookViewId="0" topLeftCell="A1">
      <selection activeCell="A2" sqref="A2"/>
    </sheetView>
  </sheetViews>
  <sheetFormatPr defaultColWidth="8.796875" defaultRowHeight="14.25"/>
  <cols>
    <col min="1" max="1" width="6" style="3" customWidth="1"/>
    <col min="2" max="4" width="5.8984375" style="3" customWidth="1"/>
    <col min="5" max="5" width="6.19921875" style="3" customWidth="1"/>
    <col min="6" max="6" width="6.69921875" style="3" customWidth="1"/>
    <col min="7" max="7" width="5.8984375" style="3" customWidth="1"/>
    <col min="8" max="8" width="5.3984375" style="3" customWidth="1"/>
    <col min="9" max="9" width="6.5" style="3" customWidth="1"/>
    <col min="10" max="10" width="5.8984375" style="3" customWidth="1"/>
    <col min="11" max="12" width="5.3984375" style="3" customWidth="1"/>
    <col min="13" max="13" width="5.8984375" style="3" customWidth="1"/>
    <col min="14" max="14" width="7" style="3" customWidth="1"/>
    <col min="15" max="15" width="5.3984375" style="3" customWidth="1"/>
    <col min="16" max="16" width="7" style="3" customWidth="1"/>
    <col min="17" max="16384" width="9" style="3" customWidth="1"/>
  </cols>
  <sheetData>
    <row r="1" ht="15" customHeight="1">
      <c r="A1" s="30" t="s">
        <v>668</v>
      </c>
    </row>
    <row r="2" ht="4.5" customHeight="1">
      <c r="A2" s="30"/>
    </row>
    <row r="3" spans="1:16" ht="15" customHeight="1" thickBot="1">
      <c r="A3" s="1" t="s">
        <v>236</v>
      </c>
      <c r="B3" s="2"/>
      <c r="C3" s="2"/>
      <c r="D3" s="2"/>
      <c r="E3" s="2"/>
      <c r="F3" s="2"/>
      <c r="G3" s="2"/>
      <c r="H3" s="2"/>
      <c r="I3" s="2"/>
      <c r="J3" s="2"/>
      <c r="K3" s="2"/>
      <c r="L3" s="2"/>
      <c r="M3" s="2"/>
      <c r="N3" s="2"/>
      <c r="O3" s="2"/>
      <c r="P3" s="2"/>
    </row>
    <row r="4" spans="1:16" s="5" customFormat="1" ht="15" customHeight="1" thickTop="1">
      <c r="A4" s="4" t="s">
        <v>0</v>
      </c>
      <c r="B4" s="599" t="s">
        <v>240</v>
      </c>
      <c r="C4" s="599" t="s">
        <v>241</v>
      </c>
      <c r="D4" s="595" t="s">
        <v>1</v>
      </c>
      <c r="E4" s="220"/>
      <c r="F4" s="627" t="s">
        <v>237</v>
      </c>
      <c r="G4" s="216"/>
      <c r="H4" s="613" t="s">
        <v>238</v>
      </c>
      <c r="I4" s="218"/>
      <c r="J4" s="218"/>
      <c r="K4" s="613" t="s">
        <v>239</v>
      </c>
      <c r="L4" s="218"/>
      <c r="M4" s="218"/>
      <c r="N4" s="613" t="s">
        <v>680</v>
      </c>
      <c r="O4" s="633" t="s">
        <v>679</v>
      </c>
      <c r="P4" s="217"/>
    </row>
    <row r="5" spans="1:16" s="10" customFormat="1" ht="15" customHeight="1">
      <c r="A5" s="6"/>
      <c r="B5" s="637"/>
      <c r="C5" s="637"/>
      <c r="D5" s="639"/>
      <c r="E5" s="561" t="s">
        <v>690</v>
      </c>
      <c r="F5" s="643"/>
      <c r="G5" s="8" t="s">
        <v>242</v>
      </c>
      <c r="H5" s="620"/>
      <c r="I5" s="7" t="s">
        <v>243</v>
      </c>
      <c r="J5" s="7" t="s">
        <v>244</v>
      </c>
      <c r="K5" s="620"/>
      <c r="L5" s="7" t="s">
        <v>245</v>
      </c>
      <c r="M5" s="7" t="s">
        <v>246</v>
      </c>
      <c r="N5" s="620"/>
      <c r="O5" s="641"/>
      <c r="P5" s="9" t="s">
        <v>2</v>
      </c>
    </row>
    <row r="6" spans="1:16" s="10" customFormat="1" ht="15" customHeight="1">
      <c r="A6" s="11" t="s">
        <v>3</v>
      </c>
      <c r="B6" s="638"/>
      <c r="C6" s="638"/>
      <c r="D6" s="640"/>
      <c r="E6" s="13" t="s">
        <v>247</v>
      </c>
      <c r="F6" s="644"/>
      <c r="G6" s="221"/>
      <c r="H6" s="636"/>
      <c r="I6" s="12"/>
      <c r="J6" s="12"/>
      <c r="K6" s="636"/>
      <c r="L6" s="12"/>
      <c r="M6" s="12"/>
      <c r="N6" s="636"/>
      <c r="O6" s="642"/>
      <c r="P6" s="222"/>
    </row>
    <row r="7" spans="1:17" s="16" customFormat="1" ht="19.5" customHeight="1">
      <c r="A7" s="223">
        <v>22</v>
      </c>
      <c r="B7" s="224">
        <v>38119</v>
      </c>
      <c r="C7" s="224">
        <v>82999</v>
      </c>
      <c r="D7" s="224">
        <v>12762</v>
      </c>
      <c r="E7" s="225">
        <v>10978</v>
      </c>
      <c r="F7" s="226">
        <v>133880</v>
      </c>
      <c r="G7" s="227">
        <v>31330</v>
      </c>
      <c r="H7" s="224">
        <v>1021</v>
      </c>
      <c r="I7" s="224">
        <v>13210</v>
      </c>
      <c r="J7" s="14">
        <v>12911</v>
      </c>
      <c r="K7" s="14" t="s">
        <v>4</v>
      </c>
      <c r="L7" s="224">
        <v>432</v>
      </c>
      <c r="M7" s="224">
        <v>22551</v>
      </c>
      <c r="N7" s="224">
        <v>21852</v>
      </c>
      <c r="O7" s="228" t="s">
        <v>4</v>
      </c>
      <c r="P7" s="15">
        <v>237187</v>
      </c>
      <c r="Q7" s="229"/>
    </row>
    <row r="8" spans="1:17" s="16" customFormat="1" ht="19.5" customHeight="1">
      <c r="A8" s="223">
        <v>23</v>
      </c>
      <c r="B8" s="224">
        <v>37887</v>
      </c>
      <c r="C8" s="224">
        <v>87601</v>
      </c>
      <c r="D8" s="224">
        <v>15019</v>
      </c>
      <c r="E8" s="225">
        <v>15019</v>
      </c>
      <c r="F8" s="226">
        <v>140507</v>
      </c>
      <c r="G8" s="227">
        <v>33612</v>
      </c>
      <c r="H8" s="224">
        <v>1148</v>
      </c>
      <c r="I8" s="224">
        <v>12670</v>
      </c>
      <c r="J8" s="14">
        <v>4401</v>
      </c>
      <c r="K8" s="14" t="s">
        <v>4</v>
      </c>
      <c r="L8" s="224">
        <v>487</v>
      </c>
      <c r="M8" s="224">
        <v>24788</v>
      </c>
      <c r="N8" s="224">
        <v>19036</v>
      </c>
      <c r="O8" s="228">
        <v>450</v>
      </c>
      <c r="P8" s="15">
        <v>237099</v>
      </c>
      <c r="Q8" s="229"/>
    </row>
    <row r="9" spans="1:17" s="16" customFormat="1" ht="19.5" customHeight="1">
      <c r="A9" s="230">
        <v>24</v>
      </c>
      <c r="B9" s="231">
        <v>36631</v>
      </c>
      <c r="C9" s="231">
        <v>90126</v>
      </c>
      <c r="D9" s="231">
        <v>10304</v>
      </c>
      <c r="E9" s="232">
        <v>10304</v>
      </c>
      <c r="F9" s="233">
        <v>137061</v>
      </c>
      <c r="G9" s="234">
        <v>33467</v>
      </c>
      <c r="H9" s="231">
        <v>1191</v>
      </c>
      <c r="I9" s="231">
        <v>13569</v>
      </c>
      <c r="J9" s="235">
        <v>10214</v>
      </c>
      <c r="K9" s="235" t="s">
        <v>4</v>
      </c>
      <c r="L9" s="231">
        <v>542</v>
      </c>
      <c r="M9" s="231">
        <v>24663</v>
      </c>
      <c r="N9" s="231">
        <v>21304</v>
      </c>
      <c r="O9" s="238" t="s">
        <v>4</v>
      </c>
      <c r="P9" s="236">
        <v>242011</v>
      </c>
      <c r="Q9" s="229"/>
    </row>
    <row r="10" spans="1:16" s="19" customFormat="1" ht="12" customHeight="1">
      <c r="A10" s="17" t="s">
        <v>248</v>
      </c>
      <c r="B10" s="17"/>
      <c r="C10" s="17"/>
      <c r="D10" s="17"/>
      <c r="E10" s="17"/>
      <c r="F10" s="17"/>
      <c r="G10" s="17"/>
      <c r="H10" s="17"/>
      <c r="I10" s="17"/>
      <c r="J10" s="17"/>
      <c r="K10" s="17"/>
      <c r="L10" s="17"/>
      <c r="M10" s="17"/>
      <c r="N10" s="17"/>
      <c r="O10" s="17"/>
      <c r="P10" s="18" t="s">
        <v>5</v>
      </c>
    </row>
    <row r="11" spans="1:16" s="19" customFormat="1" ht="12" customHeight="1">
      <c r="A11" s="20" t="s">
        <v>6</v>
      </c>
      <c r="B11" s="20"/>
      <c r="C11" s="17"/>
      <c r="D11" s="17"/>
      <c r="E11" s="17"/>
      <c r="F11" s="17"/>
      <c r="G11" s="17"/>
      <c r="H11" s="17"/>
      <c r="I11" s="17"/>
      <c r="J11" s="17"/>
      <c r="K11" s="21"/>
      <c r="L11" s="17"/>
      <c r="M11" s="21"/>
      <c r="N11" s="17"/>
      <c r="O11" s="17"/>
      <c r="P11" s="22" t="s">
        <v>249</v>
      </c>
    </row>
    <row r="12" spans="7:16" s="19" customFormat="1" ht="10.5">
      <c r="G12" s="110"/>
      <c r="I12" s="23"/>
      <c r="P12" s="24"/>
    </row>
  </sheetData>
  <sheetProtection/>
  <mergeCells count="8">
    <mergeCell ref="B4:B6"/>
    <mergeCell ref="C4:C6"/>
    <mergeCell ref="D4:D6"/>
    <mergeCell ref="O4:O6"/>
    <mergeCell ref="N4:N6"/>
    <mergeCell ref="F4:F6"/>
    <mergeCell ref="H4:H6"/>
    <mergeCell ref="K4:K6"/>
  </mergeCells>
  <printOptions/>
  <pageMargins left="0.5905511811023623" right="0.5905511811023623" top="0.984251968503937" bottom="0.984251968503937" header="0.5118110236220472" footer="0.31496062992125984"/>
  <pageSetup horizontalDpi="600" verticalDpi="600" orientation="portrait" paperSize="9" scale="95" r:id="rId2"/>
  <headerFooter alignWithMargins="0">
    <oddFooter>&amp;C&amp;A</oddFooter>
  </headerFooter>
  <drawing r:id="rId1"/>
</worksheet>
</file>

<file path=xl/worksheets/sheet13.xml><?xml version="1.0" encoding="utf-8"?>
<worksheet xmlns="http://schemas.openxmlformats.org/spreadsheetml/2006/main" xmlns:r="http://schemas.openxmlformats.org/officeDocument/2006/relationships">
  <dimension ref="A1:X21"/>
  <sheetViews>
    <sheetView zoomScaleSheetLayoutView="100" zoomScalePageLayoutView="0" workbookViewId="0" topLeftCell="A1">
      <selection activeCell="A2" sqref="A2"/>
    </sheetView>
  </sheetViews>
  <sheetFormatPr defaultColWidth="8.796875" defaultRowHeight="14.25"/>
  <cols>
    <col min="1" max="1" width="6" style="3" customWidth="1"/>
    <col min="2" max="2" width="7.3984375" style="3" customWidth="1"/>
    <col min="3" max="3" width="8.09765625" style="3" customWidth="1"/>
    <col min="4" max="10" width="7.3984375" style="3" customWidth="1"/>
    <col min="11" max="13" width="7.69921875" style="3" customWidth="1"/>
    <col min="14" max="16384" width="9" style="3" customWidth="1"/>
  </cols>
  <sheetData>
    <row r="1" ht="15" customHeight="1">
      <c r="A1" s="30" t="s">
        <v>671</v>
      </c>
    </row>
    <row r="2" ht="4.5" customHeight="1">
      <c r="A2" s="30"/>
    </row>
    <row r="3" s="2" customFormat="1" ht="15" customHeight="1" thickBot="1">
      <c r="A3" s="1" t="s">
        <v>22</v>
      </c>
    </row>
    <row r="4" spans="1:13" s="5" customFormat="1" ht="15.75" customHeight="1" thickTop="1">
      <c r="A4" s="4" t="s">
        <v>673</v>
      </c>
      <c r="B4" s="621" t="s">
        <v>265</v>
      </c>
      <c r="C4" s="242"/>
      <c r="D4" s="613" t="s">
        <v>266</v>
      </c>
      <c r="E4" s="613" t="s">
        <v>267</v>
      </c>
      <c r="F4" s="218"/>
      <c r="G4" s="613" t="s">
        <v>258</v>
      </c>
      <c r="H4" s="613" t="s">
        <v>259</v>
      </c>
      <c r="I4" s="243"/>
      <c r="J4" s="633" t="s">
        <v>260</v>
      </c>
      <c r="K4" s="244"/>
      <c r="L4" s="645" t="s">
        <v>261</v>
      </c>
      <c r="M4" s="621" t="s">
        <v>262</v>
      </c>
    </row>
    <row r="5" spans="1:13" s="5" customFormat="1" ht="15.75" customHeight="1">
      <c r="A5" s="6"/>
      <c r="B5" s="625"/>
      <c r="C5" s="648" t="s">
        <v>263</v>
      </c>
      <c r="D5" s="620"/>
      <c r="E5" s="620"/>
      <c r="F5" s="7" t="s">
        <v>121</v>
      </c>
      <c r="G5" s="620"/>
      <c r="H5" s="620"/>
      <c r="I5" s="7" t="s">
        <v>35</v>
      </c>
      <c r="J5" s="641"/>
      <c r="K5" s="245" t="s">
        <v>264</v>
      </c>
      <c r="L5" s="646"/>
      <c r="M5" s="625"/>
    </row>
    <row r="6" spans="1:13" s="5" customFormat="1" ht="15.75" customHeight="1">
      <c r="A6" s="11" t="s">
        <v>674</v>
      </c>
      <c r="B6" s="626"/>
      <c r="C6" s="649"/>
      <c r="D6" s="636"/>
      <c r="E6" s="636"/>
      <c r="F6" s="12"/>
      <c r="G6" s="636"/>
      <c r="H6" s="636"/>
      <c r="I6" s="246"/>
      <c r="J6" s="642"/>
      <c r="K6" s="247"/>
      <c r="L6" s="647"/>
      <c r="M6" s="626"/>
    </row>
    <row r="7" spans="1:15" s="5" customFormat="1" ht="19.5" customHeight="1">
      <c r="A7" s="9">
        <v>22</v>
      </c>
      <c r="B7" s="14">
        <v>16373</v>
      </c>
      <c r="C7" s="14">
        <v>864</v>
      </c>
      <c r="D7" s="14">
        <v>19078</v>
      </c>
      <c r="E7" s="14">
        <v>20126</v>
      </c>
      <c r="F7" s="14">
        <v>3857</v>
      </c>
      <c r="G7" s="14">
        <v>7251</v>
      </c>
      <c r="H7" s="14">
        <v>11012</v>
      </c>
      <c r="I7" s="14">
        <v>962</v>
      </c>
      <c r="J7" s="15">
        <v>170</v>
      </c>
      <c r="K7" s="544">
        <f>IF(ISBLANK(B7),"",B7+D7+E7+F7+G7+H7+I7+J7)</f>
        <v>78829</v>
      </c>
      <c r="L7" s="15">
        <v>77718</v>
      </c>
      <c r="M7" s="120">
        <f>IF(ISBLANK(B7),"",K7-L7)</f>
        <v>1111</v>
      </c>
      <c r="N7" s="98"/>
      <c r="O7" s="98"/>
    </row>
    <row r="8" spans="1:15" s="5" customFormat="1" ht="19.5" customHeight="1">
      <c r="A8" s="8">
        <v>23</v>
      </c>
      <c r="B8" s="14">
        <v>17526</v>
      </c>
      <c r="C8" s="14">
        <v>914</v>
      </c>
      <c r="D8" s="14">
        <v>20510</v>
      </c>
      <c r="E8" s="14">
        <v>19745</v>
      </c>
      <c r="F8" s="14">
        <v>3998</v>
      </c>
      <c r="G8" s="14">
        <v>8376</v>
      </c>
      <c r="H8" s="14">
        <v>12811</v>
      </c>
      <c r="I8" s="14">
        <v>1111</v>
      </c>
      <c r="J8" s="120">
        <v>172</v>
      </c>
      <c r="K8" s="544">
        <v>84249</v>
      </c>
      <c r="L8" s="545">
        <v>82115</v>
      </c>
      <c r="M8" s="120">
        <v>2134</v>
      </c>
      <c r="N8" s="98"/>
      <c r="O8" s="98"/>
    </row>
    <row r="9" spans="1:15" s="5" customFormat="1" ht="19.5" customHeight="1">
      <c r="A9" s="29">
        <v>24</v>
      </c>
      <c r="B9" s="235">
        <v>17426</v>
      </c>
      <c r="C9" s="235">
        <v>836</v>
      </c>
      <c r="D9" s="235">
        <v>19206</v>
      </c>
      <c r="E9" s="235">
        <v>20303</v>
      </c>
      <c r="F9" s="235">
        <v>4942</v>
      </c>
      <c r="G9" s="235">
        <v>8709</v>
      </c>
      <c r="H9" s="235">
        <v>11947</v>
      </c>
      <c r="I9" s="235">
        <v>2134</v>
      </c>
      <c r="J9" s="542">
        <v>150</v>
      </c>
      <c r="K9" s="546">
        <v>84817</v>
      </c>
      <c r="L9" s="547">
        <v>82831</v>
      </c>
      <c r="M9" s="542">
        <v>1987</v>
      </c>
      <c r="N9" s="98"/>
      <c r="O9" s="98"/>
    </row>
    <row r="10" spans="1:13" s="17" customFormat="1" ht="12" customHeight="1">
      <c r="A10" s="17" t="s">
        <v>248</v>
      </c>
      <c r="M10" s="22" t="s">
        <v>5</v>
      </c>
    </row>
    <row r="11" spans="1:16" s="17" customFormat="1" ht="12" customHeight="1">
      <c r="A11" s="20" t="s">
        <v>6</v>
      </c>
      <c r="B11" s="20"/>
      <c r="D11" s="256"/>
      <c r="K11" s="21"/>
      <c r="M11" s="22" t="s">
        <v>268</v>
      </c>
      <c r="N11" s="21"/>
      <c r="P11" s="21"/>
    </row>
    <row r="12" spans="15:24" s="19" customFormat="1" ht="10.5">
      <c r="O12" s="154"/>
      <c r="P12" s="154"/>
      <c r="S12" s="154"/>
      <c r="X12" s="154"/>
    </row>
    <row r="13" spans="14:24" s="19" customFormat="1" ht="10.5">
      <c r="N13" s="257"/>
      <c r="O13" s="257"/>
      <c r="P13" s="257"/>
      <c r="R13" s="257"/>
      <c r="S13" s="257"/>
      <c r="T13" s="257"/>
      <c r="U13" s="257"/>
      <c r="X13" s="257"/>
    </row>
    <row r="14" spans="16:24" s="19" customFormat="1" ht="10.5">
      <c r="P14" s="154"/>
      <c r="S14" s="154"/>
      <c r="X14" s="154"/>
    </row>
    <row r="15" spans="14:24" ht="13.5">
      <c r="N15" s="258"/>
      <c r="O15" s="258"/>
      <c r="P15" s="258"/>
      <c r="Q15" s="258"/>
      <c r="R15" s="258"/>
      <c r="S15" s="258"/>
      <c r="X15" s="258"/>
    </row>
    <row r="16" spans="15:19" ht="13.5">
      <c r="O16" s="259"/>
      <c r="P16" s="259"/>
      <c r="S16" s="259"/>
    </row>
    <row r="17" spans="14:24" ht="13.5">
      <c r="N17" s="258"/>
      <c r="O17" s="258"/>
      <c r="P17" s="258"/>
      <c r="Q17" s="258"/>
      <c r="S17" s="258"/>
      <c r="T17" s="258"/>
      <c r="U17" s="258"/>
      <c r="W17" s="258"/>
      <c r="X17" s="258"/>
    </row>
    <row r="18" spans="14:24" ht="13.5">
      <c r="N18" s="259"/>
      <c r="O18" s="259"/>
      <c r="P18" s="259"/>
      <c r="S18" s="259"/>
      <c r="X18" s="259"/>
    </row>
    <row r="19" spans="14:24" ht="13.5">
      <c r="N19" s="258"/>
      <c r="O19" s="258"/>
      <c r="P19" s="258"/>
      <c r="Q19" s="258"/>
      <c r="S19" s="258"/>
      <c r="T19" s="258"/>
      <c r="U19" s="258"/>
      <c r="X19" s="258"/>
    </row>
    <row r="21" spans="14:24" ht="13.5">
      <c r="N21" s="258"/>
      <c r="O21" s="258"/>
      <c r="P21" s="258"/>
      <c r="Q21" s="258"/>
      <c r="R21" s="258"/>
      <c r="S21" s="258"/>
      <c r="X21" s="258"/>
    </row>
  </sheetData>
  <sheetProtection/>
  <mergeCells count="9">
    <mergeCell ref="J4:J6"/>
    <mergeCell ref="L4:L6"/>
    <mergeCell ref="M4:M6"/>
    <mergeCell ref="B4:B6"/>
    <mergeCell ref="D4:D6"/>
    <mergeCell ref="E4:E6"/>
    <mergeCell ref="G4:G6"/>
    <mergeCell ref="C5:C6"/>
    <mergeCell ref="H4:H6"/>
  </mergeCells>
  <printOptions/>
  <pageMargins left="0.5905511811023623" right="0.5905511811023623" top="0.984251968503937" bottom="0.984251968503937" header="0.5118110236220472" footer="0.5118110236220472"/>
  <pageSetup horizontalDpi="600" verticalDpi="600" orientation="portrait" paperSize="9" scale="95"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dimension ref="A1:O12"/>
  <sheetViews>
    <sheetView zoomScaleSheetLayoutView="100" zoomScalePageLayoutView="0" workbookViewId="0" topLeftCell="A1">
      <selection activeCell="A2" sqref="A2"/>
    </sheetView>
  </sheetViews>
  <sheetFormatPr defaultColWidth="8.796875" defaultRowHeight="14.25"/>
  <cols>
    <col min="1" max="1" width="6" style="3" customWidth="1"/>
    <col min="2" max="9" width="6.8984375" style="3" customWidth="1"/>
    <col min="10" max="10" width="7" style="3" customWidth="1"/>
    <col min="11" max="13" width="6.8984375" style="3" customWidth="1"/>
    <col min="14" max="14" width="7.59765625" style="3" customWidth="1"/>
    <col min="15" max="16384" width="9" style="3" customWidth="1"/>
  </cols>
  <sheetData>
    <row r="1" ht="15" customHeight="1">
      <c r="A1" s="30" t="s">
        <v>672</v>
      </c>
    </row>
    <row r="2" ht="4.5" customHeight="1">
      <c r="A2" s="30"/>
    </row>
    <row r="3" s="2" customFormat="1" ht="15" customHeight="1" thickBot="1">
      <c r="A3" s="1" t="s">
        <v>96</v>
      </c>
    </row>
    <row r="4" spans="1:14" s="17" customFormat="1" ht="15.75" customHeight="1" thickTop="1">
      <c r="A4" s="4" t="s">
        <v>167</v>
      </c>
      <c r="B4" s="218"/>
      <c r="C4" s="621" t="s">
        <v>288</v>
      </c>
      <c r="D4" s="220"/>
      <c r="E4" s="220"/>
      <c r="F4" s="278"/>
      <c r="G4" s="613" t="s">
        <v>289</v>
      </c>
      <c r="H4" s="613" t="s">
        <v>278</v>
      </c>
      <c r="I4" s="613" t="s">
        <v>279</v>
      </c>
      <c r="J4" s="613" t="s">
        <v>280</v>
      </c>
      <c r="K4" s="613" t="s">
        <v>281</v>
      </c>
      <c r="L4" s="218"/>
      <c r="M4" s="633" t="s">
        <v>675</v>
      </c>
      <c r="N4" s="279"/>
    </row>
    <row r="5" spans="1:14" s="17" customFormat="1" ht="15.75" customHeight="1">
      <c r="A5" s="6"/>
      <c r="B5" s="7" t="s">
        <v>11</v>
      </c>
      <c r="C5" s="625"/>
      <c r="D5" s="241" t="s">
        <v>282</v>
      </c>
      <c r="E5" s="241" t="s">
        <v>283</v>
      </c>
      <c r="F5" s="241" t="s">
        <v>284</v>
      </c>
      <c r="G5" s="620"/>
      <c r="H5" s="620"/>
      <c r="I5" s="620"/>
      <c r="J5" s="620"/>
      <c r="K5" s="620"/>
      <c r="L5" s="7" t="s">
        <v>246</v>
      </c>
      <c r="M5" s="641"/>
      <c r="N5" s="280" t="s">
        <v>269</v>
      </c>
    </row>
    <row r="6" spans="1:14" s="17" customFormat="1" ht="15.75" customHeight="1">
      <c r="A6" s="11" t="s">
        <v>674</v>
      </c>
      <c r="B6" s="281"/>
      <c r="C6" s="626"/>
      <c r="D6" s="267" t="s">
        <v>285</v>
      </c>
      <c r="E6" s="267" t="s">
        <v>286</v>
      </c>
      <c r="F6" s="267" t="s">
        <v>287</v>
      </c>
      <c r="G6" s="636"/>
      <c r="H6" s="636"/>
      <c r="I6" s="636"/>
      <c r="J6" s="636"/>
      <c r="K6" s="636"/>
      <c r="L6" s="12"/>
      <c r="M6" s="642"/>
      <c r="N6" s="282"/>
    </row>
    <row r="7" spans="1:15" s="5" customFormat="1" ht="19.5" customHeight="1">
      <c r="A7" s="9">
        <v>22</v>
      </c>
      <c r="B7" s="14">
        <v>1498</v>
      </c>
      <c r="C7" s="14">
        <v>54078</v>
      </c>
      <c r="D7" s="14">
        <v>53193</v>
      </c>
      <c r="E7" s="14">
        <v>685</v>
      </c>
      <c r="F7" s="14">
        <v>200</v>
      </c>
      <c r="G7" s="14">
        <v>162</v>
      </c>
      <c r="H7" s="14">
        <v>9450</v>
      </c>
      <c r="I7" s="14">
        <v>4008</v>
      </c>
      <c r="J7" s="14">
        <v>7416</v>
      </c>
      <c r="K7" s="14">
        <v>597</v>
      </c>
      <c r="L7" s="14" t="s">
        <v>7</v>
      </c>
      <c r="M7" s="15">
        <v>509</v>
      </c>
      <c r="N7" s="541">
        <v>77718</v>
      </c>
      <c r="O7" s="284"/>
    </row>
    <row r="8" spans="1:15" s="5" customFormat="1" ht="19.5" customHeight="1">
      <c r="A8" s="8">
        <v>23</v>
      </c>
      <c r="B8" s="14">
        <v>1277</v>
      </c>
      <c r="C8" s="14">
        <v>54742</v>
      </c>
      <c r="D8" s="14">
        <v>53895</v>
      </c>
      <c r="E8" s="14">
        <v>650</v>
      </c>
      <c r="F8" s="14">
        <v>197</v>
      </c>
      <c r="G8" s="14" t="s">
        <v>7</v>
      </c>
      <c r="H8" s="14">
        <v>10480</v>
      </c>
      <c r="I8" s="14">
        <v>4421</v>
      </c>
      <c r="J8" s="14">
        <v>9447</v>
      </c>
      <c r="K8" s="14">
        <v>581</v>
      </c>
      <c r="L8" s="14" t="s">
        <v>7</v>
      </c>
      <c r="M8" s="120">
        <v>1167</v>
      </c>
      <c r="N8" s="541">
        <v>82115</v>
      </c>
      <c r="O8" s="284"/>
    </row>
    <row r="9" spans="1:15" s="5" customFormat="1" ht="19.5" customHeight="1">
      <c r="A9" s="29">
        <v>24</v>
      </c>
      <c r="B9" s="235">
        <v>1081</v>
      </c>
      <c r="C9" s="235">
        <v>54989</v>
      </c>
      <c r="D9" s="235">
        <v>54174</v>
      </c>
      <c r="E9" s="235">
        <v>632</v>
      </c>
      <c r="F9" s="235">
        <v>183</v>
      </c>
      <c r="G9" s="235" t="s">
        <v>7</v>
      </c>
      <c r="H9" s="235">
        <v>11246</v>
      </c>
      <c r="I9" s="235">
        <v>4734</v>
      </c>
      <c r="J9" s="235">
        <v>9124</v>
      </c>
      <c r="K9" s="235">
        <v>623</v>
      </c>
      <c r="L9" s="235" t="s">
        <v>7</v>
      </c>
      <c r="M9" s="542">
        <v>1034</v>
      </c>
      <c r="N9" s="543">
        <v>82831</v>
      </c>
      <c r="O9" s="284"/>
    </row>
    <row r="10" spans="1:14" s="17" customFormat="1" ht="12" customHeight="1">
      <c r="A10" s="17" t="s">
        <v>248</v>
      </c>
      <c r="N10" s="22" t="s">
        <v>5</v>
      </c>
    </row>
    <row r="11" spans="1:15" s="17" customFormat="1" ht="12" customHeight="1">
      <c r="A11" s="20" t="s">
        <v>6</v>
      </c>
      <c r="B11" s="20"/>
      <c r="M11" s="21"/>
      <c r="N11" s="22" t="s">
        <v>217</v>
      </c>
      <c r="O11" s="21"/>
    </row>
    <row r="12" ht="13.5">
      <c r="E12" s="286"/>
    </row>
  </sheetData>
  <sheetProtection/>
  <mergeCells count="7">
    <mergeCell ref="J4:J6"/>
    <mergeCell ref="K4:K6"/>
    <mergeCell ref="M4:M6"/>
    <mergeCell ref="C4:C6"/>
    <mergeCell ref="G4:G6"/>
    <mergeCell ref="H4:H6"/>
    <mergeCell ref="I4:I6"/>
  </mergeCells>
  <printOptions/>
  <pageMargins left="0.5905511811023623" right="0.5905511811023623" top="0.984251968503937" bottom="0.984251968503937" header="0.5118110236220472" footer="0.5118110236220472"/>
  <pageSetup horizontalDpi="600" verticalDpi="600" orientation="portrait" paperSize="9" scale="95"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dimension ref="A1:X21"/>
  <sheetViews>
    <sheetView zoomScaleSheetLayoutView="100" zoomScalePageLayoutView="0" workbookViewId="0" topLeftCell="A1">
      <selection activeCell="A2" sqref="A2"/>
    </sheetView>
  </sheetViews>
  <sheetFormatPr defaultColWidth="8.796875" defaultRowHeight="14.25"/>
  <cols>
    <col min="1" max="1" width="6" style="3" customWidth="1"/>
    <col min="2" max="3" width="6.69921875" style="3" customWidth="1"/>
    <col min="4" max="4" width="7.59765625" style="3" customWidth="1"/>
    <col min="5" max="6" width="7.09765625" style="3" customWidth="1"/>
    <col min="7" max="10" width="6.69921875" style="3" customWidth="1"/>
    <col min="11" max="13" width="7.8984375" style="3" customWidth="1"/>
    <col min="14" max="16384" width="9" style="3" customWidth="1"/>
  </cols>
  <sheetData>
    <row r="1" ht="15" customHeight="1">
      <c r="A1" s="30" t="s">
        <v>676</v>
      </c>
    </row>
    <row r="2" ht="4.5" customHeight="1">
      <c r="A2" s="30"/>
    </row>
    <row r="3" s="2" customFormat="1" ht="15" customHeight="1" thickBot="1">
      <c r="A3" s="1" t="s">
        <v>22</v>
      </c>
    </row>
    <row r="4" spans="1:13" s="5" customFormat="1" ht="15.75" customHeight="1" thickTop="1">
      <c r="A4" s="4" t="s">
        <v>167</v>
      </c>
      <c r="B4" s="218"/>
      <c r="C4" s="613" t="s">
        <v>291</v>
      </c>
      <c r="D4" s="613" t="s">
        <v>292</v>
      </c>
      <c r="E4" s="243"/>
      <c r="F4" s="613" t="s">
        <v>681</v>
      </c>
      <c r="G4" s="613" t="s">
        <v>293</v>
      </c>
      <c r="H4" s="613" t="s">
        <v>294</v>
      </c>
      <c r="I4" s="243"/>
      <c r="J4" s="633" t="s">
        <v>295</v>
      </c>
      <c r="K4" s="244"/>
      <c r="L4" s="645" t="s">
        <v>296</v>
      </c>
      <c r="M4" s="621" t="s">
        <v>297</v>
      </c>
    </row>
    <row r="5" spans="1:13" s="5" customFormat="1" ht="15.75" customHeight="1">
      <c r="A5" s="6"/>
      <c r="B5" s="8" t="s">
        <v>290</v>
      </c>
      <c r="C5" s="612"/>
      <c r="D5" s="620"/>
      <c r="E5" s="7" t="s">
        <v>121</v>
      </c>
      <c r="F5" s="637"/>
      <c r="G5" s="620"/>
      <c r="H5" s="620"/>
      <c r="I5" s="7" t="s">
        <v>35</v>
      </c>
      <c r="J5" s="641"/>
      <c r="K5" s="245" t="s">
        <v>264</v>
      </c>
      <c r="L5" s="646"/>
      <c r="M5" s="625"/>
    </row>
    <row r="6" spans="1:13" s="5" customFormat="1" ht="15.75" customHeight="1">
      <c r="A6" s="11" t="s">
        <v>3</v>
      </c>
      <c r="B6" s="12"/>
      <c r="C6" s="650"/>
      <c r="D6" s="636"/>
      <c r="E6" s="246"/>
      <c r="F6" s="638"/>
      <c r="G6" s="636"/>
      <c r="H6" s="636"/>
      <c r="I6" s="246"/>
      <c r="J6" s="642"/>
      <c r="K6" s="247"/>
      <c r="L6" s="647"/>
      <c r="M6" s="626"/>
    </row>
    <row r="7" spans="1:14" s="5" customFormat="1" ht="19.5" customHeight="1">
      <c r="A7" s="9">
        <v>22</v>
      </c>
      <c r="B7" s="287">
        <v>7074</v>
      </c>
      <c r="C7" s="287">
        <v>7972</v>
      </c>
      <c r="D7" s="287">
        <v>10709</v>
      </c>
      <c r="E7" s="287">
        <v>5201</v>
      </c>
      <c r="F7" s="163" t="s">
        <v>7</v>
      </c>
      <c r="G7" s="287">
        <v>5528</v>
      </c>
      <c r="H7" s="287">
        <v>381</v>
      </c>
      <c r="I7" s="287">
        <v>235</v>
      </c>
      <c r="J7" s="288">
        <v>13</v>
      </c>
      <c r="K7" s="289">
        <v>37113</v>
      </c>
      <c r="L7" s="288">
        <v>36698</v>
      </c>
      <c r="M7" s="290">
        <f>IF(ISBLANK(B7),"",K7-L7)</f>
        <v>415</v>
      </c>
      <c r="N7" s="98"/>
    </row>
    <row r="8" spans="1:14" s="5" customFormat="1" ht="19.5" customHeight="1">
      <c r="A8" s="8">
        <v>23</v>
      </c>
      <c r="B8" s="287">
        <v>7123</v>
      </c>
      <c r="C8" s="287">
        <v>8524</v>
      </c>
      <c r="D8" s="287">
        <v>11049</v>
      </c>
      <c r="E8" s="287">
        <v>5429</v>
      </c>
      <c r="F8" s="163" t="s">
        <v>7</v>
      </c>
      <c r="G8" s="287">
        <v>5750</v>
      </c>
      <c r="H8" s="287">
        <v>650</v>
      </c>
      <c r="I8" s="287">
        <v>453</v>
      </c>
      <c r="J8" s="290">
        <v>17</v>
      </c>
      <c r="K8" s="289">
        <v>38995</v>
      </c>
      <c r="L8" s="291">
        <v>38916</v>
      </c>
      <c r="M8" s="290">
        <v>79</v>
      </c>
      <c r="N8" s="98"/>
    </row>
    <row r="9" spans="1:14" s="5" customFormat="1" ht="19.5" customHeight="1">
      <c r="A9" s="29">
        <v>24</v>
      </c>
      <c r="B9" s="292">
        <v>9316</v>
      </c>
      <c r="C9" s="292">
        <v>9364</v>
      </c>
      <c r="D9" s="292">
        <v>11719</v>
      </c>
      <c r="E9" s="292">
        <v>6229</v>
      </c>
      <c r="F9" s="252" t="s">
        <v>7</v>
      </c>
      <c r="G9" s="292">
        <v>6135</v>
      </c>
      <c r="H9" s="252" t="s">
        <v>7</v>
      </c>
      <c r="I9" s="292">
        <v>79</v>
      </c>
      <c r="J9" s="293">
        <v>8</v>
      </c>
      <c r="K9" s="294">
        <v>42850</v>
      </c>
      <c r="L9" s="295">
        <v>42066</v>
      </c>
      <c r="M9" s="293">
        <v>784</v>
      </c>
      <c r="N9" s="98"/>
    </row>
    <row r="10" spans="1:13" s="17" customFormat="1" ht="12" customHeight="1">
      <c r="A10" s="17" t="s">
        <v>248</v>
      </c>
      <c r="M10" s="22" t="s">
        <v>5</v>
      </c>
    </row>
    <row r="11" spans="1:16" s="17" customFormat="1" ht="12" customHeight="1">
      <c r="A11" s="20" t="s">
        <v>6</v>
      </c>
      <c r="B11" s="20"/>
      <c r="K11" s="21"/>
      <c r="M11" s="22" t="s">
        <v>217</v>
      </c>
      <c r="N11" s="21"/>
      <c r="P11" s="21"/>
    </row>
    <row r="12" spans="13:24" s="19" customFormat="1" ht="13.5" customHeight="1">
      <c r="M12" s="24"/>
      <c r="O12" s="154"/>
      <c r="P12" s="154"/>
      <c r="S12" s="154"/>
      <c r="X12" s="154"/>
    </row>
    <row r="13" spans="14:24" ht="13.5" customHeight="1">
      <c r="N13" s="258"/>
      <c r="O13" s="258"/>
      <c r="P13" s="258"/>
      <c r="R13" s="258"/>
      <c r="S13" s="258"/>
      <c r="T13" s="258"/>
      <c r="U13" s="258"/>
      <c r="X13" s="258"/>
    </row>
    <row r="14" spans="16:24" ht="13.5">
      <c r="P14" s="259"/>
      <c r="S14" s="259"/>
      <c r="X14" s="259"/>
    </row>
    <row r="15" spans="14:24" ht="13.5">
      <c r="N15" s="258"/>
      <c r="O15" s="258"/>
      <c r="P15" s="258"/>
      <c r="Q15" s="258"/>
      <c r="R15" s="258"/>
      <c r="S15" s="258"/>
      <c r="X15" s="258"/>
    </row>
    <row r="16" spans="15:19" ht="13.5">
      <c r="O16" s="259"/>
      <c r="P16" s="259"/>
      <c r="S16" s="259"/>
    </row>
    <row r="17" spans="14:24" ht="13.5">
      <c r="N17" s="258"/>
      <c r="O17" s="258"/>
      <c r="P17" s="258"/>
      <c r="Q17" s="258"/>
      <c r="S17" s="258"/>
      <c r="T17" s="258"/>
      <c r="U17" s="258"/>
      <c r="W17" s="258"/>
      <c r="X17" s="258"/>
    </row>
    <row r="18" spans="14:24" ht="13.5">
      <c r="N18" s="259"/>
      <c r="O18" s="259"/>
      <c r="P18" s="259"/>
      <c r="S18" s="259"/>
      <c r="X18" s="259"/>
    </row>
    <row r="19" spans="14:24" ht="13.5">
      <c r="N19" s="258"/>
      <c r="O19" s="258"/>
      <c r="P19" s="258"/>
      <c r="Q19" s="258"/>
      <c r="S19" s="258"/>
      <c r="T19" s="258"/>
      <c r="U19" s="258"/>
      <c r="X19" s="258"/>
    </row>
    <row r="21" spans="14:24" ht="13.5">
      <c r="N21" s="258"/>
      <c r="O21" s="258"/>
      <c r="P21" s="258"/>
      <c r="Q21" s="258"/>
      <c r="R21" s="258"/>
      <c r="S21" s="258"/>
      <c r="X21" s="258"/>
    </row>
  </sheetData>
  <sheetProtection/>
  <mergeCells count="8">
    <mergeCell ref="L4:L6"/>
    <mergeCell ref="M4:M6"/>
    <mergeCell ref="D4:D6"/>
    <mergeCell ref="F4:F6"/>
    <mergeCell ref="G4:G6"/>
    <mergeCell ref="C4:C6"/>
    <mergeCell ref="H4:H6"/>
    <mergeCell ref="J4:J6"/>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dimension ref="A1:W21"/>
  <sheetViews>
    <sheetView zoomScaleSheetLayoutView="100" zoomScalePageLayoutView="0" workbookViewId="0" topLeftCell="A1">
      <selection activeCell="A2" sqref="A2"/>
    </sheetView>
  </sheetViews>
  <sheetFormatPr defaultColWidth="8.796875" defaultRowHeight="13.5" customHeight="1"/>
  <cols>
    <col min="1" max="1" width="6" style="3" customWidth="1"/>
    <col min="2" max="2" width="6.8984375" style="3" customWidth="1"/>
    <col min="3" max="3" width="7.59765625" style="3" customWidth="1"/>
    <col min="4" max="6" width="7.3984375" style="3" customWidth="1"/>
    <col min="7" max="12" width="6.8984375" style="3" customWidth="1"/>
    <col min="13" max="13" width="8.3984375" style="3" customWidth="1"/>
    <col min="14" max="16384" width="9" style="3" customWidth="1"/>
  </cols>
  <sheetData>
    <row r="1" ht="15" customHeight="1">
      <c r="A1" s="30" t="s">
        <v>677</v>
      </c>
    </row>
    <row r="2" ht="4.5" customHeight="1">
      <c r="A2" s="30"/>
    </row>
    <row r="3" s="2" customFormat="1" ht="15" customHeight="1" thickBot="1">
      <c r="A3" s="1" t="s">
        <v>96</v>
      </c>
    </row>
    <row r="4" spans="1:13" s="5" customFormat="1" ht="15.75" customHeight="1" thickTop="1">
      <c r="A4" s="4" t="s">
        <v>0</v>
      </c>
      <c r="B4" s="218"/>
      <c r="C4" s="613" t="s">
        <v>288</v>
      </c>
      <c r="D4" s="651" t="s">
        <v>304</v>
      </c>
      <c r="E4" s="654" t="s">
        <v>682</v>
      </c>
      <c r="F4" s="657" t="s">
        <v>298</v>
      </c>
      <c r="G4" s="613" t="s">
        <v>299</v>
      </c>
      <c r="H4" s="218"/>
      <c r="I4" s="613" t="s">
        <v>300</v>
      </c>
      <c r="J4" s="218"/>
      <c r="K4" s="613" t="s">
        <v>301</v>
      </c>
      <c r="L4" s="633" t="s">
        <v>302</v>
      </c>
      <c r="M4" s="217"/>
    </row>
    <row r="5" spans="1:13" s="5" customFormat="1" ht="15.75" customHeight="1">
      <c r="A5" s="6"/>
      <c r="B5" s="8" t="s">
        <v>11</v>
      </c>
      <c r="C5" s="620"/>
      <c r="D5" s="652"/>
      <c r="E5" s="655"/>
      <c r="F5" s="655"/>
      <c r="G5" s="620"/>
      <c r="H5" s="7" t="s">
        <v>246</v>
      </c>
      <c r="I5" s="620"/>
      <c r="J5" s="7" t="s">
        <v>1</v>
      </c>
      <c r="K5" s="620"/>
      <c r="L5" s="641"/>
      <c r="M5" s="9" t="s">
        <v>269</v>
      </c>
    </row>
    <row r="6" spans="1:13" s="5" customFormat="1" ht="15.75" customHeight="1">
      <c r="A6" s="11" t="s">
        <v>3</v>
      </c>
      <c r="B6" s="12"/>
      <c r="C6" s="636"/>
      <c r="D6" s="653"/>
      <c r="E6" s="656"/>
      <c r="F6" s="656"/>
      <c r="G6" s="636"/>
      <c r="H6" s="12"/>
      <c r="I6" s="636"/>
      <c r="J6" s="12"/>
      <c r="K6" s="636"/>
      <c r="L6" s="642"/>
      <c r="M6" s="222"/>
    </row>
    <row r="7" spans="1:14" s="5" customFormat="1" ht="19.5" customHeight="1">
      <c r="A7" s="9">
        <v>22</v>
      </c>
      <c r="B7" s="287">
        <v>883</v>
      </c>
      <c r="C7" s="287">
        <v>34553</v>
      </c>
      <c r="D7" s="163" t="s">
        <v>7</v>
      </c>
      <c r="E7" s="163" t="s">
        <v>7</v>
      </c>
      <c r="F7" s="287">
        <v>972</v>
      </c>
      <c r="G7" s="163" t="s">
        <v>7</v>
      </c>
      <c r="H7" s="287">
        <v>64</v>
      </c>
      <c r="I7" s="287">
        <v>15</v>
      </c>
      <c r="J7" s="163" t="s">
        <v>7</v>
      </c>
      <c r="K7" s="163" t="s">
        <v>7</v>
      </c>
      <c r="L7" s="296">
        <v>211</v>
      </c>
      <c r="M7" s="288">
        <f>IF(ISBLANK(B7),"",SUM(B7:L7))</f>
        <v>36698</v>
      </c>
      <c r="N7" s="98"/>
    </row>
    <row r="8" spans="1:14" s="5" customFormat="1" ht="19.5" customHeight="1">
      <c r="A8" s="8">
        <v>23</v>
      </c>
      <c r="B8" s="287">
        <v>926</v>
      </c>
      <c r="C8" s="287">
        <v>36507</v>
      </c>
      <c r="D8" s="163" t="s">
        <v>7</v>
      </c>
      <c r="E8" s="163" t="s">
        <v>7</v>
      </c>
      <c r="F8" s="287">
        <v>997</v>
      </c>
      <c r="G8" s="163" t="s">
        <v>7</v>
      </c>
      <c r="H8" s="287">
        <v>184</v>
      </c>
      <c r="I8" s="287">
        <v>5</v>
      </c>
      <c r="J8" s="163" t="s">
        <v>7</v>
      </c>
      <c r="K8" s="163" t="s">
        <v>7</v>
      </c>
      <c r="L8" s="290">
        <v>297</v>
      </c>
      <c r="M8" s="297">
        <v>38916</v>
      </c>
      <c r="N8" s="98"/>
    </row>
    <row r="9" spans="1:14" s="5" customFormat="1" ht="19.5" customHeight="1">
      <c r="A9" s="29">
        <v>24</v>
      </c>
      <c r="B9" s="292">
        <v>898</v>
      </c>
      <c r="C9" s="292">
        <v>39680</v>
      </c>
      <c r="D9" s="252" t="s">
        <v>7</v>
      </c>
      <c r="E9" s="252" t="s">
        <v>7</v>
      </c>
      <c r="F9" s="292">
        <v>1030</v>
      </c>
      <c r="G9" s="252" t="s">
        <v>7</v>
      </c>
      <c r="H9" s="292">
        <v>105</v>
      </c>
      <c r="I9" s="292">
        <v>298</v>
      </c>
      <c r="J9" s="252" t="s">
        <v>7</v>
      </c>
      <c r="K9" s="252" t="s">
        <v>7</v>
      </c>
      <c r="L9" s="293">
        <v>55</v>
      </c>
      <c r="M9" s="298">
        <v>42066</v>
      </c>
      <c r="N9" s="98"/>
    </row>
    <row r="10" spans="1:13" s="17" customFormat="1" ht="12" customHeight="1">
      <c r="A10" s="17" t="s">
        <v>248</v>
      </c>
      <c r="M10" s="22" t="s">
        <v>303</v>
      </c>
    </row>
    <row r="11" spans="1:15" s="17" customFormat="1" ht="12" customHeight="1">
      <c r="A11" s="20" t="s">
        <v>6</v>
      </c>
      <c r="B11" s="20"/>
      <c r="L11" s="21"/>
      <c r="M11" s="22" t="s">
        <v>217</v>
      </c>
      <c r="O11" s="21"/>
    </row>
    <row r="12" spans="13:23" s="19" customFormat="1" ht="13.5" customHeight="1">
      <c r="M12" s="24"/>
      <c r="N12" s="154"/>
      <c r="O12" s="154"/>
      <c r="R12" s="154"/>
      <c r="W12" s="154"/>
    </row>
    <row r="13" spans="14:23" s="19" customFormat="1" ht="13.5" customHeight="1">
      <c r="N13" s="257"/>
      <c r="O13" s="257"/>
      <c r="Q13" s="257"/>
      <c r="R13" s="257"/>
      <c r="S13" s="257"/>
      <c r="T13" s="257"/>
      <c r="W13" s="257"/>
    </row>
    <row r="14" spans="15:23" ht="13.5" customHeight="1">
      <c r="O14" s="259"/>
      <c r="R14" s="259"/>
      <c r="W14" s="259"/>
    </row>
    <row r="15" spans="14:23" ht="13.5" customHeight="1">
      <c r="N15" s="258"/>
      <c r="O15" s="258"/>
      <c r="P15" s="258"/>
      <c r="Q15" s="258"/>
      <c r="R15" s="258"/>
      <c r="W15" s="258"/>
    </row>
    <row r="16" spans="14:18" ht="13.5" customHeight="1">
      <c r="N16" s="259"/>
      <c r="O16" s="259"/>
      <c r="R16" s="259"/>
    </row>
    <row r="17" spans="14:23" ht="13.5" customHeight="1">
      <c r="N17" s="258"/>
      <c r="O17" s="258"/>
      <c r="P17" s="258"/>
      <c r="R17" s="258"/>
      <c r="S17" s="258"/>
      <c r="T17" s="258"/>
      <c r="V17" s="258"/>
      <c r="W17" s="258"/>
    </row>
    <row r="18" spans="14:23" ht="13.5" customHeight="1">
      <c r="N18" s="259"/>
      <c r="O18" s="259"/>
      <c r="R18" s="259"/>
      <c r="W18" s="259"/>
    </row>
    <row r="19" spans="14:23" ht="13.5" customHeight="1">
      <c r="N19" s="258"/>
      <c r="O19" s="258"/>
      <c r="P19" s="258"/>
      <c r="R19" s="258"/>
      <c r="S19" s="258"/>
      <c r="T19" s="258"/>
      <c r="W19" s="258"/>
    </row>
    <row r="21" spans="14:23" ht="13.5" customHeight="1">
      <c r="N21" s="258"/>
      <c r="O21" s="258"/>
      <c r="P21" s="258"/>
      <c r="Q21" s="258"/>
      <c r="R21" s="258"/>
      <c r="W21" s="258"/>
    </row>
  </sheetData>
  <sheetProtection/>
  <mergeCells count="8">
    <mergeCell ref="K4:K6"/>
    <mergeCell ref="L4:L6"/>
    <mergeCell ref="C4:C6"/>
    <mergeCell ref="D4:D6"/>
    <mergeCell ref="E4:E6"/>
    <mergeCell ref="F4:F6"/>
    <mergeCell ref="G4:G6"/>
    <mergeCell ref="I4:I6"/>
  </mergeCells>
  <printOptions horizontalCentered="1"/>
  <pageMargins left="0.5905511811023623" right="0.5905511811023623" top="0.984251968503937" bottom="0.984251968503937" header="0.5118110236220472" footer="0.31496062992125984"/>
  <pageSetup horizontalDpi="600" verticalDpi="600" orientation="portrait" paperSize="9" r:id="rId2"/>
  <headerFooter alignWithMargins="0">
    <oddFooter>&amp;C&amp;A</oddFooter>
  </headerFooter>
  <drawing r:id="rId1"/>
</worksheet>
</file>

<file path=xl/worksheets/sheet17.xml><?xml version="1.0" encoding="utf-8"?>
<worksheet xmlns="http://schemas.openxmlformats.org/spreadsheetml/2006/main" xmlns:r="http://schemas.openxmlformats.org/officeDocument/2006/relationships">
  <dimension ref="A1:U21"/>
  <sheetViews>
    <sheetView zoomScaleSheetLayoutView="100" zoomScalePageLayoutView="0" workbookViewId="0" topLeftCell="A1">
      <selection activeCell="A2" sqref="A2"/>
    </sheetView>
  </sheetViews>
  <sheetFormatPr defaultColWidth="8.796875" defaultRowHeight="14.25"/>
  <cols>
    <col min="1" max="1" width="7.59765625" style="3" customWidth="1"/>
    <col min="2" max="2" width="7.8984375" style="3" customWidth="1"/>
    <col min="3" max="3" width="10.09765625" style="3" customWidth="1"/>
    <col min="4" max="4" width="7.8984375" style="3" customWidth="1"/>
    <col min="5" max="7" width="7.59765625" style="3" customWidth="1"/>
    <col min="8" max="10" width="10.09765625" style="3" customWidth="1"/>
    <col min="11" max="16384" width="9" style="3" customWidth="1"/>
  </cols>
  <sheetData>
    <row r="1" ht="15" customHeight="1">
      <c r="A1" s="30" t="s">
        <v>683</v>
      </c>
    </row>
    <row r="2" ht="4.5" customHeight="1">
      <c r="A2" s="30"/>
    </row>
    <row r="3" s="2" customFormat="1" ht="15" customHeight="1" thickBot="1">
      <c r="A3" s="1" t="s">
        <v>22</v>
      </c>
    </row>
    <row r="4" spans="1:10" s="5" customFormat="1" ht="15.75" customHeight="1" thickTop="1">
      <c r="A4" s="261" t="s">
        <v>673</v>
      </c>
      <c r="B4" s="621" t="s">
        <v>305</v>
      </c>
      <c r="C4" s="242"/>
      <c r="D4" s="239"/>
      <c r="E4" s="242"/>
      <c r="F4" s="243"/>
      <c r="G4" s="633" t="s">
        <v>306</v>
      </c>
      <c r="H4" s="244"/>
      <c r="I4" s="645" t="s">
        <v>307</v>
      </c>
      <c r="J4" s="621" t="s">
        <v>308</v>
      </c>
    </row>
    <row r="5" spans="1:10" s="5" customFormat="1" ht="15.75" customHeight="1">
      <c r="A5" s="265"/>
      <c r="B5" s="625"/>
      <c r="C5" s="7" t="s">
        <v>309</v>
      </c>
      <c r="D5" s="299" t="s">
        <v>310</v>
      </c>
      <c r="E5" s="7" t="s">
        <v>311</v>
      </c>
      <c r="F5" s="7" t="s">
        <v>35</v>
      </c>
      <c r="G5" s="641"/>
      <c r="H5" s="245" t="s">
        <v>264</v>
      </c>
      <c r="I5" s="646"/>
      <c r="J5" s="625"/>
    </row>
    <row r="6" spans="1:10" s="5" customFormat="1" ht="15.75" customHeight="1">
      <c r="A6" s="266" t="s">
        <v>674</v>
      </c>
      <c r="B6" s="626"/>
      <c r="C6" s="267" t="s">
        <v>312</v>
      </c>
      <c r="D6" s="267"/>
      <c r="E6" s="267" t="s">
        <v>310</v>
      </c>
      <c r="F6" s="246"/>
      <c r="G6" s="642"/>
      <c r="H6" s="247"/>
      <c r="I6" s="647"/>
      <c r="J6" s="626"/>
    </row>
    <row r="7" spans="1:12" s="5" customFormat="1" ht="19.5" customHeight="1">
      <c r="A7" s="9">
        <v>22</v>
      </c>
      <c r="B7" s="163">
        <v>3693</v>
      </c>
      <c r="C7" s="163">
        <v>1796</v>
      </c>
      <c r="D7" s="163">
        <v>1258</v>
      </c>
      <c r="E7" s="163">
        <v>1258</v>
      </c>
      <c r="F7" s="163">
        <v>217</v>
      </c>
      <c r="G7" s="248">
        <v>405</v>
      </c>
      <c r="H7" s="249">
        <f>IF(ISBLANK(B7),"",B7+D7+F7+G7)</f>
        <v>5573</v>
      </c>
      <c r="I7" s="248">
        <v>5353</v>
      </c>
      <c r="J7" s="250">
        <f>IF(ISBLANK(B7),"",H7-I7)</f>
        <v>220</v>
      </c>
      <c r="K7" s="98"/>
      <c r="L7" s="98"/>
    </row>
    <row r="8" spans="1:12" s="5" customFormat="1" ht="19.5" customHeight="1">
      <c r="A8" s="8">
        <v>23</v>
      </c>
      <c r="B8" s="163">
        <v>3826</v>
      </c>
      <c r="C8" s="163">
        <v>1885</v>
      </c>
      <c r="D8" s="163">
        <v>1426</v>
      </c>
      <c r="E8" s="163">
        <v>1426</v>
      </c>
      <c r="F8" s="163">
        <v>221</v>
      </c>
      <c r="G8" s="250">
        <v>307</v>
      </c>
      <c r="H8" s="249">
        <v>5780</v>
      </c>
      <c r="I8" s="251">
        <v>5502</v>
      </c>
      <c r="J8" s="250">
        <v>278</v>
      </c>
      <c r="K8" s="98"/>
      <c r="L8" s="98"/>
    </row>
    <row r="9" spans="1:12" s="5" customFormat="1" ht="19.5" customHeight="1">
      <c r="A9" s="29">
        <v>24</v>
      </c>
      <c r="B9" s="252">
        <v>4329</v>
      </c>
      <c r="C9" s="252">
        <v>2010</v>
      </c>
      <c r="D9" s="252">
        <v>1487</v>
      </c>
      <c r="E9" s="252">
        <v>1487</v>
      </c>
      <c r="F9" s="252">
        <v>278</v>
      </c>
      <c r="G9" s="253">
        <v>317</v>
      </c>
      <c r="H9" s="254">
        <v>6411</v>
      </c>
      <c r="I9" s="255">
        <v>6186</v>
      </c>
      <c r="J9" s="253">
        <v>225</v>
      </c>
      <c r="K9" s="98"/>
      <c r="L9" s="98"/>
    </row>
    <row r="10" spans="1:10" s="17" customFormat="1" ht="12" customHeight="1">
      <c r="A10" s="17" t="s">
        <v>248</v>
      </c>
      <c r="J10" s="22" t="s">
        <v>5</v>
      </c>
    </row>
    <row r="11" spans="1:13" s="17" customFormat="1" ht="12" customHeight="1">
      <c r="A11" s="20" t="s">
        <v>6</v>
      </c>
      <c r="B11" s="20"/>
      <c r="G11" s="300"/>
      <c r="H11" s="300"/>
      <c r="I11" s="300"/>
      <c r="J11" s="22" t="s">
        <v>217</v>
      </c>
      <c r="K11" s="21"/>
      <c r="M11" s="21"/>
    </row>
    <row r="12" spans="7:21" s="17" customFormat="1" ht="13.5" customHeight="1">
      <c r="G12" s="300"/>
      <c r="H12" s="300"/>
      <c r="I12" s="300"/>
      <c r="J12" s="22"/>
      <c r="L12" s="277"/>
      <c r="M12" s="277"/>
      <c r="P12" s="277"/>
      <c r="U12" s="277"/>
    </row>
    <row r="13" spans="11:21" s="19" customFormat="1" ht="10.5">
      <c r="K13" s="257"/>
      <c r="L13" s="257"/>
      <c r="M13" s="257"/>
      <c r="O13" s="257"/>
      <c r="P13" s="257"/>
      <c r="Q13" s="257"/>
      <c r="R13" s="257"/>
      <c r="U13" s="257"/>
    </row>
    <row r="14" spans="13:21" s="19" customFormat="1" ht="10.5">
      <c r="M14" s="154"/>
      <c r="P14" s="154"/>
      <c r="U14" s="154"/>
    </row>
    <row r="15" spans="11:21" ht="13.5">
      <c r="K15" s="258"/>
      <c r="L15" s="258"/>
      <c r="M15" s="258"/>
      <c r="N15" s="258"/>
      <c r="O15" s="258"/>
      <c r="P15" s="258"/>
      <c r="U15" s="258"/>
    </row>
    <row r="16" spans="12:16" ht="13.5">
      <c r="L16" s="259"/>
      <c r="M16" s="259"/>
      <c r="P16" s="259"/>
    </row>
    <row r="17" spans="11:21" ht="13.5">
      <c r="K17" s="258"/>
      <c r="L17" s="258"/>
      <c r="M17" s="258"/>
      <c r="N17" s="258"/>
      <c r="P17" s="258"/>
      <c r="Q17" s="258"/>
      <c r="R17" s="258"/>
      <c r="T17" s="258"/>
      <c r="U17" s="258"/>
    </row>
    <row r="18" spans="11:21" ht="13.5">
      <c r="K18" s="259"/>
      <c r="L18" s="259"/>
      <c r="M18" s="259"/>
      <c r="P18" s="259"/>
      <c r="U18" s="259"/>
    </row>
    <row r="19" spans="11:21" ht="13.5">
      <c r="K19" s="258"/>
      <c r="L19" s="258"/>
      <c r="M19" s="258"/>
      <c r="N19" s="258"/>
      <c r="P19" s="258"/>
      <c r="Q19" s="258"/>
      <c r="R19" s="258"/>
      <c r="U19" s="258"/>
    </row>
    <row r="21" spans="11:21" ht="13.5">
      <c r="K21" s="258"/>
      <c r="L21" s="258"/>
      <c r="M21" s="258"/>
      <c r="N21" s="258"/>
      <c r="O21" s="258"/>
      <c r="P21" s="258"/>
      <c r="U21" s="258"/>
    </row>
  </sheetData>
  <sheetProtection/>
  <mergeCells count="4">
    <mergeCell ref="B4:B6"/>
    <mergeCell ref="G4:G6"/>
    <mergeCell ref="I4:I6"/>
    <mergeCell ref="J4:J6"/>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18.xml><?xml version="1.0" encoding="utf-8"?>
<worksheet xmlns="http://schemas.openxmlformats.org/spreadsheetml/2006/main" xmlns:r="http://schemas.openxmlformats.org/officeDocument/2006/relationships">
  <dimension ref="A1:Q21"/>
  <sheetViews>
    <sheetView zoomScaleSheetLayoutView="100" zoomScalePageLayoutView="0" workbookViewId="0" topLeftCell="A1">
      <selection activeCell="A2" sqref="A2"/>
    </sheetView>
  </sheetViews>
  <sheetFormatPr defaultColWidth="8.796875" defaultRowHeight="13.5" customHeight="1"/>
  <cols>
    <col min="1" max="1" width="7.59765625" style="3" customWidth="1"/>
    <col min="2" max="6" width="12.3984375" style="3" customWidth="1"/>
    <col min="7" max="7" width="17.09765625" style="3" customWidth="1"/>
    <col min="8" max="16384" width="9" style="3" customWidth="1"/>
  </cols>
  <sheetData>
    <row r="1" ht="15" customHeight="1">
      <c r="A1" s="30" t="s">
        <v>684</v>
      </c>
    </row>
    <row r="2" ht="4.5" customHeight="1">
      <c r="A2" s="30"/>
    </row>
    <row r="3" ht="15" customHeight="1" thickBot="1">
      <c r="A3" s="260" t="s">
        <v>96</v>
      </c>
    </row>
    <row r="4" spans="1:7" s="5" customFormat="1" ht="15.75" customHeight="1" thickTop="1">
      <c r="A4" s="261" t="s">
        <v>673</v>
      </c>
      <c r="B4" s="218"/>
      <c r="C4" s="613"/>
      <c r="D4" s="262"/>
      <c r="E4" s="263" t="s">
        <v>270</v>
      </c>
      <c r="F4" s="633" t="s">
        <v>271</v>
      </c>
      <c r="G4" s="264"/>
    </row>
    <row r="5" spans="1:7" s="5" customFormat="1" ht="15.75" customHeight="1">
      <c r="A5" s="265"/>
      <c r="B5" s="8" t="s">
        <v>272</v>
      </c>
      <c r="C5" s="620"/>
      <c r="D5" s="7" t="s">
        <v>273</v>
      </c>
      <c r="E5" s="219" t="s">
        <v>274</v>
      </c>
      <c r="F5" s="641"/>
      <c r="G5" s="9" t="s">
        <v>269</v>
      </c>
    </row>
    <row r="6" spans="1:7" s="5" customFormat="1" ht="15.75" customHeight="1">
      <c r="A6" s="266" t="s">
        <v>674</v>
      </c>
      <c r="B6" s="12"/>
      <c r="C6" s="636"/>
      <c r="D6" s="267"/>
      <c r="E6" s="268" t="s">
        <v>275</v>
      </c>
      <c r="F6" s="642"/>
      <c r="G6" s="127"/>
    </row>
    <row r="7" spans="1:8" s="5" customFormat="1" ht="19.5" customHeight="1">
      <c r="A7" s="9">
        <v>22</v>
      </c>
      <c r="B7" s="269">
        <v>296</v>
      </c>
      <c r="C7" s="269">
        <v>4551</v>
      </c>
      <c r="D7" s="269">
        <v>117</v>
      </c>
      <c r="E7" s="163" t="s">
        <v>276</v>
      </c>
      <c r="F7" s="270">
        <v>389</v>
      </c>
      <c r="G7" s="271">
        <f>IF(ISBLANK(B7),"",SUM(B7:F7))</f>
        <v>5353</v>
      </c>
      <c r="H7" s="98"/>
    </row>
    <row r="8" spans="1:8" s="5" customFormat="1" ht="19.5" customHeight="1">
      <c r="A8" s="8">
        <v>23</v>
      </c>
      <c r="B8" s="269">
        <v>251</v>
      </c>
      <c r="C8" s="269">
        <v>4642</v>
      </c>
      <c r="D8" s="269">
        <v>221</v>
      </c>
      <c r="E8" s="163" t="s">
        <v>276</v>
      </c>
      <c r="F8" s="272">
        <v>388</v>
      </c>
      <c r="G8" s="273">
        <v>5502</v>
      </c>
      <c r="H8" s="98"/>
    </row>
    <row r="9" spans="1:8" s="5" customFormat="1" ht="19.5" customHeight="1">
      <c r="A9" s="29">
        <v>24</v>
      </c>
      <c r="B9" s="274">
        <v>259</v>
      </c>
      <c r="C9" s="274">
        <v>5240</v>
      </c>
      <c r="D9" s="274">
        <v>272</v>
      </c>
      <c r="E9" s="252" t="s">
        <v>276</v>
      </c>
      <c r="F9" s="275">
        <v>415</v>
      </c>
      <c r="G9" s="276">
        <v>6186</v>
      </c>
      <c r="H9" s="98"/>
    </row>
    <row r="10" spans="1:7" s="17" customFormat="1" ht="12" customHeight="1">
      <c r="A10" s="17" t="s">
        <v>248</v>
      </c>
      <c r="G10" s="22" t="s">
        <v>5</v>
      </c>
    </row>
    <row r="11" spans="1:9" s="17" customFormat="1" ht="12" customHeight="1">
      <c r="A11" s="20" t="s">
        <v>6</v>
      </c>
      <c r="B11" s="20"/>
      <c r="D11" s="20"/>
      <c r="E11" s="20"/>
      <c r="F11" s="20"/>
      <c r="G11" s="22" t="s">
        <v>277</v>
      </c>
      <c r="I11" s="21"/>
    </row>
    <row r="12" spans="4:17" s="17" customFormat="1" ht="12.75" customHeight="1">
      <c r="D12" s="20"/>
      <c r="E12" s="20"/>
      <c r="F12" s="20"/>
      <c r="G12" s="22"/>
      <c r="H12" s="277"/>
      <c r="I12" s="277"/>
      <c r="L12" s="277"/>
      <c r="Q12" s="277"/>
    </row>
    <row r="13" spans="8:17" s="19" customFormat="1" ht="13.5" customHeight="1">
      <c r="H13" s="257"/>
      <c r="I13" s="257"/>
      <c r="K13" s="257"/>
      <c r="L13" s="257"/>
      <c r="M13" s="257"/>
      <c r="N13" s="257"/>
      <c r="Q13" s="257"/>
    </row>
    <row r="14" spans="9:17" ht="13.5" customHeight="1">
      <c r="I14" s="259"/>
      <c r="L14" s="259"/>
      <c r="Q14" s="259"/>
    </row>
    <row r="15" spans="8:17" ht="13.5" customHeight="1">
      <c r="H15" s="258"/>
      <c r="I15" s="258"/>
      <c r="J15" s="258"/>
      <c r="K15" s="258"/>
      <c r="L15" s="258"/>
      <c r="Q15" s="258"/>
    </row>
    <row r="16" spans="8:12" ht="13.5" customHeight="1">
      <c r="H16" s="259"/>
      <c r="I16" s="259"/>
      <c r="L16" s="259"/>
    </row>
    <row r="17" spans="8:17" ht="13.5" customHeight="1">
      <c r="H17" s="258"/>
      <c r="I17" s="258"/>
      <c r="J17" s="258"/>
      <c r="L17" s="258"/>
      <c r="M17" s="258"/>
      <c r="N17" s="258"/>
      <c r="P17" s="258"/>
      <c r="Q17" s="258"/>
    </row>
    <row r="18" spans="8:17" ht="13.5" customHeight="1">
      <c r="H18" s="259"/>
      <c r="I18" s="259"/>
      <c r="L18" s="259"/>
      <c r="Q18" s="259"/>
    </row>
    <row r="19" spans="8:17" ht="13.5" customHeight="1">
      <c r="H19" s="258"/>
      <c r="I19" s="258"/>
      <c r="J19" s="258"/>
      <c r="L19" s="258"/>
      <c r="M19" s="258"/>
      <c r="N19" s="258"/>
      <c r="Q19" s="258"/>
    </row>
    <row r="21" spans="8:17" ht="13.5" customHeight="1">
      <c r="H21" s="258"/>
      <c r="I21" s="258"/>
      <c r="J21" s="258"/>
      <c r="K21" s="258"/>
      <c r="L21" s="258"/>
      <c r="Q21" s="258"/>
    </row>
  </sheetData>
  <sheetProtection/>
  <mergeCells count="2">
    <mergeCell ref="F4:F6"/>
    <mergeCell ref="C4:C6"/>
  </mergeCells>
  <printOptions/>
  <pageMargins left="0.7874015748031497" right="0.7874015748031497" top="0.984251968503937" bottom="0.984251968503937" header="0.5118110236220472" footer="0.31496062992125984"/>
  <pageSetup horizontalDpi="600" verticalDpi="600" orientation="portrait" paperSize="9" r:id="rId2"/>
  <headerFooter alignWithMargins="0">
    <oddFooter>&amp;C&amp;A</oddFooter>
  </headerFooter>
  <drawing r:id="rId1"/>
</worksheet>
</file>

<file path=xl/worksheets/sheet19.xml><?xml version="1.0" encoding="utf-8"?>
<worksheet xmlns="http://schemas.openxmlformats.org/spreadsheetml/2006/main" xmlns:r="http://schemas.openxmlformats.org/officeDocument/2006/relationships">
  <dimension ref="A1:M12"/>
  <sheetViews>
    <sheetView zoomScaleSheetLayoutView="100" zoomScalePageLayoutView="0" workbookViewId="0" topLeftCell="A1">
      <selection activeCell="A3" sqref="A3"/>
    </sheetView>
  </sheetViews>
  <sheetFormatPr defaultColWidth="8.796875" defaultRowHeight="13.5" customHeight="1"/>
  <cols>
    <col min="1" max="1" width="6" style="203" customWidth="1"/>
    <col min="2" max="12" width="7.3984375" style="203" customWidth="1"/>
    <col min="13" max="16384" width="9" style="203" customWidth="1"/>
  </cols>
  <sheetData>
    <row r="1" ht="15" customHeight="1">
      <c r="A1" s="30" t="s">
        <v>685</v>
      </c>
    </row>
    <row r="2" ht="4.5" customHeight="1">
      <c r="A2" s="30"/>
    </row>
    <row r="3" spans="1:13" s="304" customFormat="1" ht="15" customHeight="1" thickBot="1">
      <c r="A3" s="1" t="s">
        <v>22</v>
      </c>
      <c r="B3" s="301"/>
      <c r="C3" s="301"/>
      <c r="D3" s="302"/>
      <c r="E3" s="301"/>
      <c r="F3" s="301"/>
      <c r="G3" s="301"/>
      <c r="H3" s="301"/>
      <c r="I3" s="301"/>
      <c r="J3" s="301"/>
      <c r="K3" s="301"/>
      <c r="L3" s="301"/>
      <c r="M3" s="303"/>
    </row>
    <row r="4" spans="1:13" s="5" customFormat="1" ht="15.75" customHeight="1" thickTop="1">
      <c r="A4" s="261" t="s">
        <v>0</v>
      </c>
      <c r="B4" s="621" t="s">
        <v>317</v>
      </c>
      <c r="C4" s="305"/>
      <c r="D4" s="305"/>
      <c r="E4" s="613" t="s">
        <v>291</v>
      </c>
      <c r="F4" s="613" t="s">
        <v>318</v>
      </c>
      <c r="G4" s="613" t="s">
        <v>293</v>
      </c>
      <c r="H4" s="243"/>
      <c r="I4" s="633" t="s">
        <v>319</v>
      </c>
      <c r="J4" s="244"/>
      <c r="K4" s="645" t="s">
        <v>296</v>
      </c>
      <c r="L4" s="621" t="s">
        <v>320</v>
      </c>
      <c r="M4" s="93"/>
    </row>
    <row r="5" spans="1:12" s="5" customFormat="1" ht="15.75" customHeight="1">
      <c r="A5" s="6"/>
      <c r="B5" s="625"/>
      <c r="C5" s="306" t="s">
        <v>313</v>
      </c>
      <c r="D5" s="307" t="s">
        <v>314</v>
      </c>
      <c r="E5" s="620"/>
      <c r="F5" s="620"/>
      <c r="G5" s="620"/>
      <c r="H5" s="7" t="s">
        <v>35</v>
      </c>
      <c r="I5" s="641"/>
      <c r="J5" s="245" t="s">
        <v>264</v>
      </c>
      <c r="K5" s="646"/>
      <c r="L5" s="625"/>
    </row>
    <row r="6" spans="1:12" s="5" customFormat="1" ht="15.75" customHeight="1">
      <c r="A6" s="266" t="s">
        <v>3</v>
      </c>
      <c r="B6" s="626"/>
      <c r="C6" s="267" t="s">
        <v>315</v>
      </c>
      <c r="D6" s="308" t="s">
        <v>316</v>
      </c>
      <c r="E6" s="636"/>
      <c r="F6" s="636"/>
      <c r="G6" s="636"/>
      <c r="H6" s="246"/>
      <c r="I6" s="642"/>
      <c r="J6" s="247"/>
      <c r="K6" s="647"/>
      <c r="L6" s="626"/>
    </row>
    <row r="7" spans="1:12" s="93" customFormat="1" ht="19.5" customHeight="1">
      <c r="A7" s="299">
        <v>22</v>
      </c>
      <c r="B7" s="269">
        <v>2</v>
      </c>
      <c r="C7" s="269">
        <v>2</v>
      </c>
      <c r="D7" s="269">
        <v>0</v>
      </c>
      <c r="E7" s="269">
        <v>1</v>
      </c>
      <c r="F7" s="269">
        <v>1</v>
      </c>
      <c r="G7" s="269">
        <v>0</v>
      </c>
      <c r="H7" s="269">
        <v>31</v>
      </c>
      <c r="I7" s="271">
        <v>12</v>
      </c>
      <c r="J7" s="309">
        <f>IF(ISBLANK(B7),"",B7+E7+F7+G7+H7+I7)</f>
        <v>47</v>
      </c>
      <c r="K7" s="271">
        <v>47</v>
      </c>
      <c r="L7" s="272">
        <f>IF(ISBLANK(B7),"",J7-K7)</f>
        <v>0</v>
      </c>
    </row>
    <row r="8" spans="1:13" s="5" customFormat="1" ht="19.5" customHeight="1">
      <c r="A8" s="9">
        <v>23</v>
      </c>
      <c r="B8" s="163" t="s">
        <v>7</v>
      </c>
      <c r="C8" s="163" t="s">
        <v>7</v>
      </c>
      <c r="D8" s="163" t="s">
        <v>7</v>
      </c>
      <c r="E8" s="163" t="s">
        <v>7</v>
      </c>
      <c r="F8" s="163" t="s">
        <v>7</v>
      </c>
      <c r="G8" s="163" t="s">
        <v>7</v>
      </c>
      <c r="H8" s="163" t="s">
        <v>7</v>
      </c>
      <c r="I8" s="250" t="s">
        <v>7</v>
      </c>
      <c r="J8" s="249" t="s">
        <v>7</v>
      </c>
      <c r="K8" s="251" t="s">
        <v>7</v>
      </c>
      <c r="L8" s="250" t="s">
        <v>7</v>
      </c>
      <c r="M8" s="98"/>
    </row>
    <row r="9" spans="1:13" s="5" customFormat="1" ht="19.5" customHeight="1">
      <c r="A9" s="29">
        <v>24</v>
      </c>
      <c r="B9" s="310" t="s">
        <v>7</v>
      </c>
      <c r="C9" s="310" t="s">
        <v>7</v>
      </c>
      <c r="D9" s="310" t="s">
        <v>7</v>
      </c>
      <c r="E9" s="310" t="s">
        <v>7</v>
      </c>
      <c r="F9" s="310" t="s">
        <v>7</v>
      </c>
      <c r="G9" s="310" t="s">
        <v>7</v>
      </c>
      <c r="H9" s="310" t="s">
        <v>7</v>
      </c>
      <c r="I9" s="311" t="s">
        <v>7</v>
      </c>
      <c r="J9" s="312" t="s">
        <v>7</v>
      </c>
      <c r="K9" s="313" t="s">
        <v>7</v>
      </c>
      <c r="L9" s="311" t="s">
        <v>7</v>
      </c>
      <c r="M9" s="98"/>
    </row>
    <row r="10" spans="1:12" s="17" customFormat="1" ht="12" customHeight="1">
      <c r="A10" s="17" t="s">
        <v>248</v>
      </c>
      <c r="L10" s="22" t="s">
        <v>5</v>
      </c>
    </row>
    <row r="11" spans="1:13" s="17" customFormat="1" ht="12" customHeight="1">
      <c r="A11" s="20" t="s">
        <v>6</v>
      </c>
      <c r="B11" s="20"/>
      <c r="K11" s="21"/>
      <c r="L11" s="22" t="s">
        <v>321</v>
      </c>
      <c r="M11" s="21"/>
    </row>
    <row r="12" spans="1:13" s="17" customFormat="1" ht="13.5" customHeight="1">
      <c r="A12" s="20"/>
      <c r="B12" s="20"/>
      <c r="K12" s="21"/>
      <c r="L12" s="22"/>
      <c r="M12" s="21"/>
    </row>
    <row r="13" s="19" customFormat="1" ht="13.5" customHeight="1"/>
    <row r="14" s="19" customFormat="1" ht="13.5" customHeight="1"/>
  </sheetData>
  <sheetProtection/>
  <mergeCells count="7">
    <mergeCell ref="I4:I6"/>
    <mergeCell ref="K4:K6"/>
    <mergeCell ref="L4:L6"/>
    <mergeCell ref="B4:B6"/>
    <mergeCell ref="E4:E6"/>
    <mergeCell ref="F4:F6"/>
    <mergeCell ref="G4:G6"/>
  </mergeCells>
  <printOptions/>
  <pageMargins left="0.7874015748031497" right="0.7874015748031497" top="0.984251968503937" bottom="0.984251968503937" header="0.5118110236220472" footer="0.31496062992125984"/>
  <pageSetup horizontalDpi="600" verticalDpi="600" orientation="portrait" paperSize="9"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dimension ref="A1:IV43"/>
  <sheetViews>
    <sheetView zoomScalePageLayoutView="0" workbookViewId="0" topLeftCell="A1">
      <selection activeCell="A2" sqref="A2"/>
    </sheetView>
  </sheetViews>
  <sheetFormatPr defaultColWidth="10.09765625" defaultRowHeight="14.25"/>
  <cols>
    <col min="1" max="1" width="9.19921875" style="3" customWidth="1"/>
    <col min="2" max="2" width="9.69921875" style="3" customWidth="1"/>
    <col min="3" max="4" width="9.59765625" style="3" customWidth="1"/>
    <col min="5" max="5" width="11.59765625" style="3" customWidth="1"/>
    <col min="6" max="6" width="9.59765625" style="3" customWidth="1"/>
    <col min="7" max="7" width="8.8984375" style="3" customWidth="1"/>
    <col min="8" max="8" width="9.59765625" style="3" customWidth="1"/>
    <col min="9" max="9" width="9" style="3" customWidth="1"/>
    <col min="10" max="10" width="8.09765625" style="3" customWidth="1"/>
    <col min="11" max="16384" width="10.09765625" style="3" customWidth="1"/>
  </cols>
  <sheetData>
    <row r="1" spans="1:9" s="2" customFormat="1" ht="42" customHeight="1">
      <c r="A1" s="168" t="s">
        <v>225</v>
      </c>
      <c r="B1" s="169"/>
      <c r="C1" s="170"/>
      <c r="D1" s="170"/>
      <c r="E1" s="170"/>
      <c r="F1" s="170"/>
      <c r="G1" s="170"/>
      <c r="H1" s="170"/>
      <c r="I1" s="171"/>
    </row>
    <row r="2" spans="1:8" ht="13.5">
      <c r="A2" s="172"/>
      <c r="B2" s="172"/>
      <c r="C2" s="172"/>
      <c r="D2" s="172"/>
      <c r="E2" s="172"/>
      <c r="F2" s="172"/>
      <c r="G2" s="172"/>
      <c r="H2" s="172"/>
    </row>
    <row r="3" spans="1:8" ht="13.5">
      <c r="A3" s="64" t="s">
        <v>226</v>
      </c>
      <c r="B3" s="172"/>
      <c r="C3" s="172"/>
      <c r="D3" s="172"/>
      <c r="E3" s="172"/>
      <c r="F3" s="172"/>
      <c r="G3" s="172"/>
      <c r="H3" s="172"/>
    </row>
    <row r="4" spans="1:8" ht="24.75" customHeight="1">
      <c r="A4" s="64"/>
      <c r="B4" s="172"/>
      <c r="C4" s="172"/>
      <c r="D4" s="172"/>
      <c r="E4" s="172"/>
      <c r="F4" s="172"/>
      <c r="G4" s="172"/>
      <c r="H4" s="172"/>
    </row>
    <row r="5" ht="24.75" customHeight="1"/>
    <row r="6" spans="1:256" s="51" customFormat="1" ht="15" customHeight="1" thickBot="1">
      <c r="A6" s="173" t="s">
        <v>227</v>
      </c>
      <c r="B6" s="174"/>
      <c r="C6" s="174"/>
      <c r="D6" s="174"/>
      <c r="E6" s="174"/>
      <c r="F6" s="174"/>
      <c r="G6" s="174"/>
      <c r="H6" s="174"/>
      <c r="I6" s="174"/>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c r="CV6" s="175"/>
      <c r="CW6" s="175"/>
      <c r="CX6" s="175"/>
      <c r="CY6" s="175"/>
      <c r="CZ6" s="175"/>
      <c r="DA6" s="175"/>
      <c r="DB6" s="175"/>
      <c r="DC6" s="175"/>
      <c r="DD6" s="175"/>
      <c r="DE6" s="175"/>
      <c r="DF6" s="175"/>
      <c r="DG6" s="175"/>
      <c r="DH6" s="175"/>
      <c r="DI6" s="175"/>
      <c r="DJ6" s="175"/>
      <c r="DK6" s="175"/>
      <c r="DL6" s="175"/>
      <c r="DM6" s="175"/>
      <c r="DN6" s="175"/>
      <c r="DO6" s="175"/>
      <c r="DP6" s="175"/>
      <c r="DQ6" s="175"/>
      <c r="DR6" s="175"/>
      <c r="DS6" s="175"/>
      <c r="DT6" s="175"/>
      <c r="DU6" s="175"/>
      <c r="DV6" s="175"/>
      <c r="DW6" s="175"/>
      <c r="DX6" s="175"/>
      <c r="DY6" s="175"/>
      <c r="DZ6" s="175"/>
      <c r="EA6" s="175"/>
      <c r="EB6" s="175"/>
      <c r="EC6" s="175"/>
      <c r="ED6" s="175"/>
      <c r="EE6" s="175"/>
      <c r="EF6" s="175"/>
      <c r="EG6" s="175"/>
      <c r="EH6" s="175"/>
      <c r="EI6" s="175"/>
      <c r="EJ6" s="175"/>
      <c r="EK6" s="175"/>
      <c r="EL6" s="175"/>
      <c r="EM6" s="175"/>
      <c r="EN6" s="175"/>
      <c r="EO6" s="175"/>
      <c r="EP6" s="175"/>
      <c r="EQ6" s="175"/>
      <c r="ER6" s="175"/>
      <c r="ES6" s="175"/>
      <c r="ET6" s="175"/>
      <c r="EU6" s="175"/>
      <c r="EV6" s="175"/>
      <c r="EW6" s="175"/>
      <c r="EX6" s="175"/>
      <c r="EY6" s="175"/>
      <c r="EZ6" s="175"/>
      <c r="FA6" s="175"/>
      <c r="FB6" s="175"/>
      <c r="FC6" s="175"/>
      <c r="FD6" s="175"/>
      <c r="FE6" s="175"/>
      <c r="FF6" s="175"/>
      <c r="FG6" s="175"/>
      <c r="FH6" s="175"/>
      <c r="FI6" s="175"/>
      <c r="FJ6" s="175"/>
      <c r="FK6" s="175"/>
      <c r="FL6" s="175"/>
      <c r="FM6" s="175"/>
      <c r="FN6" s="175"/>
      <c r="FO6" s="175"/>
      <c r="FP6" s="175"/>
      <c r="FQ6" s="175"/>
      <c r="FR6" s="175"/>
      <c r="FS6" s="175"/>
      <c r="FT6" s="175"/>
      <c r="FU6" s="175"/>
      <c r="FV6" s="175"/>
      <c r="FW6" s="175"/>
      <c r="FX6" s="175"/>
      <c r="FY6" s="175"/>
      <c r="FZ6" s="175"/>
      <c r="GA6" s="175"/>
      <c r="GB6" s="175"/>
      <c r="GC6" s="175"/>
      <c r="GD6" s="175"/>
      <c r="GE6" s="175"/>
      <c r="GF6" s="175"/>
      <c r="GG6" s="175"/>
      <c r="GH6" s="175"/>
      <c r="GI6" s="175"/>
      <c r="GJ6" s="175"/>
      <c r="GK6" s="175"/>
      <c r="GL6" s="175"/>
      <c r="GM6" s="175"/>
      <c r="GN6" s="175"/>
      <c r="GO6" s="175"/>
      <c r="GP6" s="175"/>
      <c r="GQ6" s="175"/>
      <c r="GR6" s="175"/>
      <c r="GS6" s="175"/>
      <c r="GT6" s="175"/>
      <c r="GU6" s="175"/>
      <c r="GV6" s="175"/>
      <c r="GW6" s="175"/>
      <c r="GX6" s="175"/>
      <c r="GY6" s="175"/>
      <c r="GZ6" s="175"/>
      <c r="HA6" s="175"/>
      <c r="HB6" s="175"/>
      <c r="HC6" s="175"/>
      <c r="HD6" s="175"/>
      <c r="HE6" s="175"/>
      <c r="HF6" s="175"/>
      <c r="HG6" s="175"/>
      <c r="HH6" s="175"/>
      <c r="HI6" s="175"/>
      <c r="HJ6" s="175"/>
      <c r="HK6" s="175"/>
      <c r="HL6" s="175"/>
      <c r="HM6" s="175"/>
      <c r="HN6" s="175"/>
      <c r="HO6" s="175"/>
      <c r="HP6" s="175"/>
      <c r="HQ6" s="175"/>
      <c r="HR6" s="175"/>
      <c r="HS6" s="175"/>
      <c r="HT6" s="175"/>
      <c r="HU6" s="175"/>
      <c r="HV6" s="175"/>
      <c r="HW6" s="175"/>
      <c r="HX6" s="175"/>
      <c r="HY6" s="175"/>
      <c r="HZ6" s="175"/>
      <c r="IA6" s="175"/>
      <c r="IB6" s="175"/>
      <c r="IC6" s="175"/>
      <c r="ID6" s="175"/>
      <c r="IE6" s="175"/>
      <c r="IF6" s="175"/>
      <c r="IG6" s="175"/>
      <c r="IH6" s="175"/>
      <c r="II6" s="175"/>
      <c r="IJ6" s="175"/>
      <c r="IK6" s="175"/>
      <c r="IL6" s="175"/>
      <c r="IM6" s="175"/>
      <c r="IN6" s="175"/>
      <c r="IO6" s="175"/>
      <c r="IP6" s="175"/>
      <c r="IQ6" s="175"/>
      <c r="IR6" s="175"/>
      <c r="IS6" s="175"/>
      <c r="IT6" s="175"/>
      <c r="IU6" s="175"/>
      <c r="IV6" s="175"/>
    </row>
    <row r="7" spans="4:9" s="61" customFormat="1" ht="12.75" customHeight="1" thickBot="1" thickTop="1">
      <c r="D7" s="176"/>
      <c r="E7" s="177"/>
      <c r="I7" s="18" t="s">
        <v>228</v>
      </c>
    </row>
    <row r="8" spans="1:9" s="90" customFormat="1" ht="15.75" customHeight="1" thickTop="1">
      <c r="A8" s="178" t="s">
        <v>229</v>
      </c>
      <c r="B8" s="179" t="s">
        <v>230</v>
      </c>
      <c r="C8" s="179" t="s">
        <v>174</v>
      </c>
      <c r="D8" s="179" t="s">
        <v>30</v>
      </c>
      <c r="E8" s="179" t="s">
        <v>175</v>
      </c>
      <c r="F8" s="179" t="s">
        <v>176</v>
      </c>
      <c r="G8" s="180" t="s">
        <v>177</v>
      </c>
      <c r="H8" s="181" t="s">
        <v>231</v>
      </c>
      <c r="I8" s="182" t="s">
        <v>178</v>
      </c>
    </row>
    <row r="9" spans="1:9" s="10" customFormat="1" ht="13.5" customHeight="1">
      <c r="A9" s="17"/>
      <c r="B9" s="183" t="s">
        <v>100</v>
      </c>
      <c r="C9" s="183" t="s">
        <v>179</v>
      </c>
      <c r="D9" s="183" t="s">
        <v>180</v>
      </c>
      <c r="E9" s="183" t="s">
        <v>181</v>
      </c>
      <c r="F9" s="183" t="s">
        <v>182</v>
      </c>
      <c r="G9" s="184" t="s">
        <v>183</v>
      </c>
      <c r="H9" s="185" t="s">
        <v>98</v>
      </c>
      <c r="I9" s="186" t="s">
        <v>184</v>
      </c>
    </row>
    <row r="10" spans="1:9" s="10" customFormat="1" ht="15.75" customHeight="1">
      <c r="A10" s="187" t="s">
        <v>232</v>
      </c>
      <c r="B10" s="188" t="s">
        <v>233</v>
      </c>
      <c r="C10" s="188" t="s">
        <v>185</v>
      </c>
      <c r="D10" s="188" t="s">
        <v>186</v>
      </c>
      <c r="E10" s="188" t="s">
        <v>185</v>
      </c>
      <c r="F10" s="188" t="s">
        <v>187</v>
      </c>
      <c r="G10" s="188" t="s">
        <v>188</v>
      </c>
      <c r="H10" s="189" t="s">
        <v>186</v>
      </c>
      <c r="I10" s="188" t="s">
        <v>189</v>
      </c>
    </row>
    <row r="11" spans="1:9" s="10" customFormat="1" ht="12.75" customHeight="1">
      <c r="A11" s="71" t="s">
        <v>190</v>
      </c>
      <c r="B11" s="204">
        <v>251011</v>
      </c>
      <c r="C11" s="190">
        <v>374872</v>
      </c>
      <c r="D11" s="205">
        <v>42677</v>
      </c>
      <c r="E11" s="190">
        <v>63736</v>
      </c>
      <c r="F11" s="205">
        <v>89200</v>
      </c>
      <c r="G11" s="191">
        <v>56.4</v>
      </c>
      <c r="H11" s="206">
        <v>259084</v>
      </c>
      <c r="I11" s="192">
        <v>3.2</v>
      </c>
    </row>
    <row r="12" spans="1:9" s="10" customFormat="1" ht="12.75" customHeight="1">
      <c r="A12" s="71"/>
      <c r="B12" s="204"/>
      <c r="C12" s="190"/>
      <c r="D12" s="205"/>
      <c r="E12" s="190"/>
      <c r="F12" s="205"/>
      <c r="G12" s="191"/>
      <c r="H12" s="206"/>
      <c r="I12" s="192"/>
    </row>
    <row r="13" spans="1:9" s="10" customFormat="1" ht="12.75" customHeight="1">
      <c r="A13" s="95" t="s">
        <v>191</v>
      </c>
      <c r="B13" s="207">
        <v>52646</v>
      </c>
      <c r="C13" s="163">
        <v>998066</v>
      </c>
      <c r="D13" s="208">
        <v>14522</v>
      </c>
      <c r="E13" s="163">
        <v>275309</v>
      </c>
      <c r="F13" s="208">
        <v>7004</v>
      </c>
      <c r="G13" s="193">
        <v>60.3</v>
      </c>
      <c r="H13" s="209">
        <v>46755</v>
      </c>
      <c r="I13" s="194">
        <v>-11.2</v>
      </c>
    </row>
    <row r="14" spans="1:9" s="10" customFormat="1" ht="12.75" customHeight="1">
      <c r="A14" s="95" t="s">
        <v>192</v>
      </c>
      <c r="B14" s="207">
        <v>81905</v>
      </c>
      <c r="C14" s="163">
        <v>631788</v>
      </c>
      <c r="D14" s="208">
        <v>21238</v>
      </c>
      <c r="E14" s="163">
        <v>163823</v>
      </c>
      <c r="F14" s="208">
        <v>12000</v>
      </c>
      <c r="G14" s="193">
        <v>51.8</v>
      </c>
      <c r="H14" s="209">
        <v>80458</v>
      </c>
      <c r="I14" s="194">
        <v>-1.8</v>
      </c>
    </row>
    <row r="15" spans="1:9" s="10" customFormat="1" ht="12.75" customHeight="1">
      <c r="A15" s="95" t="s">
        <v>69</v>
      </c>
      <c r="B15" s="207">
        <v>105396</v>
      </c>
      <c r="C15" s="163">
        <v>452759</v>
      </c>
      <c r="D15" s="208">
        <v>58939</v>
      </c>
      <c r="E15" s="163">
        <v>253190</v>
      </c>
      <c r="F15" s="208">
        <v>1200</v>
      </c>
      <c r="G15" s="193">
        <v>69.3</v>
      </c>
      <c r="H15" s="209">
        <v>115850</v>
      </c>
      <c r="I15" s="194">
        <v>9.9</v>
      </c>
    </row>
    <row r="16" spans="1:9" s="10" customFormat="1" ht="12.75" customHeight="1">
      <c r="A16" s="95" t="s">
        <v>193</v>
      </c>
      <c r="B16" s="207">
        <v>135737</v>
      </c>
      <c r="C16" s="163">
        <v>422862</v>
      </c>
      <c r="D16" s="208">
        <v>38756</v>
      </c>
      <c r="E16" s="163">
        <v>120737</v>
      </c>
      <c r="F16" s="208">
        <v>26107</v>
      </c>
      <c r="G16" s="193">
        <v>55.4</v>
      </c>
      <c r="H16" s="209">
        <v>135938</v>
      </c>
      <c r="I16" s="194">
        <v>0.1</v>
      </c>
    </row>
    <row r="17" spans="1:9" s="10" customFormat="1" ht="12.75" customHeight="1">
      <c r="A17" s="95" t="s">
        <v>194</v>
      </c>
      <c r="B17" s="207">
        <v>75027</v>
      </c>
      <c r="C17" s="163">
        <v>371195</v>
      </c>
      <c r="D17" s="208">
        <v>27845</v>
      </c>
      <c r="E17" s="163">
        <v>137763</v>
      </c>
      <c r="F17" s="208">
        <v>15000</v>
      </c>
      <c r="G17" s="193">
        <v>63.1</v>
      </c>
      <c r="H17" s="209">
        <v>71044</v>
      </c>
      <c r="I17" s="194">
        <v>-5.3</v>
      </c>
    </row>
    <row r="18" spans="1:9" s="10" customFormat="1" ht="12.75" customHeight="1">
      <c r="A18" s="95"/>
      <c r="B18" s="207"/>
      <c r="C18" s="163"/>
      <c r="D18" s="208"/>
      <c r="E18" s="163"/>
      <c r="F18" s="208"/>
      <c r="G18" s="193"/>
      <c r="H18" s="209"/>
      <c r="I18" s="194"/>
    </row>
    <row r="19" spans="1:9" s="10" customFormat="1" ht="12.75" customHeight="1">
      <c r="A19" s="95" t="s">
        <v>195</v>
      </c>
      <c r="B19" s="207">
        <v>95175</v>
      </c>
      <c r="C19" s="163">
        <v>511958</v>
      </c>
      <c r="D19" s="208">
        <v>17536</v>
      </c>
      <c r="E19" s="163">
        <v>94328</v>
      </c>
      <c r="F19" s="208">
        <v>28800</v>
      </c>
      <c r="G19" s="193">
        <v>53.4</v>
      </c>
      <c r="H19" s="209">
        <v>89628</v>
      </c>
      <c r="I19" s="194">
        <v>-5.8</v>
      </c>
    </row>
    <row r="20" spans="1:9" s="10" customFormat="1" ht="12.75" customHeight="1">
      <c r="A20" s="95" t="s">
        <v>196</v>
      </c>
      <c r="B20" s="207">
        <v>108892</v>
      </c>
      <c r="C20" s="163">
        <v>430398</v>
      </c>
      <c r="D20" s="208">
        <v>20393</v>
      </c>
      <c r="E20" s="163">
        <v>80604</v>
      </c>
      <c r="F20" s="208">
        <v>36819</v>
      </c>
      <c r="G20" s="193">
        <v>56.8</v>
      </c>
      <c r="H20" s="209">
        <v>100780</v>
      </c>
      <c r="I20" s="194">
        <v>-7.4</v>
      </c>
    </row>
    <row r="21" spans="1:9" s="10" customFormat="1" ht="12.75" customHeight="1">
      <c r="A21" s="95" t="s">
        <v>197</v>
      </c>
      <c r="B21" s="207">
        <v>168265</v>
      </c>
      <c r="C21" s="163">
        <v>349801</v>
      </c>
      <c r="D21" s="208">
        <v>43008</v>
      </c>
      <c r="E21" s="163">
        <v>89408</v>
      </c>
      <c r="F21" s="208">
        <v>49288</v>
      </c>
      <c r="G21" s="193">
        <v>59.8</v>
      </c>
      <c r="H21" s="209">
        <v>163703</v>
      </c>
      <c r="I21" s="194">
        <v>-2.7</v>
      </c>
    </row>
    <row r="22" spans="1:9" s="10" customFormat="1" ht="12.75" customHeight="1">
      <c r="A22" s="95" t="s">
        <v>198</v>
      </c>
      <c r="B22" s="207">
        <v>135613</v>
      </c>
      <c r="C22" s="163">
        <v>369667</v>
      </c>
      <c r="D22" s="208">
        <v>39677</v>
      </c>
      <c r="E22" s="163">
        <v>108155</v>
      </c>
      <c r="F22" s="208">
        <v>36800</v>
      </c>
      <c r="G22" s="193">
        <v>62.1</v>
      </c>
      <c r="H22" s="209">
        <v>133154</v>
      </c>
      <c r="I22" s="194">
        <v>-1.8</v>
      </c>
    </row>
    <row r="23" spans="1:9" s="10" customFormat="1" ht="12.75" customHeight="1">
      <c r="A23" s="95" t="s">
        <v>199</v>
      </c>
      <c r="B23" s="207">
        <v>91616</v>
      </c>
      <c r="C23" s="163">
        <v>344330</v>
      </c>
      <c r="D23" s="208">
        <v>37608</v>
      </c>
      <c r="E23" s="163">
        <v>141346</v>
      </c>
      <c r="F23" s="208">
        <v>15269</v>
      </c>
      <c r="G23" s="193">
        <v>62.8</v>
      </c>
      <c r="H23" s="209">
        <v>83205</v>
      </c>
      <c r="I23" s="194">
        <v>-9.2</v>
      </c>
    </row>
    <row r="24" spans="1:9" s="10" customFormat="1" ht="12.75" customHeight="1">
      <c r="A24" s="95"/>
      <c r="B24" s="207"/>
      <c r="C24" s="163"/>
      <c r="D24" s="208"/>
      <c r="E24" s="163"/>
      <c r="F24" s="208"/>
      <c r="G24" s="193"/>
      <c r="H24" s="209"/>
      <c r="I24" s="194"/>
    </row>
    <row r="25" spans="1:9" s="10" customFormat="1" ht="12.75" customHeight="1">
      <c r="A25" s="95" t="s">
        <v>200</v>
      </c>
      <c r="B25" s="207">
        <v>230950</v>
      </c>
      <c r="C25" s="163">
        <v>330700</v>
      </c>
      <c r="D25" s="208">
        <v>64646</v>
      </c>
      <c r="E25" s="163">
        <v>92567</v>
      </c>
      <c r="F25" s="208">
        <v>61714</v>
      </c>
      <c r="G25" s="193">
        <v>59.9</v>
      </c>
      <c r="H25" s="209">
        <v>230715</v>
      </c>
      <c r="I25" s="194">
        <v>-0.1</v>
      </c>
    </row>
    <row r="26" spans="1:9" s="10" customFormat="1" ht="12.75" customHeight="1">
      <c r="A26" s="95" t="s">
        <v>201</v>
      </c>
      <c r="B26" s="207">
        <v>247935</v>
      </c>
      <c r="C26" s="163">
        <v>287348</v>
      </c>
      <c r="D26" s="208">
        <v>106928</v>
      </c>
      <c r="E26" s="163">
        <v>123926</v>
      </c>
      <c r="F26" s="208">
        <v>42800</v>
      </c>
      <c r="G26" s="193">
        <v>65.9</v>
      </c>
      <c r="H26" s="209">
        <v>242329</v>
      </c>
      <c r="I26" s="194">
        <v>-2.3</v>
      </c>
    </row>
    <row r="27" spans="1:9" s="10" customFormat="1" ht="12.75" customHeight="1">
      <c r="A27" s="95" t="s">
        <v>202</v>
      </c>
      <c r="B27" s="207">
        <v>80937</v>
      </c>
      <c r="C27" s="163">
        <v>380107</v>
      </c>
      <c r="D27" s="208">
        <v>39037</v>
      </c>
      <c r="E27" s="163">
        <v>183331</v>
      </c>
      <c r="F27" s="208">
        <v>3421</v>
      </c>
      <c r="G27" s="193">
        <v>62.7</v>
      </c>
      <c r="H27" s="209">
        <v>76410</v>
      </c>
      <c r="I27" s="194">
        <v>-5.6</v>
      </c>
    </row>
    <row r="28" spans="1:9" s="10" customFormat="1" ht="12.75" customHeight="1">
      <c r="A28" s="95" t="s">
        <v>203</v>
      </c>
      <c r="B28" s="207">
        <v>116316</v>
      </c>
      <c r="C28" s="163">
        <v>372446</v>
      </c>
      <c r="D28" s="208">
        <v>29481</v>
      </c>
      <c r="E28" s="163">
        <v>94399</v>
      </c>
      <c r="F28" s="208">
        <v>32000</v>
      </c>
      <c r="G28" s="193">
        <v>56.8</v>
      </c>
      <c r="H28" s="209">
        <v>116931</v>
      </c>
      <c r="I28" s="194">
        <v>0.5</v>
      </c>
    </row>
    <row r="29" spans="1:9" s="10" customFormat="1" ht="12.75" customHeight="1">
      <c r="A29" s="95" t="s">
        <v>204</v>
      </c>
      <c r="B29" s="207">
        <v>167485</v>
      </c>
      <c r="C29" s="163">
        <v>309439</v>
      </c>
      <c r="D29" s="208">
        <v>59575</v>
      </c>
      <c r="E29" s="163">
        <v>110069</v>
      </c>
      <c r="F29" s="208">
        <v>37124</v>
      </c>
      <c r="G29" s="193">
        <v>62.6</v>
      </c>
      <c r="H29" s="209">
        <v>156155</v>
      </c>
      <c r="I29" s="194">
        <v>-6.8</v>
      </c>
    </row>
    <row r="30" spans="1:9" s="10" customFormat="1" ht="12.75" customHeight="1">
      <c r="A30" s="95"/>
      <c r="B30" s="207"/>
      <c r="C30" s="163"/>
      <c r="D30" s="208"/>
      <c r="E30" s="163"/>
      <c r="F30" s="208"/>
      <c r="G30" s="193"/>
      <c r="H30" s="209"/>
      <c r="I30" s="194"/>
    </row>
    <row r="31" spans="1:9" s="10" customFormat="1" ht="12.75" customHeight="1">
      <c r="A31" s="95" t="s">
        <v>205</v>
      </c>
      <c r="B31" s="207">
        <v>107105</v>
      </c>
      <c r="C31" s="163">
        <v>397476</v>
      </c>
      <c r="D31" s="208">
        <v>28172</v>
      </c>
      <c r="E31" s="163">
        <v>104549</v>
      </c>
      <c r="F31" s="208">
        <v>28965</v>
      </c>
      <c r="G31" s="193">
        <v>58.6</v>
      </c>
      <c r="H31" s="209">
        <v>100827</v>
      </c>
      <c r="I31" s="194">
        <v>-5.9</v>
      </c>
    </row>
    <row r="32" spans="1:9" s="10" customFormat="1" ht="12.75" customHeight="1">
      <c r="A32" s="95" t="s">
        <v>83</v>
      </c>
      <c r="B32" s="207">
        <v>137047</v>
      </c>
      <c r="C32" s="163">
        <v>411051</v>
      </c>
      <c r="D32" s="208">
        <v>25262</v>
      </c>
      <c r="E32" s="163">
        <v>75769</v>
      </c>
      <c r="F32" s="208">
        <v>46400</v>
      </c>
      <c r="G32" s="193">
        <v>55.9</v>
      </c>
      <c r="H32" s="209">
        <v>134692</v>
      </c>
      <c r="I32" s="194">
        <v>-1.7</v>
      </c>
    </row>
    <row r="33" spans="1:9" s="10" customFormat="1" ht="12.75" customHeight="1">
      <c r="A33" s="95" t="s">
        <v>206</v>
      </c>
      <c r="B33" s="207">
        <v>90720</v>
      </c>
      <c r="C33" s="163">
        <v>438793</v>
      </c>
      <c r="D33" s="208">
        <v>14664</v>
      </c>
      <c r="E33" s="163">
        <v>70927</v>
      </c>
      <c r="F33" s="208">
        <v>33170</v>
      </c>
      <c r="G33" s="193">
        <v>56.1</v>
      </c>
      <c r="H33" s="209">
        <v>86430</v>
      </c>
      <c r="I33" s="194">
        <v>-4.7</v>
      </c>
    </row>
    <row r="34" spans="1:9" s="10" customFormat="1" ht="12.75" customHeight="1">
      <c r="A34" s="95" t="s">
        <v>207</v>
      </c>
      <c r="B34" s="207">
        <v>182950</v>
      </c>
      <c r="C34" s="163">
        <v>340266</v>
      </c>
      <c r="D34" s="208">
        <v>41252</v>
      </c>
      <c r="E34" s="163">
        <v>73724</v>
      </c>
      <c r="F34" s="208">
        <v>61141</v>
      </c>
      <c r="G34" s="193">
        <v>60.3</v>
      </c>
      <c r="H34" s="209">
        <v>180630</v>
      </c>
      <c r="I34" s="194">
        <v>-1.3</v>
      </c>
    </row>
    <row r="35" spans="1:9" s="10" customFormat="1" ht="12.75" customHeight="1">
      <c r="A35" s="95" t="s">
        <v>208</v>
      </c>
      <c r="B35" s="207">
        <v>234095</v>
      </c>
      <c r="C35" s="163">
        <v>329893</v>
      </c>
      <c r="D35" s="208">
        <v>60429</v>
      </c>
      <c r="E35" s="163">
        <v>85158</v>
      </c>
      <c r="F35" s="208">
        <v>77261</v>
      </c>
      <c r="G35" s="193">
        <v>63.1</v>
      </c>
      <c r="H35" s="209">
        <v>231851</v>
      </c>
      <c r="I35" s="194">
        <v>-1</v>
      </c>
    </row>
    <row r="36" spans="1:9" s="10" customFormat="1" ht="12.75" customHeight="1">
      <c r="A36" s="95"/>
      <c r="B36" s="207"/>
      <c r="C36" s="163"/>
      <c r="D36" s="208"/>
      <c r="E36" s="163"/>
      <c r="F36" s="208"/>
      <c r="G36" s="193"/>
      <c r="H36" s="209"/>
      <c r="I36" s="194"/>
    </row>
    <row r="37" spans="1:9" s="10" customFormat="1" ht="12.75" customHeight="1">
      <c r="A37" s="95" t="s">
        <v>209</v>
      </c>
      <c r="B37" s="207">
        <v>183477</v>
      </c>
      <c r="C37" s="163">
        <v>410820</v>
      </c>
      <c r="D37" s="208">
        <v>31114</v>
      </c>
      <c r="E37" s="163">
        <v>69667</v>
      </c>
      <c r="F37" s="208">
        <v>66340</v>
      </c>
      <c r="G37" s="193">
        <v>56.8</v>
      </c>
      <c r="H37" s="209">
        <v>171700</v>
      </c>
      <c r="I37" s="194">
        <v>-6.4</v>
      </c>
    </row>
    <row r="38" spans="1:9" s="10" customFormat="1" ht="12.75" customHeight="1">
      <c r="A38" s="95" t="s">
        <v>210</v>
      </c>
      <c r="B38" s="207">
        <v>232618</v>
      </c>
      <c r="C38" s="163">
        <v>344648</v>
      </c>
      <c r="D38" s="208">
        <v>46134</v>
      </c>
      <c r="E38" s="163">
        <v>68352</v>
      </c>
      <c r="F38" s="208">
        <v>79460</v>
      </c>
      <c r="G38" s="193">
        <v>57.5</v>
      </c>
      <c r="H38" s="209">
        <v>215622</v>
      </c>
      <c r="I38" s="194">
        <v>-7.3</v>
      </c>
    </row>
    <row r="39" spans="1:9" s="10" customFormat="1" ht="12.75" customHeight="1">
      <c r="A39" s="95"/>
      <c r="B39" s="210"/>
      <c r="C39" s="163"/>
      <c r="D39" s="208"/>
      <c r="E39" s="163"/>
      <c r="F39" s="208"/>
      <c r="G39" s="193"/>
      <c r="H39" s="209"/>
      <c r="I39" s="194"/>
    </row>
    <row r="40" spans="1:9" s="10" customFormat="1" ht="12" customHeight="1">
      <c r="A40" s="104" t="s">
        <v>211</v>
      </c>
      <c r="B40" s="211">
        <f>SUM(B11:B38)</f>
        <v>3312918</v>
      </c>
      <c r="C40" s="195">
        <v>369461</v>
      </c>
      <c r="D40" s="212">
        <f>SUM(D11:D38)</f>
        <v>908893</v>
      </c>
      <c r="E40" s="195">
        <v>101361</v>
      </c>
      <c r="F40" s="212">
        <f>SUM(F11:F38)</f>
        <v>887283</v>
      </c>
      <c r="G40" s="196">
        <v>59.6</v>
      </c>
      <c r="H40" s="213">
        <f>SUM(H11:H38)</f>
        <v>3223891</v>
      </c>
      <c r="I40" s="197">
        <v>-2.7</v>
      </c>
    </row>
    <row r="41" spans="1:9" s="19" customFormat="1" ht="12" customHeight="1">
      <c r="A41" s="19" t="s">
        <v>219</v>
      </c>
      <c r="I41" s="24"/>
    </row>
    <row r="42" spans="1:9" s="19" customFormat="1" ht="12" customHeight="1">
      <c r="A42" s="19" t="s">
        <v>6</v>
      </c>
      <c r="D42" s="80"/>
      <c r="I42" s="24" t="s">
        <v>234</v>
      </c>
    </row>
    <row r="43" spans="4:9" s="19" customFormat="1" ht="10.5">
      <c r="D43" s="80"/>
      <c r="I43" s="23"/>
    </row>
    <row r="44" s="10" customFormat="1" ht="11.25"/>
    <row r="45" s="10" customFormat="1" ht="11.25"/>
    <row r="46" s="10" customFormat="1" ht="11.25"/>
    <row r="47" s="10" customFormat="1" ht="11.25"/>
    <row r="48" s="10" customFormat="1" ht="11.25"/>
    <row r="49" s="10" customFormat="1" ht="11.25"/>
    <row r="50" s="10" customFormat="1" ht="11.25"/>
    <row r="51" s="10" customFormat="1" ht="11.25"/>
    <row r="52" s="10" customFormat="1" ht="11.25"/>
    <row r="53" s="10" customFormat="1" ht="11.25"/>
    <row r="54" s="10" customFormat="1" ht="11.25"/>
    <row r="55" s="10" customFormat="1" ht="11.25"/>
    <row r="56" s="10" customFormat="1" ht="11.25"/>
    <row r="57" s="10" customFormat="1" ht="11.25"/>
    <row r="58" s="10" customFormat="1" ht="11.25"/>
    <row r="59" s="10" customFormat="1" ht="11.25"/>
    <row r="60" s="10" customFormat="1" ht="11.25"/>
    <row r="61" s="10" customFormat="1" ht="11.25"/>
    <row r="62" s="10" customFormat="1" ht="11.25"/>
    <row r="63" s="10" customFormat="1" ht="11.25"/>
    <row r="64" s="10" customFormat="1" ht="11.25"/>
    <row r="65" s="10" customFormat="1" ht="11.25"/>
    <row r="66" s="10" customFormat="1" ht="11.25"/>
    <row r="67" s="10" customFormat="1" ht="11.25"/>
    <row r="68" s="10" customFormat="1" ht="11.25"/>
    <row r="69" s="10" customFormat="1" ht="11.25"/>
    <row r="70" s="10" customFormat="1" ht="11.25"/>
    <row r="71" s="10" customFormat="1" ht="11.25"/>
    <row r="72" s="10" customFormat="1" ht="11.25"/>
    <row r="73" s="10" customFormat="1" ht="11.25"/>
    <row r="74" s="10" customFormat="1" ht="11.25"/>
    <row r="75" s="10" customFormat="1" ht="11.25"/>
    <row r="76" s="10" customFormat="1" ht="11.25"/>
    <row r="77" s="10" customFormat="1" ht="11.25"/>
    <row r="78" s="10" customFormat="1" ht="11.25"/>
    <row r="79" s="10" customFormat="1" ht="11.25"/>
    <row r="80" s="10" customFormat="1" ht="11.25"/>
    <row r="81" s="10" customFormat="1" ht="11.25"/>
    <row r="82" s="10" customFormat="1" ht="11.25"/>
    <row r="83" s="10" customFormat="1" ht="11.25"/>
    <row r="84" s="10" customFormat="1" ht="11.25"/>
    <row r="85" s="10" customFormat="1" ht="11.25"/>
    <row r="86" s="10" customFormat="1" ht="11.25"/>
    <row r="87" s="10" customFormat="1" ht="11.25"/>
    <row r="88" s="10" customFormat="1" ht="11.25"/>
    <row r="89" s="10" customFormat="1" ht="11.25"/>
    <row r="90" s="10" customFormat="1" ht="11.25"/>
    <row r="91" s="10" customFormat="1" ht="11.25"/>
    <row r="92" s="10" customFormat="1" ht="11.25"/>
    <row r="93" s="10" customFormat="1" ht="11.25"/>
    <row r="94" s="10" customFormat="1" ht="11.25"/>
    <row r="95" s="10" customFormat="1" ht="11.25"/>
    <row r="96" s="10" customFormat="1" ht="11.25"/>
    <row r="97" s="10" customFormat="1" ht="11.25"/>
    <row r="98" s="10" customFormat="1" ht="11.25"/>
    <row r="99" s="10" customFormat="1" ht="11.25"/>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0.xml><?xml version="1.0" encoding="utf-8"?>
<worksheet xmlns="http://schemas.openxmlformats.org/spreadsheetml/2006/main" xmlns:r="http://schemas.openxmlformats.org/officeDocument/2006/relationships">
  <dimension ref="A1:M11"/>
  <sheetViews>
    <sheetView zoomScaleSheetLayoutView="100" zoomScalePageLayoutView="0" workbookViewId="0" topLeftCell="A1">
      <selection activeCell="A2" sqref="A2"/>
    </sheetView>
  </sheetViews>
  <sheetFormatPr defaultColWidth="8.796875" defaultRowHeight="13.5" customHeight="1"/>
  <cols>
    <col min="1" max="1" width="6" style="203" customWidth="1"/>
    <col min="2" max="6" width="7.5" style="203" customWidth="1"/>
    <col min="7" max="8" width="8.8984375" style="203" customWidth="1"/>
    <col min="9" max="11" width="7.5" style="203" customWidth="1"/>
    <col min="12" max="12" width="8.3984375" style="203" customWidth="1"/>
    <col min="13" max="16384" width="9" style="203" customWidth="1"/>
  </cols>
  <sheetData>
    <row r="1" ht="15" customHeight="1">
      <c r="A1" s="30" t="s">
        <v>686</v>
      </c>
    </row>
    <row r="2" ht="4.5" customHeight="1">
      <c r="A2" s="30"/>
    </row>
    <row r="3" s="304" customFormat="1" ht="15" customHeight="1" thickBot="1">
      <c r="A3" s="1" t="s">
        <v>96</v>
      </c>
    </row>
    <row r="4" spans="1:12" s="304" customFormat="1" ht="15.75" customHeight="1" thickTop="1">
      <c r="A4" s="261" t="s">
        <v>0</v>
      </c>
      <c r="B4" s="243"/>
      <c r="C4" s="314"/>
      <c r="D4" s="315"/>
      <c r="E4" s="315"/>
      <c r="F4" s="315"/>
      <c r="G4" s="315"/>
      <c r="H4" s="315"/>
      <c r="I4" s="315"/>
      <c r="J4" s="243"/>
      <c r="K4" s="633" t="s">
        <v>302</v>
      </c>
      <c r="L4" s="264"/>
    </row>
    <row r="5" spans="1:12" s="304" customFormat="1" ht="15.75" customHeight="1">
      <c r="A5" s="17"/>
      <c r="B5" s="7" t="s">
        <v>11</v>
      </c>
      <c r="C5" s="299" t="s">
        <v>322</v>
      </c>
      <c r="D5" s="563" t="s">
        <v>691</v>
      </c>
      <c r="E5" s="563" t="s">
        <v>692</v>
      </c>
      <c r="F5" s="658" t="s">
        <v>313</v>
      </c>
      <c r="G5" s="563" t="s">
        <v>323</v>
      </c>
      <c r="H5" s="563" t="s">
        <v>324</v>
      </c>
      <c r="I5" s="562" t="s">
        <v>284</v>
      </c>
      <c r="J5" s="7" t="s">
        <v>246</v>
      </c>
      <c r="K5" s="641"/>
      <c r="L5" s="9" t="s">
        <v>269</v>
      </c>
    </row>
    <row r="6" spans="1:12" s="304" customFormat="1" ht="15.75" customHeight="1">
      <c r="A6" s="266" t="s">
        <v>3</v>
      </c>
      <c r="B6" s="246"/>
      <c r="C6" s="246"/>
      <c r="D6" s="267" t="s">
        <v>325</v>
      </c>
      <c r="E6" s="267" t="s">
        <v>326</v>
      </c>
      <c r="F6" s="650"/>
      <c r="G6" s="267" t="s">
        <v>327</v>
      </c>
      <c r="H6" s="267" t="s">
        <v>328</v>
      </c>
      <c r="I6" s="564" t="s">
        <v>32</v>
      </c>
      <c r="J6" s="12"/>
      <c r="K6" s="642"/>
      <c r="L6" s="127"/>
    </row>
    <row r="7" spans="1:12" s="304" customFormat="1" ht="19.5" customHeight="1">
      <c r="A7" s="299">
        <v>22</v>
      </c>
      <c r="B7" s="269">
        <v>1</v>
      </c>
      <c r="C7" s="269">
        <v>17</v>
      </c>
      <c r="D7" s="269">
        <v>17</v>
      </c>
      <c r="E7" s="163" t="s">
        <v>7</v>
      </c>
      <c r="F7" s="269">
        <v>0</v>
      </c>
      <c r="G7" s="163" t="s">
        <v>7</v>
      </c>
      <c r="H7" s="163" t="s">
        <v>7</v>
      </c>
      <c r="I7" s="269">
        <v>0</v>
      </c>
      <c r="J7" s="269">
        <v>21</v>
      </c>
      <c r="K7" s="272">
        <v>8</v>
      </c>
      <c r="L7" s="273">
        <f>IF(ISBLANK(B7),"",B7+C7+J7+K7)</f>
        <v>47</v>
      </c>
    </row>
    <row r="8" spans="1:13" s="304" customFormat="1" ht="19.5" customHeight="1">
      <c r="A8" s="9">
        <v>23</v>
      </c>
      <c r="B8" s="163" t="s">
        <v>7</v>
      </c>
      <c r="C8" s="163" t="s">
        <v>7</v>
      </c>
      <c r="D8" s="163" t="s">
        <v>7</v>
      </c>
      <c r="E8" s="163" t="s">
        <v>7</v>
      </c>
      <c r="F8" s="163" t="s">
        <v>7</v>
      </c>
      <c r="G8" s="163" t="s">
        <v>7</v>
      </c>
      <c r="H8" s="163" t="s">
        <v>7</v>
      </c>
      <c r="I8" s="163" t="s">
        <v>7</v>
      </c>
      <c r="J8" s="163" t="s">
        <v>7</v>
      </c>
      <c r="K8" s="250" t="s">
        <v>7</v>
      </c>
      <c r="L8" s="283" t="s">
        <v>7</v>
      </c>
      <c r="M8" s="316"/>
    </row>
    <row r="9" spans="1:13" s="304" customFormat="1" ht="19.5" customHeight="1">
      <c r="A9" s="29">
        <v>24</v>
      </c>
      <c r="B9" s="252" t="s">
        <v>7</v>
      </c>
      <c r="C9" s="252" t="s">
        <v>7</v>
      </c>
      <c r="D9" s="252" t="s">
        <v>7</v>
      </c>
      <c r="E9" s="252" t="s">
        <v>7</v>
      </c>
      <c r="F9" s="252" t="s">
        <v>7</v>
      </c>
      <c r="G9" s="252" t="s">
        <v>7</v>
      </c>
      <c r="H9" s="252" t="s">
        <v>7</v>
      </c>
      <c r="I9" s="252" t="s">
        <v>7</v>
      </c>
      <c r="J9" s="252" t="s">
        <v>7</v>
      </c>
      <c r="K9" s="253" t="s">
        <v>7</v>
      </c>
      <c r="L9" s="285" t="s">
        <v>7</v>
      </c>
      <c r="M9" s="316"/>
    </row>
    <row r="10" spans="1:12" s="17" customFormat="1" ht="12" customHeight="1">
      <c r="A10" s="17" t="s">
        <v>248</v>
      </c>
      <c r="L10" s="22" t="s">
        <v>5</v>
      </c>
    </row>
    <row r="11" spans="1:13" s="17" customFormat="1" ht="12" customHeight="1">
      <c r="A11" s="20" t="s">
        <v>6</v>
      </c>
      <c r="B11" s="20"/>
      <c r="K11" s="21"/>
      <c r="L11" s="22" t="s">
        <v>321</v>
      </c>
      <c r="M11" s="21"/>
    </row>
    <row r="12" s="19" customFormat="1" ht="13.5" customHeight="1"/>
    <row r="13" s="19" customFormat="1" ht="13.5" customHeight="1"/>
  </sheetData>
  <sheetProtection/>
  <mergeCells count="2">
    <mergeCell ref="F5:F6"/>
    <mergeCell ref="K4:K6"/>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1.xml><?xml version="1.0" encoding="utf-8"?>
<worksheet xmlns="http://schemas.openxmlformats.org/spreadsheetml/2006/main" xmlns:r="http://schemas.openxmlformats.org/officeDocument/2006/relationships">
  <dimension ref="A1:E134"/>
  <sheetViews>
    <sheetView zoomScaleSheetLayoutView="75" zoomScalePageLayoutView="0" workbookViewId="0" topLeftCell="A1">
      <selection activeCell="A2" sqref="A2"/>
    </sheetView>
  </sheetViews>
  <sheetFormatPr defaultColWidth="8.796875" defaultRowHeight="12.75" customHeight="1"/>
  <cols>
    <col min="1" max="1" width="3.69921875" style="10" customWidth="1"/>
    <col min="2" max="2" width="18.8984375" style="10" bestFit="1" customWidth="1"/>
    <col min="3" max="4" width="22.59765625" style="2" customWidth="1"/>
    <col min="5" max="5" width="19" style="2" customWidth="1"/>
    <col min="6" max="6" width="4.09765625" style="2" customWidth="1"/>
    <col min="7" max="16384" width="9" style="2" customWidth="1"/>
  </cols>
  <sheetData>
    <row r="1" spans="1:2" s="318" customFormat="1" ht="15" customHeight="1">
      <c r="A1" s="317" t="s">
        <v>430</v>
      </c>
      <c r="B1" s="10"/>
    </row>
    <row r="2" spans="1:2" s="318" customFormat="1" ht="4.5" customHeight="1">
      <c r="A2" s="319"/>
      <c r="B2" s="10"/>
    </row>
    <row r="3" spans="1:5" s="5" customFormat="1" ht="15" customHeight="1" thickBot="1">
      <c r="A3" s="320" t="s">
        <v>329</v>
      </c>
      <c r="B3" s="10"/>
      <c r="E3" s="93"/>
    </row>
    <row r="4" spans="1:5" s="323" customFormat="1" ht="15" customHeight="1" thickTop="1">
      <c r="A4" s="321"/>
      <c r="B4" s="322" t="s">
        <v>431</v>
      </c>
      <c r="C4" s="263" t="s">
        <v>330</v>
      </c>
      <c r="D4" s="263" t="s">
        <v>331</v>
      </c>
      <c r="E4" s="263" t="s">
        <v>332</v>
      </c>
    </row>
    <row r="5" spans="1:5" s="328" customFormat="1" ht="15" customHeight="1">
      <c r="A5" s="324" t="s">
        <v>333</v>
      </c>
      <c r="B5" s="325"/>
      <c r="C5" s="326" t="s">
        <v>334</v>
      </c>
      <c r="D5" s="326" t="s">
        <v>334</v>
      </c>
      <c r="E5" s="327" t="s">
        <v>432</v>
      </c>
    </row>
    <row r="6" spans="1:5" s="331" customFormat="1" ht="12.75" customHeight="1">
      <c r="A6" s="661">
        <v>22</v>
      </c>
      <c r="B6" s="662"/>
      <c r="C6" s="329">
        <v>250125344000</v>
      </c>
      <c r="D6" s="329">
        <v>245951396940</v>
      </c>
      <c r="E6" s="330">
        <v>98.33</v>
      </c>
    </row>
    <row r="7" spans="1:5" s="331" customFormat="1" ht="12.75" customHeight="1">
      <c r="A7" s="661">
        <v>23</v>
      </c>
      <c r="B7" s="665"/>
      <c r="C7" s="329">
        <v>250456121000</v>
      </c>
      <c r="D7" s="329">
        <v>247976614209</v>
      </c>
      <c r="E7" s="330">
        <v>99.01</v>
      </c>
    </row>
    <row r="8" spans="1:5" s="331" customFormat="1" ht="12.75" customHeight="1">
      <c r="A8" s="663">
        <v>24</v>
      </c>
      <c r="B8" s="664"/>
      <c r="C8" s="333">
        <v>251105331000</v>
      </c>
      <c r="D8" s="333">
        <v>248871272080</v>
      </c>
      <c r="E8" s="334">
        <v>99.11</v>
      </c>
    </row>
    <row r="9" spans="1:5" s="331" customFormat="1" ht="12.75" customHeight="1">
      <c r="A9" s="93" t="s">
        <v>335</v>
      </c>
      <c r="B9" s="335"/>
      <c r="C9" s="336"/>
      <c r="D9" s="336"/>
      <c r="E9" s="334"/>
    </row>
    <row r="10" spans="1:5" s="338" customFormat="1" ht="12.75" customHeight="1">
      <c r="A10" s="659" t="s">
        <v>336</v>
      </c>
      <c r="B10" s="660"/>
      <c r="C10" s="337">
        <v>42677355000</v>
      </c>
      <c r="D10" s="337">
        <v>43036824630</v>
      </c>
      <c r="E10" s="330">
        <f aca="true" t="shared" si="0" ref="E10:E41">IF(ISNUMBER(C10),SUM(D10/C10*100),"")</f>
        <v>100.84229594359819</v>
      </c>
    </row>
    <row r="11" spans="1:5" s="338" customFormat="1" ht="12.75" customHeight="1">
      <c r="A11" s="126" t="s">
        <v>337</v>
      </c>
      <c r="B11" s="117" t="s">
        <v>338</v>
      </c>
      <c r="C11" s="339">
        <v>37559695000</v>
      </c>
      <c r="D11" s="339">
        <v>37853383132</v>
      </c>
      <c r="E11" s="330">
        <f t="shared" si="0"/>
        <v>100.78192363383143</v>
      </c>
    </row>
    <row r="12" spans="1:5" s="338" customFormat="1" ht="12.75" customHeight="1">
      <c r="A12" s="126" t="s">
        <v>337</v>
      </c>
      <c r="B12" s="117" t="s">
        <v>339</v>
      </c>
      <c r="C12" s="339">
        <v>320776000</v>
      </c>
      <c r="D12" s="339">
        <v>324552755</v>
      </c>
      <c r="E12" s="330">
        <f t="shared" si="0"/>
        <v>101.17738078908647</v>
      </c>
    </row>
    <row r="13" spans="1:5" s="338" customFormat="1" ht="12.75" customHeight="1">
      <c r="A13" s="126" t="s">
        <v>337</v>
      </c>
      <c r="B13" s="117" t="s">
        <v>340</v>
      </c>
      <c r="C13" s="339">
        <v>4796884000</v>
      </c>
      <c r="D13" s="339">
        <v>4858888743</v>
      </c>
      <c r="E13" s="330">
        <f t="shared" si="0"/>
        <v>101.2926045949829</v>
      </c>
    </row>
    <row r="14" spans="1:5" s="338" customFormat="1" ht="12.75" customHeight="1">
      <c r="A14" s="659" t="s">
        <v>341</v>
      </c>
      <c r="B14" s="660" t="s">
        <v>337</v>
      </c>
      <c r="C14" s="337">
        <v>1085001000</v>
      </c>
      <c r="D14" s="337">
        <v>1080005497</v>
      </c>
      <c r="E14" s="330">
        <f t="shared" si="0"/>
        <v>99.53958540130378</v>
      </c>
    </row>
    <row r="15" spans="1:5" s="338" customFormat="1" ht="12.75" customHeight="1">
      <c r="A15" s="126" t="s">
        <v>337</v>
      </c>
      <c r="B15" s="117" t="s">
        <v>342</v>
      </c>
      <c r="C15" s="339">
        <v>332000000</v>
      </c>
      <c r="D15" s="339">
        <v>321199000</v>
      </c>
      <c r="E15" s="330">
        <f t="shared" si="0"/>
        <v>96.74668674698795</v>
      </c>
    </row>
    <row r="16" spans="1:5" s="338" customFormat="1" ht="12.75" customHeight="1">
      <c r="A16" s="126" t="s">
        <v>337</v>
      </c>
      <c r="B16" s="117" t="s">
        <v>343</v>
      </c>
      <c r="C16" s="339">
        <v>753000000</v>
      </c>
      <c r="D16" s="339">
        <v>758805000</v>
      </c>
      <c r="E16" s="330">
        <f t="shared" si="0"/>
        <v>100.77091633466135</v>
      </c>
    </row>
    <row r="17" spans="1:5" s="338" customFormat="1" ht="12.75" customHeight="1">
      <c r="A17" s="126" t="s">
        <v>337</v>
      </c>
      <c r="B17" s="117" t="s">
        <v>344</v>
      </c>
      <c r="C17" s="339">
        <v>1000</v>
      </c>
      <c r="D17" s="339">
        <v>1497</v>
      </c>
      <c r="E17" s="330">
        <f t="shared" si="0"/>
        <v>149.70000000000002</v>
      </c>
    </row>
    <row r="18" spans="1:5" s="338" customFormat="1" ht="12.75" customHeight="1">
      <c r="A18" s="659" t="s">
        <v>345</v>
      </c>
      <c r="B18" s="660" t="s">
        <v>337</v>
      </c>
      <c r="C18" s="337">
        <v>483000000</v>
      </c>
      <c r="D18" s="337">
        <v>522029000</v>
      </c>
      <c r="E18" s="330">
        <f t="shared" si="0"/>
        <v>108.08053830227745</v>
      </c>
    </row>
    <row r="19" spans="1:5" s="338" customFormat="1" ht="12.75" customHeight="1">
      <c r="A19" s="126" t="s">
        <v>337</v>
      </c>
      <c r="B19" s="117" t="s">
        <v>150</v>
      </c>
      <c r="C19" s="339">
        <v>483000000</v>
      </c>
      <c r="D19" s="339">
        <v>522029000</v>
      </c>
      <c r="E19" s="330">
        <f t="shared" si="0"/>
        <v>108.08053830227745</v>
      </c>
    </row>
    <row r="20" spans="1:5" s="338" customFormat="1" ht="12.75" customHeight="1">
      <c r="A20" s="659" t="s">
        <v>346</v>
      </c>
      <c r="B20" s="660" t="s">
        <v>337</v>
      </c>
      <c r="C20" s="337">
        <v>182000000</v>
      </c>
      <c r="D20" s="337">
        <v>264033000</v>
      </c>
      <c r="E20" s="330">
        <f t="shared" si="0"/>
        <v>145.0730769230769</v>
      </c>
    </row>
    <row r="21" spans="1:5" s="338" customFormat="1" ht="12.75" customHeight="1">
      <c r="A21" s="126" t="s">
        <v>337</v>
      </c>
      <c r="B21" s="117" t="s">
        <v>151</v>
      </c>
      <c r="C21" s="339">
        <v>182000000</v>
      </c>
      <c r="D21" s="339">
        <v>264033000</v>
      </c>
      <c r="E21" s="330">
        <f t="shared" si="0"/>
        <v>145.0730769230769</v>
      </c>
    </row>
    <row r="22" spans="1:5" s="338" customFormat="1" ht="12.75" customHeight="1">
      <c r="A22" s="659" t="s">
        <v>153</v>
      </c>
      <c r="B22" s="660" t="s">
        <v>337</v>
      </c>
      <c r="C22" s="337">
        <v>48000000</v>
      </c>
      <c r="D22" s="337">
        <v>67879000</v>
      </c>
      <c r="E22" s="330">
        <f t="shared" si="0"/>
        <v>141.41458333333335</v>
      </c>
    </row>
    <row r="23" spans="1:5" s="338" customFormat="1" ht="12.75" customHeight="1">
      <c r="A23" s="126" t="s">
        <v>337</v>
      </c>
      <c r="B23" s="117" t="s">
        <v>153</v>
      </c>
      <c r="C23" s="339">
        <v>48000000</v>
      </c>
      <c r="D23" s="339">
        <v>67879000</v>
      </c>
      <c r="E23" s="330">
        <f t="shared" si="0"/>
        <v>141.41458333333335</v>
      </c>
    </row>
    <row r="24" spans="1:5" s="338" customFormat="1" ht="12.75" customHeight="1">
      <c r="A24" s="659" t="s">
        <v>347</v>
      </c>
      <c r="B24" s="660" t="s">
        <v>337</v>
      </c>
      <c r="C24" s="337">
        <v>6650000000</v>
      </c>
      <c r="D24" s="337">
        <v>6800561000</v>
      </c>
      <c r="E24" s="330">
        <f t="shared" si="0"/>
        <v>102.26407518796992</v>
      </c>
    </row>
    <row r="25" spans="1:5" s="338" customFormat="1" ht="12.75" customHeight="1">
      <c r="A25" s="126" t="s">
        <v>337</v>
      </c>
      <c r="B25" s="117" t="s">
        <v>155</v>
      </c>
      <c r="C25" s="337">
        <v>6650000000</v>
      </c>
      <c r="D25" s="337">
        <v>6800561000</v>
      </c>
      <c r="E25" s="330">
        <f t="shared" si="0"/>
        <v>102.26407518796992</v>
      </c>
    </row>
    <row r="26" spans="1:5" s="338" customFormat="1" ht="12.75" customHeight="1">
      <c r="A26" s="659" t="s">
        <v>156</v>
      </c>
      <c r="B26" s="660" t="s">
        <v>337</v>
      </c>
      <c r="C26" s="337">
        <v>2700000</v>
      </c>
      <c r="D26" s="337">
        <v>3039139</v>
      </c>
      <c r="E26" s="330">
        <f t="shared" si="0"/>
        <v>112.5607037037037</v>
      </c>
    </row>
    <row r="27" spans="1:5" s="338" customFormat="1" ht="12.75" customHeight="1">
      <c r="A27" s="126" t="s">
        <v>337</v>
      </c>
      <c r="B27" s="117" t="s">
        <v>156</v>
      </c>
      <c r="C27" s="339">
        <v>2700000</v>
      </c>
      <c r="D27" s="339">
        <v>3039139</v>
      </c>
      <c r="E27" s="330">
        <f t="shared" si="0"/>
        <v>112.5607037037037</v>
      </c>
    </row>
    <row r="28" spans="1:5" s="338" customFormat="1" ht="12.75" customHeight="1">
      <c r="A28" s="659" t="s">
        <v>348</v>
      </c>
      <c r="B28" s="660" t="s">
        <v>337</v>
      </c>
      <c r="C28" s="337">
        <v>638000000</v>
      </c>
      <c r="D28" s="337">
        <v>653731000</v>
      </c>
      <c r="E28" s="330">
        <f t="shared" si="0"/>
        <v>102.46567398119122</v>
      </c>
    </row>
    <row r="29" spans="1:5" s="338" customFormat="1" ht="12.75" customHeight="1">
      <c r="A29" s="126" t="s">
        <v>337</v>
      </c>
      <c r="B29" s="117" t="s">
        <v>157</v>
      </c>
      <c r="C29" s="339">
        <v>638000000</v>
      </c>
      <c r="D29" s="339">
        <v>653731000</v>
      </c>
      <c r="E29" s="330">
        <f t="shared" si="0"/>
        <v>102.46567398119122</v>
      </c>
    </row>
    <row r="30" spans="1:5" s="338" customFormat="1" ht="12.75" customHeight="1">
      <c r="A30" s="659" t="s">
        <v>349</v>
      </c>
      <c r="B30" s="660" t="s">
        <v>337</v>
      </c>
      <c r="C30" s="337">
        <v>589892000</v>
      </c>
      <c r="D30" s="337">
        <v>589892000</v>
      </c>
      <c r="E30" s="330">
        <f t="shared" si="0"/>
        <v>100</v>
      </c>
    </row>
    <row r="31" spans="1:5" s="338" customFormat="1" ht="12.75" customHeight="1">
      <c r="A31" s="126" t="s">
        <v>337</v>
      </c>
      <c r="B31" s="117" t="s">
        <v>158</v>
      </c>
      <c r="C31" s="339">
        <v>589892000</v>
      </c>
      <c r="D31" s="339">
        <v>589892000</v>
      </c>
      <c r="E31" s="330">
        <f t="shared" si="0"/>
        <v>100</v>
      </c>
    </row>
    <row r="32" spans="1:5" s="338" customFormat="1" ht="12.75" customHeight="1">
      <c r="A32" s="659" t="s">
        <v>159</v>
      </c>
      <c r="B32" s="660" t="s">
        <v>337</v>
      </c>
      <c r="C32" s="337">
        <v>87000000</v>
      </c>
      <c r="D32" s="337">
        <v>94426000</v>
      </c>
      <c r="E32" s="330">
        <f t="shared" si="0"/>
        <v>108.53563218390805</v>
      </c>
    </row>
    <row r="33" spans="1:5" s="338" customFormat="1" ht="12.75" customHeight="1">
      <c r="A33" s="126" t="s">
        <v>337</v>
      </c>
      <c r="B33" s="117" t="s">
        <v>159</v>
      </c>
      <c r="C33" s="339">
        <v>87000000</v>
      </c>
      <c r="D33" s="339">
        <v>94426000</v>
      </c>
      <c r="E33" s="330">
        <f t="shared" si="0"/>
        <v>108.53563218390805</v>
      </c>
    </row>
    <row r="34" spans="1:5" s="338" customFormat="1" ht="12.75" customHeight="1">
      <c r="A34" s="659" t="s">
        <v>350</v>
      </c>
      <c r="B34" s="660" t="s">
        <v>337</v>
      </c>
      <c r="C34" s="337">
        <v>89200000000</v>
      </c>
      <c r="D34" s="337">
        <v>89674039000</v>
      </c>
      <c r="E34" s="330">
        <f t="shared" si="0"/>
        <v>100.53143385650225</v>
      </c>
    </row>
    <row r="35" spans="1:5" s="338" customFormat="1" ht="12.75" customHeight="1">
      <c r="A35" s="126" t="s">
        <v>337</v>
      </c>
      <c r="B35" s="117" t="s">
        <v>351</v>
      </c>
      <c r="C35" s="339">
        <v>89200000000</v>
      </c>
      <c r="D35" s="339">
        <v>89674039000</v>
      </c>
      <c r="E35" s="330">
        <f t="shared" si="0"/>
        <v>100.53143385650225</v>
      </c>
    </row>
    <row r="36" spans="1:5" s="338" customFormat="1" ht="12.75" customHeight="1">
      <c r="A36" s="659" t="s">
        <v>352</v>
      </c>
      <c r="B36" s="660" t="s">
        <v>337</v>
      </c>
      <c r="C36" s="337">
        <v>3355115000</v>
      </c>
      <c r="D36" s="337">
        <v>3358058094</v>
      </c>
      <c r="E36" s="330">
        <f t="shared" si="0"/>
        <v>100.08771961616816</v>
      </c>
    </row>
    <row r="37" spans="1:5" s="338" customFormat="1" ht="12.75" customHeight="1">
      <c r="A37" s="126" t="s">
        <v>337</v>
      </c>
      <c r="B37" s="117" t="s">
        <v>353</v>
      </c>
      <c r="C37" s="339">
        <v>3355115000</v>
      </c>
      <c r="D37" s="339">
        <v>3358058094</v>
      </c>
      <c r="E37" s="330">
        <f t="shared" si="0"/>
        <v>100.08771961616816</v>
      </c>
    </row>
    <row r="38" spans="1:5" s="338" customFormat="1" ht="12.75" customHeight="1">
      <c r="A38" s="659" t="s">
        <v>354</v>
      </c>
      <c r="B38" s="660" t="s">
        <v>337</v>
      </c>
      <c r="C38" s="337">
        <v>4042142000</v>
      </c>
      <c r="D38" s="337">
        <v>4050437471</v>
      </c>
      <c r="E38" s="330">
        <f t="shared" si="0"/>
        <v>100.20522463090114</v>
      </c>
    </row>
    <row r="39" spans="1:5" s="338" customFormat="1" ht="12.75" customHeight="1">
      <c r="A39" s="126" t="s">
        <v>337</v>
      </c>
      <c r="B39" s="117" t="s">
        <v>355</v>
      </c>
      <c r="C39" s="339">
        <v>3187314000</v>
      </c>
      <c r="D39" s="339">
        <v>3215712432</v>
      </c>
      <c r="E39" s="330">
        <f t="shared" si="0"/>
        <v>100.89098319148977</v>
      </c>
    </row>
    <row r="40" spans="1:5" s="338" customFormat="1" ht="12.75" customHeight="1">
      <c r="A40" s="126" t="s">
        <v>337</v>
      </c>
      <c r="B40" s="117" t="s">
        <v>356</v>
      </c>
      <c r="C40" s="339">
        <v>854828000</v>
      </c>
      <c r="D40" s="339">
        <v>834725039</v>
      </c>
      <c r="E40" s="330">
        <f t="shared" si="0"/>
        <v>97.648303401386</v>
      </c>
    </row>
    <row r="41" spans="1:5" s="338" customFormat="1" ht="12.75" customHeight="1">
      <c r="A41" s="659" t="s">
        <v>357</v>
      </c>
      <c r="B41" s="660" t="s">
        <v>337</v>
      </c>
      <c r="C41" s="337">
        <v>54342154000</v>
      </c>
      <c r="D41" s="337">
        <v>53513486607</v>
      </c>
      <c r="E41" s="330">
        <f t="shared" si="0"/>
        <v>98.4750928478102</v>
      </c>
    </row>
    <row r="42" spans="1:5" s="338" customFormat="1" ht="12.75" customHeight="1">
      <c r="A42" s="126" t="s">
        <v>337</v>
      </c>
      <c r="B42" s="117" t="s">
        <v>358</v>
      </c>
      <c r="C42" s="337">
        <v>51241845000</v>
      </c>
      <c r="D42" s="337">
        <v>51043847051</v>
      </c>
      <c r="E42" s="330">
        <f aca="true" t="shared" si="1" ref="E42:E64">IF(ISNUMBER(C42),SUM(D42/C42*100),"")</f>
        <v>99.61360105398235</v>
      </c>
    </row>
    <row r="43" spans="1:5" s="338" customFormat="1" ht="12.75" customHeight="1">
      <c r="A43" s="126" t="s">
        <v>337</v>
      </c>
      <c r="B43" s="117" t="s">
        <v>359</v>
      </c>
      <c r="C43" s="337">
        <v>3065100000</v>
      </c>
      <c r="D43" s="337">
        <v>2434394984</v>
      </c>
      <c r="E43" s="330">
        <f t="shared" si="1"/>
        <v>79.42301993409676</v>
      </c>
    </row>
    <row r="44" spans="1:5" s="338" customFormat="1" ht="12.75" customHeight="1">
      <c r="A44" s="126" t="s">
        <v>337</v>
      </c>
      <c r="B44" s="117" t="s">
        <v>360</v>
      </c>
      <c r="C44" s="337">
        <v>35209000</v>
      </c>
      <c r="D44" s="337">
        <v>35244572</v>
      </c>
      <c r="E44" s="330">
        <f t="shared" si="1"/>
        <v>100.10103098639553</v>
      </c>
    </row>
    <row r="45" spans="1:5" s="338" customFormat="1" ht="12.75" customHeight="1">
      <c r="A45" s="659" t="s">
        <v>361</v>
      </c>
      <c r="B45" s="660" t="s">
        <v>337</v>
      </c>
      <c r="C45" s="337">
        <v>14576444000</v>
      </c>
      <c r="D45" s="337">
        <v>15134055679</v>
      </c>
      <c r="E45" s="330">
        <f t="shared" si="1"/>
        <v>103.82543011862153</v>
      </c>
    </row>
    <row r="46" spans="1:5" s="338" customFormat="1" ht="12.75" customHeight="1">
      <c r="A46" s="126" t="s">
        <v>337</v>
      </c>
      <c r="B46" s="117" t="s">
        <v>362</v>
      </c>
      <c r="C46" s="337">
        <v>8188775000</v>
      </c>
      <c r="D46" s="337">
        <v>8121890688</v>
      </c>
      <c r="E46" s="330">
        <f t="shared" si="1"/>
        <v>99.18321956580807</v>
      </c>
    </row>
    <row r="47" spans="1:5" s="338" customFormat="1" ht="12.75" customHeight="1">
      <c r="A47" s="126" t="s">
        <v>337</v>
      </c>
      <c r="B47" s="117" t="s">
        <v>363</v>
      </c>
      <c r="C47" s="337">
        <v>5001717000</v>
      </c>
      <c r="D47" s="337">
        <v>5532907977</v>
      </c>
      <c r="E47" s="330">
        <f t="shared" si="1"/>
        <v>110.62017257273853</v>
      </c>
    </row>
    <row r="48" spans="1:5" s="338" customFormat="1" ht="12.75" customHeight="1">
      <c r="A48" s="126" t="s">
        <v>337</v>
      </c>
      <c r="B48" s="117" t="s">
        <v>364</v>
      </c>
      <c r="C48" s="337">
        <v>1385952000</v>
      </c>
      <c r="D48" s="337">
        <v>1479257014</v>
      </c>
      <c r="E48" s="330">
        <f t="shared" si="1"/>
        <v>106.73219664173075</v>
      </c>
    </row>
    <row r="49" spans="1:5" s="338" customFormat="1" ht="12.75" customHeight="1">
      <c r="A49" s="659" t="s">
        <v>365</v>
      </c>
      <c r="B49" s="660" t="s">
        <v>337</v>
      </c>
      <c r="C49" s="337">
        <v>1015531000</v>
      </c>
      <c r="D49" s="337">
        <v>1210436145</v>
      </c>
      <c r="E49" s="330">
        <f t="shared" si="1"/>
        <v>119.19243676460887</v>
      </c>
    </row>
    <row r="50" spans="1:5" s="338" customFormat="1" ht="12.75" customHeight="1">
      <c r="A50" s="126" t="s">
        <v>337</v>
      </c>
      <c r="B50" s="117" t="s">
        <v>366</v>
      </c>
      <c r="C50" s="337">
        <v>361229000</v>
      </c>
      <c r="D50" s="337">
        <v>364854733</v>
      </c>
      <c r="E50" s="330">
        <f t="shared" si="1"/>
        <v>101.00372146200887</v>
      </c>
    </row>
    <row r="51" spans="1:5" s="338" customFormat="1" ht="12.75" customHeight="1">
      <c r="A51" s="126" t="s">
        <v>337</v>
      </c>
      <c r="B51" s="117" t="s">
        <v>367</v>
      </c>
      <c r="C51" s="337">
        <v>654302000</v>
      </c>
      <c r="D51" s="337">
        <v>845581412</v>
      </c>
      <c r="E51" s="330">
        <f t="shared" si="1"/>
        <v>129.23411696739427</v>
      </c>
    </row>
    <row r="52" spans="1:5" s="338" customFormat="1" ht="12.75" customHeight="1">
      <c r="A52" s="659" t="s">
        <v>368</v>
      </c>
      <c r="B52" s="660" t="s">
        <v>337</v>
      </c>
      <c r="C52" s="337">
        <v>61833000</v>
      </c>
      <c r="D52" s="337">
        <v>65875154</v>
      </c>
      <c r="E52" s="330">
        <f t="shared" si="1"/>
        <v>106.53721152135591</v>
      </c>
    </row>
    <row r="53" spans="1:5" s="338" customFormat="1" ht="12.75" customHeight="1">
      <c r="A53" s="126" t="s">
        <v>337</v>
      </c>
      <c r="B53" s="117" t="s">
        <v>369</v>
      </c>
      <c r="C53" s="337">
        <v>61833000</v>
      </c>
      <c r="D53" s="337">
        <v>65875154</v>
      </c>
      <c r="E53" s="330">
        <f t="shared" si="1"/>
        <v>106.53721152135591</v>
      </c>
    </row>
    <row r="54" spans="1:5" s="338" customFormat="1" ht="12.75" customHeight="1">
      <c r="A54" s="659" t="s">
        <v>370</v>
      </c>
      <c r="B54" s="660" t="s">
        <v>337</v>
      </c>
      <c r="C54" s="337">
        <v>20671179000</v>
      </c>
      <c r="D54" s="337">
        <v>17466871262</v>
      </c>
      <c r="E54" s="330">
        <f t="shared" si="1"/>
        <v>84.4986696791702</v>
      </c>
    </row>
    <row r="55" spans="1:5" s="338" customFormat="1" ht="12.75" customHeight="1">
      <c r="A55" s="126" t="s">
        <v>337</v>
      </c>
      <c r="B55" s="117" t="s">
        <v>371</v>
      </c>
      <c r="C55" s="337">
        <v>20294104000</v>
      </c>
      <c r="D55" s="337">
        <v>17089797987</v>
      </c>
      <c r="E55" s="330">
        <f t="shared" si="1"/>
        <v>84.2106554051364</v>
      </c>
    </row>
    <row r="56" spans="1:5" s="338" customFormat="1" ht="12.75" customHeight="1">
      <c r="A56" s="126" t="s">
        <v>337</v>
      </c>
      <c r="B56" s="117" t="s">
        <v>372</v>
      </c>
      <c r="C56" s="339">
        <v>377075000</v>
      </c>
      <c r="D56" s="339">
        <v>377073275</v>
      </c>
      <c r="E56" s="330">
        <f t="shared" si="1"/>
        <v>99.99954253132665</v>
      </c>
    </row>
    <row r="57" spans="1:5" s="338" customFormat="1" ht="12.75" customHeight="1">
      <c r="A57" s="659" t="s">
        <v>373</v>
      </c>
      <c r="B57" s="660" t="s">
        <v>337</v>
      </c>
      <c r="C57" s="337">
        <v>3273654000</v>
      </c>
      <c r="D57" s="337">
        <v>3273653923</v>
      </c>
      <c r="E57" s="330">
        <f t="shared" si="1"/>
        <v>99.99999764788826</v>
      </c>
    </row>
    <row r="58" spans="1:5" s="338" customFormat="1" ht="12.75" customHeight="1">
      <c r="A58" s="126" t="s">
        <v>337</v>
      </c>
      <c r="B58" s="117" t="s">
        <v>374</v>
      </c>
      <c r="C58" s="339">
        <v>3273654000</v>
      </c>
      <c r="D58" s="339">
        <v>3273653923</v>
      </c>
      <c r="E58" s="330">
        <f t="shared" si="1"/>
        <v>99.99999764788826</v>
      </c>
    </row>
    <row r="59" spans="1:5" s="338" customFormat="1" ht="12.75" customHeight="1">
      <c r="A59" s="659" t="s">
        <v>375</v>
      </c>
      <c r="B59" s="660" t="s">
        <v>337</v>
      </c>
      <c r="C59" s="337">
        <v>3913331000</v>
      </c>
      <c r="D59" s="337">
        <v>4112206279</v>
      </c>
      <c r="E59" s="330">
        <f t="shared" si="1"/>
        <v>105.08199482742451</v>
      </c>
    </row>
    <row r="60" spans="1:5" s="338" customFormat="1" ht="12.75" customHeight="1">
      <c r="A60" s="126" t="s">
        <v>337</v>
      </c>
      <c r="B60" s="117" t="s">
        <v>376</v>
      </c>
      <c r="C60" s="339">
        <v>87668000</v>
      </c>
      <c r="D60" s="339">
        <v>101128735</v>
      </c>
      <c r="E60" s="330">
        <f t="shared" si="1"/>
        <v>115.35421704612858</v>
      </c>
    </row>
    <row r="61" spans="1:5" s="338" customFormat="1" ht="12.75" customHeight="1">
      <c r="A61" s="126" t="s">
        <v>337</v>
      </c>
      <c r="B61" s="117" t="s">
        <v>377</v>
      </c>
      <c r="C61" s="339">
        <v>961000</v>
      </c>
      <c r="D61" s="339">
        <v>1351882</v>
      </c>
      <c r="E61" s="330">
        <f t="shared" si="1"/>
        <v>140.674505723205</v>
      </c>
    </row>
    <row r="62" spans="1:5" s="338" customFormat="1" ht="12.75" customHeight="1">
      <c r="A62" s="126" t="s">
        <v>337</v>
      </c>
      <c r="B62" s="117" t="s">
        <v>378</v>
      </c>
      <c r="C62" s="339">
        <v>1940188000</v>
      </c>
      <c r="D62" s="339">
        <v>1922103097</v>
      </c>
      <c r="E62" s="330">
        <f t="shared" si="1"/>
        <v>99.06787883442223</v>
      </c>
    </row>
    <row r="63" spans="1:5" s="338" customFormat="1" ht="12.75" customHeight="1">
      <c r="A63" s="126" t="s">
        <v>337</v>
      </c>
      <c r="B63" s="117" t="s">
        <v>379</v>
      </c>
      <c r="C63" s="339">
        <v>182595000</v>
      </c>
      <c r="D63" s="339">
        <v>199309498</v>
      </c>
      <c r="E63" s="330">
        <f t="shared" si="1"/>
        <v>109.15386401599167</v>
      </c>
    </row>
    <row r="64" spans="1:5" s="338" customFormat="1" ht="12.75" customHeight="1">
      <c r="A64" s="126" t="s">
        <v>337</v>
      </c>
      <c r="B64" s="117" t="s">
        <v>380</v>
      </c>
      <c r="C64" s="337">
        <v>1701919000</v>
      </c>
      <c r="D64" s="337">
        <v>1888313067</v>
      </c>
      <c r="E64" s="344">
        <f t="shared" si="1"/>
        <v>110.95199401381618</v>
      </c>
    </row>
    <row r="65" spans="1:5" s="338" customFormat="1" ht="12.75" customHeight="1">
      <c r="A65" s="666" t="s">
        <v>381</v>
      </c>
      <c r="B65" s="667" t="s">
        <v>337</v>
      </c>
      <c r="C65" s="339">
        <v>4211000000</v>
      </c>
      <c r="D65" s="339">
        <v>3899732200</v>
      </c>
      <c r="E65" s="344">
        <f>IF(ISNUMBER(C65),SUM(D65/C65*100),"")</f>
        <v>92.60822132510093</v>
      </c>
    </row>
    <row r="66" spans="1:5" s="338" customFormat="1" ht="12.75" customHeight="1">
      <c r="A66" s="345" t="s">
        <v>337</v>
      </c>
      <c r="B66" s="346" t="s">
        <v>382</v>
      </c>
      <c r="C66" s="339">
        <v>104000000</v>
      </c>
      <c r="D66" s="337">
        <v>104000000</v>
      </c>
      <c r="E66" s="344">
        <f>IF(ISNUMBER(C66),SUM(D66/C66*100),"")</f>
        <v>100</v>
      </c>
    </row>
    <row r="67" spans="1:5" s="338" customFormat="1" ht="12.75" customHeight="1">
      <c r="A67" s="345" t="s">
        <v>337</v>
      </c>
      <c r="B67" s="346" t="s">
        <v>383</v>
      </c>
      <c r="C67" s="339">
        <v>1795000000</v>
      </c>
      <c r="D67" s="337">
        <v>1505769600</v>
      </c>
      <c r="E67" s="344">
        <f>IF(ISNUMBER(C67),SUM(D67/C67*100),"")</f>
        <v>83.88688579387187</v>
      </c>
    </row>
    <row r="68" spans="1:5" s="338" customFormat="1" ht="12.75" customHeight="1">
      <c r="A68" s="345" t="s">
        <v>337</v>
      </c>
      <c r="B68" s="346" t="s">
        <v>384</v>
      </c>
      <c r="C68" s="339">
        <v>2308000000</v>
      </c>
      <c r="D68" s="337">
        <v>2289962600</v>
      </c>
      <c r="E68" s="344">
        <f>IF(ISNUMBER(C68),SUM(D68/C68*100),"")</f>
        <v>99.2184835355286</v>
      </c>
    </row>
    <row r="69" spans="1:5" s="338" customFormat="1" ht="12.75" customHeight="1">
      <c r="A69" s="347" t="s">
        <v>337</v>
      </c>
      <c r="B69" s="348" t="s">
        <v>385</v>
      </c>
      <c r="C69" s="349">
        <v>4000000</v>
      </c>
      <c r="D69" s="340">
        <v>0</v>
      </c>
      <c r="E69" s="350">
        <v>0</v>
      </c>
    </row>
    <row r="70" spans="1:5" s="338" customFormat="1" ht="12.75" customHeight="1">
      <c r="A70" s="345"/>
      <c r="B70" s="345"/>
      <c r="C70" s="351"/>
      <c r="D70" s="351"/>
      <c r="E70" s="557"/>
    </row>
    <row r="71" spans="1:5" s="338" customFormat="1" ht="12.75" customHeight="1">
      <c r="A71" s="345"/>
      <c r="B71" s="345"/>
      <c r="C71" s="351"/>
      <c r="D71" s="351"/>
      <c r="E71" s="344"/>
    </row>
    <row r="72" spans="1:5" s="338" customFormat="1" ht="15" customHeight="1" thickBot="1">
      <c r="A72" s="352" t="s">
        <v>386</v>
      </c>
      <c r="B72" s="341"/>
      <c r="E72" s="343"/>
    </row>
    <row r="73" spans="1:5" s="338" customFormat="1" ht="15" customHeight="1" thickTop="1">
      <c r="A73" s="321"/>
      <c r="B73" s="322" t="s">
        <v>387</v>
      </c>
      <c r="C73" s="263" t="s">
        <v>330</v>
      </c>
      <c r="D73" s="263" t="s">
        <v>331</v>
      </c>
      <c r="E73" s="263" t="s">
        <v>332</v>
      </c>
    </row>
    <row r="74" spans="1:5" s="338" customFormat="1" ht="15" customHeight="1">
      <c r="A74" s="324" t="s">
        <v>333</v>
      </c>
      <c r="B74" s="325"/>
      <c r="C74" s="326" t="s">
        <v>334</v>
      </c>
      <c r="D74" s="326" t="s">
        <v>334</v>
      </c>
      <c r="E74" s="327" t="s">
        <v>388</v>
      </c>
    </row>
    <row r="75" spans="1:5" s="338" customFormat="1" ht="12.75" customHeight="1">
      <c r="A75" s="661">
        <v>22</v>
      </c>
      <c r="B75" s="662"/>
      <c r="C75" s="329">
        <v>250125344000</v>
      </c>
      <c r="D75" s="329">
        <v>237689082470</v>
      </c>
      <c r="E75" s="330">
        <v>95.03</v>
      </c>
    </row>
    <row r="76" spans="1:5" s="338" customFormat="1" ht="12.75" customHeight="1">
      <c r="A76" s="661">
        <v>23</v>
      </c>
      <c r="B76" s="665"/>
      <c r="C76" s="329">
        <v>250456121000</v>
      </c>
      <c r="D76" s="329">
        <v>239702960286</v>
      </c>
      <c r="E76" s="330">
        <v>95.71</v>
      </c>
    </row>
    <row r="77" spans="1:5" s="338" customFormat="1" ht="12.75" customHeight="1">
      <c r="A77" s="663">
        <v>24</v>
      </c>
      <c r="B77" s="664"/>
      <c r="C77" s="333">
        <v>251105331000</v>
      </c>
      <c r="D77" s="333">
        <v>242142871901</v>
      </c>
      <c r="E77" s="334">
        <v>96.43</v>
      </c>
    </row>
    <row r="78" spans="1:5" s="338" customFormat="1" ht="12.75" customHeight="1">
      <c r="A78" s="126"/>
      <c r="B78" s="117" t="s">
        <v>337</v>
      </c>
      <c r="C78" s="333"/>
      <c r="D78" s="333"/>
      <c r="E78" s="330"/>
    </row>
    <row r="79" spans="1:5" s="338" customFormat="1" ht="12.75" customHeight="1">
      <c r="A79" s="659" t="s">
        <v>389</v>
      </c>
      <c r="B79" s="660" t="s">
        <v>337</v>
      </c>
      <c r="C79" s="337">
        <v>979470000</v>
      </c>
      <c r="D79" s="337">
        <v>965922767</v>
      </c>
      <c r="E79" s="330">
        <f aca="true" t="shared" si="2" ref="E79:E119">IF(ISNUMBER(C79),SUM(D79/C79*100),"")</f>
        <v>98.61688127252494</v>
      </c>
    </row>
    <row r="80" spans="1:5" s="338" customFormat="1" ht="12.75" customHeight="1">
      <c r="A80" s="126" t="s">
        <v>337</v>
      </c>
      <c r="B80" s="117" t="s">
        <v>390</v>
      </c>
      <c r="C80" s="339">
        <v>979470000</v>
      </c>
      <c r="D80" s="339">
        <v>965922767</v>
      </c>
      <c r="E80" s="330">
        <f t="shared" si="2"/>
        <v>98.61688127252494</v>
      </c>
    </row>
    <row r="81" spans="1:5" s="338" customFormat="1" ht="12.75" customHeight="1">
      <c r="A81" s="659" t="s">
        <v>391</v>
      </c>
      <c r="B81" s="660" t="s">
        <v>337</v>
      </c>
      <c r="C81" s="339">
        <v>32228465000</v>
      </c>
      <c r="D81" s="339">
        <v>31277082935</v>
      </c>
      <c r="E81" s="330">
        <f t="shared" si="2"/>
        <v>97.04800689390575</v>
      </c>
    </row>
    <row r="82" spans="1:5" s="338" customFormat="1" ht="12.75" customHeight="1">
      <c r="A82" s="126" t="s">
        <v>337</v>
      </c>
      <c r="B82" s="117" t="s">
        <v>392</v>
      </c>
      <c r="C82" s="339">
        <v>27294021000</v>
      </c>
      <c r="D82" s="339">
        <v>26522921327</v>
      </c>
      <c r="E82" s="330">
        <f t="shared" si="2"/>
        <v>97.17484033224713</v>
      </c>
    </row>
    <row r="83" spans="1:5" s="338" customFormat="1" ht="12.75" customHeight="1">
      <c r="A83" s="126" t="s">
        <v>337</v>
      </c>
      <c r="B83" s="117" t="s">
        <v>393</v>
      </c>
      <c r="C83" s="339">
        <v>1150673000</v>
      </c>
      <c r="D83" s="339">
        <v>1112820110</v>
      </c>
      <c r="E83" s="330">
        <f t="shared" si="2"/>
        <v>96.71036949680753</v>
      </c>
    </row>
    <row r="84" spans="1:5" s="338" customFormat="1" ht="12.75" customHeight="1">
      <c r="A84" s="126" t="s">
        <v>337</v>
      </c>
      <c r="B84" s="117" t="s">
        <v>394</v>
      </c>
      <c r="C84" s="339">
        <v>2763380000</v>
      </c>
      <c r="D84" s="339">
        <v>2695157680</v>
      </c>
      <c r="E84" s="330">
        <f t="shared" si="2"/>
        <v>97.53120019686037</v>
      </c>
    </row>
    <row r="85" spans="1:5" s="338" customFormat="1" ht="12.75" customHeight="1">
      <c r="A85" s="126" t="s">
        <v>337</v>
      </c>
      <c r="B85" s="117" t="s">
        <v>395</v>
      </c>
      <c r="C85" s="337">
        <v>483879000</v>
      </c>
      <c r="D85" s="337">
        <v>455150352</v>
      </c>
      <c r="E85" s="330">
        <f t="shared" si="2"/>
        <v>94.06284463677903</v>
      </c>
    </row>
    <row r="86" spans="1:5" s="338" customFormat="1" ht="12.75" customHeight="1">
      <c r="A86" s="126" t="s">
        <v>337</v>
      </c>
      <c r="B86" s="117" t="s">
        <v>396</v>
      </c>
      <c r="C86" s="339">
        <v>381224000</v>
      </c>
      <c r="D86" s="339">
        <v>337074229</v>
      </c>
      <c r="E86" s="330">
        <f t="shared" si="2"/>
        <v>88.41894240656411</v>
      </c>
    </row>
    <row r="87" spans="1:5" s="338" customFormat="1" ht="12.75" customHeight="1">
      <c r="A87" s="126" t="s">
        <v>337</v>
      </c>
      <c r="B87" s="117" t="s">
        <v>397</v>
      </c>
      <c r="C87" s="339">
        <v>44716000</v>
      </c>
      <c r="D87" s="339">
        <v>44245748</v>
      </c>
      <c r="E87" s="330">
        <f t="shared" si="2"/>
        <v>98.94835852938544</v>
      </c>
    </row>
    <row r="88" spans="1:5" s="338" customFormat="1" ht="12.75" customHeight="1">
      <c r="A88" s="126" t="s">
        <v>337</v>
      </c>
      <c r="B88" s="117" t="s">
        <v>398</v>
      </c>
      <c r="C88" s="339">
        <v>110572000</v>
      </c>
      <c r="D88" s="339">
        <v>109713489</v>
      </c>
      <c r="E88" s="330">
        <f t="shared" si="2"/>
        <v>99.22357287559237</v>
      </c>
    </row>
    <row r="89" spans="1:5" s="338" customFormat="1" ht="12.75" customHeight="1">
      <c r="A89" s="659" t="s">
        <v>399</v>
      </c>
      <c r="B89" s="660" t="s">
        <v>337</v>
      </c>
      <c r="C89" s="339">
        <v>115735195000</v>
      </c>
      <c r="D89" s="339">
        <v>112917862452</v>
      </c>
      <c r="E89" s="330">
        <f t="shared" si="2"/>
        <v>97.56570803894182</v>
      </c>
    </row>
    <row r="90" spans="1:5" s="338" customFormat="1" ht="12.75" customHeight="1">
      <c r="A90" s="126" t="s">
        <v>337</v>
      </c>
      <c r="B90" s="117" t="s">
        <v>400</v>
      </c>
      <c r="C90" s="339">
        <v>26026466000</v>
      </c>
      <c r="D90" s="339">
        <v>25384187402</v>
      </c>
      <c r="E90" s="330">
        <f t="shared" si="2"/>
        <v>97.53220972067433</v>
      </c>
    </row>
    <row r="91" spans="1:5" s="338" customFormat="1" ht="12.75" customHeight="1">
      <c r="A91" s="126" t="s">
        <v>337</v>
      </c>
      <c r="B91" s="117" t="s">
        <v>401</v>
      </c>
      <c r="C91" s="339">
        <v>40213514000</v>
      </c>
      <c r="D91" s="339">
        <v>39342125698</v>
      </c>
      <c r="E91" s="330">
        <f t="shared" si="2"/>
        <v>97.83309585429416</v>
      </c>
    </row>
    <row r="92" spans="1:5" s="338" customFormat="1" ht="12.75" customHeight="1">
      <c r="A92" s="126" t="s">
        <v>337</v>
      </c>
      <c r="B92" s="117" t="s">
        <v>402</v>
      </c>
      <c r="C92" s="339">
        <v>49328020000</v>
      </c>
      <c r="D92" s="339">
        <v>48028119409</v>
      </c>
      <c r="E92" s="330">
        <f t="shared" si="2"/>
        <v>97.36478254955297</v>
      </c>
    </row>
    <row r="93" spans="1:5" s="338" customFormat="1" ht="12.75" customHeight="1">
      <c r="A93" s="126" t="s">
        <v>337</v>
      </c>
      <c r="B93" s="117" t="s">
        <v>403</v>
      </c>
      <c r="C93" s="339">
        <v>167195000</v>
      </c>
      <c r="D93" s="339">
        <v>163429943</v>
      </c>
      <c r="E93" s="330">
        <f t="shared" si="2"/>
        <v>97.7481043093394</v>
      </c>
    </row>
    <row r="94" spans="1:5" s="338" customFormat="1" ht="12.75" customHeight="1">
      <c r="A94" s="659" t="s">
        <v>404</v>
      </c>
      <c r="B94" s="660" t="s">
        <v>337</v>
      </c>
      <c r="C94" s="339">
        <v>3127672000</v>
      </c>
      <c r="D94" s="339">
        <v>2992403572</v>
      </c>
      <c r="E94" s="330">
        <f t="shared" si="2"/>
        <v>95.67510825943386</v>
      </c>
    </row>
    <row r="95" spans="1:5" s="338" customFormat="1" ht="12.75" customHeight="1">
      <c r="A95" s="126" t="s">
        <v>337</v>
      </c>
      <c r="B95" s="117" t="s">
        <v>405</v>
      </c>
      <c r="C95" s="339">
        <v>3035485000</v>
      </c>
      <c r="D95" s="339">
        <v>2905036388</v>
      </c>
      <c r="E95" s="330">
        <f t="shared" si="2"/>
        <v>95.70254466749135</v>
      </c>
    </row>
    <row r="96" spans="1:5" s="338" customFormat="1" ht="12.75" customHeight="1">
      <c r="A96" s="126" t="s">
        <v>337</v>
      </c>
      <c r="B96" s="117" t="s">
        <v>406</v>
      </c>
      <c r="C96" s="339">
        <v>92187000</v>
      </c>
      <c r="D96" s="339">
        <v>87367184</v>
      </c>
      <c r="E96" s="330">
        <f t="shared" si="2"/>
        <v>94.77169666004968</v>
      </c>
    </row>
    <row r="97" spans="1:5" s="338" customFormat="1" ht="12.75" customHeight="1">
      <c r="A97" s="659" t="s">
        <v>407</v>
      </c>
      <c r="B97" s="660" t="s">
        <v>337</v>
      </c>
      <c r="C97" s="339">
        <v>17770903000</v>
      </c>
      <c r="D97" s="339">
        <v>16879039353</v>
      </c>
      <c r="E97" s="330">
        <f t="shared" si="2"/>
        <v>94.98132623311263</v>
      </c>
    </row>
    <row r="98" spans="1:5" s="338" customFormat="1" ht="12.75" customHeight="1">
      <c r="A98" s="126" t="s">
        <v>337</v>
      </c>
      <c r="B98" s="117" t="s">
        <v>408</v>
      </c>
      <c r="C98" s="339">
        <v>1701215000</v>
      </c>
      <c r="D98" s="339">
        <v>1654332840</v>
      </c>
      <c r="E98" s="330">
        <f t="shared" si="2"/>
        <v>97.24419547205969</v>
      </c>
    </row>
    <row r="99" spans="1:5" s="338" customFormat="1" ht="12.75" customHeight="1">
      <c r="A99" s="126" t="s">
        <v>337</v>
      </c>
      <c r="B99" s="117" t="s">
        <v>409</v>
      </c>
      <c r="C99" s="339">
        <v>7802275000</v>
      </c>
      <c r="D99" s="339">
        <v>7251715439</v>
      </c>
      <c r="E99" s="330">
        <f t="shared" si="2"/>
        <v>92.94360220576691</v>
      </c>
    </row>
    <row r="100" spans="1:5" s="338" customFormat="1" ht="12.75" customHeight="1">
      <c r="A100" s="126" t="s">
        <v>337</v>
      </c>
      <c r="B100" s="117" t="s">
        <v>410</v>
      </c>
      <c r="C100" s="339">
        <v>8267413000</v>
      </c>
      <c r="D100" s="339">
        <v>7972991074</v>
      </c>
      <c r="E100" s="330">
        <f t="shared" si="2"/>
        <v>96.43876595979903</v>
      </c>
    </row>
    <row r="101" spans="1:5" s="338" customFormat="1" ht="12.75" customHeight="1">
      <c r="A101" s="659" t="s">
        <v>411</v>
      </c>
      <c r="B101" s="660" t="s">
        <v>337</v>
      </c>
      <c r="C101" s="339">
        <v>18020168000</v>
      </c>
      <c r="D101" s="339">
        <v>16115037086</v>
      </c>
      <c r="E101" s="330">
        <f t="shared" si="2"/>
        <v>89.42778494628907</v>
      </c>
    </row>
    <row r="102" spans="1:5" ht="12.75" customHeight="1">
      <c r="A102" s="126" t="s">
        <v>337</v>
      </c>
      <c r="B102" s="117" t="s">
        <v>412</v>
      </c>
      <c r="C102" s="339">
        <v>1639631000</v>
      </c>
      <c r="D102" s="339">
        <v>1607692370</v>
      </c>
      <c r="E102" s="330">
        <f t="shared" si="2"/>
        <v>98.0520842799386</v>
      </c>
    </row>
    <row r="103" spans="1:5" ht="12.75" customHeight="1">
      <c r="A103" s="126" t="s">
        <v>337</v>
      </c>
      <c r="B103" s="117" t="s">
        <v>413</v>
      </c>
      <c r="C103" s="339">
        <v>2905752000</v>
      </c>
      <c r="D103" s="339">
        <v>2861473058</v>
      </c>
      <c r="E103" s="330">
        <f t="shared" si="2"/>
        <v>98.47616238412638</v>
      </c>
    </row>
    <row r="104" spans="1:5" ht="12.75" customHeight="1">
      <c r="A104" s="126" t="s">
        <v>337</v>
      </c>
      <c r="B104" s="117" t="s">
        <v>414</v>
      </c>
      <c r="C104" s="339">
        <v>132944000</v>
      </c>
      <c r="D104" s="339">
        <v>119656877</v>
      </c>
      <c r="E104" s="330">
        <f t="shared" si="2"/>
        <v>90.00547373330124</v>
      </c>
    </row>
    <row r="105" spans="1:5" ht="12.75" customHeight="1">
      <c r="A105" s="126" t="s">
        <v>337</v>
      </c>
      <c r="B105" s="117" t="s">
        <v>415</v>
      </c>
      <c r="C105" s="339">
        <v>13341841000</v>
      </c>
      <c r="D105" s="339">
        <v>11526214781</v>
      </c>
      <c r="E105" s="330">
        <f t="shared" si="2"/>
        <v>86.39148660968152</v>
      </c>
    </row>
    <row r="106" spans="1:5" s="338" customFormat="1" ht="12.75" customHeight="1">
      <c r="A106" s="659" t="s">
        <v>416</v>
      </c>
      <c r="B106" s="660" t="s">
        <v>337</v>
      </c>
      <c r="C106" s="339">
        <v>29198113000</v>
      </c>
      <c r="D106" s="339">
        <v>28088143617</v>
      </c>
      <c r="E106" s="330">
        <f t="shared" si="2"/>
        <v>96.198489323608</v>
      </c>
    </row>
    <row r="107" spans="1:5" ht="12.75" customHeight="1">
      <c r="A107" s="126" t="s">
        <v>337</v>
      </c>
      <c r="B107" s="117" t="s">
        <v>417</v>
      </c>
      <c r="C107" s="339">
        <v>6581258000</v>
      </c>
      <c r="D107" s="339">
        <v>6279704999</v>
      </c>
      <c r="E107" s="330">
        <f t="shared" si="2"/>
        <v>95.41800365522822</v>
      </c>
    </row>
    <row r="108" spans="1:5" ht="12.75" customHeight="1">
      <c r="A108" s="126" t="s">
        <v>337</v>
      </c>
      <c r="B108" s="117" t="s">
        <v>418</v>
      </c>
      <c r="C108" s="339">
        <v>8771132000</v>
      </c>
      <c r="D108" s="339">
        <v>8468214733</v>
      </c>
      <c r="E108" s="330">
        <f t="shared" si="2"/>
        <v>96.54642904701468</v>
      </c>
    </row>
    <row r="109" spans="1:5" ht="12.75" customHeight="1">
      <c r="A109" s="126" t="s">
        <v>337</v>
      </c>
      <c r="B109" s="117" t="s">
        <v>419</v>
      </c>
      <c r="C109" s="339">
        <v>6222179000</v>
      </c>
      <c r="D109" s="339">
        <v>5984822142</v>
      </c>
      <c r="E109" s="330">
        <f t="shared" si="2"/>
        <v>96.18530971224068</v>
      </c>
    </row>
    <row r="110" spans="1:5" ht="12.75" customHeight="1">
      <c r="A110" s="126" t="s">
        <v>337</v>
      </c>
      <c r="B110" s="117" t="s">
        <v>420</v>
      </c>
      <c r="C110" s="339">
        <v>324700000</v>
      </c>
      <c r="D110" s="339">
        <v>258897672</v>
      </c>
      <c r="E110" s="330">
        <f t="shared" si="2"/>
        <v>79.73442315983985</v>
      </c>
    </row>
    <row r="111" spans="1:5" ht="12.75" customHeight="1">
      <c r="A111" s="126" t="s">
        <v>337</v>
      </c>
      <c r="B111" s="117" t="s">
        <v>421</v>
      </c>
      <c r="C111" s="339">
        <v>2289949000</v>
      </c>
      <c r="D111" s="339">
        <v>2229022208</v>
      </c>
      <c r="E111" s="330">
        <f t="shared" si="2"/>
        <v>97.33938214344512</v>
      </c>
    </row>
    <row r="112" spans="1:5" ht="12.75" customHeight="1">
      <c r="A112" s="126" t="s">
        <v>337</v>
      </c>
      <c r="B112" s="117" t="s">
        <v>422</v>
      </c>
      <c r="C112" s="339">
        <v>4606792000</v>
      </c>
      <c r="D112" s="339">
        <v>4479280333</v>
      </c>
      <c r="E112" s="330">
        <f t="shared" si="2"/>
        <v>97.23209411234542</v>
      </c>
    </row>
    <row r="113" spans="1:5" ht="12.75" customHeight="1">
      <c r="A113" s="126" t="s">
        <v>337</v>
      </c>
      <c r="B113" s="117" t="s">
        <v>423</v>
      </c>
      <c r="C113" s="339">
        <v>402103000</v>
      </c>
      <c r="D113" s="339">
        <v>388201530</v>
      </c>
      <c r="E113" s="330">
        <f t="shared" si="2"/>
        <v>96.5428086833473</v>
      </c>
    </row>
    <row r="114" spans="1:5" s="338" customFormat="1" ht="12.75" customHeight="1">
      <c r="A114" s="659" t="s">
        <v>424</v>
      </c>
      <c r="B114" s="660" t="s">
        <v>337</v>
      </c>
      <c r="C114" s="337">
        <v>10353459000</v>
      </c>
      <c r="D114" s="337">
        <v>10352601265</v>
      </c>
      <c r="E114" s="330">
        <f t="shared" si="2"/>
        <v>99.9917154740266</v>
      </c>
    </row>
    <row r="115" spans="1:5" ht="12.75" customHeight="1">
      <c r="A115" s="126" t="s">
        <v>337</v>
      </c>
      <c r="B115" s="117" t="s">
        <v>425</v>
      </c>
      <c r="C115" s="339">
        <v>10353459000</v>
      </c>
      <c r="D115" s="339">
        <v>10352601265</v>
      </c>
      <c r="E115" s="330">
        <f t="shared" si="2"/>
        <v>99.9917154740266</v>
      </c>
    </row>
    <row r="116" spans="1:5" s="338" customFormat="1" ht="12.75" customHeight="1">
      <c r="A116" s="659" t="s">
        <v>426</v>
      </c>
      <c r="B116" s="660" t="s">
        <v>337</v>
      </c>
      <c r="C116" s="337">
        <v>23569339000</v>
      </c>
      <c r="D116" s="337">
        <v>22554778854</v>
      </c>
      <c r="E116" s="330">
        <f t="shared" si="2"/>
        <v>95.69542384705825</v>
      </c>
    </row>
    <row r="117" spans="1:5" ht="12.75" customHeight="1">
      <c r="A117" s="126" t="s">
        <v>337</v>
      </c>
      <c r="B117" s="117" t="s">
        <v>427</v>
      </c>
      <c r="C117" s="339">
        <v>23569339000</v>
      </c>
      <c r="D117" s="339">
        <v>22554778854</v>
      </c>
      <c r="E117" s="330">
        <f t="shared" si="2"/>
        <v>95.69542384705825</v>
      </c>
    </row>
    <row r="118" spans="1:5" s="338" customFormat="1" ht="12.75" customHeight="1">
      <c r="A118" s="659" t="s">
        <v>428</v>
      </c>
      <c r="B118" s="660" t="s">
        <v>337</v>
      </c>
      <c r="C118" s="337">
        <v>122547000</v>
      </c>
      <c r="D118" s="337">
        <v>0</v>
      </c>
      <c r="E118" s="353">
        <f t="shared" si="2"/>
        <v>0</v>
      </c>
    </row>
    <row r="119" spans="1:5" ht="12.75" customHeight="1">
      <c r="A119" s="127" t="s">
        <v>337</v>
      </c>
      <c r="B119" s="133" t="s">
        <v>142</v>
      </c>
      <c r="C119" s="340">
        <v>122547000</v>
      </c>
      <c r="D119" s="340">
        <v>0</v>
      </c>
      <c r="E119" s="354">
        <f t="shared" si="2"/>
        <v>0</v>
      </c>
    </row>
    <row r="120" spans="1:5" ht="12.75" customHeight="1">
      <c r="A120" s="355" t="s">
        <v>429</v>
      </c>
      <c r="C120" s="355"/>
      <c r="D120" s="355"/>
      <c r="E120" s="355"/>
    </row>
    <row r="121" spans="3:5" ht="12.75" customHeight="1">
      <c r="C121" s="338"/>
      <c r="D121" s="338"/>
      <c r="E121" s="338"/>
    </row>
    <row r="122" spans="3:5" ht="12.75" customHeight="1">
      <c r="C122" s="338"/>
      <c r="D122" s="338"/>
      <c r="E122" s="338"/>
    </row>
    <row r="123" spans="3:5" ht="12.75" customHeight="1">
      <c r="C123" s="338"/>
      <c r="D123" s="338"/>
      <c r="E123" s="338"/>
    </row>
    <row r="124" spans="3:5" ht="12.75" customHeight="1">
      <c r="C124" s="338"/>
      <c r="D124" s="338"/>
      <c r="E124" s="338"/>
    </row>
    <row r="125" spans="3:5" ht="12.75" customHeight="1">
      <c r="C125" s="338"/>
      <c r="D125" s="338"/>
      <c r="E125" s="338"/>
    </row>
    <row r="126" spans="3:5" ht="12.75" customHeight="1">
      <c r="C126" s="338"/>
      <c r="D126" s="338"/>
      <c r="E126" s="338"/>
    </row>
    <row r="127" spans="3:5" ht="12.75" customHeight="1">
      <c r="C127" s="338"/>
      <c r="D127" s="338"/>
      <c r="E127" s="338"/>
    </row>
    <row r="128" spans="3:5" ht="12.75" customHeight="1">
      <c r="C128" s="338"/>
      <c r="D128" s="338"/>
      <c r="E128" s="338"/>
    </row>
    <row r="129" spans="3:5" ht="12.75" customHeight="1">
      <c r="C129" s="338"/>
      <c r="D129" s="338"/>
      <c r="E129" s="338"/>
    </row>
    <row r="130" spans="3:5" ht="12.75" customHeight="1">
      <c r="C130" s="338"/>
      <c r="D130" s="338"/>
      <c r="E130" s="338"/>
    </row>
    <row r="131" spans="3:5" ht="12.75" customHeight="1">
      <c r="C131" s="338"/>
      <c r="D131" s="338"/>
      <c r="E131" s="338"/>
    </row>
    <row r="132" spans="3:5" ht="12.75" customHeight="1">
      <c r="C132" s="338"/>
      <c r="D132" s="338"/>
      <c r="E132" s="338"/>
    </row>
    <row r="133" spans="3:5" ht="12.75" customHeight="1">
      <c r="C133" s="338"/>
      <c r="D133" s="338"/>
      <c r="E133" s="338"/>
    </row>
    <row r="134" spans="3:5" ht="12.75" customHeight="1">
      <c r="C134" s="338"/>
      <c r="D134" s="338"/>
      <c r="E134" s="338"/>
    </row>
  </sheetData>
  <sheetProtection/>
  <mergeCells count="37">
    <mergeCell ref="A6:B6"/>
    <mergeCell ref="A10:B10"/>
    <mergeCell ref="A8:B8"/>
    <mergeCell ref="A7:B7"/>
    <mergeCell ref="A14:B14"/>
    <mergeCell ref="A18:B18"/>
    <mergeCell ref="A20:B20"/>
    <mergeCell ref="A22:B22"/>
    <mergeCell ref="A24:B24"/>
    <mergeCell ref="A26:B26"/>
    <mergeCell ref="A28:B28"/>
    <mergeCell ref="A30:B30"/>
    <mergeCell ref="A32:B32"/>
    <mergeCell ref="A34:B34"/>
    <mergeCell ref="A36:B36"/>
    <mergeCell ref="A38:B38"/>
    <mergeCell ref="A41:B41"/>
    <mergeCell ref="A45:B45"/>
    <mergeCell ref="A49:B49"/>
    <mergeCell ref="A52:B52"/>
    <mergeCell ref="A54:B54"/>
    <mergeCell ref="A57:B57"/>
    <mergeCell ref="A59:B59"/>
    <mergeCell ref="A65:B65"/>
    <mergeCell ref="A118:B118"/>
    <mergeCell ref="A101:B101"/>
    <mergeCell ref="A106:B106"/>
    <mergeCell ref="A114:B114"/>
    <mergeCell ref="A116:B116"/>
    <mergeCell ref="A81:B81"/>
    <mergeCell ref="A89:B89"/>
    <mergeCell ref="A94:B94"/>
    <mergeCell ref="A97:B97"/>
    <mergeCell ref="A75:B75"/>
    <mergeCell ref="A79:B79"/>
    <mergeCell ref="A77:B77"/>
    <mergeCell ref="A76:B76"/>
  </mergeCells>
  <printOptions/>
  <pageMargins left="0.7874015748031497" right="0.7874015748031497" top="0.7874015748031497" bottom="0.5905511811023623" header="0.5118110236220472" footer="0.31496062992125984"/>
  <pageSetup horizontalDpi="600" verticalDpi="600" orientation="portrait" paperSize="9" r:id="rId2"/>
  <headerFooter alignWithMargins="0">
    <oddFooter>&amp;C&amp;A(&amp;P)</oddFooter>
  </headerFooter>
  <drawing r:id="rId1"/>
</worksheet>
</file>

<file path=xl/worksheets/sheet22.xml><?xml version="1.0" encoding="utf-8"?>
<worksheet xmlns="http://schemas.openxmlformats.org/spreadsheetml/2006/main" xmlns:r="http://schemas.openxmlformats.org/officeDocument/2006/relationships">
  <dimension ref="A1:F94"/>
  <sheetViews>
    <sheetView zoomScaleSheetLayoutView="100" zoomScalePageLayoutView="0" workbookViewId="0" topLeftCell="A1">
      <selection activeCell="A2" sqref="A2"/>
    </sheetView>
  </sheetViews>
  <sheetFormatPr defaultColWidth="8.796875" defaultRowHeight="12.75" customHeight="1"/>
  <cols>
    <col min="1" max="1" width="3.3984375" style="3" customWidth="1"/>
    <col min="2" max="2" width="18.8984375" style="3" bestFit="1" customWidth="1"/>
    <col min="3" max="3" width="22.59765625" style="2" customWidth="1"/>
    <col min="4" max="4" width="22.19921875" style="2" customWidth="1"/>
    <col min="5" max="5" width="19.8984375" style="2" customWidth="1"/>
    <col min="6" max="16384" width="9" style="2" customWidth="1"/>
  </cols>
  <sheetData>
    <row r="1" ht="15" customHeight="1">
      <c r="A1" s="155" t="s">
        <v>457</v>
      </c>
    </row>
    <row r="2" ht="4.5" customHeight="1">
      <c r="A2" s="318"/>
    </row>
    <row r="3" spans="1:5" ht="15" customHeight="1" thickBot="1">
      <c r="A3" s="50" t="s">
        <v>329</v>
      </c>
      <c r="B3" s="2"/>
      <c r="C3" s="356"/>
      <c r="D3" s="356"/>
      <c r="E3" s="356"/>
    </row>
    <row r="4" spans="1:5" ht="15" customHeight="1" thickTop="1">
      <c r="A4" s="321"/>
      <c r="B4" s="322" t="s">
        <v>431</v>
      </c>
      <c r="C4" s="263" t="s">
        <v>330</v>
      </c>
      <c r="D4" s="263" t="s">
        <v>331</v>
      </c>
      <c r="E4" s="263" t="s">
        <v>332</v>
      </c>
    </row>
    <row r="5" spans="1:5" ht="15" customHeight="1">
      <c r="A5" s="324" t="s">
        <v>333</v>
      </c>
      <c r="B5" s="325"/>
      <c r="C5" s="326" t="s">
        <v>334</v>
      </c>
      <c r="D5" s="326" t="s">
        <v>334</v>
      </c>
      <c r="E5" s="327" t="s">
        <v>432</v>
      </c>
    </row>
    <row r="6" spans="1:5" s="358" customFormat="1" ht="12.75" customHeight="1">
      <c r="A6" s="661">
        <v>22</v>
      </c>
      <c r="B6" s="661"/>
      <c r="C6" s="357">
        <v>82026984000</v>
      </c>
      <c r="D6" s="357">
        <v>78828774229</v>
      </c>
      <c r="E6" s="330">
        <v>96.1</v>
      </c>
    </row>
    <row r="7" spans="1:5" s="358" customFormat="1" ht="12.75" customHeight="1">
      <c r="A7" s="661">
        <v>23</v>
      </c>
      <c r="B7" s="662"/>
      <c r="C7" s="357">
        <v>84621832000</v>
      </c>
      <c r="D7" s="357">
        <v>84248885333</v>
      </c>
      <c r="E7" s="330">
        <v>99.56</v>
      </c>
    </row>
    <row r="8" spans="1:5" s="358" customFormat="1" ht="12.75" customHeight="1">
      <c r="A8" s="663">
        <v>24</v>
      </c>
      <c r="B8" s="670"/>
      <c r="C8" s="359">
        <v>84302418000</v>
      </c>
      <c r="D8" s="359">
        <v>84817256114</v>
      </c>
      <c r="E8" s="334">
        <v>100.61</v>
      </c>
    </row>
    <row r="9" spans="1:5" s="358" customFormat="1" ht="12.75" customHeight="1">
      <c r="A9" s="332"/>
      <c r="B9" s="332"/>
      <c r="C9" s="359"/>
      <c r="D9" s="359"/>
      <c r="E9" s="334"/>
    </row>
    <row r="10" spans="1:5" s="358" customFormat="1" ht="12.75" customHeight="1">
      <c r="A10" s="3" t="s">
        <v>335</v>
      </c>
      <c r="B10" s="3"/>
      <c r="C10" s="359"/>
      <c r="D10" s="359"/>
      <c r="E10" s="360"/>
    </row>
    <row r="11" spans="1:5" s="338" customFormat="1" ht="12.75" customHeight="1">
      <c r="A11" s="668" t="s">
        <v>129</v>
      </c>
      <c r="B11" s="668"/>
      <c r="C11" s="337">
        <v>17011987000</v>
      </c>
      <c r="D11" s="337">
        <v>17426134359</v>
      </c>
      <c r="E11" s="330">
        <v>102.43</v>
      </c>
    </row>
    <row r="12" spans="1:5" s="338" customFormat="1" ht="12.75" customHeight="1">
      <c r="A12" s="3" t="s">
        <v>337</v>
      </c>
      <c r="B12" s="341" t="s">
        <v>129</v>
      </c>
      <c r="C12" s="337">
        <v>17011987000</v>
      </c>
      <c r="D12" s="337">
        <v>17426134359</v>
      </c>
      <c r="E12" s="330">
        <v>102.43</v>
      </c>
    </row>
    <row r="13" spans="1:5" s="338" customFormat="1" ht="12.75" customHeight="1">
      <c r="A13" s="668" t="s">
        <v>433</v>
      </c>
      <c r="B13" s="668" t="s">
        <v>337</v>
      </c>
      <c r="C13" s="337">
        <v>4000</v>
      </c>
      <c r="D13" s="337">
        <v>0</v>
      </c>
      <c r="E13" s="353">
        <v>0</v>
      </c>
    </row>
    <row r="14" spans="1:5" s="338" customFormat="1" ht="12.75" customHeight="1">
      <c r="A14" s="3" t="s">
        <v>337</v>
      </c>
      <c r="B14" s="341" t="s">
        <v>433</v>
      </c>
      <c r="C14" s="337">
        <v>4000</v>
      </c>
      <c r="D14" s="337">
        <v>0</v>
      </c>
      <c r="E14" s="353">
        <v>0</v>
      </c>
    </row>
    <row r="15" spans="1:5" s="338" customFormat="1" ht="12.75" customHeight="1">
      <c r="A15" s="668" t="s">
        <v>104</v>
      </c>
      <c r="B15" s="668" t="s">
        <v>337</v>
      </c>
      <c r="C15" s="337">
        <v>60000</v>
      </c>
      <c r="D15" s="337">
        <v>53400</v>
      </c>
      <c r="E15" s="330">
        <v>89</v>
      </c>
    </row>
    <row r="16" spans="1:5" s="338" customFormat="1" ht="12.75" customHeight="1">
      <c r="A16" s="3" t="s">
        <v>337</v>
      </c>
      <c r="B16" s="341" t="s">
        <v>356</v>
      </c>
      <c r="C16" s="337">
        <v>60000</v>
      </c>
      <c r="D16" s="337">
        <v>53400</v>
      </c>
      <c r="E16" s="330">
        <v>89</v>
      </c>
    </row>
    <row r="17" spans="1:5" s="338" customFormat="1" ht="12.75" customHeight="1">
      <c r="A17" s="668" t="s">
        <v>434</v>
      </c>
      <c r="B17" s="668" t="s">
        <v>337</v>
      </c>
      <c r="C17" s="337">
        <v>18320956000</v>
      </c>
      <c r="D17" s="337">
        <v>19203814445</v>
      </c>
      <c r="E17" s="330">
        <v>104.82</v>
      </c>
    </row>
    <row r="18" spans="1:5" s="338" customFormat="1" ht="12.75" customHeight="1">
      <c r="A18" s="3" t="s">
        <v>337</v>
      </c>
      <c r="B18" s="341" t="s">
        <v>358</v>
      </c>
      <c r="C18" s="337">
        <v>15667532000</v>
      </c>
      <c r="D18" s="337">
        <v>16594207445</v>
      </c>
      <c r="E18" s="330">
        <v>105.91</v>
      </c>
    </row>
    <row r="19" spans="1:5" s="338" customFormat="1" ht="12.75" customHeight="1">
      <c r="A19" s="3" t="s">
        <v>337</v>
      </c>
      <c r="B19" s="341" t="s">
        <v>359</v>
      </c>
      <c r="C19" s="337">
        <v>2653424000</v>
      </c>
      <c r="D19" s="337">
        <v>2609607000</v>
      </c>
      <c r="E19" s="330">
        <v>98.35</v>
      </c>
    </row>
    <row r="20" spans="1:5" s="338" customFormat="1" ht="12.75" customHeight="1">
      <c r="A20" s="668" t="s">
        <v>134</v>
      </c>
      <c r="B20" s="668" t="s">
        <v>337</v>
      </c>
      <c r="C20" s="337">
        <v>2841284000</v>
      </c>
      <c r="D20" s="337">
        <v>3119372916</v>
      </c>
      <c r="E20" s="330">
        <v>109.79</v>
      </c>
    </row>
    <row r="21" spans="1:5" s="338" customFormat="1" ht="12.75" customHeight="1">
      <c r="A21" s="3" t="s">
        <v>337</v>
      </c>
      <c r="B21" s="341" t="s">
        <v>134</v>
      </c>
      <c r="C21" s="337">
        <v>2841284000</v>
      </c>
      <c r="D21" s="337">
        <v>3119372916</v>
      </c>
      <c r="E21" s="330">
        <v>109.79</v>
      </c>
    </row>
    <row r="22" spans="1:5" s="338" customFormat="1" ht="12.75" customHeight="1">
      <c r="A22" s="668" t="s">
        <v>435</v>
      </c>
      <c r="B22" s="668" t="s">
        <v>337</v>
      </c>
      <c r="C22" s="337">
        <v>17183704000</v>
      </c>
      <c r="D22" s="337">
        <v>17183704713</v>
      </c>
      <c r="E22" s="330">
        <v>100</v>
      </c>
    </row>
    <row r="23" spans="1:5" s="338" customFormat="1" ht="12.75" customHeight="1">
      <c r="A23" s="3" t="s">
        <v>337</v>
      </c>
      <c r="B23" s="341" t="s">
        <v>435</v>
      </c>
      <c r="C23" s="337">
        <v>17183704000</v>
      </c>
      <c r="D23" s="337">
        <v>17183704713</v>
      </c>
      <c r="E23" s="330">
        <v>100</v>
      </c>
    </row>
    <row r="24" spans="1:5" s="338" customFormat="1" ht="12.75" customHeight="1">
      <c r="A24" s="668" t="s">
        <v>436</v>
      </c>
      <c r="B24" s="668" t="s">
        <v>337</v>
      </c>
      <c r="C24" s="337">
        <v>5027581000</v>
      </c>
      <c r="D24" s="337">
        <v>4942184537</v>
      </c>
      <c r="E24" s="330">
        <v>98.3</v>
      </c>
    </row>
    <row r="25" spans="1:5" s="338" customFormat="1" ht="12.75" customHeight="1">
      <c r="A25" s="3" t="s">
        <v>337</v>
      </c>
      <c r="B25" s="341" t="s">
        <v>362</v>
      </c>
      <c r="C25" s="337">
        <v>628632000</v>
      </c>
      <c r="D25" s="337">
        <v>619759742</v>
      </c>
      <c r="E25" s="330">
        <v>98.59</v>
      </c>
    </row>
    <row r="26" spans="1:5" s="338" customFormat="1" ht="12.75" customHeight="1">
      <c r="A26" s="3" t="s">
        <v>337</v>
      </c>
      <c r="B26" s="341" t="s">
        <v>363</v>
      </c>
      <c r="C26" s="337">
        <v>4398949000</v>
      </c>
      <c r="D26" s="337">
        <v>4322424795</v>
      </c>
      <c r="E26" s="330">
        <v>98.26</v>
      </c>
    </row>
    <row r="27" spans="1:5" s="338" customFormat="1" ht="12.75" customHeight="1">
      <c r="A27" s="668" t="s">
        <v>139</v>
      </c>
      <c r="B27" s="668" t="s">
        <v>337</v>
      </c>
      <c r="C27" s="337">
        <v>8669018000</v>
      </c>
      <c r="D27" s="337">
        <v>8708774784</v>
      </c>
      <c r="E27" s="330">
        <v>100.46</v>
      </c>
    </row>
    <row r="28" spans="1:5" s="338" customFormat="1" ht="12.75" customHeight="1">
      <c r="A28" s="3" t="s">
        <v>337</v>
      </c>
      <c r="B28" s="341" t="s">
        <v>139</v>
      </c>
      <c r="C28" s="337">
        <v>8669018000</v>
      </c>
      <c r="D28" s="337">
        <v>8708774784</v>
      </c>
      <c r="E28" s="330">
        <v>100.46</v>
      </c>
    </row>
    <row r="29" spans="1:5" s="338" customFormat="1" ht="12" customHeight="1">
      <c r="A29" s="668" t="s">
        <v>437</v>
      </c>
      <c r="B29" s="668" t="s">
        <v>337</v>
      </c>
      <c r="C29" s="337">
        <v>12961918000</v>
      </c>
      <c r="D29" s="337">
        <v>11947193317</v>
      </c>
      <c r="E29" s="330">
        <v>92.17</v>
      </c>
    </row>
    <row r="30" spans="1:5" s="338" customFormat="1" ht="12.75" customHeight="1">
      <c r="A30" s="3" t="s">
        <v>337</v>
      </c>
      <c r="B30" s="341" t="s">
        <v>438</v>
      </c>
      <c r="C30" s="337">
        <v>12961918000</v>
      </c>
      <c r="D30" s="337">
        <v>11947193317</v>
      </c>
      <c r="E30" s="330">
        <v>92.17</v>
      </c>
    </row>
    <row r="31" spans="1:5" s="338" customFormat="1" ht="12.75" customHeight="1">
      <c r="A31" s="668" t="s">
        <v>374</v>
      </c>
      <c r="B31" s="668" t="s">
        <v>337</v>
      </c>
      <c r="C31" s="337">
        <v>2134215000</v>
      </c>
      <c r="D31" s="337">
        <v>2134214638</v>
      </c>
      <c r="E31" s="330">
        <v>100</v>
      </c>
    </row>
    <row r="32" spans="1:5" s="338" customFormat="1" ht="12.75" customHeight="1">
      <c r="A32" s="3" t="s">
        <v>337</v>
      </c>
      <c r="B32" s="341" t="s">
        <v>374</v>
      </c>
      <c r="C32" s="337">
        <v>2134215000</v>
      </c>
      <c r="D32" s="337">
        <v>2134214638</v>
      </c>
      <c r="E32" s="330">
        <v>100</v>
      </c>
    </row>
    <row r="33" spans="1:5" s="338" customFormat="1" ht="12.75" customHeight="1">
      <c r="A33" s="668" t="s">
        <v>439</v>
      </c>
      <c r="B33" s="668" t="s">
        <v>337</v>
      </c>
      <c r="C33" s="337">
        <v>151691000</v>
      </c>
      <c r="D33" s="337">
        <v>151809005</v>
      </c>
      <c r="E33" s="330">
        <v>100.08</v>
      </c>
    </row>
    <row r="34" spans="1:5" s="338" customFormat="1" ht="12.75" customHeight="1">
      <c r="A34" s="3" t="s">
        <v>337</v>
      </c>
      <c r="B34" s="341" t="s">
        <v>376</v>
      </c>
      <c r="C34" s="337">
        <v>4000</v>
      </c>
      <c r="D34" s="337">
        <v>15148</v>
      </c>
      <c r="E34" s="330">
        <v>378.7</v>
      </c>
    </row>
    <row r="35" spans="1:5" s="338" customFormat="1" ht="12.75" customHeight="1">
      <c r="A35" s="3" t="s">
        <v>337</v>
      </c>
      <c r="B35" s="341" t="s">
        <v>440</v>
      </c>
      <c r="C35" s="337">
        <v>1000</v>
      </c>
      <c r="D35" s="337">
        <v>0</v>
      </c>
      <c r="E35" s="353">
        <v>0</v>
      </c>
    </row>
    <row r="36" spans="1:5" s="338" customFormat="1" ht="12.75" customHeight="1">
      <c r="A36" s="361" t="s">
        <v>337</v>
      </c>
      <c r="B36" s="348" t="s">
        <v>380</v>
      </c>
      <c r="C36" s="340">
        <v>151686000</v>
      </c>
      <c r="D36" s="340">
        <v>151793857</v>
      </c>
      <c r="E36" s="362">
        <v>100.07</v>
      </c>
    </row>
    <row r="37" spans="1:2" s="338" customFormat="1" ht="12.75" customHeight="1">
      <c r="A37" s="3"/>
      <c r="B37" s="341"/>
    </row>
    <row r="38" spans="1:5" s="338" customFormat="1" ht="15" customHeight="1" thickBot="1">
      <c r="A38" s="50" t="s">
        <v>441</v>
      </c>
      <c r="B38" s="3"/>
      <c r="C38" s="363"/>
      <c r="D38" s="363"/>
      <c r="E38" s="363"/>
    </row>
    <row r="39" spans="1:5" s="338" customFormat="1" ht="15" customHeight="1" thickTop="1">
      <c r="A39" s="364"/>
      <c r="B39" s="365" t="s">
        <v>458</v>
      </c>
      <c r="C39" s="263" t="s">
        <v>330</v>
      </c>
      <c r="D39" s="263" t="s">
        <v>331</v>
      </c>
      <c r="E39" s="263" t="s">
        <v>332</v>
      </c>
    </row>
    <row r="40" spans="1:5" s="338" customFormat="1" ht="15" customHeight="1">
      <c r="A40" s="366" t="s">
        <v>333</v>
      </c>
      <c r="B40" s="367"/>
      <c r="C40" s="326" t="s">
        <v>334</v>
      </c>
      <c r="D40" s="326" t="s">
        <v>334</v>
      </c>
      <c r="E40" s="327" t="s">
        <v>459</v>
      </c>
    </row>
    <row r="41" spans="1:5" s="338" customFormat="1" ht="12.75" customHeight="1">
      <c r="A41" s="661">
        <v>22</v>
      </c>
      <c r="B41" s="662"/>
      <c r="C41" s="357">
        <v>82026984000</v>
      </c>
      <c r="D41" s="357">
        <v>77717861910</v>
      </c>
      <c r="E41" s="330">
        <v>94.75</v>
      </c>
    </row>
    <row r="42" spans="1:6" s="338" customFormat="1" ht="12.75" customHeight="1">
      <c r="A42" s="661">
        <v>23</v>
      </c>
      <c r="B42" s="665"/>
      <c r="C42" s="368">
        <v>84621832000</v>
      </c>
      <c r="D42" s="357">
        <v>82114670695</v>
      </c>
      <c r="E42" s="330">
        <v>97.04</v>
      </c>
      <c r="F42" s="369"/>
    </row>
    <row r="43" spans="1:5" s="338" customFormat="1" ht="12.75" customHeight="1">
      <c r="A43" s="663">
        <v>24</v>
      </c>
      <c r="B43" s="669"/>
      <c r="C43" s="370">
        <v>84302418000</v>
      </c>
      <c r="D43" s="359">
        <v>82830731683</v>
      </c>
      <c r="E43" s="334">
        <v>98.25</v>
      </c>
    </row>
    <row r="44" spans="1:5" s="338" customFormat="1" ht="12.75" customHeight="1">
      <c r="A44" s="175"/>
      <c r="B44" s="371"/>
      <c r="C44" s="370"/>
      <c r="D44" s="359"/>
      <c r="E44" s="360"/>
    </row>
    <row r="45" spans="1:5" s="338" customFormat="1" ht="12.75" customHeight="1">
      <c r="A45" s="666" t="s">
        <v>130</v>
      </c>
      <c r="B45" s="667"/>
      <c r="C45" s="339">
        <v>1170750000</v>
      </c>
      <c r="D45" s="339">
        <v>1081263871</v>
      </c>
      <c r="E45" s="330">
        <f aca="true" t="shared" si="0" ref="E45:E72">IF(ISNUMBER(C45),SUM(D45/C45*100),"")</f>
        <v>92.35651257740764</v>
      </c>
    </row>
    <row r="46" spans="1:5" s="338" customFormat="1" ht="12.75" customHeight="1">
      <c r="A46" s="175" t="s">
        <v>337</v>
      </c>
      <c r="B46" s="346" t="s">
        <v>392</v>
      </c>
      <c r="C46" s="339">
        <v>813470000</v>
      </c>
      <c r="D46" s="339">
        <v>745263931</v>
      </c>
      <c r="E46" s="330">
        <f t="shared" si="0"/>
        <v>91.61541679471893</v>
      </c>
    </row>
    <row r="47" spans="1:5" s="338" customFormat="1" ht="12.75" customHeight="1">
      <c r="A47" s="175" t="s">
        <v>337</v>
      </c>
      <c r="B47" s="346" t="s">
        <v>442</v>
      </c>
      <c r="C47" s="339">
        <v>357280000</v>
      </c>
      <c r="D47" s="339">
        <v>335999940</v>
      </c>
      <c r="E47" s="330">
        <f t="shared" si="0"/>
        <v>94.04387035378414</v>
      </c>
    </row>
    <row r="48" spans="1:5" s="338" customFormat="1" ht="12.75" customHeight="1">
      <c r="A48" s="666" t="s">
        <v>443</v>
      </c>
      <c r="B48" s="667" t="s">
        <v>337</v>
      </c>
      <c r="C48" s="337">
        <v>55794714000</v>
      </c>
      <c r="D48" s="337">
        <v>54988603515</v>
      </c>
      <c r="E48" s="330">
        <f t="shared" si="0"/>
        <v>98.55522068811034</v>
      </c>
    </row>
    <row r="49" spans="1:5" s="338" customFormat="1" ht="12.75" customHeight="1">
      <c r="A49" s="175" t="s">
        <v>337</v>
      </c>
      <c r="B49" s="346" t="s">
        <v>444</v>
      </c>
      <c r="C49" s="339">
        <v>49437317000</v>
      </c>
      <c r="D49" s="339">
        <v>48764802319</v>
      </c>
      <c r="E49" s="330">
        <f t="shared" si="0"/>
        <v>98.63966185503149</v>
      </c>
    </row>
    <row r="50" spans="1:5" s="338" customFormat="1" ht="12.75" customHeight="1">
      <c r="A50" s="175" t="s">
        <v>337</v>
      </c>
      <c r="B50" s="346" t="s">
        <v>445</v>
      </c>
      <c r="C50" s="339">
        <v>5622275000</v>
      </c>
      <c r="D50" s="339">
        <v>5592165021</v>
      </c>
      <c r="E50" s="330">
        <f t="shared" si="0"/>
        <v>99.46445204121108</v>
      </c>
    </row>
    <row r="51" spans="1:5" s="338" customFormat="1" ht="12.75" customHeight="1">
      <c r="A51" s="175" t="s">
        <v>337</v>
      </c>
      <c r="B51" s="346" t="s">
        <v>446</v>
      </c>
      <c r="C51" s="339">
        <v>4056000</v>
      </c>
      <c r="D51" s="339">
        <v>3922000</v>
      </c>
      <c r="E51" s="330">
        <f t="shared" si="0"/>
        <v>96.69625246548324</v>
      </c>
    </row>
    <row r="52" spans="1:5" s="338" customFormat="1" ht="12.75" customHeight="1">
      <c r="A52" s="175" t="s">
        <v>337</v>
      </c>
      <c r="B52" s="346" t="s">
        <v>447</v>
      </c>
      <c r="C52" s="339">
        <v>579890000</v>
      </c>
      <c r="D52" s="339">
        <v>487609562</v>
      </c>
      <c r="E52" s="330">
        <f t="shared" si="0"/>
        <v>84.08656158926692</v>
      </c>
    </row>
    <row r="53" spans="1:5" s="338" customFormat="1" ht="12.75" customHeight="1">
      <c r="A53" s="175" t="s">
        <v>337</v>
      </c>
      <c r="B53" s="346" t="s">
        <v>448</v>
      </c>
      <c r="C53" s="339">
        <v>87620000</v>
      </c>
      <c r="D53" s="339">
        <v>80360000</v>
      </c>
      <c r="E53" s="330">
        <f t="shared" si="0"/>
        <v>91.71422049760328</v>
      </c>
    </row>
    <row r="54" spans="1:5" s="338" customFormat="1" ht="12.75" customHeight="1">
      <c r="A54" s="175" t="s">
        <v>337</v>
      </c>
      <c r="B54" s="346" t="s">
        <v>449</v>
      </c>
      <c r="C54" s="339">
        <v>63556000</v>
      </c>
      <c r="D54" s="339">
        <v>59744613</v>
      </c>
      <c r="E54" s="330">
        <f t="shared" si="0"/>
        <v>94.00310434892064</v>
      </c>
    </row>
    <row r="55" spans="1:5" s="338" customFormat="1" ht="12.75" customHeight="1">
      <c r="A55" s="666" t="s">
        <v>450</v>
      </c>
      <c r="B55" s="667" t="s">
        <v>337</v>
      </c>
      <c r="C55" s="337">
        <v>11233812000</v>
      </c>
      <c r="D55" s="337">
        <v>11233810488</v>
      </c>
      <c r="E55" s="330">
        <f t="shared" si="0"/>
        <v>99.99998654063288</v>
      </c>
    </row>
    <row r="56" spans="1:5" s="338" customFormat="1" ht="12.75" customHeight="1">
      <c r="A56" s="175" t="s">
        <v>337</v>
      </c>
      <c r="B56" s="346" t="s">
        <v>450</v>
      </c>
      <c r="C56" s="339">
        <v>11233812000</v>
      </c>
      <c r="D56" s="339">
        <v>11233810488</v>
      </c>
      <c r="E56" s="330">
        <f t="shared" si="0"/>
        <v>99.99998654063288</v>
      </c>
    </row>
    <row r="57" spans="1:5" s="338" customFormat="1" ht="12.75" customHeight="1">
      <c r="A57" s="666" t="s">
        <v>451</v>
      </c>
      <c r="B57" s="667" t="s">
        <v>337</v>
      </c>
      <c r="C57" s="337">
        <v>11692000</v>
      </c>
      <c r="D57" s="337">
        <v>11691097</v>
      </c>
      <c r="E57" s="330">
        <f t="shared" si="0"/>
        <v>99.99227677044132</v>
      </c>
    </row>
    <row r="58" spans="1:5" s="338" customFormat="1" ht="12.75" customHeight="1">
      <c r="A58" s="175" t="s">
        <v>337</v>
      </c>
      <c r="B58" s="346" t="s">
        <v>451</v>
      </c>
      <c r="C58" s="339">
        <v>11692000</v>
      </c>
      <c r="D58" s="339">
        <v>11691097</v>
      </c>
      <c r="E58" s="330">
        <f t="shared" si="0"/>
        <v>99.99227677044132</v>
      </c>
    </row>
    <row r="59" spans="1:5" s="338" customFormat="1" ht="12" customHeight="1">
      <c r="A59" s="666" t="s">
        <v>135</v>
      </c>
      <c r="B59" s="667" t="s">
        <v>337</v>
      </c>
      <c r="C59" s="337">
        <v>3053000</v>
      </c>
      <c r="D59" s="337">
        <v>3052068</v>
      </c>
      <c r="E59" s="330">
        <f t="shared" si="0"/>
        <v>99.9694726498526</v>
      </c>
    </row>
    <row r="60" spans="1:5" s="338" customFormat="1" ht="12.75" customHeight="1">
      <c r="A60" s="175" t="s">
        <v>337</v>
      </c>
      <c r="B60" s="346" t="s">
        <v>135</v>
      </c>
      <c r="C60" s="339">
        <v>3053000</v>
      </c>
      <c r="D60" s="339">
        <v>3052068</v>
      </c>
      <c r="E60" s="330">
        <f t="shared" si="0"/>
        <v>99.9694726498526</v>
      </c>
    </row>
    <row r="61" spans="1:5" s="338" customFormat="1" ht="12.75" customHeight="1">
      <c r="A61" s="666" t="s">
        <v>452</v>
      </c>
      <c r="B61" s="667" t="s">
        <v>337</v>
      </c>
      <c r="C61" s="337">
        <v>4734108000</v>
      </c>
      <c r="D61" s="337">
        <v>4734107945</v>
      </c>
      <c r="E61" s="330">
        <f t="shared" si="0"/>
        <v>99.9999988382183</v>
      </c>
    </row>
    <row r="62" spans="1:5" s="338" customFormat="1" ht="12.75" customHeight="1">
      <c r="A62" s="175" t="s">
        <v>337</v>
      </c>
      <c r="B62" s="346" t="s">
        <v>452</v>
      </c>
      <c r="C62" s="339">
        <v>4734108000</v>
      </c>
      <c r="D62" s="339">
        <v>4734107945</v>
      </c>
      <c r="E62" s="330">
        <f t="shared" si="0"/>
        <v>99.9999988382183</v>
      </c>
    </row>
    <row r="63" spans="1:5" s="338" customFormat="1" ht="12.75" customHeight="1">
      <c r="A63" s="666" t="s">
        <v>138</v>
      </c>
      <c r="B63" s="667" t="s">
        <v>337</v>
      </c>
      <c r="C63" s="337">
        <v>9329281000</v>
      </c>
      <c r="D63" s="337">
        <v>9124408355</v>
      </c>
      <c r="E63" s="330">
        <f t="shared" si="0"/>
        <v>97.80398248268007</v>
      </c>
    </row>
    <row r="64" spans="1:5" s="338" customFormat="1" ht="12.75" customHeight="1">
      <c r="A64" s="175" t="s">
        <v>337</v>
      </c>
      <c r="B64" s="346" t="s">
        <v>138</v>
      </c>
      <c r="C64" s="339">
        <v>9329281000</v>
      </c>
      <c r="D64" s="339">
        <v>9124408355</v>
      </c>
      <c r="E64" s="330">
        <f t="shared" si="0"/>
        <v>97.80398248268007</v>
      </c>
    </row>
    <row r="65" spans="1:5" s="338" customFormat="1" ht="12.75" customHeight="1">
      <c r="A65" s="666" t="s">
        <v>453</v>
      </c>
      <c r="B65" s="667" t="s">
        <v>337</v>
      </c>
      <c r="C65" s="337">
        <v>737521000</v>
      </c>
      <c r="D65" s="337">
        <v>623415296</v>
      </c>
      <c r="E65" s="330">
        <f t="shared" si="0"/>
        <v>84.52848068055012</v>
      </c>
    </row>
    <row r="66" spans="1:5" s="338" customFormat="1" ht="12.75" customHeight="1">
      <c r="A66" s="175" t="s">
        <v>337</v>
      </c>
      <c r="B66" s="346" t="s">
        <v>453</v>
      </c>
      <c r="C66" s="339">
        <v>10727000</v>
      </c>
      <c r="D66" s="339">
        <v>8688337</v>
      </c>
      <c r="E66" s="330">
        <f t="shared" si="0"/>
        <v>80.99503122960753</v>
      </c>
    </row>
    <row r="67" spans="1:5" s="338" customFormat="1" ht="12.75" customHeight="1">
      <c r="A67" s="175" t="s">
        <v>337</v>
      </c>
      <c r="B67" s="346" t="s">
        <v>454</v>
      </c>
      <c r="C67" s="339">
        <v>726794000</v>
      </c>
      <c r="D67" s="339">
        <v>614726959</v>
      </c>
      <c r="E67" s="330">
        <f t="shared" si="0"/>
        <v>84.58063206355584</v>
      </c>
    </row>
    <row r="68" spans="1:5" s="338" customFormat="1" ht="12.75" customHeight="1">
      <c r="A68" s="666" t="s">
        <v>141</v>
      </c>
      <c r="B68" s="667" t="s">
        <v>337</v>
      </c>
      <c r="C68" s="337">
        <v>1087487000</v>
      </c>
      <c r="D68" s="337">
        <v>1030379048</v>
      </c>
      <c r="E68" s="330">
        <f t="shared" si="0"/>
        <v>94.7486312939833</v>
      </c>
    </row>
    <row r="69" spans="1:5" s="338" customFormat="1" ht="12.75" customHeight="1">
      <c r="A69" s="175" t="s">
        <v>337</v>
      </c>
      <c r="B69" s="346" t="s">
        <v>455</v>
      </c>
      <c r="C69" s="339">
        <v>1087486000</v>
      </c>
      <c r="D69" s="339">
        <v>1030379048</v>
      </c>
      <c r="E69" s="330">
        <f t="shared" si="0"/>
        <v>94.74871842028311</v>
      </c>
    </row>
    <row r="70" spans="1:5" s="338" customFormat="1" ht="12.75" customHeight="1">
      <c r="A70" s="175" t="s">
        <v>337</v>
      </c>
      <c r="B70" s="346" t="s">
        <v>456</v>
      </c>
      <c r="C70" s="339">
        <v>1000</v>
      </c>
      <c r="D70" s="339">
        <v>0</v>
      </c>
      <c r="E70" s="353">
        <f t="shared" si="0"/>
        <v>0</v>
      </c>
    </row>
    <row r="71" spans="1:5" s="338" customFormat="1" ht="12.75" customHeight="1">
      <c r="A71" s="666" t="s">
        <v>142</v>
      </c>
      <c r="B71" s="667" t="s">
        <v>337</v>
      </c>
      <c r="C71" s="337">
        <v>200000000</v>
      </c>
      <c r="D71" s="339">
        <v>0</v>
      </c>
      <c r="E71" s="353">
        <f t="shared" si="0"/>
        <v>0</v>
      </c>
    </row>
    <row r="72" spans="1:5" s="338" customFormat="1" ht="12.75" customHeight="1">
      <c r="A72" s="361" t="s">
        <v>337</v>
      </c>
      <c r="B72" s="348" t="s">
        <v>142</v>
      </c>
      <c r="C72" s="349">
        <v>200000000</v>
      </c>
      <c r="D72" s="349">
        <v>0</v>
      </c>
      <c r="E72" s="354">
        <f t="shared" si="0"/>
        <v>0</v>
      </c>
    </row>
    <row r="73" spans="1:2" s="355" customFormat="1" ht="12.75" customHeight="1">
      <c r="A73" s="355" t="s">
        <v>429</v>
      </c>
      <c r="B73" s="3"/>
    </row>
    <row r="74" spans="3:5" ht="12.75" customHeight="1">
      <c r="C74" s="338"/>
      <c r="D74" s="338"/>
      <c r="E74" s="338"/>
    </row>
    <row r="75" spans="3:5" ht="12.75" customHeight="1">
      <c r="C75" s="338"/>
      <c r="D75" s="338"/>
      <c r="E75" s="338"/>
    </row>
    <row r="76" spans="3:5" ht="12.75" customHeight="1">
      <c r="C76" s="338"/>
      <c r="D76" s="338"/>
      <c r="E76" s="338"/>
    </row>
    <row r="77" spans="3:5" ht="12.75" customHeight="1">
      <c r="C77" s="338"/>
      <c r="D77" s="338"/>
      <c r="E77" s="338"/>
    </row>
    <row r="78" spans="3:5" ht="12.75" customHeight="1">
      <c r="C78" s="338"/>
      <c r="D78" s="338"/>
      <c r="E78" s="338"/>
    </row>
    <row r="79" spans="3:5" ht="12.75" customHeight="1">
      <c r="C79" s="338"/>
      <c r="D79" s="338"/>
      <c r="E79" s="338"/>
    </row>
    <row r="80" spans="3:5" ht="12.75" customHeight="1">
      <c r="C80" s="338"/>
      <c r="D80" s="338"/>
      <c r="E80" s="338"/>
    </row>
    <row r="81" spans="3:5" ht="12.75" customHeight="1">
      <c r="C81" s="338"/>
      <c r="D81" s="338"/>
      <c r="E81" s="338"/>
    </row>
    <row r="82" spans="3:5" ht="12.75" customHeight="1">
      <c r="C82" s="338"/>
      <c r="D82" s="338"/>
      <c r="E82" s="338"/>
    </row>
    <row r="83" spans="3:5" ht="12.75" customHeight="1">
      <c r="C83" s="338"/>
      <c r="D83" s="338"/>
      <c r="E83" s="338"/>
    </row>
    <row r="84" spans="3:5" ht="12.75" customHeight="1">
      <c r="C84" s="338"/>
      <c r="D84" s="338"/>
      <c r="E84" s="338"/>
    </row>
    <row r="85" spans="3:5" ht="12.75" customHeight="1">
      <c r="C85" s="338"/>
      <c r="D85" s="338"/>
      <c r="E85" s="338"/>
    </row>
    <row r="86" spans="3:5" ht="12.75" customHeight="1">
      <c r="C86" s="338"/>
      <c r="D86" s="338"/>
      <c r="E86" s="338"/>
    </row>
    <row r="87" spans="3:5" ht="12.75" customHeight="1">
      <c r="C87" s="338"/>
      <c r="D87" s="338"/>
      <c r="E87" s="338"/>
    </row>
    <row r="88" spans="3:5" ht="12.75" customHeight="1">
      <c r="C88" s="338"/>
      <c r="D88" s="338"/>
      <c r="E88" s="338"/>
    </row>
    <row r="89" spans="3:5" ht="12.75" customHeight="1">
      <c r="C89" s="338"/>
      <c r="D89" s="338"/>
      <c r="E89" s="338"/>
    </row>
    <row r="90" spans="3:5" ht="12.75" customHeight="1">
      <c r="C90" s="338"/>
      <c r="D90" s="338"/>
      <c r="E90" s="338"/>
    </row>
    <row r="91" spans="3:5" ht="12.75" customHeight="1">
      <c r="C91" s="338"/>
      <c r="D91" s="338"/>
      <c r="E91" s="338"/>
    </row>
    <row r="92" spans="3:5" ht="12.75" customHeight="1">
      <c r="C92" s="338"/>
      <c r="D92" s="338"/>
      <c r="E92" s="338"/>
    </row>
    <row r="93" spans="3:5" ht="12.75" customHeight="1">
      <c r="C93" s="338"/>
      <c r="D93" s="338"/>
      <c r="E93" s="338"/>
    </row>
    <row r="94" spans="3:5" ht="12.75" customHeight="1">
      <c r="C94" s="338"/>
      <c r="D94" s="338"/>
      <c r="E94" s="338"/>
    </row>
  </sheetData>
  <sheetProtection/>
  <mergeCells count="27">
    <mergeCell ref="A6:B6"/>
    <mergeCell ref="A11:B11"/>
    <mergeCell ref="A8:B8"/>
    <mergeCell ref="A7:B7"/>
    <mergeCell ref="A13:B13"/>
    <mergeCell ref="A15:B15"/>
    <mergeCell ref="A71:B71"/>
    <mergeCell ref="A41:B41"/>
    <mergeCell ref="A57:B57"/>
    <mergeCell ref="A59:B59"/>
    <mergeCell ref="A61:B61"/>
    <mergeCell ref="A63:B63"/>
    <mergeCell ref="A45:B45"/>
    <mergeCell ref="A48:B48"/>
    <mergeCell ref="A65:B65"/>
    <mergeCell ref="A68:B68"/>
    <mergeCell ref="A43:B43"/>
    <mergeCell ref="A31:B31"/>
    <mergeCell ref="A33:B33"/>
    <mergeCell ref="A17:B17"/>
    <mergeCell ref="A20:B20"/>
    <mergeCell ref="A22:B22"/>
    <mergeCell ref="A24:B24"/>
    <mergeCell ref="A27:B27"/>
    <mergeCell ref="A29:B29"/>
    <mergeCell ref="A55:B55"/>
    <mergeCell ref="A42:B42"/>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&amp;C&amp;A(&amp;P)</oddFooter>
  </headerFooter>
  <rowBreaks count="1" manualBreakCount="1">
    <brk id="37" max="255" man="1"/>
  </rowBreaks>
  <drawing r:id="rId1"/>
</worksheet>
</file>

<file path=xl/worksheets/sheet23.xml><?xml version="1.0" encoding="utf-8"?>
<worksheet xmlns="http://schemas.openxmlformats.org/spreadsheetml/2006/main" xmlns:r="http://schemas.openxmlformats.org/officeDocument/2006/relationships">
  <dimension ref="A1:F663"/>
  <sheetViews>
    <sheetView zoomScaleSheetLayoutView="75" zoomScalePageLayoutView="0" workbookViewId="0" topLeftCell="A1">
      <selection activeCell="A2" sqref="A2"/>
    </sheetView>
  </sheetViews>
  <sheetFormatPr defaultColWidth="8.796875" defaultRowHeight="12.75" customHeight="1"/>
  <cols>
    <col min="1" max="1" width="3.59765625" style="3" customWidth="1"/>
    <col min="2" max="2" width="22.5" style="341" customWidth="1"/>
    <col min="3" max="3" width="24.59765625" style="2" customWidth="1"/>
    <col min="4" max="4" width="24.3984375" style="2" customWidth="1"/>
    <col min="5" max="5" width="17.59765625" style="2" customWidth="1"/>
    <col min="6" max="16384" width="9" style="2" customWidth="1"/>
  </cols>
  <sheetData>
    <row r="1" spans="1:2" s="304" customFormat="1" ht="15" customHeight="1">
      <c r="A1" s="155" t="s">
        <v>475</v>
      </c>
      <c r="B1" s="341"/>
    </row>
    <row r="2" spans="1:2" s="304" customFormat="1" ht="4.5" customHeight="1">
      <c r="A2" s="318"/>
      <c r="B2" s="341"/>
    </row>
    <row r="3" spans="1:6" s="304" customFormat="1" ht="15" customHeight="1" thickBot="1">
      <c r="A3" s="50" t="s">
        <v>329</v>
      </c>
      <c r="C3" s="301"/>
      <c r="D3" s="301"/>
      <c r="E3" s="301"/>
      <c r="F3" s="303"/>
    </row>
    <row r="4" spans="1:6" s="304" customFormat="1" ht="15" customHeight="1" thickTop="1">
      <c r="A4" s="17"/>
      <c r="B4" s="322" t="s">
        <v>431</v>
      </c>
      <c r="C4" s="240" t="s">
        <v>330</v>
      </c>
      <c r="D4" s="240" t="s">
        <v>331</v>
      </c>
      <c r="E4" s="240" t="s">
        <v>332</v>
      </c>
      <c r="F4" s="303"/>
    </row>
    <row r="5" spans="1:6" s="304" customFormat="1" ht="15" customHeight="1">
      <c r="A5" s="324" t="s">
        <v>333</v>
      </c>
      <c r="B5" s="325"/>
      <c r="C5" s="326" t="s">
        <v>334</v>
      </c>
      <c r="D5" s="326" t="s">
        <v>334</v>
      </c>
      <c r="E5" s="327" t="s">
        <v>432</v>
      </c>
      <c r="F5" s="303"/>
    </row>
    <row r="6" spans="1:6" s="358" customFormat="1" ht="12.75" customHeight="1">
      <c r="A6" s="661">
        <v>22</v>
      </c>
      <c r="B6" s="662"/>
      <c r="C6" s="329">
        <v>37755914000</v>
      </c>
      <c r="D6" s="329">
        <v>37145853574</v>
      </c>
      <c r="E6" s="330">
        <v>98.38</v>
      </c>
      <c r="F6" s="372"/>
    </row>
    <row r="7" spans="1:6" s="358" customFormat="1" ht="12.75" customHeight="1">
      <c r="A7" s="661">
        <v>23</v>
      </c>
      <c r="B7" s="665"/>
      <c r="C7" s="329">
        <v>39348876000</v>
      </c>
      <c r="D7" s="329">
        <v>38995317739</v>
      </c>
      <c r="E7" s="330">
        <v>99.1</v>
      </c>
      <c r="F7" s="372"/>
    </row>
    <row r="8" spans="1:6" s="358" customFormat="1" ht="12.75" customHeight="1">
      <c r="A8" s="663">
        <v>24</v>
      </c>
      <c r="B8" s="665"/>
      <c r="C8" s="333">
        <v>42491694000</v>
      </c>
      <c r="D8" s="333">
        <v>42850234630</v>
      </c>
      <c r="E8" s="334">
        <v>100.84</v>
      </c>
      <c r="F8" s="372"/>
    </row>
    <row r="9" spans="1:6" s="358" customFormat="1" ht="12.75" customHeight="1">
      <c r="A9" s="303" t="s">
        <v>335</v>
      </c>
      <c r="B9" s="117"/>
      <c r="C9" s="336"/>
      <c r="D9" s="336"/>
      <c r="E9" s="360"/>
      <c r="F9" s="372"/>
    </row>
    <row r="10" spans="1:6" s="358" customFormat="1" ht="12.75" customHeight="1">
      <c r="A10" s="659" t="s">
        <v>460</v>
      </c>
      <c r="B10" s="660" t="s">
        <v>337</v>
      </c>
      <c r="C10" s="337">
        <v>8682821000</v>
      </c>
      <c r="D10" s="337">
        <v>9315651596</v>
      </c>
      <c r="E10" s="330">
        <f aca="true" t="shared" si="0" ref="E10:E33">IF(ISNUMBER(C10),SUM(D10/C10*100),"")</f>
        <v>107.2883063695543</v>
      </c>
      <c r="F10" s="372"/>
    </row>
    <row r="11" spans="1:6" s="358" customFormat="1" ht="12.75" customHeight="1">
      <c r="A11" s="303" t="s">
        <v>337</v>
      </c>
      <c r="B11" s="117" t="s">
        <v>460</v>
      </c>
      <c r="C11" s="339">
        <v>8682821000</v>
      </c>
      <c r="D11" s="339">
        <v>9315651596</v>
      </c>
      <c r="E11" s="330">
        <f t="shared" si="0"/>
        <v>107.2883063695543</v>
      </c>
      <c r="F11" s="372"/>
    </row>
    <row r="12" spans="1:6" s="358" customFormat="1" ht="12.75" customHeight="1">
      <c r="A12" s="659" t="s">
        <v>104</v>
      </c>
      <c r="B12" s="660" t="s">
        <v>337</v>
      </c>
      <c r="C12" s="337">
        <v>1000</v>
      </c>
      <c r="D12" s="337">
        <v>600</v>
      </c>
      <c r="E12" s="330">
        <f t="shared" si="0"/>
        <v>60</v>
      </c>
      <c r="F12" s="372"/>
    </row>
    <row r="13" spans="1:6" s="358" customFormat="1" ht="12.75" customHeight="1">
      <c r="A13" s="303" t="s">
        <v>337</v>
      </c>
      <c r="B13" s="117" t="s">
        <v>356</v>
      </c>
      <c r="C13" s="339">
        <v>1000</v>
      </c>
      <c r="D13" s="339">
        <v>600</v>
      </c>
      <c r="E13" s="330">
        <f t="shared" si="0"/>
        <v>60</v>
      </c>
      <c r="F13" s="372"/>
    </row>
    <row r="14" spans="1:6" s="358" customFormat="1" ht="12.75" customHeight="1">
      <c r="A14" s="659" t="s">
        <v>434</v>
      </c>
      <c r="B14" s="660" t="s">
        <v>337</v>
      </c>
      <c r="C14" s="337">
        <v>9400639000</v>
      </c>
      <c r="D14" s="337">
        <v>9364370083</v>
      </c>
      <c r="E14" s="330">
        <f t="shared" si="0"/>
        <v>99.61418668454347</v>
      </c>
      <c r="F14" s="372"/>
    </row>
    <row r="15" spans="1:6" s="358" customFormat="1" ht="12.75" customHeight="1">
      <c r="A15" s="303" t="s">
        <v>337</v>
      </c>
      <c r="B15" s="117" t="s">
        <v>358</v>
      </c>
      <c r="C15" s="339">
        <v>7303010000</v>
      </c>
      <c r="D15" s="339">
        <v>7296196067</v>
      </c>
      <c r="E15" s="330">
        <f t="shared" si="0"/>
        <v>99.90669692359727</v>
      </c>
      <c r="F15" s="372"/>
    </row>
    <row r="16" spans="1:6" s="358" customFormat="1" ht="12.75" customHeight="1">
      <c r="A16" s="303" t="s">
        <v>337</v>
      </c>
      <c r="B16" s="117" t="s">
        <v>359</v>
      </c>
      <c r="C16" s="339">
        <v>2097629000</v>
      </c>
      <c r="D16" s="339">
        <v>2068174016</v>
      </c>
      <c r="E16" s="330">
        <f t="shared" si="0"/>
        <v>98.5957963014432</v>
      </c>
      <c r="F16" s="372"/>
    </row>
    <row r="17" spans="1:6" s="358" customFormat="1" ht="12.75" customHeight="1">
      <c r="A17" s="659" t="s">
        <v>436</v>
      </c>
      <c r="B17" s="660" t="s">
        <v>337</v>
      </c>
      <c r="C17" s="337">
        <v>6303919000</v>
      </c>
      <c r="D17" s="337">
        <v>6228948197</v>
      </c>
      <c r="E17" s="330">
        <f t="shared" si="0"/>
        <v>98.81072705724804</v>
      </c>
      <c r="F17" s="372"/>
    </row>
    <row r="18" spans="1:6" s="358" customFormat="1" ht="12.75" customHeight="1">
      <c r="A18" s="303" t="s">
        <v>337</v>
      </c>
      <c r="B18" s="117" t="s">
        <v>362</v>
      </c>
      <c r="C18" s="339">
        <v>5779566000</v>
      </c>
      <c r="D18" s="339">
        <v>5704132000</v>
      </c>
      <c r="E18" s="330">
        <f t="shared" si="0"/>
        <v>98.69481549306643</v>
      </c>
      <c r="F18" s="372"/>
    </row>
    <row r="19" spans="1:6" s="358" customFormat="1" ht="12.75" customHeight="1">
      <c r="A19" s="303" t="s">
        <v>337</v>
      </c>
      <c r="B19" s="117" t="s">
        <v>363</v>
      </c>
      <c r="C19" s="339">
        <v>176334000</v>
      </c>
      <c r="D19" s="339">
        <v>176797508</v>
      </c>
      <c r="E19" s="330">
        <f t="shared" si="0"/>
        <v>100.26285798541403</v>
      </c>
      <c r="F19" s="372"/>
    </row>
    <row r="20" spans="1:6" s="358" customFormat="1" ht="12.75" customHeight="1">
      <c r="A20" s="303"/>
      <c r="B20" s="373" t="s">
        <v>476</v>
      </c>
      <c r="C20" s="339">
        <v>348019000</v>
      </c>
      <c r="D20" s="339">
        <v>348018689</v>
      </c>
      <c r="E20" s="330">
        <f t="shared" si="0"/>
        <v>99.99991063706291</v>
      </c>
      <c r="F20" s="372"/>
    </row>
    <row r="21" spans="1:6" s="358" customFormat="1" ht="12.75" customHeight="1">
      <c r="A21" s="659" t="s">
        <v>123</v>
      </c>
      <c r="B21" s="660" t="s">
        <v>337</v>
      </c>
      <c r="C21" s="337">
        <v>11773361000</v>
      </c>
      <c r="D21" s="337">
        <v>11719506987</v>
      </c>
      <c r="E21" s="330">
        <f t="shared" si="0"/>
        <v>99.54257740843927</v>
      </c>
      <c r="F21" s="372"/>
    </row>
    <row r="22" spans="1:6" s="369" customFormat="1" ht="12.75" customHeight="1">
      <c r="A22" s="303" t="s">
        <v>337</v>
      </c>
      <c r="B22" s="117" t="s">
        <v>123</v>
      </c>
      <c r="C22" s="339">
        <v>11773361000</v>
      </c>
      <c r="D22" s="339">
        <v>11719506987</v>
      </c>
      <c r="E22" s="330">
        <f t="shared" si="0"/>
        <v>99.54257740843927</v>
      </c>
      <c r="F22" s="374"/>
    </row>
    <row r="23" spans="1:6" s="369" customFormat="1" ht="12.75" customHeight="1">
      <c r="A23" s="659" t="s">
        <v>461</v>
      </c>
      <c r="B23" s="660" t="s">
        <v>337</v>
      </c>
      <c r="C23" s="337">
        <v>1554000</v>
      </c>
      <c r="D23" s="337">
        <v>1204241</v>
      </c>
      <c r="E23" s="330">
        <f t="shared" si="0"/>
        <v>77.49298584298585</v>
      </c>
      <c r="F23" s="374"/>
    </row>
    <row r="24" spans="1:6" s="369" customFormat="1" ht="12.75" customHeight="1">
      <c r="A24" s="303" t="s">
        <v>337</v>
      </c>
      <c r="B24" s="117" t="s">
        <v>366</v>
      </c>
      <c r="C24" s="339">
        <v>1554000</v>
      </c>
      <c r="D24" s="339">
        <v>1204241</v>
      </c>
      <c r="E24" s="330">
        <f t="shared" si="0"/>
        <v>77.49298584298585</v>
      </c>
      <c r="F24" s="374"/>
    </row>
    <row r="25" spans="1:6" s="369" customFormat="1" ht="12.75" customHeight="1">
      <c r="A25" s="659" t="s">
        <v>437</v>
      </c>
      <c r="B25" s="660" t="s">
        <v>337</v>
      </c>
      <c r="C25" s="337">
        <v>6240644000</v>
      </c>
      <c r="D25" s="337">
        <v>6134644000</v>
      </c>
      <c r="E25" s="330">
        <f t="shared" si="0"/>
        <v>98.30145734959405</v>
      </c>
      <c r="F25" s="374"/>
    </row>
    <row r="26" spans="1:6" s="369" customFormat="1" ht="12.75" customHeight="1">
      <c r="A26" s="303" t="s">
        <v>337</v>
      </c>
      <c r="B26" s="117" t="s">
        <v>462</v>
      </c>
      <c r="C26" s="339">
        <v>6134644000</v>
      </c>
      <c r="D26" s="339">
        <v>6134644000</v>
      </c>
      <c r="E26" s="330">
        <f t="shared" si="0"/>
        <v>100</v>
      </c>
      <c r="F26" s="374"/>
    </row>
    <row r="27" spans="1:6" s="369" customFormat="1" ht="12.75" customHeight="1">
      <c r="A27" s="303" t="s">
        <v>337</v>
      </c>
      <c r="B27" s="117" t="s">
        <v>463</v>
      </c>
      <c r="C27" s="339">
        <v>106000000</v>
      </c>
      <c r="D27" s="339">
        <v>0</v>
      </c>
      <c r="E27" s="353">
        <f t="shared" si="0"/>
        <v>0</v>
      </c>
      <c r="F27" s="374"/>
    </row>
    <row r="28" spans="1:6" s="369" customFormat="1" ht="12.75" customHeight="1">
      <c r="A28" s="659" t="s">
        <v>374</v>
      </c>
      <c r="B28" s="660" t="s">
        <v>337</v>
      </c>
      <c r="C28" s="337">
        <v>78940000</v>
      </c>
      <c r="D28" s="337">
        <v>78939142</v>
      </c>
      <c r="E28" s="330">
        <f t="shared" si="0"/>
        <v>99.99891309855586</v>
      </c>
      <c r="F28" s="374"/>
    </row>
    <row r="29" spans="1:6" s="369" customFormat="1" ht="12.75" customHeight="1">
      <c r="A29" s="303" t="s">
        <v>337</v>
      </c>
      <c r="B29" s="117" t="s">
        <v>374</v>
      </c>
      <c r="C29" s="339">
        <v>78940000</v>
      </c>
      <c r="D29" s="339">
        <v>78939142</v>
      </c>
      <c r="E29" s="330">
        <f t="shared" si="0"/>
        <v>99.99891309855586</v>
      </c>
      <c r="F29" s="374"/>
    </row>
    <row r="30" spans="1:6" s="369" customFormat="1" ht="12.75" customHeight="1">
      <c r="A30" s="659" t="s">
        <v>439</v>
      </c>
      <c r="B30" s="660" t="s">
        <v>337</v>
      </c>
      <c r="C30" s="337">
        <v>9815000</v>
      </c>
      <c r="D30" s="337">
        <v>6969784</v>
      </c>
      <c r="E30" s="330">
        <f t="shared" si="0"/>
        <v>71.01155374426898</v>
      </c>
      <c r="F30" s="374"/>
    </row>
    <row r="31" spans="1:6" s="369" customFormat="1" ht="12.75" customHeight="1">
      <c r="A31" s="303" t="s">
        <v>337</v>
      </c>
      <c r="B31" s="117" t="s">
        <v>440</v>
      </c>
      <c r="C31" s="339">
        <v>100000</v>
      </c>
      <c r="D31" s="339">
        <v>81422</v>
      </c>
      <c r="E31" s="330">
        <f t="shared" si="0"/>
        <v>81.42200000000001</v>
      </c>
      <c r="F31" s="374"/>
    </row>
    <row r="32" spans="1:6" s="369" customFormat="1" ht="12.75" customHeight="1">
      <c r="A32" s="303" t="s">
        <v>337</v>
      </c>
      <c r="B32" s="117" t="s">
        <v>380</v>
      </c>
      <c r="C32" s="337">
        <v>9714000</v>
      </c>
      <c r="D32" s="337">
        <v>6888362</v>
      </c>
      <c r="E32" s="330">
        <f t="shared" si="0"/>
        <v>70.91169446160181</v>
      </c>
      <c r="F32" s="374"/>
    </row>
    <row r="33" spans="1:6" s="369" customFormat="1" ht="12.75" customHeight="1">
      <c r="A33" s="375" t="s">
        <v>337</v>
      </c>
      <c r="B33" s="133" t="s">
        <v>376</v>
      </c>
      <c r="C33" s="340">
        <v>1000</v>
      </c>
      <c r="D33" s="340">
        <v>0</v>
      </c>
      <c r="E33" s="354">
        <f t="shared" si="0"/>
        <v>0</v>
      </c>
      <c r="F33" s="374"/>
    </row>
    <row r="34" spans="1:6" s="369" customFormat="1" ht="12.75" customHeight="1">
      <c r="A34" s="303"/>
      <c r="B34" s="126"/>
      <c r="C34" s="351"/>
      <c r="D34" s="351"/>
      <c r="E34" s="557"/>
      <c r="F34" s="374"/>
    </row>
    <row r="35" spans="1:6" s="369" customFormat="1" ht="12.75" customHeight="1">
      <c r="A35" s="203"/>
      <c r="B35" s="341"/>
      <c r="C35" s="376"/>
      <c r="D35" s="376"/>
      <c r="F35" s="374"/>
    </row>
    <row r="36" spans="1:6" s="369" customFormat="1" ht="15" customHeight="1" thickBot="1">
      <c r="A36" s="352" t="s">
        <v>477</v>
      </c>
      <c r="B36" s="203"/>
      <c r="C36" s="363"/>
      <c r="D36" s="363"/>
      <c r="E36" s="363"/>
      <c r="F36" s="374"/>
    </row>
    <row r="37" spans="1:6" s="369" customFormat="1" ht="15" customHeight="1" thickTop="1">
      <c r="A37" s="17"/>
      <c r="B37" s="322" t="s">
        <v>431</v>
      </c>
      <c r="C37" s="240" t="s">
        <v>330</v>
      </c>
      <c r="D37" s="240" t="s">
        <v>331</v>
      </c>
      <c r="E37" s="240" t="s">
        <v>332</v>
      </c>
      <c r="F37" s="374"/>
    </row>
    <row r="38" spans="1:6" s="369" customFormat="1" ht="15" customHeight="1">
      <c r="A38" s="324" t="s">
        <v>333</v>
      </c>
      <c r="B38" s="325"/>
      <c r="C38" s="326" t="s">
        <v>334</v>
      </c>
      <c r="D38" s="326" t="s">
        <v>334</v>
      </c>
      <c r="E38" s="327" t="s">
        <v>432</v>
      </c>
      <c r="F38" s="374"/>
    </row>
    <row r="39" spans="1:6" s="369" customFormat="1" ht="12.75" customHeight="1">
      <c r="A39" s="661">
        <v>22</v>
      </c>
      <c r="B39" s="662"/>
      <c r="C39" s="329">
        <v>37755914000</v>
      </c>
      <c r="D39" s="329">
        <v>36692722422</v>
      </c>
      <c r="E39" s="330">
        <v>97.18</v>
      </c>
      <c r="F39" s="374"/>
    </row>
    <row r="40" spans="1:6" s="369" customFormat="1" ht="12.75" customHeight="1">
      <c r="A40" s="661">
        <v>23</v>
      </c>
      <c r="B40" s="665"/>
      <c r="C40" s="329">
        <v>39348876000</v>
      </c>
      <c r="D40" s="329">
        <v>38916378597</v>
      </c>
      <c r="E40" s="330">
        <v>98.9</v>
      </c>
      <c r="F40" s="374"/>
    </row>
    <row r="41" spans="1:6" s="369" customFormat="1" ht="12.75" customHeight="1">
      <c r="A41" s="663">
        <v>24</v>
      </c>
      <c r="B41" s="665"/>
      <c r="C41" s="333">
        <v>42491694000</v>
      </c>
      <c r="D41" s="333">
        <v>42065863887</v>
      </c>
      <c r="E41" s="334">
        <v>99</v>
      </c>
      <c r="F41" s="374"/>
    </row>
    <row r="42" spans="1:6" s="369" customFormat="1" ht="12.75" customHeight="1">
      <c r="A42" s="303"/>
      <c r="B42" s="117"/>
      <c r="C42" s="336"/>
      <c r="D42" s="336"/>
      <c r="E42" s="360"/>
      <c r="F42" s="374"/>
    </row>
    <row r="43" spans="1:6" s="369" customFormat="1" ht="12.75" customHeight="1">
      <c r="A43" s="659" t="s">
        <v>130</v>
      </c>
      <c r="B43" s="660" t="s">
        <v>337</v>
      </c>
      <c r="C43" s="377">
        <v>963034000</v>
      </c>
      <c r="D43" s="377">
        <v>897755315</v>
      </c>
      <c r="E43" s="330">
        <f aca="true" t="shared" si="1" ref="E43:E60">IF(ISNUMBER(C43),SUM(D43/C43*100),"")</f>
        <v>93.22155967494398</v>
      </c>
      <c r="F43" s="374"/>
    </row>
    <row r="44" spans="1:6" s="369" customFormat="1" ht="12.75" customHeight="1">
      <c r="A44" s="303" t="s">
        <v>337</v>
      </c>
      <c r="B44" s="117" t="s">
        <v>392</v>
      </c>
      <c r="C44" s="377">
        <v>581725000</v>
      </c>
      <c r="D44" s="377">
        <v>543139198</v>
      </c>
      <c r="E44" s="330">
        <f t="shared" si="1"/>
        <v>93.36700296531866</v>
      </c>
      <c r="F44" s="374"/>
    </row>
    <row r="45" spans="1:6" s="369" customFormat="1" ht="12.75" customHeight="1">
      <c r="A45" s="303" t="s">
        <v>337</v>
      </c>
      <c r="B45" s="117" t="s">
        <v>442</v>
      </c>
      <c r="C45" s="377">
        <v>27757000</v>
      </c>
      <c r="D45" s="377">
        <v>23384665</v>
      </c>
      <c r="E45" s="330">
        <f t="shared" si="1"/>
        <v>84.24781136289945</v>
      </c>
      <c r="F45" s="374"/>
    </row>
    <row r="46" spans="1:6" s="369" customFormat="1" ht="12.75" customHeight="1">
      <c r="A46" s="303" t="s">
        <v>337</v>
      </c>
      <c r="B46" s="117" t="s">
        <v>464</v>
      </c>
      <c r="C46" s="377">
        <v>353552000</v>
      </c>
      <c r="D46" s="377">
        <v>331231452</v>
      </c>
      <c r="E46" s="330">
        <f t="shared" si="1"/>
        <v>93.68677082861927</v>
      </c>
      <c r="F46" s="374"/>
    </row>
    <row r="47" spans="1:6" s="369" customFormat="1" ht="12.75" customHeight="1">
      <c r="A47" s="659" t="s">
        <v>443</v>
      </c>
      <c r="B47" s="660" t="s">
        <v>337</v>
      </c>
      <c r="C47" s="377">
        <v>39996996000</v>
      </c>
      <c r="D47" s="377">
        <v>39680045015</v>
      </c>
      <c r="E47" s="330">
        <f t="shared" si="1"/>
        <v>99.20756302548321</v>
      </c>
      <c r="F47" s="374"/>
    </row>
    <row r="48" spans="1:6" s="369" customFormat="1" ht="12.75" customHeight="1">
      <c r="A48" s="303" t="s">
        <v>337</v>
      </c>
      <c r="B48" s="117" t="s">
        <v>465</v>
      </c>
      <c r="C48" s="377">
        <v>36362814000</v>
      </c>
      <c r="D48" s="377">
        <v>36063646073</v>
      </c>
      <c r="E48" s="330">
        <f t="shared" si="1"/>
        <v>99.17726959470188</v>
      </c>
      <c r="F48" s="374"/>
    </row>
    <row r="49" spans="1:6" s="369" customFormat="1" ht="12.75" customHeight="1">
      <c r="A49" s="303" t="s">
        <v>337</v>
      </c>
      <c r="B49" s="117" t="s">
        <v>466</v>
      </c>
      <c r="C49" s="377">
        <v>1678492000</v>
      </c>
      <c r="D49" s="377">
        <v>1678176246</v>
      </c>
      <c r="E49" s="330">
        <f t="shared" si="1"/>
        <v>99.98118823324747</v>
      </c>
      <c r="F49" s="374"/>
    </row>
    <row r="50" spans="1:6" s="369" customFormat="1" ht="12.75" customHeight="1">
      <c r="A50" s="303" t="s">
        <v>337</v>
      </c>
      <c r="B50" s="117" t="s">
        <v>467</v>
      </c>
      <c r="C50" s="377">
        <v>610717000</v>
      </c>
      <c r="D50" s="377">
        <v>604573627</v>
      </c>
      <c r="E50" s="330">
        <f t="shared" si="1"/>
        <v>98.99407204973826</v>
      </c>
      <c r="F50" s="374"/>
    </row>
    <row r="51" spans="1:6" s="369" customFormat="1" ht="12.75" customHeight="1">
      <c r="A51" s="303" t="s">
        <v>337</v>
      </c>
      <c r="B51" s="117" t="s">
        <v>468</v>
      </c>
      <c r="C51" s="377">
        <v>106138000</v>
      </c>
      <c r="D51" s="377">
        <v>104885289</v>
      </c>
      <c r="E51" s="330">
        <f t="shared" si="1"/>
        <v>98.81973374286306</v>
      </c>
      <c r="F51" s="374"/>
    </row>
    <row r="52" spans="1:6" s="369" customFormat="1" ht="12.75" customHeight="1">
      <c r="A52" s="303" t="s">
        <v>337</v>
      </c>
      <c r="B52" s="117" t="s">
        <v>469</v>
      </c>
      <c r="C52" s="377">
        <v>1238835000</v>
      </c>
      <c r="D52" s="377">
        <v>1228763780</v>
      </c>
      <c r="E52" s="330">
        <f t="shared" si="1"/>
        <v>99.18704105066453</v>
      </c>
      <c r="F52" s="374"/>
    </row>
    <row r="53" spans="1:6" s="369" customFormat="1" ht="12.75" customHeight="1">
      <c r="A53" s="659" t="s">
        <v>470</v>
      </c>
      <c r="B53" s="660" t="s">
        <v>337</v>
      </c>
      <c r="C53" s="377">
        <v>298597000</v>
      </c>
      <c r="D53" s="377">
        <v>298256620</v>
      </c>
      <c r="E53" s="330">
        <f t="shared" si="1"/>
        <v>99.88600689223267</v>
      </c>
      <c r="F53" s="374"/>
    </row>
    <row r="54" spans="1:6" s="369" customFormat="1" ht="12.75" customHeight="1">
      <c r="A54" s="303" t="s">
        <v>337</v>
      </c>
      <c r="B54" s="117" t="s">
        <v>470</v>
      </c>
      <c r="C54" s="377">
        <v>298597000</v>
      </c>
      <c r="D54" s="377">
        <v>298256620</v>
      </c>
      <c r="E54" s="330">
        <f t="shared" si="1"/>
        <v>99.88600689223267</v>
      </c>
      <c r="F54" s="374"/>
    </row>
    <row r="55" spans="1:6" s="369" customFormat="1" ht="12.75" customHeight="1">
      <c r="A55" s="659" t="s">
        <v>471</v>
      </c>
      <c r="B55" s="660" t="s">
        <v>337</v>
      </c>
      <c r="C55" s="377">
        <v>1066642000</v>
      </c>
      <c r="D55" s="377">
        <v>1029850395</v>
      </c>
      <c r="E55" s="330">
        <f t="shared" si="1"/>
        <v>96.55070726635554</v>
      </c>
      <c r="F55" s="374"/>
    </row>
    <row r="56" spans="1:6" s="369" customFormat="1" ht="12.75" customHeight="1">
      <c r="A56" s="303" t="s">
        <v>337</v>
      </c>
      <c r="B56" s="117" t="s">
        <v>472</v>
      </c>
      <c r="C56" s="337">
        <v>473477000</v>
      </c>
      <c r="D56" s="378">
        <v>446096475</v>
      </c>
      <c r="E56" s="330">
        <f t="shared" si="1"/>
        <v>94.21713726326728</v>
      </c>
      <c r="F56" s="374"/>
    </row>
    <row r="57" spans="1:6" s="369" customFormat="1" ht="12.75" customHeight="1">
      <c r="A57" s="303" t="s">
        <v>337</v>
      </c>
      <c r="B57" s="117" t="s">
        <v>473</v>
      </c>
      <c r="C57" s="377">
        <v>593165000</v>
      </c>
      <c r="D57" s="377">
        <v>583753920</v>
      </c>
      <c r="E57" s="330">
        <f t="shared" si="1"/>
        <v>98.4134127940792</v>
      </c>
      <c r="F57" s="374"/>
    </row>
    <row r="58" spans="1:6" s="369" customFormat="1" ht="12.75" customHeight="1">
      <c r="A58" s="659" t="s">
        <v>141</v>
      </c>
      <c r="B58" s="660" t="s">
        <v>337</v>
      </c>
      <c r="C58" s="377">
        <v>166425000</v>
      </c>
      <c r="D58" s="377">
        <v>159956542</v>
      </c>
      <c r="E58" s="330">
        <f t="shared" si="1"/>
        <v>96.11328946973111</v>
      </c>
      <c r="F58" s="374"/>
    </row>
    <row r="59" spans="1:6" s="369" customFormat="1" ht="12.75" customHeight="1">
      <c r="A59" s="303" t="s">
        <v>337</v>
      </c>
      <c r="B59" s="117" t="s">
        <v>474</v>
      </c>
      <c r="C59" s="377">
        <v>61319000</v>
      </c>
      <c r="D59" s="377">
        <v>54851267</v>
      </c>
      <c r="E59" s="330">
        <f t="shared" si="1"/>
        <v>89.45231820479786</v>
      </c>
      <c r="F59" s="374"/>
    </row>
    <row r="60" spans="1:6" s="369" customFormat="1" ht="12.75" customHeight="1">
      <c r="A60" s="375" t="s">
        <v>337</v>
      </c>
      <c r="B60" s="133" t="s">
        <v>456</v>
      </c>
      <c r="C60" s="379">
        <v>105106000</v>
      </c>
      <c r="D60" s="379">
        <v>105105275</v>
      </c>
      <c r="E60" s="362">
        <f t="shared" si="1"/>
        <v>99.9993102201587</v>
      </c>
      <c r="F60" s="374"/>
    </row>
    <row r="61" spans="1:6" s="355" customFormat="1" ht="12.75" customHeight="1">
      <c r="A61" s="355" t="s">
        <v>429</v>
      </c>
      <c r="B61" s="341"/>
      <c r="F61" s="380"/>
    </row>
    <row r="62" spans="1:6" s="369" customFormat="1" ht="12.75" customHeight="1">
      <c r="A62" s="203"/>
      <c r="B62" s="341"/>
      <c r="C62" s="376"/>
      <c r="D62" s="376"/>
      <c r="F62" s="374"/>
    </row>
    <row r="63" spans="1:6" s="369" customFormat="1" ht="12.75" customHeight="1">
      <c r="A63" s="203"/>
      <c r="B63" s="341"/>
      <c r="F63" s="374"/>
    </row>
    <row r="64" spans="1:6" s="369" customFormat="1" ht="12.75" customHeight="1">
      <c r="A64" s="203"/>
      <c r="B64" s="341"/>
      <c r="C64" s="376"/>
      <c r="F64" s="374"/>
    </row>
    <row r="65" spans="1:6" s="369" customFormat="1" ht="12.75" customHeight="1">
      <c r="A65" s="203"/>
      <c r="B65" s="341"/>
      <c r="F65" s="374"/>
    </row>
    <row r="66" spans="1:6" s="369" customFormat="1" ht="12.75" customHeight="1">
      <c r="A66" s="203"/>
      <c r="B66" s="341"/>
      <c r="F66" s="374"/>
    </row>
    <row r="67" spans="1:2" s="369" customFormat="1" ht="12.75" customHeight="1">
      <c r="A67" s="203"/>
      <c r="B67" s="341"/>
    </row>
    <row r="68" spans="1:2" s="369" customFormat="1" ht="12.75" customHeight="1">
      <c r="A68" s="203"/>
      <c r="B68" s="341"/>
    </row>
    <row r="69" spans="1:2" s="369" customFormat="1" ht="12.75" customHeight="1">
      <c r="A69" s="203"/>
      <c r="B69" s="341"/>
    </row>
    <row r="70" spans="1:2" s="369" customFormat="1" ht="12.75" customHeight="1">
      <c r="A70" s="203"/>
      <c r="B70" s="341"/>
    </row>
    <row r="71" spans="1:2" s="369" customFormat="1" ht="12.75" customHeight="1">
      <c r="A71" s="203"/>
      <c r="B71" s="341"/>
    </row>
    <row r="72" spans="1:2" s="369" customFormat="1" ht="12.75" customHeight="1">
      <c r="A72" s="203"/>
      <c r="B72" s="341"/>
    </row>
    <row r="73" spans="1:2" s="369" customFormat="1" ht="12.75" customHeight="1">
      <c r="A73" s="203"/>
      <c r="B73" s="341"/>
    </row>
    <row r="74" spans="1:2" s="369" customFormat="1" ht="12.75" customHeight="1">
      <c r="A74" s="203"/>
      <c r="B74" s="341"/>
    </row>
    <row r="75" spans="1:2" s="369" customFormat="1" ht="12.75" customHeight="1">
      <c r="A75" s="203"/>
      <c r="B75" s="341"/>
    </row>
    <row r="76" spans="1:2" s="369" customFormat="1" ht="12.75" customHeight="1">
      <c r="A76" s="203"/>
      <c r="B76" s="341"/>
    </row>
    <row r="77" spans="1:2" s="369" customFormat="1" ht="12.75" customHeight="1">
      <c r="A77" s="203"/>
      <c r="B77" s="341"/>
    </row>
    <row r="78" spans="1:2" s="369" customFormat="1" ht="12.75" customHeight="1">
      <c r="A78" s="203"/>
      <c r="B78" s="341"/>
    </row>
    <row r="79" spans="1:2" s="369" customFormat="1" ht="12.75" customHeight="1">
      <c r="A79" s="203"/>
      <c r="B79" s="341"/>
    </row>
    <row r="80" spans="1:2" s="369" customFormat="1" ht="12.75" customHeight="1">
      <c r="A80" s="203"/>
      <c r="B80" s="341"/>
    </row>
    <row r="81" spans="1:2" s="369" customFormat="1" ht="12.75" customHeight="1">
      <c r="A81" s="203"/>
      <c r="B81" s="341"/>
    </row>
    <row r="82" spans="1:2" s="369" customFormat="1" ht="12.75" customHeight="1">
      <c r="A82" s="203"/>
      <c r="B82" s="341"/>
    </row>
    <row r="83" spans="1:2" s="369" customFormat="1" ht="12.75" customHeight="1">
      <c r="A83" s="203"/>
      <c r="B83" s="341"/>
    </row>
    <row r="84" spans="1:2" s="369" customFormat="1" ht="12.75" customHeight="1">
      <c r="A84" s="203"/>
      <c r="B84" s="341"/>
    </row>
    <row r="85" spans="1:2" s="369" customFormat="1" ht="12.75" customHeight="1">
      <c r="A85" s="203"/>
      <c r="B85" s="341"/>
    </row>
    <row r="86" spans="1:2" s="369" customFormat="1" ht="12.75" customHeight="1">
      <c r="A86" s="203"/>
      <c r="B86" s="341"/>
    </row>
    <row r="87" spans="1:2" s="369" customFormat="1" ht="12.75" customHeight="1">
      <c r="A87" s="203"/>
      <c r="B87" s="341"/>
    </row>
    <row r="88" spans="1:2" s="369" customFormat="1" ht="12.75" customHeight="1">
      <c r="A88" s="203"/>
      <c r="B88" s="341"/>
    </row>
    <row r="89" spans="1:2" s="369" customFormat="1" ht="12.75" customHeight="1">
      <c r="A89" s="203"/>
      <c r="B89" s="341"/>
    </row>
    <row r="90" spans="1:2" s="369" customFormat="1" ht="12.75" customHeight="1">
      <c r="A90" s="203"/>
      <c r="B90" s="341"/>
    </row>
    <row r="91" spans="1:2" s="369" customFormat="1" ht="12.75" customHeight="1">
      <c r="A91" s="203"/>
      <c r="B91" s="341"/>
    </row>
    <row r="92" spans="1:2" s="369" customFormat="1" ht="12.75" customHeight="1">
      <c r="A92" s="203"/>
      <c r="B92" s="341"/>
    </row>
    <row r="93" spans="1:2" s="369" customFormat="1" ht="12.75" customHeight="1">
      <c r="A93" s="203"/>
      <c r="B93" s="341"/>
    </row>
    <row r="94" spans="1:2" s="369" customFormat="1" ht="12.75" customHeight="1">
      <c r="A94" s="203"/>
      <c r="B94" s="341"/>
    </row>
    <row r="95" spans="1:2" s="369" customFormat="1" ht="12.75" customHeight="1">
      <c r="A95" s="203"/>
      <c r="B95" s="341"/>
    </row>
    <row r="96" spans="1:2" s="369" customFormat="1" ht="12.75" customHeight="1">
      <c r="A96" s="203"/>
      <c r="B96" s="341"/>
    </row>
    <row r="97" spans="1:2" s="369" customFormat="1" ht="12.75" customHeight="1">
      <c r="A97" s="203"/>
      <c r="B97" s="341"/>
    </row>
    <row r="98" spans="1:2" s="369" customFormat="1" ht="12.75" customHeight="1">
      <c r="A98" s="203"/>
      <c r="B98" s="341"/>
    </row>
    <row r="99" spans="1:2" s="369" customFormat="1" ht="12.75" customHeight="1">
      <c r="A99" s="203"/>
      <c r="B99" s="341"/>
    </row>
    <row r="100" spans="1:2" s="369" customFormat="1" ht="12.75" customHeight="1">
      <c r="A100" s="203"/>
      <c r="B100" s="341"/>
    </row>
    <row r="101" spans="1:2" s="369" customFormat="1" ht="12.75" customHeight="1">
      <c r="A101" s="203"/>
      <c r="B101" s="341"/>
    </row>
    <row r="102" spans="1:2" s="369" customFormat="1" ht="12.75" customHeight="1">
      <c r="A102" s="203"/>
      <c r="B102" s="341"/>
    </row>
    <row r="103" spans="1:2" s="369" customFormat="1" ht="12.75" customHeight="1">
      <c r="A103" s="203"/>
      <c r="B103" s="341"/>
    </row>
    <row r="104" spans="1:2" s="369" customFormat="1" ht="12.75" customHeight="1">
      <c r="A104" s="203"/>
      <c r="B104" s="341"/>
    </row>
    <row r="105" spans="1:2" s="369" customFormat="1" ht="12.75" customHeight="1">
      <c r="A105" s="203"/>
      <c r="B105" s="341"/>
    </row>
    <row r="106" spans="1:2" s="369" customFormat="1" ht="12.75" customHeight="1">
      <c r="A106" s="203"/>
      <c r="B106" s="341"/>
    </row>
    <row r="107" spans="1:2" s="369" customFormat="1" ht="12.75" customHeight="1">
      <c r="A107" s="203"/>
      <c r="B107" s="341"/>
    </row>
    <row r="108" spans="1:2" s="338" customFormat="1" ht="12.75" customHeight="1">
      <c r="A108" s="3"/>
      <c r="B108" s="341"/>
    </row>
    <row r="109" spans="1:2" s="338" customFormat="1" ht="12.75" customHeight="1">
      <c r="A109" s="3"/>
      <c r="B109" s="341"/>
    </row>
    <row r="110" spans="1:2" s="338" customFormat="1" ht="12.75" customHeight="1">
      <c r="A110" s="3"/>
      <c r="B110" s="341"/>
    </row>
    <row r="111" spans="1:2" s="338" customFormat="1" ht="12.75" customHeight="1">
      <c r="A111" s="3"/>
      <c r="B111" s="341"/>
    </row>
    <row r="112" spans="1:2" s="338" customFormat="1" ht="12.75" customHeight="1">
      <c r="A112" s="3"/>
      <c r="B112" s="341"/>
    </row>
    <row r="113" spans="1:2" s="338" customFormat="1" ht="12.75" customHeight="1">
      <c r="A113" s="3"/>
      <c r="B113" s="341"/>
    </row>
    <row r="114" spans="1:2" s="338" customFormat="1" ht="12.75" customHeight="1">
      <c r="A114" s="3"/>
      <c r="B114" s="341"/>
    </row>
    <row r="115" spans="1:2" s="338" customFormat="1" ht="12.75" customHeight="1">
      <c r="A115" s="3"/>
      <c r="B115" s="341"/>
    </row>
    <row r="116" spans="1:2" s="338" customFormat="1" ht="12.75" customHeight="1">
      <c r="A116" s="3"/>
      <c r="B116" s="341"/>
    </row>
    <row r="117" spans="1:2" s="338" customFormat="1" ht="12.75" customHeight="1">
      <c r="A117" s="3"/>
      <c r="B117" s="341"/>
    </row>
    <row r="118" spans="1:2" s="338" customFormat="1" ht="12.75" customHeight="1">
      <c r="A118" s="3"/>
      <c r="B118" s="341"/>
    </row>
    <row r="119" spans="1:2" s="338" customFormat="1" ht="12.75" customHeight="1">
      <c r="A119" s="3"/>
      <c r="B119" s="341"/>
    </row>
    <row r="120" spans="1:2" s="338" customFormat="1" ht="12.75" customHeight="1">
      <c r="A120" s="3"/>
      <c r="B120" s="341"/>
    </row>
    <row r="121" spans="1:2" s="338" customFormat="1" ht="12.75" customHeight="1">
      <c r="A121" s="3"/>
      <c r="B121" s="341"/>
    </row>
    <row r="122" spans="1:2" s="338" customFormat="1" ht="12.75" customHeight="1">
      <c r="A122" s="3"/>
      <c r="B122" s="341"/>
    </row>
    <row r="123" spans="1:2" s="338" customFormat="1" ht="12.75" customHeight="1">
      <c r="A123" s="3"/>
      <c r="B123" s="341"/>
    </row>
    <row r="124" spans="1:2" s="338" customFormat="1" ht="12.75" customHeight="1">
      <c r="A124" s="3"/>
      <c r="B124" s="341"/>
    </row>
    <row r="125" spans="1:2" s="338" customFormat="1" ht="12.75" customHeight="1">
      <c r="A125" s="3"/>
      <c r="B125" s="341"/>
    </row>
    <row r="126" spans="1:2" s="338" customFormat="1" ht="12.75" customHeight="1">
      <c r="A126" s="3"/>
      <c r="B126" s="341"/>
    </row>
    <row r="127" spans="1:2" s="338" customFormat="1" ht="12.75" customHeight="1">
      <c r="A127" s="3"/>
      <c r="B127" s="341"/>
    </row>
    <row r="128" spans="1:2" s="338" customFormat="1" ht="12.75" customHeight="1">
      <c r="A128" s="3"/>
      <c r="B128" s="341"/>
    </row>
    <row r="129" spans="1:2" s="338" customFormat="1" ht="12.75" customHeight="1">
      <c r="A129" s="3"/>
      <c r="B129" s="341"/>
    </row>
    <row r="130" spans="1:2" s="338" customFormat="1" ht="12.75" customHeight="1">
      <c r="A130" s="3"/>
      <c r="B130" s="341"/>
    </row>
    <row r="131" spans="1:2" s="338" customFormat="1" ht="12.75" customHeight="1">
      <c r="A131" s="3"/>
      <c r="B131" s="341"/>
    </row>
    <row r="132" spans="1:2" s="338" customFormat="1" ht="12.75" customHeight="1">
      <c r="A132" s="3"/>
      <c r="B132" s="341"/>
    </row>
    <row r="133" spans="1:2" s="338" customFormat="1" ht="12.75" customHeight="1">
      <c r="A133" s="3"/>
      <c r="B133" s="341"/>
    </row>
    <row r="134" spans="1:2" s="338" customFormat="1" ht="12.75" customHeight="1">
      <c r="A134" s="3"/>
      <c r="B134" s="341"/>
    </row>
    <row r="135" spans="1:2" s="338" customFormat="1" ht="12.75" customHeight="1">
      <c r="A135" s="3"/>
      <c r="B135" s="341"/>
    </row>
    <row r="136" spans="1:2" s="338" customFormat="1" ht="12.75" customHeight="1">
      <c r="A136" s="3"/>
      <c r="B136" s="341"/>
    </row>
    <row r="137" spans="1:2" s="338" customFormat="1" ht="12.75" customHeight="1">
      <c r="A137" s="3"/>
      <c r="B137" s="341"/>
    </row>
    <row r="138" spans="1:2" s="338" customFormat="1" ht="12.75" customHeight="1">
      <c r="A138" s="3"/>
      <c r="B138" s="341"/>
    </row>
    <row r="139" spans="1:2" s="338" customFormat="1" ht="12.75" customHeight="1">
      <c r="A139" s="3"/>
      <c r="B139" s="341"/>
    </row>
    <row r="140" spans="1:2" s="338" customFormat="1" ht="12.75" customHeight="1">
      <c r="A140" s="3"/>
      <c r="B140" s="341"/>
    </row>
    <row r="141" spans="1:2" s="338" customFormat="1" ht="12.75" customHeight="1">
      <c r="A141" s="3"/>
      <c r="B141" s="341"/>
    </row>
    <row r="142" spans="1:2" s="338" customFormat="1" ht="12.75" customHeight="1">
      <c r="A142" s="3"/>
      <c r="B142" s="341"/>
    </row>
    <row r="143" spans="1:2" s="338" customFormat="1" ht="12.75" customHeight="1">
      <c r="A143" s="3"/>
      <c r="B143" s="341"/>
    </row>
    <row r="144" spans="1:2" s="338" customFormat="1" ht="12.75" customHeight="1">
      <c r="A144" s="3"/>
      <c r="B144" s="341"/>
    </row>
    <row r="145" spans="1:2" s="338" customFormat="1" ht="12.75" customHeight="1">
      <c r="A145" s="3"/>
      <c r="B145" s="341"/>
    </row>
    <row r="146" spans="1:2" s="338" customFormat="1" ht="12.75" customHeight="1">
      <c r="A146" s="3"/>
      <c r="B146" s="341"/>
    </row>
    <row r="147" spans="1:2" s="338" customFormat="1" ht="12.75" customHeight="1">
      <c r="A147" s="3"/>
      <c r="B147" s="341"/>
    </row>
    <row r="148" spans="1:2" s="338" customFormat="1" ht="12.75" customHeight="1">
      <c r="A148" s="3"/>
      <c r="B148" s="341"/>
    </row>
    <row r="149" spans="1:2" s="338" customFormat="1" ht="12.75" customHeight="1">
      <c r="A149" s="3"/>
      <c r="B149" s="341"/>
    </row>
    <row r="150" spans="1:2" s="338" customFormat="1" ht="12.75" customHeight="1">
      <c r="A150" s="3"/>
      <c r="B150" s="341"/>
    </row>
    <row r="151" spans="1:2" s="338" customFormat="1" ht="12.75" customHeight="1">
      <c r="A151" s="3"/>
      <c r="B151" s="341"/>
    </row>
    <row r="152" spans="1:2" s="338" customFormat="1" ht="12.75" customHeight="1">
      <c r="A152" s="3"/>
      <c r="B152" s="341"/>
    </row>
    <row r="153" spans="1:2" s="338" customFormat="1" ht="12.75" customHeight="1">
      <c r="A153" s="3"/>
      <c r="B153" s="341"/>
    </row>
    <row r="154" spans="1:2" s="338" customFormat="1" ht="12.75" customHeight="1">
      <c r="A154" s="3"/>
      <c r="B154" s="341"/>
    </row>
    <row r="155" spans="1:2" s="338" customFormat="1" ht="12.75" customHeight="1">
      <c r="A155" s="3"/>
      <c r="B155" s="341"/>
    </row>
    <row r="156" spans="1:2" s="338" customFormat="1" ht="12.75" customHeight="1">
      <c r="A156" s="3"/>
      <c r="B156" s="341"/>
    </row>
    <row r="157" spans="1:2" s="338" customFormat="1" ht="12.75" customHeight="1">
      <c r="A157" s="3"/>
      <c r="B157" s="341"/>
    </row>
    <row r="158" spans="1:2" s="338" customFormat="1" ht="12.75" customHeight="1">
      <c r="A158" s="3"/>
      <c r="B158" s="341"/>
    </row>
    <row r="159" spans="1:2" s="338" customFormat="1" ht="12.75" customHeight="1">
      <c r="A159" s="3"/>
      <c r="B159" s="341"/>
    </row>
    <row r="160" spans="1:2" s="338" customFormat="1" ht="12.75" customHeight="1">
      <c r="A160" s="3"/>
      <c r="B160" s="341"/>
    </row>
    <row r="161" spans="1:2" s="338" customFormat="1" ht="12.75" customHeight="1">
      <c r="A161" s="3"/>
      <c r="B161" s="341"/>
    </row>
    <row r="162" spans="1:2" s="338" customFormat="1" ht="12.75" customHeight="1">
      <c r="A162" s="3"/>
      <c r="B162" s="341"/>
    </row>
    <row r="163" spans="1:2" s="338" customFormat="1" ht="12.75" customHeight="1">
      <c r="A163" s="3"/>
      <c r="B163" s="341"/>
    </row>
    <row r="164" spans="1:2" s="338" customFormat="1" ht="12.75" customHeight="1">
      <c r="A164" s="3"/>
      <c r="B164" s="341"/>
    </row>
    <row r="165" spans="1:2" s="338" customFormat="1" ht="12.75" customHeight="1">
      <c r="A165" s="3"/>
      <c r="B165" s="341"/>
    </row>
    <row r="166" spans="1:2" s="338" customFormat="1" ht="12.75" customHeight="1">
      <c r="A166" s="3"/>
      <c r="B166" s="341"/>
    </row>
    <row r="167" spans="1:2" s="338" customFormat="1" ht="12.75" customHeight="1">
      <c r="A167" s="3"/>
      <c r="B167" s="341"/>
    </row>
    <row r="168" spans="1:2" s="338" customFormat="1" ht="12.75" customHeight="1">
      <c r="A168" s="3"/>
      <c r="B168" s="341"/>
    </row>
    <row r="169" spans="1:2" s="338" customFormat="1" ht="12.75" customHeight="1">
      <c r="A169" s="3"/>
      <c r="B169" s="341"/>
    </row>
    <row r="170" spans="1:2" s="338" customFormat="1" ht="12.75" customHeight="1">
      <c r="A170" s="3"/>
      <c r="B170" s="341"/>
    </row>
    <row r="171" spans="1:2" s="338" customFormat="1" ht="12.75" customHeight="1">
      <c r="A171" s="3"/>
      <c r="B171" s="341"/>
    </row>
    <row r="172" spans="1:2" s="338" customFormat="1" ht="12.75" customHeight="1">
      <c r="A172" s="3"/>
      <c r="B172" s="341"/>
    </row>
    <row r="173" spans="1:2" s="338" customFormat="1" ht="12.75" customHeight="1">
      <c r="A173" s="3"/>
      <c r="B173" s="341"/>
    </row>
    <row r="174" spans="1:2" s="338" customFormat="1" ht="12.75" customHeight="1">
      <c r="A174" s="3"/>
      <c r="B174" s="341"/>
    </row>
    <row r="175" spans="1:2" s="338" customFormat="1" ht="12.75" customHeight="1">
      <c r="A175" s="3"/>
      <c r="B175" s="341"/>
    </row>
    <row r="176" spans="1:2" s="338" customFormat="1" ht="12.75" customHeight="1">
      <c r="A176" s="3"/>
      <c r="B176" s="341"/>
    </row>
    <row r="177" spans="1:2" s="338" customFormat="1" ht="12.75" customHeight="1">
      <c r="A177" s="3"/>
      <c r="B177" s="341"/>
    </row>
    <row r="178" spans="1:2" s="338" customFormat="1" ht="12.75" customHeight="1">
      <c r="A178" s="3"/>
      <c r="B178" s="341"/>
    </row>
    <row r="179" spans="1:2" s="338" customFormat="1" ht="12.75" customHeight="1">
      <c r="A179" s="3"/>
      <c r="B179" s="341"/>
    </row>
    <row r="180" spans="1:2" s="338" customFormat="1" ht="12.75" customHeight="1">
      <c r="A180" s="3"/>
      <c r="B180" s="341"/>
    </row>
    <row r="181" spans="1:2" s="338" customFormat="1" ht="12.75" customHeight="1">
      <c r="A181" s="3"/>
      <c r="B181" s="341"/>
    </row>
    <row r="182" spans="1:2" s="338" customFormat="1" ht="12.75" customHeight="1">
      <c r="A182" s="3"/>
      <c r="B182" s="341"/>
    </row>
    <row r="183" spans="1:2" s="338" customFormat="1" ht="12.75" customHeight="1">
      <c r="A183" s="3"/>
      <c r="B183" s="341"/>
    </row>
    <row r="184" spans="1:2" s="338" customFormat="1" ht="12.75" customHeight="1">
      <c r="A184" s="3"/>
      <c r="B184" s="341"/>
    </row>
    <row r="185" spans="1:2" s="338" customFormat="1" ht="12.75" customHeight="1">
      <c r="A185" s="3"/>
      <c r="B185" s="341"/>
    </row>
    <row r="186" spans="1:2" s="338" customFormat="1" ht="12.75" customHeight="1">
      <c r="A186" s="3"/>
      <c r="B186" s="341"/>
    </row>
    <row r="187" spans="1:2" s="338" customFormat="1" ht="12.75" customHeight="1">
      <c r="A187" s="3"/>
      <c r="B187" s="341"/>
    </row>
    <row r="188" spans="1:2" s="338" customFormat="1" ht="12.75" customHeight="1">
      <c r="A188" s="3"/>
      <c r="B188" s="341"/>
    </row>
    <row r="189" spans="1:2" s="338" customFormat="1" ht="12.75" customHeight="1">
      <c r="A189" s="3"/>
      <c r="B189" s="341"/>
    </row>
    <row r="190" spans="1:2" s="338" customFormat="1" ht="12.75" customHeight="1">
      <c r="A190" s="3"/>
      <c r="B190" s="341"/>
    </row>
    <row r="191" spans="1:2" s="338" customFormat="1" ht="12.75" customHeight="1">
      <c r="A191" s="3"/>
      <c r="B191" s="341"/>
    </row>
    <row r="192" spans="1:2" s="338" customFormat="1" ht="12.75" customHeight="1">
      <c r="A192" s="3"/>
      <c r="B192" s="341"/>
    </row>
    <row r="193" spans="1:2" s="338" customFormat="1" ht="12.75" customHeight="1">
      <c r="A193" s="3"/>
      <c r="B193" s="341"/>
    </row>
    <row r="194" spans="1:2" s="338" customFormat="1" ht="12.75" customHeight="1">
      <c r="A194" s="3"/>
      <c r="B194" s="341"/>
    </row>
    <row r="195" spans="1:2" s="338" customFormat="1" ht="12.75" customHeight="1">
      <c r="A195" s="3"/>
      <c r="B195" s="341"/>
    </row>
    <row r="196" spans="1:2" s="338" customFormat="1" ht="12.75" customHeight="1">
      <c r="A196" s="3"/>
      <c r="B196" s="341"/>
    </row>
    <row r="197" spans="1:2" s="338" customFormat="1" ht="12.75" customHeight="1">
      <c r="A197" s="3"/>
      <c r="B197" s="341"/>
    </row>
    <row r="198" spans="1:2" s="338" customFormat="1" ht="12.75" customHeight="1">
      <c r="A198" s="3"/>
      <c r="B198" s="341"/>
    </row>
    <row r="199" spans="1:2" s="338" customFormat="1" ht="12.75" customHeight="1">
      <c r="A199" s="3"/>
      <c r="B199" s="341"/>
    </row>
    <row r="200" spans="1:2" s="338" customFormat="1" ht="12.75" customHeight="1">
      <c r="A200" s="3"/>
      <c r="B200" s="341"/>
    </row>
    <row r="201" spans="1:2" s="338" customFormat="1" ht="12.75" customHeight="1">
      <c r="A201" s="3"/>
      <c r="B201" s="341"/>
    </row>
    <row r="202" spans="1:2" s="338" customFormat="1" ht="12.75" customHeight="1">
      <c r="A202" s="3"/>
      <c r="B202" s="341"/>
    </row>
    <row r="203" spans="1:2" s="338" customFormat="1" ht="12.75" customHeight="1">
      <c r="A203" s="3"/>
      <c r="B203" s="341"/>
    </row>
    <row r="204" spans="1:2" s="338" customFormat="1" ht="12.75" customHeight="1">
      <c r="A204" s="3"/>
      <c r="B204" s="341"/>
    </row>
    <row r="205" spans="1:2" s="338" customFormat="1" ht="12.75" customHeight="1">
      <c r="A205" s="3"/>
      <c r="B205" s="341"/>
    </row>
    <row r="206" spans="1:2" s="338" customFormat="1" ht="12.75" customHeight="1">
      <c r="A206" s="3"/>
      <c r="B206" s="341"/>
    </row>
    <row r="207" spans="1:2" s="338" customFormat="1" ht="12.75" customHeight="1">
      <c r="A207" s="3"/>
      <c r="B207" s="341"/>
    </row>
    <row r="208" spans="1:2" s="338" customFormat="1" ht="12.75" customHeight="1">
      <c r="A208" s="3"/>
      <c r="B208" s="341"/>
    </row>
    <row r="209" spans="1:2" s="338" customFormat="1" ht="12.75" customHeight="1">
      <c r="A209" s="3"/>
      <c r="B209" s="341"/>
    </row>
    <row r="210" spans="1:2" s="338" customFormat="1" ht="12.75" customHeight="1">
      <c r="A210" s="3"/>
      <c r="B210" s="341"/>
    </row>
    <row r="211" spans="1:2" s="338" customFormat="1" ht="12.75" customHeight="1">
      <c r="A211" s="3"/>
      <c r="B211" s="341"/>
    </row>
    <row r="212" spans="1:2" s="338" customFormat="1" ht="12.75" customHeight="1">
      <c r="A212" s="3"/>
      <c r="B212" s="341"/>
    </row>
    <row r="213" spans="1:2" s="338" customFormat="1" ht="12.75" customHeight="1">
      <c r="A213" s="3"/>
      <c r="B213" s="341"/>
    </row>
    <row r="214" spans="1:2" s="338" customFormat="1" ht="12.75" customHeight="1">
      <c r="A214" s="3"/>
      <c r="B214" s="341"/>
    </row>
    <row r="215" spans="1:2" s="338" customFormat="1" ht="12.75" customHeight="1">
      <c r="A215" s="3"/>
      <c r="B215" s="341"/>
    </row>
    <row r="216" spans="1:2" s="338" customFormat="1" ht="12.75" customHeight="1">
      <c r="A216" s="3"/>
      <c r="B216" s="341"/>
    </row>
    <row r="217" spans="1:2" s="338" customFormat="1" ht="12.75" customHeight="1">
      <c r="A217" s="3"/>
      <c r="B217" s="341"/>
    </row>
    <row r="218" spans="1:2" s="338" customFormat="1" ht="12.75" customHeight="1">
      <c r="A218" s="3"/>
      <c r="B218" s="341"/>
    </row>
    <row r="219" spans="1:2" s="338" customFormat="1" ht="12.75" customHeight="1">
      <c r="A219" s="3"/>
      <c r="B219" s="341"/>
    </row>
    <row r="220" spans="1:2" s="338" customFormat="1" ht="12.75" customHeight="1">
      <c r="A220" s="3"/>
      <c r="B220" s="341"/>
    </row>
    <row r="221" spans="1:2" s="338" customFormat="1" ht="12.75" customHeight="1">
      <c r="A221" s="3"/>
      <c r="B221" s="341"/>
    </row>
    <row r="222" spans="1:2" s="338" customFormat="1" ht="12.75" customHeight="1">
      <c r="A222" s="3"/>
      <c r="B222" s="341"/>
    </row>
    <row r="223" spans="1:2" s="338" customFormat="1" ht="12.75" customHeight="1">
      <c r="A223" s="3"/>
      <c r="B223" s="341"/>
    </row>
    <row r="224" spans="1:2" s="338" customFormat="1" ht="12.75" customHeight="1">
      <c r="A224" s="3"/>
      <c r="B224" s="341"/>
    </row>
    <row r="225" spans="1:2" s="338" customFormat="1" ht="12.75" customHeight="1">
      <c r="A225" s="3"/>
      <c r="B225" s="341"/>
    </row>
    <row r="226" spans="1:2" s="338" customFormat="1" ht="12.75" customHeight="1">
      <c r="A226" s="3"/>
      <c r="B226" s="341"/>
    </row>
    <row r="227" spans="1:2" s="338" customFormat="1" ht="12.75" customHeight="1">
      <c r="A227" s="3"/>
      <c r="B227" s="341"/>
    </row>
    <row r="228" spans="1:2" s="338" customFormat="1" ht="12.75" customHeight="1">
      <c r="A228" s="3"/>
      <c r="B228" s="341"/>
    </row>
    <row r="229" spans="1:2" s="338" customFormat="1" ht="12.75" customHeight="1">
      <c r="A229" s="3"/>
      <c r="B229" s="341"/>
    </row>
    <row r="230" spans="1:2" s="338" customFormat="1" ht="12.75" customHeight="1">
      <c r="A230" s="3"/>
      <c r="B230" s="341"/>
    </row>
    <row r="231" spans="1:2" s="338" customFormat="1" ht="12.75" customHeight="1">
      <c r="A231" s="3"/>
      <c r="B231" s="341"/>
    </row>
    <row r="232" spans="1:2" s="338" customFormat="1" ht="12.75" customHeight="1">
      <c r="A232" s="3"/>
      <c r="B232" s="341"/>
    </row>
    <row r="233" spans="1:2" s="338" customFormat="1" ht="12.75" customHeight="1">
      <c r="A233" s="3"/>
      <c r="B233" s="341"/>
    </row>
    <row r="234" spans="1:2" s="338" customFormat="1" ht="12.75" customHeight="1">
      <c r="A234" s="3"/>
      <c r="B234" s="341"/>
    </row>
    <row r="235" spans="1:2" s="338" customFormat="1" ht="12.75" customHeight="1">
      <c r="A235" s="3"/>
      <c r="B235" s="341"/>
    </row>
    <row r="236" spans="1:2" s="338" customFormat="1" ht="12.75" customHeight="1">
      <c r="A236" s="3"/>
      <c r="B236" s="341"/>
    </row>
    <row r="237" spans="1:2" s="338" customFormat="1" ht="12.75" customHeight="1">
      <c r="A237" s="3"/>
      <c r="B237" s="341"/>
    </row>
    <row r="238" spans="1:2" s="338" customFormat="1" ht="12.75" customHeight="1">
      <c r="A238" s="3"/>
      <c r="B238" s="341"/>
    </row>
    <row r="239" spans="1:2" s="338" customFormat="1" ht="12.75" customHeight="1">
      <c r="A239" s="3"/>
      <c r="B239" s="341"/>
    </row>
    <row r="240" spans="1:2" s="338" customFormat="1" ht="12.75" customHeight="1">
      <c r="A240" s="3"/>
      <c r="B240" s="341"/>
    </row>
    <row r="241" spans="1:2" s="338" customFormat="1" ht="12.75" customHeight="1">
      <c r="A241" s="3"/>
      <c r="B241" s="341"/>
    </row>
    <row r="242" spans="1:2" s="338" customFormat="1" ht="12.75" customHeight="1">
      <c r="A242" s="3"/>
      <c r="B242" s="341"/>
    </row>
    <row r="243" spans="1:2" s="338" customFormat="1" ht="12.75" customHeight="1">
      <c r="A243" s="3"/>
      <c r="B243" s="341"/>
    </row>
    <row r="244" spans="1:2" s="338" customFormat="1" ht="12.75" customHeight="1">
      <c r="A244" s="3"/>
      <c r="B244" s="341"/>
    </row>
    <row r="245" spans="1:2" s="338" customFormat="1" ht="12.75" customHeight="1">
      <c r="A245" s="3"/>
      <c r="B245" s="341"/>
    </row>
    <row r="246" spans="1:2" s="338" customFormat="1" ht="12.75" customHeight="1">
      <c r="A246" s="3"/>
      <c r="B246" s="341"/>
    </row>
    <row r="247" spans="1:2" s="338" customFormat="1" ht="12.75" customHeight="1">
      <c r="A247" s="3"/>
      <c r="B247" s="341"/>
    </row>
    <row r="248" spans="1:2" s="338" customFormat="1" ht="12.75" customHeight="1">
      <c r="A248" s="3"/>
      <c r="B248" s="341"/>
    </row>
    <row r="249" spans="1:2" s="338" customFormat="1" ht="12.75" customHeight="1">
      <c r="A249" s="3"/>
      <c r="B249" s="341"/>
    </row>
    <row r="250" spans="1:2" s="338" customFormat="1" ht="12.75" customHeight="1">
      <c r="A250" s="3"/>
      <c r="B250" s="341"/>
    </row>
    <row r="251" spans="1:2" s="338" customFormat="1" ht="12.75" customHeight="1">
      <c r="A251" s="3"/>
      <c r="B251" s="341"/>
    </row>
    <row r="252" spans="1:2" s="338" customFormat="1" ht="12.75" customHeight="1">
      <c r="A252" s="3"/>
      <c r="B252" s="341"/>
    </row>
    <row r="253" spans="1:2" s="338" customFormat="1" ht="12.75" customHeight="1">
      <c r="A253" s="3"/>
      <c r="B253" s="341"/>
    </row>
    <row r="254" spans="1:2" s="338" customFormat="1" ht="12.75" customHeight="1">
      <c r="A254" s="3"/>
      <c r="B254" s="341"/>
    </row>
    <row r="255" spans="1:2" s="338" customFormat="1" ht="12.75" customHeight="1">
      <c r="A255" s="3"/>
      <c r="B255" s="341"/>
    </row>
    <row r="256" spans="1:2" s="338" customFormat="1" ht="12.75" customHeight="1">
      <c r="A256" s="3"/>
      <c r="B256" s="341"/>
    </row>
    <row r="257" spans="1:2" s="338" customFormat="1" ht="12.75" customHeight="1">
      <c r="A257" s="3"/>
      <c r="B257" s="341"/>
    </row>
    <row r="258" spans="1:2" s="338" customFormat="1" ht="12.75" customHeight="1">
      <c r="A258" s="3"/>
      <c r="B258" s="341"/>
    </row>
    <row r="259" spans="1:2" s="338" customFormat="1" ht="12.75" customHeight="1">
      <c r="A259" s="3"/>
      <c r="B259" s="341"/>
    </row>
    <row r="260" spans="1:2" s="338" customFormat="1" ht="12.75" customHeight="1">
      <c r="A260" s="3"/>
      <c r="B260" s="341"/>
    </row>
    <row r="261" spans="1:2" s="338" customFormat="1" ht="12.75" customHeight="1">
      <c r="A261" s="3"/>
      <c r="B261" s="341"/>
    </row>
    <row r="262" spans="1:2" s="338" customFormat="1" ht="12.75" customHeight="1">
      <c r="A262" s="3"/>
      <c r="B262" s="341"/>
    </row>
    <row r="263" spans="1:2" s="338" customFormat="1" ht="12.75" customHeight="1">
      <c r="A263" s="3"/>
      <c r="B263" s="341"/>
    </row>
    <row r="264" spans="1:2" s="338" customFormat="1" ht="12.75" customHeight="1">
      <c r="A264" s="3"/>
      <c r="B264" s="341"/>
    </row>
    <row r="265" spans="1:2" s="338" customFormat="1" ht="12.75" customHeight="1">
      <c r="A265" s="3"/>
      <c r="B265" s="341"/>
    </row>
    <row r="266" spans="1:2" s="338" customFormat="1" ht="12.75" customHeight="1">
      <c r="A266" s="3"/>
      <c r="B266" s="341"/>
    </row>
    <row r="267" spans="1:2" s="338" customFormat="1" ht="12.75" customHeight="1">
      <c r="A267" s="3"/>
      <c r="B267" s="341"/>
    </row>
    <row r="268" spans="1:2" s="338" customFormat="1" ht="12.75" customHeight="1">
      <c r="A268" s="3"/>
      <c r="B268" s="341"/>
    </row>
    <row r="269" spans="1:2" s="338" customFormat="1" ht="12.75" customHeight="1">
      <c r="A269" s="3"/>
      <c r="B269" s="341"/>
    </row>
    <row r="270" spans="1:2" s="338" customFormat="1" ht="12.75" customHeight="1">
      <c r="A270" s="3"/>
      <c r="B270" s="341"/>
    </row>
    <row r="271" spans="1:2" s="338" customFormat="1" ht="12.75" customHeight="1">
      <c r="A271" s="3"/>
      <c r="B271" s="341"/>
    </row>
    <row r="272" spans="1:2" s="338" customFormat="1" ht="12.75" customHeight="1">
      <c r="A272" s="3"/>
      <c r="B272" s="341"/>
    </row>
    <row r="273" spans="1:2" s="338" customFormat="1" ht="12.75" customHeight="1">
      <c r="A273" s="3"/>
      <c r="B273" s="341"/>
    </row>
    <row r="274" spans="1:2" s="338" customFormat="1" ht="12.75" customHeight="1">
      <c r="A274" s="3"/>
      <c r="B274" s="341"/>
    </row>
    <row r="275" spans="1:2" s="338" customFormat="1" ht="12.75" customHeight="1">
      <c r="A275" s="3"/>
      <c r="B275" s="341"/>
    </row>
    <row r="276" spans="1:2" s="338" customFormat="1" ht="12.75" customHeight="1">
      <c r="A276" s="3"/>
      <c r="B276" s="341"/>
    </row>
    <row r="277" spans="1:2" s="338" customFormat="1" ht="12.75" customHeight="1">
      <c r="A277" s="3"/>
      <c r="B277" s="341"/>
    </row>
    <row r="278" spans="1:2" s="338" customFormat="1" ht="12.75" customHeight="1">
      <c r="A278" s="3"/>
      <c r="B278" s="341"/>
    </row>
    <row r="279" spans="1:2" s="338" customFormat="1" ht="12.75" customHeight="1">
      <c r="A279" s="3"/>
      <c r="B279" s="341"/>
    </row>
    <row r="280" spans="1:2" s="338" customFormat="1" ht="12.75" customHeight="1">
      <c r="A280" s="3"/>
      <c r="B280" s="341"/>
    </row>
    <row r="281" spans="1:2" s="338" customFormat="1" ht="12.75" customHeight="1">
      <c r="A281" s="3"/>
      <c r="B281" s="341"/>
    </row>
    <row r="282" spans="1:2" s="338" customFormat="1" ht="12.75" customHeight="1">
      <c r="A282" s="3"/>
      <c r="B282" s="341"/>
    </row>
    <row r="283" spans="1:2" s="338" customFormat="1" ht="12.75" customHeight="1">
      <c r="A283" s="3"/>
      <c r="B283" s="341"/>
    </row>
    <row r="284" spans="1:2" s="338" customFormat="1" ht="12.75" customHeight="1">
      <c r="A284" s="3"/>
      <c r="B284" s="341"/>
    </row>
    <row r="285" spans="1:2" s="338" customFormat="1" ht="12.75" customHeight="1">
      <c r="A285" s="3"/>
      <c r="B285" s="341"/>
    </row>
    <row r="286" spans="1:2" s="338" customFormat="1" ht="12.75" customHeight="1">
      <c r="A286" s="3"/>
      <c r="B286" s="341"/>
    </row>
    <row r="287" spans="1:2" s="338" customFormat="1" ht="12.75" customHeight="1">
      <c r="A287" s="3"/>
      <c r="B287" s="341"/>
    </row>
    <row r="288" spans="1:2" s="338" customFormat="1" ht="12.75" customHeight="1">
      <c r="A288" s="3"/>
      <c r="B288" s="341"/>
    </row>
    <row r="289" spans="1:2" s="338" customFormat="1" ht="12.75" customHeight="1">
      <c r="A289" s="3"/>
      <c r="B289" s="341"/>
    </row>
    <row r="290" spans="1:2" s="338" customFormat="1" ht="12.75" customHeight="1">
      <c r="A290" s="3"/>
      <c r="B290" s="341"/>
    </row>
    <row r="291" spans="1:2" s="338" customFormat="1" ht="12.75" customHeight="1">
      <c r="A291" s="3"/>
      <c r="B291" s="341"/>
    </row>
    <row r="292" spans="1:2" s="338" customFormat="1" ht="12.75" customHeight="1">
      <c r="A292" s="3"/>
      <c r="B292" s="341"/>
    </row>
    <row r="293" spans="1:2" s="338" customFormat="1" ht="12.75" customHeight="1">
      <c r="A293" s="3"/>
      <c r="B293" s="341"/>
    </row>
    <row r="294" spans="1:2" s="338" customFormat="1" ht="12.75" customHeight="1">
      <c r="A294" s="3"/>
      <c r="B294" s="341"/>
    </row>
    <row r="295" spans="1:2" s="338" customFormat="1" ht="12.75" customHeight="1">
      <c r="A295" s="3"/>
      <c r="B295" s="341"/>
    </row>
    <row r="296" spans="1:2" s="338" customFormat="1" ht="12.75" customHeight="1">
      <c r="A296" s="3"/>
      <c r="B296" s="341"/>
    </row>
    <row r="297" spans="1:2" s="338" customFormat="1" ht="12.75" customHeight="1">
      <c r="A297" s="3"/>
      <c r="B297" s="341"/>
    </row>
    <row r="298" spans="1:2" s="338" customFormat="1" ht="12.75" customHeight="1">
      <c r="A298" s="3"/>
      <c r="B298" s="341"/>
    </row>
    <row r="299" spans="1:2" s="338" customFormat="1" ht="12.75" customHeight="1">
      <c r="A299" s="3"/>
      <c r="B299" s="341"/>
    </row>
    <row r="300" spans="1:2" s="338" customFormat="1" ht="12.75" customHeight="1">
      <c r="A300" s="3"/>
      <c r="B300" s="341"/>
    </row>
    <row r="301" spans="1:2" s="338" customFormat="1" ht="12.75" customHeight="1">
      <c r="A301" s="3"/>
      <c r="B301" s="341"/>
    </row>
    <row r="302" spans="1:2" s="338" customFormat="1" ht="12.75" customHeight="1">
      <c r="A302" s="3"/>
      <c r="B302" s="341"/>
    </row>
    <row r="303" spans="1:2" s="338" customFormat="1" ht="12.75" customHeight="1">
      <c r="A303" s="3"/>
      <c r="B303" s="341"/>
    </row>
    <row r="304" spans="1:2" s="338" customFormat="1" ht="12.75" customHeight="1">
      <c r="A304" s="3"/>
      <c r="B304" s="341"/>
    </row>
    <row r="305" spans="1:2" s="338" customFormat="1" ht="12.75" customHeight="1">
      <c r="A305" s="3"/>
      <c r="B305" s="341"/>
    </row>
    <row r="306" spans="1:2" s="338" customFormat="1" ht="12.75" customHeight="1">
      <c r="A306" s="3"/>
      <c r="B306" s="341"/>
    </row>
    <row r="307" spans="1:2" s="338" customFormat="1" ht="12.75" customHeight="1">
      <c r="A307" s="3"/>
      <c r="B307" s="341"/>
    </row>
    <row r="308" spans="1:2" s="338" customFormat="1" ht="12.75" customHeight="1">
      <c r="A308" s="3"/>
      <c r="B308" s="341"/>
    </row>
    <row r="309" spans="1:2" s="338" customFormat="1" ht="12.75" customHeight="1">
      <c r="A309" s="3"/>
      <c r="B309" s="341"/>
    </row>
    <row r="310" spans="1:2" s="338" customFormat="1" ht="12.75" customHeight="1">
      <c r="A310" s="3"/>
      <c r="B310" s="341"/>
    </row>
    <row r="311" spans="1:2" s="338" customFormat="1" ht="12.75" customHeight="1">
      <c r="A311" s="3"/>
      <c r="B311" s="341"/>
    </row>
    <row r="312" spans="1:2" s="338" customFormat="1" ht="12.75" customHeight="1">
      <c r="A312" s="3"/>
      <c r="B312" s="341"/>
    </row>
    <row r="313" spans="1:2" s="338" customFormat="1" ht="12.75" customHeight="1">
      <c r="A313" s="3"/>
      <c r="B313" s="341"/>
    </row>
    <row r="314" spans="1:2" s="338" customFormat="1" ht="12.75" customHeight="1">
      <c r="A314" s="3"/>
      <c r="B314" s="341"/>
    </row>
    <row r="315" spans="1:2" s="338" customFormat="1" ht="12.75" customHeight="1">
      <c r="A315" s="3"/>
      <c r="B315" s="341"/>
    </row>
    <row r="316" spans="1:2" s="338" customFormat="1" ht="12.75" customHeight="1">
      <c r="A316" s="3"/>
      <c r="B316" s="341"/>
    </row>
    <row r="317" spans="1:2" s="338" customFormat="1" ht="12.75" customHeight="1">
      <c r="A317" s="3"/>
      <c r="B317" s="341"/>
    </row>
    <row r="318" spans="1:2" s="338" customFormat="1" ht="12.75" customHeight="1">
      <c r="A318" s="3"/>
      <c r="B318" s="341"/>
    </row>
    <row r="319" spans="1:2" s="338" customFormat="1" ht="12.75" customHeight="1">
      <c r="A319" s="3"/>
      <c r="B319" s="341"/>
    </row>
    <row r="320" spans="1:2" s="338" customFormat="1" ht="12.75" customHeight="1">
      <c r="A320" s="3"/>
      <c r="B320" s="341"/>
    </row>
    <row r="321" spans="1:2" s="338" customFormat="1" ht="12.75" customHeight="1">
      <c r="A321" s="3"/>
      <c r="B321" s="341"/>
    </row>
    <row r="322" spans="1:2" s="338" customFormat="1" ht="12.75" customHeight="1">
      <c r="A322" s="3"/>
      <c r="B322" s="341"/>
    </row>
    <row r="323" spans="1:2" s="338" customFormat="1" ht="12.75" customHeight="1">
      <c r="A323" s="3"/>
      <c r="B323" s="341"/>
    </row>
    <row r="324" spans="1:2" s="338" customFormat="1" ht="12.75" customHeight="1">
      <c r="A324" s="3"/>
      <c r="B324" s="341"/>
    </row>
    <row r="325" spans="1:2" s="338" customFormat="1" ht="12.75" customHeight="1">
      <c r="A325" s="3"/>
      <c r="B325" s="341"/>
    </row>
    <row r="326" spans="1:2" s="338" customFormat="1" ht="12.75" customHeight="1">
      <c r="A326" s="3"/>
      <c r="B326" s="341"/>
    </row>
    <row r="327" spans="1:2" s="338" customFormat="1" ht="12.75" customHeight="1">
      <c r="A327" s="3"/>
      <c r="B327" s="341"/>
    </row>
    <row r="328" spans="1:2" s="338" customFormat="1" ht="12.75" customHeight="1">
      <c r="A328" s="3"/>
      <c r="B328" s="341"/>
    </row>
    <row r="329" spans="1:2" s="338" customFormat="1" ht="12.75" customHeight="1">
      <c r="A329" s="3"/>
      <c r="B329" s="341"/>
    </row>
    <row r="330" spans="1:2" s="338" customFormat="1" ht="12.75" customHeight="1">
      <c r="A330" s="3"/>
      <c r="B330" s="341"/>
    </row>
    <row r="331" spans="1:2" s="338" customFormat="1" ht="12.75" customHeight="1">
      <c r="A331" s="3"/>
      <c r="B331" s="341"/>
    </row>
    <row r="332" spans="1:2" s="338" customFormat="1" ht="12.75" customHeight="1">
      <c r="A332" s="3"/>
      <c r="B332" s="341"/>
    </row>
    <row r="333" spans="1:2" s="338" customFormat="1" ht="12.75" customHeight="1">
      <c r="A333" s="3"/>
      <c r="B333" s="341"/>
    </row>
    <row r="334" spans="1:2" s="338" customFormat="1" ht="12.75" customHeight="1">
      <c r="A334" s="3"/>
      <c r="B334" s="341"/>
    </row>
    <row r="335" spans="1:2" s="338" customFormat="1" ht="12.75" customHeight="1">
      <c r="A335" s="3"/>
      <c r="B335" s="341"/>
    </row>
    <row r="336" spans="1:2" s="338" customFormat="1" ht="12.75" customHeight="1">
      <c r="A336" s="3"/>
      <c r="B336" s="341"/>
    </row>
    <row r="337" spans="1:2" s="338" customFormat="1" ht="12.75" customHeight="1">
      <c r="A337" s="3"/>
      <c r="B337" s="341"/>
    </row>
    <row r="338" spans="1:2" s="338" customFormat="1" ht="12.75" customHeight="1">
      <c r="A338" s="3"/>
      <c r="B338" s="341"/>
    </row>
    <row r="339" spans="1:2" s="338" customFormat="1" ht="12.75" customHeight="1">
      <c r="A339" s="3"/>
      <c r="B339" s="341"/>
    </row>
    <row r="340" spans="1:2" s="338" customFormat="1" ht="12.75" customHeight="1">
      <c r="A340" s="3"/>
      <c r="B340" s="341"/>
    </row>
    <row r="341" spans="1:2" s="338" customFormat="1" ht="12.75" customHeight="1">
      <c r="A341" s="3"/>
      <c r="B341" s="341"/>
    </row>
    <row r="342" spans="1:2" s="338" customFormat="1" ht="12.75" customHeight="1">
      <c r="A342" s="3"/>
      <c r="B342" s="341"/>
    </row>
    <row r="343" spans="1:2" s="338" customFormat="1" ht="12.75" customHeight="1">
      <c r="A343" s="3"/>
      <c r="B343" s="341"/>
    </row>
    <row r="344" spans="1:2" s="338" customFormat="1" ht="12.75" customHeight="1">
      <c r="A344" s="3"/>
      <c r="B344" s="341"/>
    </row>
    <row r="345" spans="1:2" s="338" customFormat="1" ht="12.75" customHeight="1">
      <c r="A345" s="3"/>
      <c r="B345" s="341"/>
    </row>
    <row r="346" spans="1:2" s="338" customFormat="1" ht="12.75" customHeight="1">
      <c r="A346" s="3"/>
      <c r="B346" s="341"/>
    </row>
    <row r="347" spans="1:2" s="338" customFormat="1" ht="12.75" customHeight="1">
      <c r="A347" s="3"/>
      <c r="B347" s="341"/>
    </row>
    <row r="348" spans="1:2" s="338" customFormat="1" ht="12.75" customHeight="1">
      <c r="A348" s="3"/>
      <c r="B348" s="341"/>
    </row>
    <row r="349" spans="1:2" s="338" customFormat="1" ht="12.75" customHeight="1">
      <c r="A349" s="3"/>
      <c r="B349" s="341"/>
    </row>
    <row r="350" spans="1:2" s="338" customFormat="1" ht="12.75" customHeight="1">
      <c r="A350" s="3"/>
      <c r="B350" s="341"/>
    </row>
    <row r="351" spans="1:2" s="338" customFormat="1" ht="12.75" customHeight="1">
      <c r="A351" s="3"/>
      <c r="B351" s="341"/>
    </row>
    <row r="352" spans="1:2" s="338" customFormat="1" ht="12.75" customHeight="1">
      <c r="A352" s="3"/>
      <c r="B352" s="341"/>
    </row>
    <row r="353" spans="1:2" s="338" customFormat="1" ht="12.75" customHeight="1">
      <c r="A353" s="3"/>
      <c r="B353" s="341"/>
    </row>
    <row r="354" spans="1:2" s="338" customFormat="1" ht="12.75" customHeight="1">
      <c r="A354" s="3"/>
      <c r="B354" s="341"/>
    </row>
    <row r="355" spans="1:2" s="338" customFormat="1" ht="12.75" customHeight="1">
      <c r="A355" s="3"/>
      <c r="B355" s="341"/>
    </row>
    <row r="356" spans="1:2" s="338" customFormat="1" ht="12.75" customHeight="1">
      <c r="A356" s="3"/>
      <c r="B356" s="341"/>
    </row>
    <row r="357" spans="1:2" s="338" customFormat="1" ht="12.75" customHeight="1">
      <c r="A357" s="3"/>
      <c r="B357" s="341"/>
    </row>
    <row r="358" spans="1:2" s="338" customFormat="1" ht="12.75" customHeight="1">
      <c r="A358" s="3"/>
      <c r="B358" s="341"/>
    </row>
    <row r="359" spans="1:2" s="338" customFormat="1" ht="12.75" customHeight="1">
      <c r="A359" s="3"/>
      <c r="B359" s="341"/>
    </row>
    <row r="360" spans="1:2" s="338" customFormat="1" ht="12.75" customHeight="1">
      <c r="A360" s="3"/>
      <c r="B360" s="341"/>
    </row>
    <row r="361" spans="1:2" s="338" customFormat="1" ht="12.75" customHeight="1">
      <c r="A361" s="3"/>
      <c r="B361" s="341"/>
    </row>
    <row r="362" spans="1:2" s="338" customFormat="1" ht="12.75" customHeight="1">
      <c r="A362" s="3"/>
      <c r="B362" s="341"/>
    </row>
    <row r="363" spans="1:2" s="338" customFormat="1" ht="12.75" customHeight="1">
      <c r="A363" s="3"/>
      <c r="B363" s="341"/>
    </row>
    <row r="364" spans="1:2" s="338" customFormat="1" ht="12.75" customHeight="1">
      <c r="A364" s="3"/>
      <c r="B364" s="341"/>
    </row>
    <row r="365" spans="1:2" s="338" customFormat="1" ht="12.75" customHeight="1">
      <c r="A365" s="3"/>
      <c r="B365" s="341"/>
    </row>
    <row r="366" spans="1:2" s="338" customFormat="1" ht="12.75" customHeight="1">
      <c r="A366" s="3"/>
      <c r="B366" s="341"/>
    </row>
    <row r="367" spans="1:2" s="338" customFormat="1" ht="12.75" customHeight="1">
      <c r="A367" s="3"/>
      <c r="B367" s="341"/>
    </row>
    <row r="368" spans="1:2" s="338" customFormat="1" ht="12.75" customHeight="1">
      <c r="A368" s="3"/>
      <c r="B368" s="341"/>
    </row>
    <row r="369" spans="1:2" s="338" customFormat="1" ht="12.75" customHeight="1">
      <c r="A369" s="3"/>
      <c r="B369" s="341"/>
    </row>
    <row r="370" spans="1:2" s="338" customFormat="1" ht="12.75" customHeight="1">
      <c r="A370" s="3"/>
      <c r="B370" s="341"/>
    </row>
    <row r="371" spans="1:2" s="338" customFormat="1" ht="12.75" customHeight="1">
      <c r="A371" s="3"/>
      <c r="B371" s="341"/>
    </row>
    <row r="372" spans="1:2" s="338" customFormat="1" ht="12.75" customHeight="1">
      <c r="A372" s="3"/>
      <c r="B372" s="341"/>
    </row>
    <row r="373" spans="1:2" s="338" customFormat="1" ht="12.75" customHeight="1">
      <c r="A373" s="3"/>
      <c r="B373" s="341"/>
    </row>
    <row r="374" spans="1:2" s="338" customFormat="1" ht="12.75" customHeight="1">
      <c r="A374" s="3"/>
      <c r="B374" s="341"/>
    </row>
    <row r="375" spans="1:2" s="338" customFormat="1" ht="12.75" customHeight="1">
      <c r="A375" s="3"/>
      <c r="B375" s="341"/>
    </row>
    <row r="376" spans="1:2" s="338" customFormat="1" ht="12.75" customHeight="1">
      <c r="A376" s="3"/>
      <c r="B376" s="341"/>
    </row>
    <row r="377" spans="1:2" s="338" customFormat="1" ht="12.75" customHeight="1">
      <c r="A377" s="3"/>
      <c r="B377" s="341"/>
    </row>
    <row r="378" spans="1:2" s="338" customFormat="1" ht="12.75" customHeight="1">
      <c r="A378" s="3"/>
      <c r="B378" s="341"/>
    </row>
    <row r="379" spans="1:2" s="338" customFormat="1" ht="12.75" customHeight="1">
      <c r="A379" s="3"/>
      <c r="B379" s="341"/>
    </row>
    <row r="380" spans="1:2" s="338" customFormat="1" ht="12.75" customHeight="1">
      <c r="A380" s="3"/>
      <c r="B380" s="341"/>
    </row>
    <row r="381" spans="1:2" s="338" customFormat="1" ht="12.75" customHeight="1">
      <c r="A381" s="3"/>
      <c r="B381" s="341"/>
    </row>
    <row r="382" spans="1:2" s="338" customFormat="1" ht="12.75" customHeight="1">
      <c r="A382" s="3"/>
      <c r="B382" s="341"/>
    </row>
    <row r="383" spans="1:2" s="338" customFormat="1" ht="12.75" customHeight="1">
      <c r="A383" s="3"/>
      <c r="B383" s="341"/>
    </row>
    <row r="384" spans="1:2" s="338" customFormat="1" ht="12.75" customHeight="1">
      <c r="A384" s="3"/>
      <c r="B384" s="341"/>
    </row>
    <row r="385" spans="1:2" s="338" customFormat="1" ht="12.75" customHeight="1">
      <c r="A385" s="3"/>
      <c r="B385" s="341"/>
    </row>
    <row r="386" spans="1:2" s="338" customFormat="1" ht="12.75" customHeight="1">
      <c r="A386" s="3"/>
      <c r="B386" s="341"/>
    </row>
    <row r="387" spans="1:2" s="338" customFormat="1" ht="12.75" customHeight="1">
      <c r="A387" s="3"/>
      <c r="B387" s="341"/>
    </row>
    <row r="388" spans="1:2" s="338" customFormat="1" ht="12.75" customHeight="1">
      <c r="A388" s="3"/>
      <c r="B388" s="341"/>
    </row>
    <row r="389" spans="1:2" s="338" customFormat="1" ht="12.75" customHeight="1">
      <c r="A389" s="3"/>
      <c r="B389" s="341"/>
    </row>
    <row r="390" spans="1:2" s="338" customFormat="1" ht="12.75" customHeight="1">
      <c r="A390" s="3"/>
      <c r="B390" s="341"/>
    </row>
    <row r="391" spans="1:2" s="338" customFormat="1" ht="12.75" customHeight="1">
      <c r="A391" s="3"/>
      <c r="B391" s="341"/>
    </row>
    <row r="392" spans="1:2" s="338" customFormat="1" ht="12.75" customHeight="1">
      <c r="A392" s="3"/>
      <c r="B392" s="341"/>
    </row>
    <row r="393" spans="1:2" s="338" customFormat="1" ht="12.75" customHeight="1">
      <c r="A393" s="3"/>
      <c r="B393" s="341"/>
    </row>
    <row r="394" spans="1:2" s="338" customFormat="1" ht="12.75" customHeight="1">
      <c r="A394" s="3"/>
      <c r="B394" s="341"/>
    </row>
    <row r="395" spans="1:2" s="338" customFormat="1" ht="12.75" customHeight="1">
      <c r="A395" s="3"/>
      <c r="B395" s="341"/>
    </row>
    <row r="396" spans="1:2" s="338" customFormat="1" ht="12.75" customHeight="1">
      <c r="A396" s="3"/>
      <c r="B396" s="341"/>
    </row>
    <row r="397" spans="1:2" s="338" customFormat="1" ht="12.75" customHeight="1">
      <c r="A397" s="3"/>
      <c r="B397" s="341"/>
    </row>
    <row r="398" spans="1:2" s="338" customFormat="1" ht="12.75" customHeight="1">
      <c r="A398" s="3"/>
      <c r="B398" s="341"/>
    </row>
    <row r="399" spans="1:2" s="338" customFormat="1" ht="12.75" customHeight="1">
      <c r="A399" s="3"/>
      <c r="B399" s="341"/>
    </row>
    <row r="400" spans="1:2" s="338" customFormat="1" ht="12.75" customHeight="1">
      <c r="A400" s="3"/>
      <c r="B400" s="341"/>
    </row>
    <row r="401" spans="1:2" s="338" customFormat="1" ht="12.75" customHeight="1">
      <c r="A401" s="3"/>
      <c r="B401" s="341"/>
    </row>
    <row r="402" spans="1:2" s="338" customFormat="1" ht="12.75" customHeight="1">
      <c r="A402" s="3"/>
      <c r="B402" s="341"/>
    </row>
    <row r="403" spans="1:2" s="338" customFormat="1" ht="12.75" customHeight="1">
      <c r="A403" s="3"/>
      <c r="B403" s="341"/>
    </row>
    <row r="404" spans="1:2" s="338" customFormat="1" ht="12.75" customHeight="1">
      <c r="A404" s="3"/>
      <c r="B404" s="341"/>
    </row>
    <row r="405" spans="1:2" s="338" customFormat="1" ht="12.75" customHeight="1">
      <c r="A405" s="3"/>
      <c r="B405" s="341"/>
    </row>
    <row r="406" spans="1:2" s="338" customFormat="1" ht="12.75" customHeight="1">
      <c r="A406" s="3"/>
      <c r="B406" s="341"/>
    </row>
    <row r="407" spans="1:2" s="338" customFormat="1" ht="12.75" customHeight="1">
      <c r="A407" s="3"/>
      <c r="B407" s="341"/>
    </row>
    <row r="408" spans="1:2" s="338" customFormat="1" ht="12.75" customHeight="1">
      <c r="A408" s="3"/>
      <c r="B408" s="341"/>
    </row>
    <row r="409" spans="1:2" s="338" customFormat="1" ht="12.75" customHeight="1">
      <c r="A409" s="3"/>
      <c r="B409" s="341"/>
    </row>
    <row r="410" spans="1:2" s="338" customFormat="1" ht="12.75" customHeight="1">
      <c r="A410" s="3"/>
      <c r="B410" s="341"/>
    </row>
    <row r="411" spans="1:2" s="338" customFormat="1" ht="12.75" customHeight="1">
      <c r="A411" s="3"/>
      <c r="B411" s="341"/>
    </row>
    <row r="412" spans="1:2" s="338" customFormat="1" ht="12.75" customHeight="1">
      <c r="A412" s="3"/>
      <c r="B412" s="341"/>
    </row>
    <row r="413" spans="1:2" s="338" customFormat="1" ht="12.75" customHeight="1">
      <c r="A413" s="3"/>
      <c r="B413" s="341"/>
    </row>
    <row r="414" spans="1:2" s="338" customFormat="1" ht="12.75" customHeight="1">
      <c r="A414" s="3"/>
      <c r="B414" s="341"/>
    </row>
    <row r="415" spans="1:2" s="338" customFormat="1" ht="12.75" customHeight="1">
      <c r="A415" s="3"/>
      <c r="B415" s="341"/>
    </row>
    <row r="416" spans="1:2" s="338" customFormat="1" ht="12.75" customHeight="1">
      <c r="A416" s="3"/>
      <c r="B416" s="341"/>
    </row>
    <row r="417" spans="1:2" s="338" customFormat="1" ht="12.75" customHeight="1">
      <c r="A417" s="3"/>
      <c r="B417" s="341"/>
    </row>
    <row r="418" spans="1:2" s="338" customFormat="1" ht="12.75" customHeight="1">
      <c r="A418" s="3"/>
      <c r="B418" s="341"/>
    </row>
    <row r="419" spans="1:2" s="338" customFormat="1" ht="12.75" customHeight="1">
      <c r="A419" s="3"/>
      <c r="B419" s="341"/>
    </row>
    <row r="420" spans="1:2" s="338" customFormat="1" ht="12.75" customHeight="1">
      <c r="A420" s="3"/>
      <c r="B420" s="341"/>
    </row>
    <row r="421" spans="1:2" s="338" customFormat="1" ht="12.75" customHeight="1">
      <c r="A421" s="3"/>
      <c r="B421" s="341"/>
    </row>
    <row r="422" spans="1:2" s="338" customFormat="1" ht="12.75" customHeight="1">
      <c r="A422" s="3"/>
      <c r="B422" s="341"/>
    </row>
    <row r="423" spans="1:2" s="338" customFormat="1" ht="12.75" customHeight="1">
      <c r="A423" s="3"/>
      <c r="B423" s="341"/>
    </row>
    <row r="424" spans="1:2" s="338" customFormat="1" ht="12.75" customHeight="1">
      <c r="A424" s="3"/>
      <c r="B424" s="341"/>
    </row>
    <row r="425" spans="1:2" s="338" customFormat="1" ht="12.75" customHeight="1">
      <c r="A425" s="3"/>
      <c r="B425" s="341"/>
    </row>
    <row r="426" spans="1:2" s="338" customFormat="1" ht="12.75" customHeight="1">
      <c r="A426" s="3"/>
      <c r="B426" s="341"/>
    </row>
    <row r="427" spans="1:2" s="338" customFormat="1" ht="12.75" customHeight="1">
      <c r="A427" s="3"/>
      <c r="B427" s="341"/>
    </row>
    <row r="428" spans="1:2" s="338" customFormat="1" ht="12.75" customHeight="1">
      <c r="A428" s="3"/>
      <c r="B428" s="341"/>
    </row>
    <row r="429" spans="1:2" s="338" customFormat="1" ht="12.75" customHeight="1">
      <c r="A429" s="3"/>
      <c r="B429" s="341"/>
    </row>
    <row r="430" spans="1:2" s="338" customFormat="1" ht="12.75" customHeight="1">
      <c r="A430" s="3"/>
      <c r="B430" s="341"/>
    </row>
    <row r="431" spans="1:2" s="338" customFormat="1" ht="12.75" customHeight="1">
      <c r="A431" s="3"/>
      <c r="B431" s="341"/>
    </row>
    <row r="432" spans="1:2" s="338" customFormat="1" ht="12.75" customHeight="1">
      <c r="A432" s="3"/>
      <c r="B432" s="341"/>
    </row>
    <row r="433" spans="1:2" s="338" customFormat="1" ht="12.75" customHeight="1">
      <c r="A433" s="3"/>
      <c r="B433" s="341"/>
    </row>
    <row r="434" spans="1:2" s="338" customFormat="1" ht="12.75" customHeight="1">
      <c r="A434" s="3"/>
      <c r="B434" s="341"/>
    </row>
    <row r="435" spans="1:2" s="338" customFormat="1" ht="12.75" customHeight="1">
      <c r="A435" s="3"/>
      <c r="B435" s="341"/>
    </row>
    <row r="436" spans="1:2" s="338" customFormat="1" ht="12.75" customHeight="1">
      <c r="A436" s="3"/>
      <c r="B436" s="341"/>
    </row>
    <row r="437" spans="1:2" s="338" customFormat="1" ht="12.75" customHeight="1">
      <c r="A437" s="3"/>
      <c r="B437" s="341"/>
    </row>
    <row r="438" spans="1:2" s="338" customFormat="1" ht="12.75" customHeight="1">
      <c r="A438" s="3"/>
      <c r="B438" s="341"/>
    </row>
    <row r="439" spans="1:2" s="338" customFormat="1" ht="12.75" customHeight="1">
      <c r="A439" s="3"/>
      <c r="B439" s="341"/>
    </row>
    <row r="440" spans="1:2" s="338" customFormat="1" ht="12.75" customHeight="1">
      <c r="A440" s="3"/>
      <c r="B440" s="341"/>
    </row>
    <row r="441" spans="1:2" s="338" customFormat="1" ht="12.75" customHeight="1">
      <c r="A441" s="3"/>
      <c r="B441" s="341"/>
    </row>
    <row r="442" spans="1:2" s="338" customFormat="1" ht="12.75" customHeight="1">
      <c r="A442" s="3"/>
      <c r="B442" s="341"/>
    </row>
    <row r="443" spans="1:2" s="338" customFormat="1" ht="12.75" customHeight="1">
      <c r="A443" s="3"/>
      <c r="B443" s="341"/>
    </row>
    <row r="444" spans="1:2" s="338" customFormat="1" ht="12.75" customHeight="1">
      <c r="A444" s="3"/>
      <c r="B444" s="341"/>
    </row>
    <row r="445" spans="1:2" s="338" customFormat="1" ht="12.75" customHeight="1">
      <c r="A445" s="3"/>
      <c r="B445" s="341"/>
    </row>
    <row r="446" spans="1:2" s="338" customFormat="1" ht="12.75" customHeight="1">
      <c r="A446" s="3"/>
      <c r="B446" s="341"/>
    </row>
    <row r="447" spans="1:2" s="338" customFormat="1" ht="12.75" customHeight="1">
      <c r="A447" s="3"/>
      <c r="B447" s="341"/>
    </row>
    <row r="448" spans="1:2" s="338" customFormat="1" ht="12.75" customHeight="1">
      <c r="A448" s="3"/>
      <c r="B448" s="341"/>
    </row>
    <row r="449" spans="1:2" s="338" customFormat="1" ht="12.75" customHeight="1">
      <c r="A449" s="3"/>
      <c r="B449" s="341"/>
    </row>
    <row r="450" spans="1:2" s="338" customFormat="1" ht="12.75" customHeight="1">
      <c r="A450" s="3"/>
      <c r="B450" s="341"/>
    </row>
    <row r="451" spans="1:2" s="338" customFormat="1" ht="12.75" customHeight="1">
      <c r="A451" s="3"/>
      <c r="B451" s="341"/>
    </row>
    <row r="452" spans="1:2" s="338" customFormat="1" ht="12.75" customHeight="1">
      <c r="A452" s="3"/>
      <c r="B452" s="341"/>
    </row>
    <row r="453" spans="1:2" s="338" customFormat="1" ht="12.75" customHeight="1">
      <c r="A453" s="3"/>
      <c r="B453" s="341"/>
    </row>
    <row r="454" spans="1:2" s="338" customFormat="1" ht="12.75" customHeight="1">
      <c r="A454" s="3"/>
      <c r="B454" s="341"/>
    </row>
    <row r="455" spans="1:2" s="338" customFormat="1" ht="12.75" customHeight="1">
      <c r="A455" s="3"/>
      <c r="B455" s="341"/>
    </row>
    <row r="456" spans="1:2" s="338" customFormat="1" ht="12.75" customHeight="1">
      <c r="A456" s="3"/>
      <c r="B456" s="341"/>
    </row>
    <row r="457" spans="1:2" s="338" customFormat="1" ht="12.75" customHeight="1">
      <c r="A457" s="3"/>
      <c r="B457" s="341"/>
    </row>
    <row r="458" spans="1:2" s="338" customFormat="1" ht="12.75" customHeight="1">
      <c r="A458" s="3"/>
      <c r="B458" s="341"/>
    </row>
    <row r="459" spans="1:2" s="338" customFormat="1" ht="12.75" customHeight="1">
      <c r="A459" s="3"/>
      <c r="B459" s="341"/>
    </row>
    <row r="460" spans="1:2" s="338" customFormat="1" ht="12.75" customHeight="1">
      <c r="A460" s="3"/>
      <c r="B460" s="341"/>
    </row>
    <row r="461" spans="1:2" s="338" customFormat="1" ht="12.75" customHeight="1">
      <c r="A461" s="3"/>
      <c r="B461" s="341"/>
    </row>
    <row r="462" spans="1:2" s="338" customFormat="1" ht="12.75" customHeight="1">
      <c r="A462" s="3"/>
      <c r="B462" s="341"/>
    </row>
    <row r="463" spans="1:2" s="338" customFormat="1" ht="12.75" customHeight="1">
      <c r="A463" s="3"/>
      <c r="B463" s="341"/>
    </row>
    <row r="464" spans="1:2" s="338" customFormat="1" ht="12.75" customHeight="1">
      <c r="A464" s="3"/>
      <c r="B464" s="341"/>
    </row>
    <row r="465" spans="1:2" s="338" customFormat="1" ht="12.75" customHeight="1">
      <c r="A465" s="3"/>
      <c r="B465" s="341"/>
    </row>
    <row r="466" spans="1:2" s="338" customFormat="1" ht="12.75" customHeight="1">
      <c r="A466" s="3"/>
      <c r="B466" s="341"/>
    </row>
    <row r="467" spans="1:2" s="338" customFormat="1" ht="12.75" customHeight="1">
      <c r="A467" s="3"/>
      <c r="B467" s="341"/>
    </row>
    <row r="468" spans="1:2" s="338" customFormat="1" ht="12.75" customHeight="1">
      <c r="A468" s="3"/>
      <c r="B468" s="341"/>
    </row>
    <row r="469" spans="1:2" s="338" customFormat="1" ht="12.75" customHeight="1">
      <c r="A469" s="3"/>
      <c r="B469" s="341"/>
    </row>
    <row r="470" spans="1:2" s="338" customFormat="1" ht="12.75" customHeight="1">
      <c r="A470" s="3"/>
      <c r="B470" s="341"/>
    </row>
    <row r="471" spans="1:2" s="338" customFormat="1" ht="12.75" customHeight="1">
      <c r="A471" s="3"/>
      <c r="B471" s="341"/>
    </row>
    <row r="472" spans="1:2" s="338" customFormat="1" ht="12.75" customHeight="1">
      <c r="A472" s="3"/>
      <c r="B472" s="341"/>
    </row>
    <row r="473" spans="1:2" s="338" customFormat="1" ht="12.75" customHeight="1">
      <c r="A473" s="3"/>
      <c r="B473" s="341"/>
    </row>
    <row r="474" spans="1:2" s="338" customFormat="1" ht="12.75" customHeight="1">
      <c r="A474" s="3"/>
      <c r="B474" s="341"/>
    </row>
    <row r="475" spans="1:2" s="338" customFormat="1" ht="12.75" customHeight="1">
      <c r="A475" s="3"/>
      <c r="B475" s="341"/>
    </row>
    <row r="476" spans="1:2" s="338" customFormat="1" ht="12.75" customHeight="1">
      <c r="A476" s="3"/>
      <c r="B476" s="341"/>
    </row>
    <row r="477" spans="1:2" s="338" customFormat="1" ht="12.75" customHeight="1">
      <c r="A477" s="3"/>
      <c r="B477" s="341"/>
    </row>
    <row r="478" spans="1:2" s="338" customFormat="1" ht="12.75" customHeight="1">
      <c r="A478" s="3"/>
      <c r="B478" s="341"/>
    </row>
    <row r="479" spans="1:2" s="338" customFormat="1" ht="12.75" customHeight="1">
      <c r="A479" s="3"/>
      <c r="B479" s="341"/>
    </row>
    <row r="480" spans="1:2" s="338" customFormat="1" ht="12.75" customHeight="1">
      <c r="A480" s="3"/>
      <c r="B480" s="341"/>
    </row>
    <row r="481" spans="1:2" s="338" customFormat="1" ht="12.75" customHeight="1">
      <c r="A481" s="3"/>
      <c r="B481" s="341"/>
    </row>
    <row r="482" spans="1:2" s="338" customFormat="1" ht="12.75" customHeight="1">
      <c r="A482" s="3"/>
      <c r="B482" s="341"/>
    </row>
    <row r="483" spans="1:2" s="338" customFormat="1" ht="12.75" customHeight="1">
      <c r="A483" s="3"/>
      <c r="B483" s="341"/>
    </row>
    <row r="484" spans="1:2" s="338" customFormat="1" ht="12.75" customHeight="1">
      <c r="A484" s="3"/>
      <c r="B484" s="341"/>
    </row>
    <row r="485" spans="1:2" s="338" customFormat="1" ht="12.75" customHeight="1">
      <c r="A485" s="3"/>
      <c r="B485" s="341"/>
    </row>
    <row r="486" spans="1:2" s="338" customFormat="1" ht="12.75" customHeight="1">
      <c r="A486" s="3"/>
      <c r="B486" s="341"/>
    </row>
    <row r="487" spans="1:2" s="338" customFormat="1" ht="12.75" customHeight="1">
      <c r="A487" s="3"/>
      <c r="B487" s="341"/>
    </row>
    <row r="488" spans="1:2" s="338" customFormat="1" ht="12.75" customHeight="1">
      <c r="A488" s="3"/>
      <c r="B488" s="341"/>
    </row>
    <row r="489" spans="1:2" s="338" customFormat="1" ht="12.75" customHeight="1">
      <c r="A489" s="3"/>
      <c r="B489" s="341"/>
    </row>
    <row r="490" spans="1:2" s="338" customFormat="1" ht="12.75" customHeight="1">
      <c r="A490" s="3"/>
      <c r="B490" s="341"/>
    </row>
    <row r="491" spans="1:2" s="338" customFormat="1" ht="12.75" customHeight="1">
      <c r="A491" s="3"/>
      <c r="B491" s="341"/>
    </row>
    <row r="492" spans="1:2" s="338" customFormat="1" ht="12.75" customHeight="1">
      <c r="A492" s="3"/>
      <c r="B492" s="341"/>
    </row>
    <row r="493" spans="1:2" s="338" customFormat="1" ht="12.75" customHeight="1">
      <c r="A493" s="3"/>
      <c r="B493" s="341"/>
    </row>
    <row r="494" spans="1:2" s="338" customFormat="1" ht="12.75" customHeight="1">
      <c r="A494" s="3"/>
      <c r="B494" s="341"/>
    </row>
    <row r="495" spans="1:2" s="338" customFormat="1" ht="12.75" customHeight="1">
      <c r="A495" s="3"/>
      <c r="B495" s="341"/>
    </row>
    <row r="496" spans="1:2" s="338" customFormat="1" ht="12.75" customHeight="1">
      <c r="A496" s="3"/>
      <c r="B496" s="341"/>
    </row>
    <row r="497" spans="1:2" s="338" customFormat="1" ht="12.75" customHeight="1">
      <c r="A497" s="3"/>
      <c r="B497" s="341"/>
    </row>
    <row r="498" spans="1:2" s="338" customFormat="1" ht="12.75" customHeight="1">
      <c r="A498" s="3"/>
      <c r="B498" s="341"/>
    </row>
    <row r="499" spans="1:2" s="338" customFormat="1" ht="12.75" customHeight="1">
      <c r="A499" s="3"/>
      <c r="B499" s="341"/>
    </row>
    <row r="500" spans="1:2" s="338" customFormat="1" ht="12.75" customHeight="1">
      <c r="A500" s="3"/>
      <c r="B500" s="341"/>
    </row>
    <row r="501" spans="1:2" s="338" customFormat="1" ht="12.75" customHeight="1">
      <c r="A501" s="3"/>
      <c r="B501" s="341"/>
    </row>
    <row r="502" spans="1:2" s="338" customFormat="1" ht="12.75" customHeight="1">
      <c r="A502" s="3"/>
      <c r="B502" s="341"/>
    </row>
    <row r="503" spans="1:2" s="338" customFormat="1" ht="12.75" customHeight="1">
      <c r="A503" s="3"/>
      <c r="B503" s="341"/>
    </row>
    <row r="504" spans="1:2" s="338" customFormat="1" ht="12.75" customHeight="1">
      <c r="A504" s="3"/>
      <c r="B504" s="341"/>
    </row>
    <row r="505" spans="1:2" s="338" customFormat="1" ht="12.75" customHeight="1">
      <c r="A505" s="3"/>
      <c r="B505" s="341"/>
    </row>
    <row r="506" spans="1:2" s="338" customFormat="1" ht="12.75" customHeight="1">
      <c r="A506" s="3"/>
      <c r="B506" s="341"/>
    </row>
    <row r="507" spans="1:2" s="338" customFormat="1" ht="12.75" customHeight="1">
      <c r="A507" s="3"/>
      <c r="B507" s="341"/>
    </row>
    <row r="508" spans="1:2" s="338" customFormat="1" ht="12.75" customHeight="1">
      <c r="A508" s="3"/>
      <c r="B508" s="341"/>
    </row>
    <row r="509" spans="1:2" s="338" customFormat="1" ht="12.75" customHeight="1">
      <c r="A509" s="3"/>
      <c r="B509" s="341"/>
    </row>
    <row r="510" spans="1:2" s="338" customFormat="1" ht="12.75" customHeight="1">
      <c r="A510" s="3"/>
      <c r="B510" s="341"/>
    </row>
    <row r="511" spans="1:2" s="338" customFormat="1" ht="12.75" customHeight="1">
      <c r="A511" s="3"/>
      <c r="B511" s="341"/>
    </row>
    <row r="512" spans="1:2" s="338" customFormat="1" ht="12.75" customHeight="1">
      <c r="A512" s="3"/>
      <c r="B512" s="341"/>
    </row>
    <row r="513" spans="1:2" s="338" customFormat="1" ht="12.75" customHeight="1">
      <c r="A513" s="3"/>
      <c r="B513" s="341"/>
    </row>
    <row r="514" spans="1:2" s="338" customFormat="1" ht="12.75" customHeight="1">
      <c r="A514" s="3"/>
      <c r="B514" s="341"/>
    </row>
    <row r="515" spans="1:2" s="338" customFormat="1" ht="12.75" customHeight="1">
      <c r="A515" s="3"/>
      <c r="B515" s="341"/>
    </row>
    <row r="516" spans="1:2" s="338" customFormat="1" ht="12.75" customHeight="1">
      <c r="A516" s="3"/>
      <c r="B516" s="341"/>
    </row>
    <row r="517" spans="1:2" s="338" customFormat="1" ht="12.75" customHeight="1">
      <c r="A517" s="3"/>
      <c r="B517" s="341"/>
    </row>
    <row r="518" spans="1:2" s="338" customFormat="1" ht="12.75" customHeight="1">
      <c r="A518" s="3"/>
      <c r="B518" s="341"/>
    </row>
    <row r="519" spans="1:2" s="338" customFormat="1" ht="12.75" customHeight="1">
      <c r="A519" s="3"/>
      <c r="B519" s="341"/>
    </row>
    <row r="520" spans="1:2" s="338" customFormat="1" ht="12.75" customHeight="1">
      <c r="A520" s="3"/>
      <c r="B520" s="341"/>
    </row>
    <row r="521" spans="1:2" s="338" customFormat="1" ht="12.75" customHeight="1">
      <c r="A521" s="3"/>
      <c r="B521" s="341"/>
    </row>
    <row r="522" spans="1:2" s="338" customFormat="1" ht="12.75" customHeight="1">
      <c r="A522" s="3"/>
      <c r="B522" s="341"/>
    </row>
    <row r="523" spans="1:2" s="338" customFormat="1" ht="12.75" customHeight="1">
      <c r="A523" s="3"/>
      <c r="B523" s="341"/>
    </row>
    <row r="524" spans="1:2" s="338" customFormat="1" ht="12.75" customHeight="1">
      <c r="A524" s="3"/>
      <c r="B524" s="341"/>
    </row>
    <row r="525" spans="1:2" s="338" customFormat="1" ht="12.75" customHeight="1">
      <c r="A525" s="3"/>
      <c r="B525" s="341"/>
    </row>
    <row r="526" spans="1:2" s="338" customFormat="1" ht="12.75" customHeight="1">
      <c r="A526" s="3"/>
      <c r="B526" s="341"/>
    </row>
    <row r="527" spans="1:2" s="338" customFormat="1" ht="12.75" customHeight="1">
      <c r="A527" s="3"/>
      <c r="B527" s="341"/>
    </row>
    <row r="528" spans="1:2" s="338" customFormat="1" ht="12.75" customHeight="1">
      <c r="A528" s="3"/>
      <c r="B528" s="341"/>
    </row>
    <row r="529" spans="1:2" s="338" customFormat="1" ht="12.75" customHeight="1">
      <c r="A529" s="3"/>
      <c r="B529" s="341"/>
    </row>
    <row r="530" spans="1:2" s="338" customFormat="1" ht="12.75" customHeight="1">
      <c r="A530" s="3"/>
      <c r="B530" s="341"/>
    </row>
    <row r="531" spans="1:2" s="338" customFormat="1" ht="12.75" customHeight="1">
      <c r="A531" s="3"/>
      <c r="B531" s="341"/>
    </row>
    <row r="532" spans="1:2" s="338" customFormat="1" ht="12.75" customHeight="1">
      <c r="A532" s="3"/>
      <c r="B532" s="341"/>
    </row>
    <row r="533" spans="1:2" s="338" customFormat="1" ht="12.75" customHeight="1">
      <c r="A533" s="3"/>
      <c r="B533" s="341"/>
    </row>
    <row r="534" spans="1:2" s="338" customFormat="1" ht="12.75" customHeight="1">
      <c r="A534" s="3"/>
      <c r="B534" s="341"/>
    </row>
    <row r="535" spans="1:2" s="338" customFormat="1" ht="12.75" customHeight="1">
      <c r="A535" s="3"/>
      <c r="B535" s="341"/>
    </row>
    <row r="536" spans="1:2" s="338" customFormat="1" ht="12.75" customHeight="1">
      <c r="A536" s="3"/>
      <c r="B536" s="341"/>
    </row>
    <row r="537" spans="1:2" s="338" customFormat="1" ht="12.75" customHeight="1">
      <c r="A537" s="3"/>
      <c r="B537" s="341"/>
    </row>
    <row r="538" spans="1:2" s="338" customFormat="1" ht="12.75" customHeight="1">
      <c r="A538" s="3"/>
      <c r="B538" s="341"/>
    </row>
    <row r="539" spans="1:2" s="338" customFormat="1" ht="12.75" customHeight="1">
      <c r="A539" s="3"/>
      <c r="B539" s="341"/>
    </row>
    <row r="540" spans="1:2" s="338" customFormat="1" ht="12.75" customHeight="1">
      <c r="A540" s="3"/>
      <c r="B540" s="341"/>
    </row>
    <row r="541" spans="1:2" s="338" customFormat="1" ht="12.75" customHeight="1">
      <c r="A541" s="3"/>
      <c r="B541" s="341"/>
    </row>
    <row r="542" spans="1:2" s="338" customFormat="1" ht="12.75" customHeight="1">
      <c r="A542" s="3"/>
      <c r="B542" s="341"/>
    </row>
    <row r="543" spans="1:2" s="338" customFormat="1" ht="12.75" customHeight="1">
      <c r="A543" s="3"/>
      <c r="B543" s="341"/>
    </row>
    <row r="544" spans="1:2" s="338" customFormat="1" ht="12.75" customHeight="1">
      <c r="A544" s="3"/>
      <c r="B544" s="341"/>
    </row>
    <row r="545" spans="1:2" s="338" customFormat="1" ht="12.75" customHeight="1">
      <c r="A545" s="3"/>
      <c r="B545" s="341"/>
    </row>
    <row r="546" spans="1:2" s="338" customFormat="1" ht="12.75" customHeight="1">
      <c r="A546" s="3"/>
      <c r="B546" s="341"/>
    </row>
    <row r="547" spans="1:2" s="338" customFormat="1" ht="12.75" customHeight="1">
      <c r="A547" s="3"/>
      <c r="B547" s="341"/>
    </row>
    <row r="548" spans="1:2" s="338" customFormat="1" ht="12.75" customHeight="1">
      <c r="A548" s="3"/>
      <c r="B548" s="341"/>
    </row>
    <row r="549" spans="1:2" s="338" customFormat="1" ht="12.75" customHeight="1">
      <c r="A549" s="3"/>
      <c r="B549" s="341"/>
    </row>
    <row r="550" spans="1:2" s="338" customFormat="1" ht="12.75" customHeight="1">
      <c r="A550" s="3"/>
      <c r="B550" s="341"/>
    </row>
    <row r="551" spans="1:2" s="338" customFormat="1" ht="12.75" customHeight="1">
      <c r="A551" s="3"/>
      <c r="B551" s="341"/>
    </row>
    <row r="552" spans="1:2" s="338" customFormat="1" ht="12.75" customHeight="1">
      <c r="A552" s="3"/>
      <c r="B552" s="341"/>
    </row>
    <row r="553" spans="1:2" s="338" customFormat="1" ht="12.75" customHeight="1">
      <c r="A553" s="3"/>
      <c r="B553" s="341"/>
    </row>
    <row r="554" spans="1:2" s="338" customFormat="1" ht="12.75" customHeight="1">
      <c r="A554" s="3"/>
      <c r="B554" s="341"/>
    </row>
    <row r="555" spans="1:2" s="338" customFormat="1" ht="12.75" customHeight="1">
      <c r="A555" s="3"/>
      <c r="B555" s="341"/>
    </row>
    <row r="556" spans="1:2" s="338" customFormat="1" ht="12.75" customHeight="1">
      <c r="A556" s="3"/>
      <c r="B556" s="341"/>
    </row>
    <row r="557" spans="1:2" s="338" customFormat="1" ht="12.75" customHeight="1">
      <c r="A557" s="3"/>
      <c r="B557" s="341"/>
    </row>
    <row r="558" spans="1:2" s="338" customFormat="1" ht="12.75" customHeight="1">
      <c r="A558" s="3"/>
      <c r="B558" s="341"/>
    </row>
    <row r="559" spans="1:2" s="338" customFormat="1" ht="12.75" customHeight="1">
      <c r="A559" s="3"/>
      <c r="B559" s="341"/>
    </row>
    <row r="560" spans="1:2" s="338" customFormat="1" ht="12.75" customHeight="1">
      <c r="A560" s="3"/>
      <c r="B560" s="341"/>
    </row>
    <row r="561" spans="1:2" s="338" customFormat="1" ht="12.75" customHeight="1">
      <c r="A561" s="3"/>
      <c r="B561" s="341"/>
    </row>
    <row r="562" spans="1:2" s="338" customFormat="1" ht="12.75" customHeight="1">
      <c r="A562" s="3"/>
      <c r="B562" s="341"/>
    </row>
    <row r="563" spans="1:2" s="338" customFormat="1" ht="12.75" customHeight="1">
      <c r="A563" s="3"/>
      <c r="B563" s="341"/>
    </row>
    <row r="564" spans="1:2" s="338" customFormat="1" ht="12.75" customHeight="1">
      <c r="A564" s="3"/>
      <c r="B564" s="341"/>
    </row>
    <row r="565" spans="1:2" s="338" customFormat="1" ht="12.75" customHeight="1">
      <c r="A565" s="3"/>
      <c r="B565" s="341"/>
    </row>
    <row r="566" spans="1:2" s="338" customFormat="1" ht="12.75" customHeight="1">
      <c r="A566" s="3"/>
      <c r="B566" s="341"/>
    </row>
    <row r="567" spans="1:2" s="338" customFormat="1" ht="12.75" customHeight="1">
      <c r="A567" s="3"/>
      <c r="B567" s="341"/>
    </row>
    <row r="568" spans="1:2" s="338" customFormat="1" ht="12.75" customHeight="1">
      <c r="A568" s="3"/>
      <c r="B568" s="341"/>
    </row>
    <row r="569" spans="1:2" s="338" customFormat="1" ht="12.75" customHeight="1">
      <c r="A569" s="3"/>
      <c r="B569" s="341"/>
    </row>
    <row r="570" spans="1:2" s="338" customFormat="1" ht="12.75" customHeight="1">
      <c r="A570" s="3"/>
      <c r="B570" s="341"/>
    </row>
    <row r="571" spans="1:2" s="338" customFormat="1" ht="12.75" customHeight="1">
      <c r="A571" s="3"/>
      <c r="B571" s="341"/>
    </row>
    <row r="572" spans="1:2" s="338" customFormat="1" ht="12.75" customHeight="1">
      <c r="A572" s="3"/>
      <c r="B572" s="341"/>
    </row>
    <row r="573" spans="1:2" s="338" customFormat="1" ht="12.75" customHeight="1">
      <c r="A573" s="3"/>
      <c r="B573" s="341"/>
    </row>
    <row r="574" spans="1:2" s="338" customFormat="1" ht="12.75" customHeight="1">
      <c r="A574" s="3"/>
      <c r="B574" s="341"/>
    </row>
    <row r="575" spans="1:2" s="338" customFormat="1" ht="12.75" customHeight="1">
      <c r="A575" s="3"/>
      <c r="B575" s="341"/>
    </row>
    <row r="576" spans="1:2" s="338" customFormat="1" ht="12.75" customHeight="1">
      <c r="A576" s="3"/>
      <c r="B576" s="341"/>
    </row>
    <row r="577" spans="1:2" s="338" customFormat="1" ht="12.75" customHeight="1">
      <c r="A577" s="3"/>
      <c r="B577" s="341"/>
    </row>
    <row r="578" spans="1:2" s="338" customFormat="1" ht="12.75" customHeight="1">
      <c r="A578" s="3"/>
      <c r="B578" s="341"/>
    </row>
    <row r="579" spans="1:2" s="338" customFormat="1" ht="12.75" customHeight="1">
      <c r="A579" s="3"/>
      <c r="B579" s="341"/>
    </row>
    <row r="580" spans="1:2" s="338" customFormat="1" ht="12.75" customHeight="1">
      <c r="A580" s="3"/>
      <c r="B580" s="341"/>
    </row>
    <row r="581" spans="1:2" s="338" customFormat="1" ht="12.75" customHeight="1">
      <c r="A581" s="3"/>
      <c r="B581" s="341"/>
    </row>
    <row r="582" spans="1:2" s="338" customFormat="1" ht="12.75" customHeight="1">
      <c r="A582" s="3"/>
      <c r="B582" s="341"/>
    </row>
    <row r="583" spans="1:2" s="338" customFormat="1" ht="12.75" customHeight="1">
      <c r="A583" s="3"/>
      <c r="B583" s="341"/>
    </row>
    <row r="584" spans="1:2" s="338" customFormat="1" ht="12.75" customHeight="1">
      <c r="A584" s="3"/>
      <c r="B584" s="341"/>
    </row>
    <row r="585" spans="1:2" s="338" customFormat="1" ht="12.75" customHeight="1">
      <c r="A585" s="3"/>
      <c r="B585" s="341"/>
    </row>
    <row r="586" spans="1:2" s="338" customFormat="1" ht="12.75" customHeight="1">
      <c r="A586" s="3"/>
      <c r="B586" s="341"/>
    </row>
    <row r="587" spans="1:2" s="338" customFormat="1" ht="12.75" customHeight="1">
      <c r="A587" s="3"/>
      <c r="B587" s="341"/>
    </row>
    <row r="588" spans="1:2" s="338" customFormat="1" ht="12.75" customHeight="1">
      <c r="A588" s="3"/>
      <c r="B588" s="341"/>
    </row>
    <row r="589" spans="1:2" s="338" customFormat="1" ht="12.75" customHeight="1">
      <c r="A589" s="3"/>
      <c r="B589" s="341"/>
    </row>
    <row r="590" spans="1:2" s="338" customFormat="1" ht="12.75" customHeight="1">
      <c r="A590" s="3"/>
      <c r="B590" s="341"/>
    </row>
    <row r="591" spans="1:2" s="338" customFormat="1" ht="12.75" customHeight="1">
      <c r="A591" s="3"/>
      <c r="B591" s="341"/>
    </row>
    <row r="592" spans="1:2" s="338" customFormat="1" ht="12.75" customHeight="1">
      <c r="A592" s="3"/>
      <c r="B592" s="341"/>
    </row>
    <row r="593" spans="1:2" s="338" customFormat="1" ht="12.75" customHeight="1">
      <c r="A593" s="3"/>
      <c r="B593" s="341"/>
    </row>
    <row r="594" spans="1:2" s="338" customFormat="1" ht="12.75" customHeight="1">
      <c r="A594" s="3"/>
      <c r="B594" s="341"/>
    </row>
    <row r="595" spans="1:2" s="338" customFormat="1" ht="12.75" customHeight="1">
      <c r="A595" s="3"/>
      <c r="B595" s="341"/>
    </row>
    <row r="596" spans="1:2" s="338" customFormat="1" ht="12.75" customHeight="1">
      <c r="A596" s="3"/>
      <c r="B596" s="341"/>
    </row>
    <row r="597" spans="1:2" s="338" customFormat="1" ht="12.75" customHeight="1">
      <c r="A597" s="3"/>
      <c r="B597" s="341"/>
    </row>
    <row r="598" spans="1:2" s="338" customFormat="1" ht="12.75" customHeight="1">
      <c r="A598" s="3"/>
      <c r="B598" s="341"/>
    </row>
    <row r="599" spans="1:2" s="338" customFormat="1" ht="12.75" customHeight="1">
      <c r="A599" s="3"/>
      <c r="B599" s="341"/>
    </row>
    <row r="600" spans="1:2" s="338" customFormat="1" ht="12.75" customHeight="1">
      <c r="A600" s="3"/>
      <c r="B600" s="341"/>
    </row>
    <row r="601" spans="1:2" s="338" customFormat="1" ht="12.75" customHeight="1">
      <c r="A601" s="3"/>
      <c r="B601" s="341"/>
    </row>
    <row r="602" spans="1:2" s="338" customFormat="1" ht="12.75" customHeight="1">
      <c r="A602" s="3"/>
      <c r="B602" s="341"/>
    </row>
    <row r="603" spans="1:2" s="338" customFormat="1" ht="12.75" customHeight="1">
      <c r="A603" s="3"/>
      <c r="B603" s="341"/>
    </row>
    <row r="604" spans="1:2" s="338" customFormat="1" ht="12.75" customHeight="1">
      <c r="A604" s="3"/>
      <c r="B604" s="341"/>
    </row>
    <row r="605" spans="1:2" s="338" customFormat="1" ht="12.75" customHeight="1">
      <c r="A605" s="3"/>
      <c r="B605" s="341"/>
    </row>
    <row r="606" spans="1:2" s="338" customFormat="1" ht="12.75" customHeight="1">
      <c r="A606" s="3"/>
      <c r="B606" s="341"/>
    </row>
    <row r="607" spans="1:2" s="338" customFormat="1" ht="12.75" customHeight="1">
      <c r="A607" s="3"/>
      <c r="B607" s="341"/>
    </row>
    <row r="608" spans="1:2" s="338" customFormat="1" ht="12.75" customHeight="1">
      <c r="A608" s="3"/>
      <c r="B608" s="341"/>
    </row>
    <row r="609" spans="1:2" s="338" customFormat="1" ht="12.75" customHeight="1">
      <c r="A609" s="3"/>
      <c r="B609" s="341"/>
    </row>
    <row r="610" spans="1:2" s="338" customFormat="1" ht="12.75" customHeight="1">
      <c r="A610" s="3"/>
      <c r="B610" s="341"/>
    </row>
    <row r="611" spans="1:2" s="338" customFormat="1" ht="12.75" customHeight="1">
      <c r="A611" s="3"/>
      <c r="B611" s="341"/>
    </row>
    <row r="612" spans="1:2" s="338" customFormat="1" ht="12.75" customHeight="1">
      <c r="A612" s="3"/>
      <c r="B612" s="341"/>
    </row>
    <row r="613" spans="1:2" s="338" customFormat="1" ht="12.75" customHeight="1">
      <c r="A613" s="3"/>
      <c r="B613" s="341"/>
    </row>
    <row r="614" spans="1:2" s="338" customFormat="1" ht="12.75" customHeight="1">
      <c r="A614" s="3"/>
      <c r="B614" s="341"/>
    </row>
    <row r="615" spans="1:2" s="338" customFormat="1" ht="12.75" customHeight="1">
      <c r="A615" s="3"/>
      <c r="B615" s="341"/>
    </row>
    <row r="616" spans="1:2" s="338" customFormat="1" ht="12.75" customHeight="1">
      <c r="A616" s="3"/>
      <c r="B616" s="341"/>
    </row>
    <row r="617" spans="1:2" s="338" customFormat="1" ht="12.75" customHeight="1">
      <c r="A617" s="3"/>
      <c r="B617" s="341"/>
    </row>
    <row r="618" spans="1:2" s="338" customFormat="1" ht="12.75" customHeight="1">
      <c r="A618" s="3"/>
      <c r="B618" s="341"/>
    </row>
    <row r="619" spans="1:2" s="338" customFormat="1" ht="12.75" customHeight="1">
      <c r="A619" s="3"/>
      <c r="B619" s="341"/>
    </row>
    <row r="620" spans="1:2" s="338" customFormat="1" ht="12.75" customHeight="1">
      <c r="A620" s="3"/>
      <c r="B620" s="341"/>
    </row>
    <row r="621" spans="1:2" s="338" customFormat="1" ht="12.75" customHeight="1">
      <c r="A621" s="3"/>
      <c r="B621" s="341"/>
    </row>
    <row r="622" spans="1:2" s="338" customFormat="1" ht="12.75" customHeight="1">
      <c r="A622" s="3"/>
      <c r="B622" s="341"/>
    </row>
    <row r="623" spans="1:2" s="338" customFormat="1" ht="12.75" customHeight="1">
      <c r="A623" s="3"/>
      <c r="B623" s="341"/>
    </row>
    <row r="624" spans="1:2" s="338" customFormat="1" ht="12.75" customHeight="1">
      <c r="A624" s="3"/>
      <c r="B624" s="341"/>
    </row>
    <row r="625" spans="1:2" s="338" customFormat="1" ht="12.75" customHeight="1">
      <c r="A625" s="3"/>
      <c r="B625" s="341"/>
    </row>
    <row r="626" spans="1:2" s="338" customFormat="1" ht="12.75" customHeight="1">
      <c r="A626" s="3"/>
      <c r="B626" s="341"/>
    </row>
    <row r="627" spans="1:2" s="338" customFormat="1" ht="12.75" customHeight="1">
      <c r="A627" s="3"/>
      <c r="B627" s="341"/>
    </row>
    <row r="628" spans="1:2" s="338" customFormat="1" ht="12.75" customHeight="1">
      <c r="A628" s="3"/>
      <c r="B628" s="341"/>
    </row>
    <row r="629" spans="1:2" s="338" customFormat="1" ht="12.75" customHeight="1">
      <c r="A629" s="3"/>
      <c r="B629" s="341"/>
    </row>
    <row r="630" spans="1:2" s="338" customFormat="1" ht="12.75" customHeight="1">
      <c r="A630" s="3"/>
      <c r="B630" s="341"/>
    </row>
    <row r="631" spans="1:2" s="338" customFormat="1" ht="12.75" customHeight="1">
      <c r="A631" s="3"/>
      <c r="B631" s="341"/>
    </row>
    <row r="632" spans="1:2" s="338" customFormat="1" ht="12.75" customHeight="1">
      <c r="A632" s="3"/>
      <c r="B632" s="341"/>
    </row>
    <row r="633" spans="1:2" s="338" customFormat="1" ht="12.75" customHeight="1">
      <c r="A633" s="3"/>
      <c r="B633" s="341"/>
    </row>
    <row r="634" spans="1:2" s="338" customFormat="1" ht="12.75" customHeight="1">
      <c r="A634" s="3"/>
      <c r="B634" s="341"/>
    </row>
    <row r="635" spans="1:2" s="338" customFormat="1" ht="12.75" customHeight="1">
      <c r="A635" s="3"/>
      <c r="B635" s="341"/>
    </row>
    <row r="636" spans="1:2" s="338" customFormat="1" ht="12.75" customHeight="1">
      <c r="A636" s="3"/>
      <c r="B636" s="341"/>
    </row>
    <row r="637" spans="1:2" s="338" customFormat="1" ht="12.75" customHeight="1">
      <c r="A637" s="3"/>
      <c r="B637" s="341"/>
    </row>
    <row r="638" spans="1:2" s="338" customFormat="1" ht="12.75" customHeight="1">
      <c r="A638" s="3"/>
      <c r="B638" s="341"/>
    </row>
    <row r="639" spans="1:2" s="338" customFormat="1" ht="12.75" customHeight="1">
      <c r="A639" s="3"/>
      <c r="B639" s="341"/>
    </row>
    <row r="640" spans="1:2" s="338" customFormat="1" ht="12.75" customHeight="1">
      <c r="A640" s="3"/>
      <c r="B640" s="341"/>
    </row>
    <row r="641" spans="1:2" s="338" customFormat="1" ht="12.75" customHeight="1">
      <c r="A641" s="3"/>
      <c r="B641" s="341"/>
    </row>
    <row r="642" spans="1:2" s="338" customFormat="1" ht="12.75" customHeight="1">
      <c r="A642" s="3"/>
      <c r="B642" s="341"/>
    </row>
    <row r="643" spans="1:2" s="338" customFormat="1" ht="12.75" customHeight="1">
      <c r="A643" s="3"/>
      <c r="B643" s="341"/>
    </row>
    <row r="644" spans="1:2" s="338" customFormat="1" ht="12.75" customHeight="1">
      <c r="A644" s="3"/>
      <c r="B644" s="341"/>
    </row>
    <row r="645" spans="1:2" s="338" customFormat="1" ht="12.75" customHeight="1">
      <c r="A645" s="3"/>
      <c r="B645" s="341"/>
    </row>
    <row r="646" spans="1:2" s="338" customFormat="1" ht="12.75" customHeight="1">
      <c r="A646" s="3"/>
      <c r="B646" s="341"/>
    </row>
    <row r="647" spans="1:2" s="338" customFormat="1" ht="12.75" customHeight="1">
      <c r="A647" s="3"/>
      <c r="B647" s="341"/>
    </row>
    <row r="648" spans="1:2" s="338" customFormat="1" ht="12.75" customHeight="1">
      <c r="A648" s="3"/>
      <c r="B648" s="341"/>
    </row>
    <row r="649" spans="1:2" s="338" customFormat="1" ht="12.75" customHeight="1">
      <c r="A649" s="3"/>
      <c r="B649" s="341"/>
    </row>
    <row r="650" spans="1:2" s="338" customFormat="1" ht="12.75" customHeight="1">
      <c r="A650" s="3"/>
      <c r="B650" s="341"/>
    </row>
    <row r="651" spans="1:2" s="338" customFormat="1" ht="12.75" customHeight="1">
      <c r="A651" s="3"/>
      <c r="B651" s="341"/>
    </row>
    <row r="652" spans="1:2" s="338" customFormat="1" ht="12.75" customHeight="1">
      <c r="A652" s="3"/>
      <c r="B652" s="341"/>
    </row>
    <row r="653" spans="1:2" s="338" customFormat="1" ht="12.75" customHeight="1">
      <c r="A653" s="3"/>
      <c r="B653" s="341"/>
    </row>
    <row r="654" spans="1:2" s="338" customFormat="1" ht="12.75" customHeight="1">
      <c r="A654" s="3"/>
      <c r="B654" s="341"/>
    </row>
    <row r="655" spans="1:2" s="338" customFormat="1" ht="12.75" customHeight="1">
      <c r="A655" s="3"/>
      <c r="B655" s="341"/>
    </row>
    <row r="656" spans="1:2" s="338" customFormat="1" ht="12.75" customHeight="1">
      <c r="A656" s="3"/>
      <c r="B656" s="341"/>
    </row>
    <row r="657" spans="1:2" s="338" customFormat="1" ht="12.75" customHeight="1">
      <c r="A657" s="3"/>
      <c r="B657" s="341"/>
    </row>
    <row r="658" spans="1:2" s="338" customFormat="1" ht="12.75" customHeight="1">
      <c r="A658" s="3"/>
      <c r="B658" s="341"/>
    </row>
    <row r="659" spans="1:2" s="338" customFormat="1" ht="12.75" customHeight="1">
      <c r="A659" s="3"/>
      <c r="B659" s="341"/>
    </row>
    <row r="660" spans="1:2" s="338" customFormat="1" ht="12.75" customHeight="1">
      <c r="A660" s="3"/>
      <c r="B660" s="341"/>
    </row>
    <row r="661" spans="1:2" s="338" customFormat="1" ht="12.75" customHeight="1">
      <c r="A661" s="3"/>
      <c r="B661" s="341"/>
    </row>
    <row r="662" spans="1:2" s="338" customFormat="1" ht="12.75" customHeight="1">
      <c r="A662" s="3"/>
      <c r="B662" s="341"/>
    </row>
    <row r="663" spans="1:2" s="338" customFormat="1" ht="12.75" customHeight="1">
      <c r="A663" s="3"/>
      <c r="B663" s="341"/>
    </row>
  </sheetData>
  <sheetProtection/>
  <mergeCells count="20">
    <mergeCell ref="A23:B23"/>
    <mergeCell ref="A25:B25"/>
    <mergeCell ref="A28:B28"/>
    <mergeCell ref="A30:B30"/>
    <mergeCell ref="A58:B58"/>
    <mergeCell ref="A39:B39"/>
    <mergeCell ref="A43:B43"/>
    <mergeCell ref="A41:B41"/>
    <mergeCell ref="A47:B47"/>
    <mergeCell ref="A53:B53"/>
    <mergeCell ref="A55:B55"/>
    <mergeCell ref="A40:B40"/>
    <mergeCell ref="A17:B17"/>
    <mergeCell ref="A21:B21"/>
    <mergeCell ref="A6:B6"/>
    <mergeCell ref="A10:B10"/>
    <mergeCell ref="A8:B8"/>
    <mergeCell ref="A12:B12"/>
    <mergeCell ref="A14:B14"/>
    <mergeCell ref="A7:B7"/>
  </mergeCells>
  <printOptions/>
  <pageMargins left="0.7874015748031497" right="0.7874015748031497" top="0.984251968503937" bottom="0.984251968503937" header="0.5118110236220472" footer="0.5118110236220472"/>
  <pageSetup cellComments="asDisplayed" horizontalDpi="600" verticalDpi="600" orientation="portrait" paperSize="9" scale="94" r:id="rId2"/>
  <headerFooter alignWithMargins="0">
    <oddFooter>&amp;C&amp;A</oddFooter>
  </headerFooter>
  <drawing r:id="rId1"/>
</worksheet>
</file>

<file path=xl/worksheets/sheet24.xml><?xml version="1.0" encoding="utf-8"?>
<worksheet xmlns="http://schemas.openxmlformats.org/spreadsheetml/2006/main" xmlns:r="http://schemas.openxmlformats.org/officeDocument/2006/relationships">
  <dimension ref="A1:F425"/>
  <sheetViews>
    <sheetView zoomScaleSheetLayoutView="75" zoomScalePageLayoutView="0" workbookViewId="0" topLeftCell="A1">
      <selection activeCell="A2" sqref="A2"/>
    </sheetView>
  </sheetViews>
  <sheetFormatPr defaultColWidth="8.796875" defaultRowHeight="12.75" customHeight="1"/>
  <cols>
    <col min="1" max="1" width="3.3984375" style="175" customWidth="1"/>
    <col min="2" max="2" width="22.59765625" style="345" customWidth="1"/>
    <col min="3" max="4" width="21.59765625" style="2" customWidth="1"/>
    <col min="5" max="5" width="17.8984375" style="61" customWidth="1"/>
    <col min="6" max="16384" width="9" style="2" customWidth="1"/>
  </cols>
  <sheetData>
    <row r="1" spans="1:5" ht="15" customHeight="1">
      <c r="A1" s="381" t="s">
        <v>478</v>
      </c>
      <c r="B1" s="346"/>
      <c r="C1" s="61"/>
      <c r="E1" s="2"/>
    </row>
    <row r="2" spans="1:3" ht="4.5" customHeight="1">
      <c r="A2" s="382"/>
      <c r="C2" s="61"/>
    </row>
    <row r="3" spans="1:5" s="5" customFormat="1" ht="15" customHeight="1" thickBot="1">
      <c r="A3" s="50" t="s">
        <v>329</v>
      </c>
      <c r="B3" s="3"/>
      <c r="C3" s="383"/>
      <c r="D3" s="383"/>
      <c r="E3" s="383"/>
    </row>
    <row r="4" spans="1:6" ht="15" customHeight="1" thickTop="1">
      <c r="A4" s="17"/>
      <c r="B4" s="322" t="s">
        <v>97</v>
      </c>
      <c r="C4" s="240" t="s">
        <v>330</v>
      </c>
      <c r="D4" s="240" t="s">
        <v>331</v>
      </c>
      <c r="E4" s="240" t="s">
        <v>332</v>
      </c>
      <c r="F4" s="61"/>
    </row>
    <row r="5" spans="1:5" ht="15" customHeight="1">
      <c r="A5" s="324" t="s">
        <v>333</v>
      </c>
      <c r="B5" s="325"/>
      <c r="C5" s="326" t="s">
        <v>334</v>
      </c>
      <c r="D5" s="326" t="s">
        <v>334</v>
      </c>
      <c r="E5" s="327" t="s">
        <v>479</v>
      </c>
    </row>
    <row r="6" spans="1:5" s="358" customFormat="1" ht="15.75" customHeight="1">
      <c r="A6" s="661">
        <v>22</v>
      </c>
      <c r="B6" s="662"/>
      <c r="C6" s="329">
        <v>10407350000</v>
      </c>
      <c r="D6" s="329">
        <v>10400870644</v>
      </c>
      <c r="E6" s="330">
        <v>99.94</v>
      </c>
    </row>
    <row r="7" spans="1:5" s="358" customFormat="1" ht="15.75" customHeight="1">
      <c r="A7" s="661">
        <v>23</v>
      </c>
      <c r="B7" s="665"/>
      <c r="C7" s="329">
        <v>10675031000</v>
      </c>
      <c r="D7" s="329">
        <v>10656589051</v>
      </c>
      <c r="E7" s="330">
        <v>99.83</v>
      </c>
    </row>
    <row r="8" spans="1:5" s="358" customFormat="1" ht="15.75" customHeight="1">
      <c r="A8" s="663">
        <v>24</v>
      </c>
      <c r="B8" s="669"/>
      <c r="C8" s="333">
        <v>11603264000</v>
      </c>
      <c r="D8" s="333">
        <v>11592664265</v>
      </c>
      <c r="E8" s="334">
        <v>99.91</v>
      </c>
    </row>
    <row r="9" spans="1:5" s="358" customFormat="1" ht="15.75" customHeight="1">
      <c r="A9" s="2" t="s">
        <v>335</v>
      </c>
      <c r="B9" s="117"/>
      <c r="C9" s="333"/>
      <c r="D9" s="333"/>
      <c r="E9" s="334"/>
    </row>
    <row r="10" spans="1:5" s="338" customFormat="1" ht="15.75" customHeight="1">
      <c r="A10" s="659" t="s">
        <v>480</v>
      </c>
      <c r="B10" s="660" t="s">
        <v>337</v>
      </c>
      <c r="C10" s="337">
        <v>4304207000</v>
      </c>
      <c r="D10" s="337">
        <v>4329394951</v>
      </c>
      <c r="E10" s="330">
        <f aca="true" t="shared" si="0" ref="E10:E24">IF(ISNUMBER(C10),SUM(D10/C10*100),"")</f>
        <v>100.58519376507682</v>
      </c>
    </row>
    <row r="11" spans="1:5" s="338" customFormat="1" ht="15.75" customHeight="1">
      <c r="A11" s="2" t="s">
        <v>337</v>
      </c>
      <c r="B11" s="117" t="s">
        <v>480</v>
      </c>
      <c r="C11" s="337">
        <v>4304207000</v>
      </c>
      <c r="D11" s="337">
        <v>4329394951</v>
      </c>
      <c r="E11" s="344">
        <f t="shared" si="0"/>
        <v>100.58519376507682</v>
      </c>
    </row>
    <row r="12" spans="1:5" s="338" customFormat="1" ht="15.75" customHeight="1">
      <c r="A12" s="659" t="s">
        <v>104</v>
      </c>
      <c r="B12" s="660" t="s">
        <v>337</v>
      </c>
      <c r="C12" s="337">
        <v>1000</v>
      </c>
      <c r="D12" s="337">
        <v>4200</v>
      </c>
      <c r="E12" s="344">
        <f t="shared" si="0"/>
        <v>420</v>
      </c>
    </row>
    <row r="13" spans="1:5" s="338" customFormat="1" ht="15.75" customHeight="1">
      <c r="A13" s="2" t="s">
        <v>337</v>
      </c>
      <c r="B13" s="117" t="s">
        <v>32</v>
      </c>
      <c r="C13" s="337">
        <v>1000</v>
      </c>
      <c r="D13" s="337">
        <v>4200</v>
      </c>
      <c r="E13" s="344">
        <f t="shared" si="0"/>
        <v>420</v>
      </c>
    </row>
    <row r="14" spans="1:5" s="338" customFormat="1" ht="15.75" customHeight="1">
      <c r="A14" s="659" t="s">
        <v>481</v>
      </c>
      <c r="B14" s="660" t="s">
        <v>337</v>
      </c>
      <c r="C14" s="337">
        <v>3000000</v>
      </c>
      <c r="D14" s="337">
        <v>3609913</v>
      </c>
      <c r="E14" s="344">
        <f t="shared" si="0"/>
        <v>120.33043333333333</v>
      </c>
    </row>
    <row r="15" spans="1:5" s="338" customFormat="1" ht="15.75" customHeight="1">
      <c r="A15" s="2" t="s">
        <v>337</v>
      </c>
      <c r="B15" s="117" t="s">
        <v>482</v>
      </c>
      <c r="C15" s="337">
        <v>3000000</v>
      </c>
      <c r="D15" s="337">
        <v>3609913</v>
      </c>
      <c r="E15" s="344">
        <f t="shared" si="0"/>
        <v>120.33043333333333</v>
      </c>
    </row>
    <row r="16" spans="1:5" s="338" customFormat="1" ht="15.75" customHeight="1">
      <c r="A16" s="659" t="s">
        <v>437</v>
      </c>
      <c r="B16" s="660" t="s">
        <v>337</v>
      </c>
      <c r="C16" s="337">
        <v>6668774000</v>
      </c>
      <c r="D16" s="337">
        <v>6668774000</v>
      </c>
      <c r="E16" s="344">
        <f t="shared" si="0"/>
        <v>100</v>
      </c>
    </row>
    <row r="17" spans="1:5" s="338" customFormat="1" ht="15.75" customHeight="1">
      <c r="A17" s="2" t="s">
        <v>337</v>
      </c>
      <c r="B17" s="117" t="s">
        <v>438</v>
      </c>
      <c r="C17" s="337">
        <v>6668774000</v>
      </c>
      <c r="D17" s="337">
        <v>6668774000</v>
      </c>
      <c r="E17" s="344">
        <f t="shared" si="0"/>
        <v>100</v>
      </c>
    </row>
    <row r="18" spans="1:5" s="338" customFormat="1" ht="15.75" customHeight="1">
      <c r="A18" s="659" t="s">
        <v>374</v>
      </c>
      <c r="B18" s="660" t="s">
        <v>337</v>
      </c>
      <c r="C18" s="337">
        <v>277755000</v>
      </c>
      <c r="D18" s="337">
        <v>277755830</v>
      </c>
      <c r="E18" s="344">
        <f t="shared" si="0"/>
        <v>100.0002988245036</v>
      </c>
    </row>
    <row r="19" spans="1:5" s="338" customFormat="1" ht="15.75" customHeight="1">
      <c r="A19" s="2" t="s">
        <v>337</v>
      </c>
      <c r="B19" s="117" t="s">
        <v>35</v>
      </c>
      <c r="C19" s="337">
        <v>277755000</v>
      </c>
      <c r="D19" s="337">
        <v>277755830</v>
      </c>
      <c r="E19" s="344">
        <f t="shared" si="0"/>
        <v>100.0002988245036</v>
      </c>
    </row>
    <row r="20" spans="1:5" s="338" customFormat="1" ht="15.75" customHeight="1">
      <c r="A20" s="659" t="s">
        <v>439</v>
      </c>
      <c r="B20" s="660" t="s">
        <v>337</v>
      </c>
      <c r="C20" s="337">
        <v>349527000</v>
      </c>
      <c r="D20" s="337">
        <v>313125371</v>
      </c>
      <c r="E20" s="344">
        <f t="shared" si="0"/>
        <v>89.58546006460159</v>
      </c>
    </row>
    <row r="21" spans="1:5" s="338" customFormat="1" ht="15.75" customHeight="1">
      <c r="A21" s="2" t="s">
        <v>337</v>
      </c>
      <c r="B21" s="117" t="s">
        <v>440</v>
      </c>
      <c r="C21" s="337">
        <v>72000</v>
      </c>
      <c r="D21" s="337">
        <v>43891</v>
      </c>
      <c r="E21" s="344">
        <f t="shared" si="0"/>
        <v>60.959722222222226</v>
      </c>
    </row>
    <row r="22" spans="1:5" s="338" customFormat="1" ht="15.75" customHeight="1">
      <c r="A22" s="2" t="s">
        <v>337</v>
      </c>
      <c r="B22" s="117" t="s">
        <v>379</v>
      </c>
      <c r="C22" s="337">
        <v>315522000</v>
      </c>
      <c r="D22" s="337">
        <v>292845188</v>
      </c>
      <c r="E22" s="344">
        <f t="shared" si="0"/>
        <v>92.81292207833368</v>
      </c>
    </row>
    <row r="23" spans="1:5" s="338" customFormat="1" ht="15.75" customHeight="1">
      <c r="A23" s="2" t="s">
        <v>337</v>
      </c>
      <c r="B23" s="117" t="s">
        <v>474</v>
      </c>
      <c r="C23" s="337">
        <v>18001000</v>
      </c>
      <c r="D23" s="337">
        <v>3809728</v>
      </c>
      <c r="E23" s="344">
        <f t="shared" si="0"/>
        <v>21.163979778901172</v>
      </c>
    </row>
    <row r="24" spans="1:5" s="338" customFormat="1" ht="15.75" customHeight="1">
      <c r="A24" s="2"/>
      <c r="B24" s="126" t="s">
        <v>483</v>
      </c>
      <c r="C24" s="337">
        <v>15931000</v>
      </c>
      <c r="D24" s="339">
        <v>16426564</v>
      </c>
      <c r="E24" s="344">
        <f t="shared" si="0"/>
        <v>103.11068984997802</v>
      </c>
    </row>
    <row r="25" spans="1:5" s="338" customFormat="1" ht="15.75" customHeight="1">
      <c r="A25" s="384" t="s">
        <v>337</v>
      </c>
      <c r="B25" s="385" t="s">
        <v>484</v>
      </c>
      <c r="C25" s="340">
        <v>1000</v>
      </c>
      <c r="D25" s="340">
        <v>0</v>
      </c>
      <c r="E25" s="386">
        <v>0</v>
      </c>
    </row>
    <row r="26" spans="1:5" s="338" customFormat="1" ht="15.75" customHeight="1">
      <c r="A26" s="342"/>
      <c r="B26" s="508"/>
      <c r="C26" s="351"/>
      <c r="D26" s="351"/>
      <c r="E26" s="558"/>
    </row>
    <row r="27" spans="1:5" s="338" customFormat="1" ht="15" customHeight="1">
      <c r="A27" s="3"/>
      <c r="B27" s="345"/>
      <c r="E27" s="342"/>
    </row>
    <row r="28" spans="1:5" s="387" customFormat="1" ht="15" customHeight="1" thickBot="1">
      <c r="A28" s="352" t="s">
        <v>485</v>
      </c>
      <c r="B28" s="3"/>
      <c r="C28" s="363"/>
      <c r="D28" s="363"/>
      <c r="E28" s="363"/>
    </row>
    <row r="29" spans="1:5" s="338" customFormat="1" ht="15" customHeight="1" thickTop="1">
      <c r="A29" s="17"/>
      <c r="B29" s="322" t="s">
        <v>486</v>
      </c>
      <c r="C29" s="240" t="s">
        <v>330</v>
      </c>
      <c r="D29" s="240" t="s">
        <v>331</v>
      </c>
      <c r="E29" s="240" t="s">
        <v>332</v>
      </c>
    </row>
    <row r="30" spans="1:5" s="338" customFormat="1" ht="15" customHeight="1">
      <c r="A30" s="324" t="s">
        <v>333</v>
      </c>
      <c r="B30" s="325"/>
      <c r="C30" s="326" t="s">
        <v>334</v>
      </c>
      <c r="D30" s="326" t="s">
        <v>334</v>
      </c>
      <c r="E30" s="327" t="s">
        <v>487</v>
      </c>
    </row>
    <row r="31" spans="1:5" s="358" customFormat="1" ht="15.75" customHeight="1">
      <c r="A31" s="661">
        <v>22</v>
      </c>
      <c r="B31" s="662"/>
      <c r="C31" s="388">
        <v>10407350000</v>
      </c>
      <c r="D31" s="388">
        <v>10179983717</v>
      </c>
      <c r="E31" s="330">
        <v>97.82</v>
      </c>
    </row>
    <row r="32" spans="1:5" s="358" customFormat="1" ht="15.75" customHeight="1">
      <c r="A32" s="661">
        <v>23</v>
      </c>
      <c r="B32" s="665"/>
      <c r="C32" s="388">
        <v>10675031000</v>
      </c>
      <c r="D32" s="388">
        <v>10378833221</v>
      </c>
      <c r="E32" s="330">
        <v>97.23</v>
      </c>
    </row>
    <row r="33" spans="1:5" s="358" customFormat="1" ht="15.75" customHeight="1">
      <c r="A33" s="663">
        <v>24</v>
      </c>
      <c r="B33" s="669"/>
      <c r="C33" s="389">
        <v>11603264000</v>
      </c>
      <c r="D33" s="389">
        <v>11367874825</v>
      </c>
      <c r="E33" s="334">
        <v>97.97</v>
      </c>
    </row>
    <row r="34" spans="1:5" s="358" customFormat="1" ht="15.75" customHeight="1">
      <c r="A34" s="2"/>
      <c r="B34" s="117"/>
      <c r="C34" s="389"/>
      <c r="D34" s="389"/>
      <c r="E34" s="390"/>
    </row>
    <row r="35" spans="1:6" s="338" customFormat="1" ht="15.75" customHeight="1">
      <c r="A35" s="659" t="s">
        <v>488</v>
      </c>
      <c r="B35" s="660" t="s">
        <v>337</v>
      </c>
      <c r="C35" s="337">
        <v>286798000</v>
      </c>
      <c r="D35" s="337">
        <v>258457242</v>
      </c>
      <c r="E35" s="330">
        <f aca="true" t="shared" si="1" ref="E35:E48">IF(ISNUMBER(C35),SUM(D35/C35*100),"")</f>
        <v>90.11821630555303</v>
      </c>
      <c r="F35" s="342"/>
    </row>
    <row r="36" spans="1:6" s="338" customFormat="1" ht="15.75" customHeight="1">
      <c r="A36" s="2" t="s">
        <v>337</v>
      </c>
      <c r="B36" s="117" t="s">
        <v>392</v>
      </c>
      <c r="C36" s="337">
        <v>273623000</v>
      </c>
      <c r="D36" s="337">
        <v>247659103</v>
      </c>
      <c r="E36" s="330">
        <f t="shared" si="1"/>
        <v>90.51106924490998</v>
      </c>
      <c r="F36" s="342"/>
    </row>
    <row r="37" spans="1:6" s="338" customFormat="1" ht="15.75" customHeight="1">
      <c r="A37" s="2" t="s">
        <v>337</v>
      </c>
      <c r="B37" s="117" t="s">
        <v>489</v>
      </c>
      <c r="C37" s="337">
        <v>13175000</v>
      </c>
      <c r="D37" s="337">
        <v>10798139</v>
      </c>
      <c r="E37" s="330">
        <f t="shared" si="1"/>
        <v>81.95930929791271</v>
      </c>
      <c r="F37" s="342"/>
    </row>
    <row r="38" spans="1:6" s="338" customFormat="1" ht="15.75" customHeight="1">
      <c r="A38" s="659" t="s">
        <v>490</v>
      </c>
      <c r="B38" s="660" t="s">
        <v>337</v>
      </c>
      <c r="C38" s="337">
        <v>238000000</v>
      </c>
      <c r="D38" s="337">
        <v>238000000</v>
      </c>
      <c r="E38" s="330">
        <f t="shared" si="1"/>
        <v>100</v>
      </c>
      <c r="F38" s="342"/>
    </row>
    <row r="39" spans="1:6" s="338" customFormat="1" ht="15.75" customHeight="1">
      <c r="A39" s="2" t="s">
        <v>337</v>
      </c>
      <c r="B39" s="117" t="s">
        <v>491</v>
      </c>
      <c r="C39" s="337">
        <v>238000000</v>
      </c>
      <c r="D39" s="337">
        <v>238000000</v>
      </c>
      <c r="E39" s="330">
        <f t="shared" si="1"/>
        <v>100</v>
      </c>
      <c r="F39" s="342"/>
    </row>
    <row r="40" spans="1:6" s="338" customFormat="1" ht="15.75" customHeight="1">
      <c r="A40" s="659" t="s">
        <v>162</v>
      </c>
      <c r="B40" s="660" t="s">
        <v>337</v>
      </c>
      <c r="C40" s="337">
        <v>10482760000</v>
      </c>
      <c r="D40" s="337">
        <v>10354368820</v>
      </c>
      <c r="E40" s="330">
        <f t="shared" si="1"/>
        <v>98.77521587826106</v>
      </c>
      <c r="F40" s="342"/>
    </row>
    <row r="41" spans="1:6" s="338" customFormat="1" ht="15.75" customHeight="1">
      <c r="A41" s="2" t="s">
        <v>337</v>
      </c>
      <c r="B41" s="117" t="s">
        <v>492</v>
      </c>
      <c r="C41" s="337">
        <v>10482760000</v>
      </c>
      <c r="D41" s="337">
        <v>10354368820</v>
      </c>
      <c r="E41" s="330">
        <f t="shared" si="1"/>
        <v>98.77521587826106</v>
      </c>
      <c r="F41" s="342"/>
    </row>
    <row r="42" spans="1:6" s="338" customFormat="1" ht="15.75" customHeight="1">
      <c r="A42" s="659" t="s">
        <v>493</v>
      </c>
      <c r="B42" s="660" t="s">
        <v>337</v>
      </c>
      <c r="C42" s="337">
        <v>275737000</v>
      </c>
      <c r="D42" s="337">
        <v>234090183</v>
      </c>
      <c r="E42" s="330">
        <f t="shared" si="1"/>
        <v>84.896181143626</v>
      </c>
      <c r="F42" s="342"/>
    </row>
    <row r="43" spans="1:6" s="338" customFormat="1" ht="15.75" customHeight="1">
      <c r="A43" s="2" t="s">
        <v>337</v>
      </c>
      <c r="B43" s="117" t="s">
        <v>494</v>
      </c>
      <c r="C43" s="337">
        <v>275737000</v>
      </c>
      <c r="D43" s="337">
        <v>234090183</v>
      </c>
      <c r="E43" s="330">
        <f t="shared" si="1"/>
        <v>84.896181143626</v>
      </c>
      <c r="F43" s="342"/>
    </row>
    <row r="44" spans="1:6" s="338" customFormat="1" ht="15.75" customHeight="1">
      <c r="A44" s="659" t="s">
        <v>426</v>
      </c>
      <c r="B44" s="660" t="s">
        <v>337</v>
      </c>
      <c r="C44" s="337">
        <v>289969000</v>
      </c>
      <c r="D44" s="337">
        <v>282958580</v>
      </c>
      <c r="E44" s="330">
        <f t="shared" si="1"/>
        <v>97.58235535522762</v>
      </c>
      <c r="F44" s="342"/>
    </row>
    <row r="45" spans="1:6" s="338" customFormat="1" ht="15.75" customHeight="1">
      <c r="A45" s="2" t="s">
        <v>337</v>
      </c>
      <c r="B45" s="117" t="s">
        <v>474</v>
      </c>
      <c r="C45" s="339">
        <v>18001000</v>
      </c>
      <c r="D45" s="339">
        <v>10990580</v>
      </c>
      <c r="E45" s="330">
        <f t="shared" si="1"/>
        <v>61.05538581189934</v>
      </c>
      <c r="F45" s="342"/>
    </row>
    <row r="46" spans="1:6" s="338" customFormat="1" ht="15.75" customHeight="1">
      <c r="A46" s="2" t="s">
        <v>337</v>
      </c>
      <c r="B46" s="117" t="s">
        <v>246</v>
      </c>
      <c r="C46" s="337">
        <v>271968000</v>
      </c>
      <c r="D46" s="337">
        <v>271968000</v>
      </c>
      <c r="E46" s="344">
        <f t="shared" si="1"/>
        <v>100</v>
      </c>
      <c r="F46" s="342"/>
    </row>
    <row r="47" spans="1:6" s="338" customFormat="1" ht="15.75" customHeight="1">
      <c r="A47" s="659" t="s">
        <v>495</v>
      </c>
      <c r="B47" s="660" t="s">
        <v>337</v>
      </c>
      <c r="C47" s="337">
        <v>30000000</v>
      </c>
      <c r="D47" s="337">
        <v>0</v>
      </c>
      <c r="E47" s="353">
        <f t="shared" si="1"/>
        <v>0</v>
      </c>
      <c r="F47" s="342"/>
    </row>
    <row r="48" spans="1:6" s="338" customFormat="1" ht="15.75" customHeight="1">
      <c r="A48" s="391" t="s">
        <v>337</v>
      </c>
      <c r="B48" s="133" t="s">
        <v>160</v>
      </c>
      <c r="C48" s="340">
        <v>30000000</v>
      </c>
      <c r="D48" s="340">
        <v>0</v>
      </c>
      <c r="E48" s="354">
        <f t="shared" si="1"/>
        <v>0</v>
      </c>
      <c r="F48" s="342"/>
    </row>
    <row r="49" spans="1:6" s="355" customFormat="1" ht="12.75" customHeight="1">
      <c r="A49" s="355" t="s">
        <v>429</v>
      </c>
      <c r="B49" s="345"/>
      <c r="E49" s="392"/>
      <c r="F49" s="380"/>
    </row>
    <row r="50" spans="1:6" s="338" customFormat="1" ht="12.75" customHeight="1">
      <c r="A50" s="175"/>
      <c r="B50" s="345"/>
      <c r="E50" s="342"/>
      <c r="F50" s="342"/>
    </row>
    <row r="51" spans="1:6" s="338" customFormat="1" ht="12.75" customHeight="1">
      <c r="A51" s="175"/>
      <c r="B51" s="345"/>
      <c r="E51" s="342"/>
      <c r="F51" s="342"/>
    </row>
    <row r="52" spans="1:5" s="338" customFormat="1" ht="12.75" customHeight="1">
      <c r="A52" s="175"/>
      <c r="B52" s="345"/>
      <c r="E52" s="342"/>
    </row>
    <row r="53" spans="1:5" s="338" customFormat="1" ht="12.75" customHeight="1">
      <c r="A53" s="175"/>
      <c r="B53" s="345"/>
      <c r="E53" s="342"/>
    </row>
    <row r="54" spans="1:5" s="338" customFormat="1" ht="12.75" customHeight="1">
      <c r="A54" s="175"/>
      <c r="B54" s="345"/>
      <c r="E54" s="342"/>
    </row>
    <row r="55" spans="1:5" s="338" customFormat="1" ht="12.75" customHeight="1">
      <c r="A55" s="175"/>
      <c r="B55" s="345"/>
      <c r="E55" s="342"/>
    </row>
    <row r="56" spans="1:5" s="338" customFormat="1" ht="12.75" customHeight="1">
      <c r="A56" s="175"/>
      <c r="B56" s="345"/>
      <c r="E56" s="342"/>
    </row>
    <row r="57" spans="1:5" s="338" customFormat="1" ht="12.75" customHeight="1">
      <c r="A57" s="175"/>
      <c r="B57" s="345"/>
      <c r="E57" s="342"/>
    </row>
    <row r="58" spans="3:5" ht="12.75" customHeight="1">
      <c r="C58" s="338"/>
      <c r="D58" s="338"/>
      <c r="E58" s="342"/>
    </row>
    <row r="59" spans="3:5" ht="12.75" customHeight="1">
      <c r="C59" s="338"/>
      <c r="D59" s="338"/>
      <c r="E59" s="342"/>
    </row>
    <row r="60" spans="3:5" ht="12.75" customHeight="1">
      <c r="C60" s="338"/>
      <c r="D60" s="338"/>
      <c r="E60" s="342"/>
    </row>
    <row r="61" spans="3:5" ht="12.75" customHeight="1">
      <c r="C61" s="338"/>
      <c r="D61" s="338"/>
      <c r="E61" s="342"/>
    </row>
    <row r="62" spans="3:5" ht="12.75" customHeight="1">
      <c r="C62" s="338"/>
      <c r="D62" s="338"/>
      <c r="E62" s="342"/>
    </row>
    <row r="63" spans="3:5" ht="12.75" customHeight="1">
      <c r="C63" s="338"/>
      <c r="D63" s="338"/>
      <c r="E63" s="342"/>
    </row>
    <row r="64" spans="3:5" ht="12.75" customHeight="1">
      <c r="C64" s="338"/>
      <c r="D64" s="338"/>
      <c r="E64" s="342"/>
    </row>
    <row r="65" spans="3:5" ht="12.75" customHeight="1">
      <c r="C65" s="338"/>
      <c r="D65" s="338"/>
      <c r="E65" s="342"/>
    </row>
    <row r="66" spans="3:5" ht="12.75" customHeight="1">
      <c r="C66" s="338"/>
      <c r="D66" s="338"/>
      <c r="E66" s="342"/>
    </row>
    <row r="67" spans="3:5" ht="12.75" customHeight="1">
      <c r="C67" s="338"/>
      <c r="D67" s="338"/>
      <c r="E67" s="342"/>
    </row>
    <row r="68" spans="3:5" ht="12.75" customHeight="1">
      <c r="C68" s="338"/>
      <c r="D68" s="338"/>
      <c r="E68" s="342"/>
    </row>
    <row r="69" spans="3:5" ht="12.75" customHeight="1">
      <c r="C69" s="338"/>
      <c r="D69" s="338"/>
      <c r="E69" s="342"/>
    </row>
    <row r="70" spans="3:5" ht="12.75" customHeight="1">
      <c r="C70" s="338"/>
      <c r="D70" s="338"/>
      <c r="E70" s="342"/>
    </row>
    <row r="71" spans="3:5" ht="12.75" customHeight="1">
      <c r="C71" s="338"/>
      <c r="D71" s="338"/>
      <c r="E71" s="342"/>
    </row>
    <row r="72" spans="3:5" ht="12.75" customHeight="1">
      <c r="C72" s="338"/>
      <c r="D72" s="338"/>
      <c r="E72" s="342"/>
    </row>
    <row r="73" spans="3:5" ht="12.75" customHeight="1">
      <c r="C73" s="338"/>
      <c r="D73" s="338"/>
      <c r="E73" s="342"/>
    </row>
    <row r="74" spans="3:5" ht="12.75" customHeight="1">
      <c r="C74" s="338"/>
      <c r="D74" s="338"/>
      <c r="E74" s="342"/>
    </row>
    <row r="75" spans="3:5" ht="12.75" customHeight="1">
      <c r="C75" s="338"/>
      <c r="D75" s="338"/>
      <c r="E75" s="342"/>
    </row>
    <row r="76" spans="3:5" ht="12.75" customHeight="1">
      <c r="C76" s="338"/>
      <c r="D76" s="338"/>
      <c r="E76" s="342"/>
    </row>
    <row r="77" spans="3:5" ht="12.75" customHeight="1">
      <c r="C77" s="338"/>
      <c r="D77" s="338"/>
      <c r="E77" s="342"/>
    </row>
    <row r="78" spans="3:5" ht="12.75" customHeight="1">
      <c r="C78" s="338"/>
      <c r="D78" s="338"/>
      <c r="E78" s="342"/>
    </row>
    <row r="79" spans="3:5" ht="12.75" customHeight="1">
      <c r="C79" s="338"/>
      <c r="D79" s="338"/>
      <c r="E79" s="342"/>
    </row>
    <row r="80" spans="3:5" ht="12.75" customHeight="1">
      <c r="C80" s="338"/>
      <c r="D80" s="338"/>
      <c r="E80" s="342"/>
    </row>
    <row r="81" spans="3:5" ht="12.75" customHeight="1">
      <c r="C81" s="338"/>
      <c r="D81" s="338"/>
      <c r="E81" s="342"/>
    </row>
    <row r="82" spans="3:5" ht="12.75" customHeight="1">
      <c r="C82" s="338"/>
      <c r="D82" s="338"/>
      <c r="E82" s="342"/>
    </row>
    <row r="83" spans="3:5" ht="12.75" customHeight="1">
      <c r="C83" s="338"/>
      <c r="D83" s="338"/>
      <c r="E83" s="342"/>
    </row>
    <row r="84" spans="3:5" ht="12.75" customHeight="1">
      <c r="C84" s="338"/>
      <c r="D84" s="338"/>
      <c r="E84" s="342"/>
    </row>
    <row r="85" spans="3:5" ht="12.75" customHeight="1">
      <c r="C85" s="338"/>
      <c r="D85" s="338"/>
      <c r="E85" s="342"/>
    </row>
    <row r="86" spans="3:5" ht="12.75" customHeight="1">
      <c r="C86" s="338"/>
      <c r="D86" s="338"/>
      <c r="E86" s="342"/>
    </row>
    <row r="87" spans="3:5" ht="12.75" customHeight="1">
      <c r="C87" s="338"/>
      <c r="D87" s="338"/>
      <c r="E87" s="342"/>
    </row>
    <row r="88" spans="3:5" ht="12.75" customHeight="1">
      <c r="C88" s="338"/>
      <c r="D88" s="338"/>
      <c r="E88" s="342"/>
    </row>
    <row r="89" spans="3:5" ht="12.75" customHeight="1">
      <c r="C89" s="338"/>
      <c r="D89" s="338"/>
      <c r="E89" s="342"/>
    </row>
    <row r="90" spans="3:5" ht="12.75" customHeight="1">
      <c r="C90" s="338"/>
      <c r="D90" s="338"/>
      <c r="E90" s="342"/>
    </row>
    <row r="91" spans="3:5" ht="12.75" customHeight="1">
      <c r="C91" s="338"/>
      <c r="D91" s="338"/>
      <c r="E91" s="342"/>
    </row>
    <row r="92" spans="3:5" ht="12.75" customHeight="1">
      <c r="C92" s="338"/>
      <c r="D92" s="338"/>
      <c r="E92" s="342"/>
    </row>
    <row r="93" spans="3:5" ht="12.75" customHeight="1">
      <c r="C93" s="338"/>
      <c r="D93" s="338"/>
      <c r="E93" s="342"/>
    </row>
    <row r="94" spans="3:5" ht="12.75" customHeight="1">
      <c r="C94" s="338"/>
      <c r="D94" s="338"/>
      <c r="E94" s="342"/>
    </row>
    <row r="95" spans="3:5" ht="12.75" customHeight="1">
      <c r="C95" s="338"/>
      <c r="D95" s="338"/>
      <c r="E95" s="342"/>
    </row>
    <row r="96" spans="3:5" ht="12.75" customHeight="1">
      <c r="C96" s="338"/>
      <c r="D96" s="338"/>
      <c r="E96" s="342"/>
    </row>
    <row r="97" spans="3:5" ht="12.75" customHeight="1">
      <c r="C97" s="338"/>
      <c r="D97" s="338"/>
      <c r="E97" s="342"/>
    </row>
    <row r="98" spans="3:5" ht="12.75" customHeight="1">
      <c r="C98" s="338"/>
      <c r="D98" s="338"/>
      <c r="E98" s="342"/>
    </row>
    <row r="99" spans="3:5" ht="12.75" customHeight="1">
      <c r="C99" s="338"/>
      <c r="D99" s="338"/>
      <c r="E99" s="342"/>
    </row>
    <row r="100" spans="3:5" ht="12.75" customHeight="1">
      <c r="C100" s="338"/>
      <c r="D100" s="338"/>
      <c r="E100" s="342"/>
    </row>
    <row r="101" spans="3:5" ht="12.75" customHeight="1">
      <c r="C101" s="338"/>
      <c r="D101" s="338"/>
      <c r="E101" s="342"/>
    </row>
    <row r="102" spans="3:5" ht="12.75" customHeight="1">
      <c r="C102" s="338"/>
      <c r="D102" s="338"/>
      <c r="E102" s="342"/>
    </row>
    <row r="103" spans="3:5" ht="12.75" customHeight="1">
      <c r="C103" s="338"/>
      <c r="D103" s="338"/>
      <c r="E103" s="342"/>
    </row>
    <row r="104" spans="3:5" ht="12.75" customHeight="1">
      <c r="C104" s="338"/>
      <c r="D104" s="338"/>
      <c r="E104" s="342"/>
    </row>
    <row r="105" spans="3:5" ht="12.75" customHeight="1">
      <c r="C105" s="338"/>
      <c r="D105" s="338"/>
      <c r="E105" s="342"/>
    </row>
    <row r="106" spans="3:5" ht="12.75" customHeight="1">
      <c r="C106" s="338"/>
      <c r="D106" s="338"/>
      <c r="E106" s="342"/>
    </row>
    <row r="107" spans="3:5" ht="12.75" customHeight="1">
      <c r="C107" s="338"/>
      <c r="D107" s="338"/>
      <c r="E107" s="342"/>
    </row>
    <row r="108" spans="3:5" ht="12.75" customHeight="1">
      <c r="C108" s="338"/>
      <c r="D108" s="338"/>
      <c r="E108" s="342"/>
    </row>
    <row r="109" spans="3:5" ht="12.75" customHeight="1">
      <c r="C109" s="338"/>
      <c r="D109" s="338"/>
      <c r="E109" s="342"/>
    </row>
    <row r="110" spans="3:5" ht="12.75" customHeight="1">
      <c r="C110" s="338"/>
      <c r="D110" s="338"/>
      <c r="E110" s="342"/>
    </row>
    <row r="111" spans="3:5" ht="12.75" customHeight="1">
      <c r="C111" s="338"/>
      <c r="D111" s="338"/>
      <c r="E111" s="342"/>
    </row>
    <row r="112" spans="3:5" ht="12.75" customHeight="1">
      <c r="C112" s="338"/>
      <c r="D112" s="338"/>
      <c r="E112" s="342"/>
    </row>
    <row r="113" spans="3:5" ht="12.75" customHeight="1">
      <c r="C113" s="338"/>
      <c r="D113" s="338"/>
      <c r="E113" s="342"/>
    </row>
    <row r="114" spans="3:5" ht="12.75" customHeight="1">
      <c r="C114" s="338"/>
      <c r="D114" s="338"/>
      <c r="E114" s="342"/>
    </row>
    <row r="115" spans="3:5" ht="12.75" customHeight="1">
      <c r="C115" s="338"/>
      <c r="D115" s="338"/>
      <c r="E115" s="342"/>
    </row>
    <row r="116" spans="3:5" ht="12.75" customHeight="1">
      <c r="C116" s="338"/>
      <c r="D116" s="338"/>
      <c r="E116" s="342"/>
    </row>
    <row r="117" spans="3:5" ht="12.75" customHeight="1">
      <c r="C117" s="338"/>
      <c r="D117" s="338"/>
      <c r="E117" s="342"/>
    </row>
    <row r="118" spans="3:5" ht="12.75" customHeight="1">
      <c r="C118" s="338"/>
      <c r="D118" s="338"/>
      <c r="E118" s="342"/>
    </row>
    <row r="119" spans="3:5" ht="12.75" customHeight="1">
      <c r="C119" s="338"/>
      <c r="D119" s="338"/>
      <c r="E119" s="342"/>
    </row>
    <row r="120" spans="3:5" ht="12.75" customHeight="1">
      <c r="C120" s="338"/>
      <c r="D120" s="338"/>
      <c r="E120" s="342"/>
    </row>
    <row r="121" spans="3:5" ht="12.75" customHeight="1">
      <c r="C121" s="338"/>
      <c r="D121" s="338"/>
      <c r="E121" s="342"/>
    </row>
    <row r="122" spans="3:5" ht="12.75" customHeight="1">
      <c r="C122" s="338"/>
      <c r="D122" s="338"/>
      <c r="E122" s="342"/>
    </row>
    <row r="123" spans="3:5" ht="12.75" customHeight="1">
      <c r="C123" s="338"/>
      <c r="D123" s="338"/>
      <c r="E123" s="342"/>
    </row>
    <row r="124" spans="3:5" ht="12.75" customHeight="1">
      <c r="C124" s="338"/>
      <c r="D124" s="338"/>
      <c r="E124" s="342"/>
    </row>
    <row r="125" spans="3:5" ht="12.75" customHeight="1">
      <c r="C125" s="338"/>
      <c r="D125" s="338"/>
      <c r="E125" s="342"/>
    </row>
    <row r="126" spans="3:5" ht="12.75" customHeight="1">
      <c r="C126" s="338"/>
      <c r="D126" s="338"/>
      <c r="E126" s="342"/>
    </row>
    <row r="127" spans="3:5" ht="12.75" customHeight="1">
      <c r="C127" s="338"/>
      <c r="D127" s="338"/>
      <c r="E127" s="342"/>
    </row>
    <row r="128" spans="3:5" ht="12.75" customHeight="1">
      <c r="C128" s="338"/>
      <c r="D128" s="338"/>
      <c r="E128" s="342"/>
    </row>
    <row r="129" spans="3:5" ht="12.75" customHeight="1">
      <c r="C129" s="338"/>
      <c r="D129" s="338"/>
      <c r="E129" s="342"/>
    </row>
    <row r="130" spans="3:5" ht="12.75" customHeight="1">
      <c r="C130" s="338"/>
      <c r="D130" s="338"/>
      <c r="E130" s="342"/>
    </row>
    <row r="131" spans="3:5" ht="12.75" customHeight="1">
      <c r="C131" s="338"/>
      <c r="D131" s="338"/>
      <c r="E131" s="342"/>
    </row>
    <row r="132" spans="3:5" ht="12.75" customHeight="1">
      <c r="C132" s="338"/>
      <c r="D132" s="338"/>
      <c r="E132" s="342"/>
    </row>
    <row r="133" spans="3:5" ht="12.75" customHeight="1">
      <c r="C133" s="338"/>
      <c r="D133" s="338"/>
      <c r="E133" s="342"/>
    </row>
    <row r="134" spans="3:5" ht="12.75" customHeight="1">
      <c r="C134" s="338"/>
      <c r="D134" s="338"/>
      <c r="E134" s="342"/>
    </row>
    <row r="135" spans="3:5" ht="12.75" customHeight="1">
      <c r="C135" s="338"/>
      <c r="D135" s="338"/>
      <c r="E135" s="342"/>
    </row>
    <row r="136" spans="3:5" ht="12.75" customHeight="1">
      <c r="C136" s="338"/>
      <c r="D136" s="338"/>
      <c r="E136" s="342"/>
    </row>
    <row r="137" spans="3:5" ht="12.75" customHeight="1">
      <c r="C137" s="338"/>
      <c r="D137" s="338"/>
      <c r="E137" s="342"/>
    </row>
    <row r="138" spans="3:5" ht="12.75" customHeight="1">
      <c r="C138" s="338"/>
      <c r="D138" s="338"/>
      <c r="E138" s="342"/>
    </row>
    <row r="139" spans="3:5" ht="12.75" customHeight="1">
      <c r="C139" s="338"/>
      <c r="D139" s="338"/>
      <c r="E139" s="342"/>
    </row>
    <row r="140" spans="3:5" ht="12.75" customHeight="1">
      <c r="C140" s="338"/>
      <c r="D140" s="338"/>
      <c r="E140" s="342"/>
    </row>
    <row r="141" spans="3:5" ht="12.75" customHeight="1">
      <c r="C141" s="338"/>
      <c r="D141" s="338"/>
      <c r="E141" s="342"/>
    </row>
    <row r="142" spans="3:5" ht="12.75" customHeight="1">
      <c r="C142" s="338"/>
      <c r="D142" s="338"/>
      <c r="E142" s="342"/>
    </row>
    <row r="143" spans="3:5" ht="12.75" customHeight="1">
      <c r="C143" s="338"/>
      <c r="D143" s="338"/>
      <c r="E143" s="342"/>
    </row>
    <row r="144" spans="3:5" ht="12.75" customHeight="1">
      <c r="C144" s="338"/>
      <c r="D144" s="338"/>
      <c r="E144" s="342"/>
    </row>
    <row r="145" spans="3:5" ht="12.75" customHeight="1">
      <c r="C145" s="338"/>
      <c r="D145" s="338"/>
      <c r="E145" s="342"/>
    </row>
    <row r="146" spans="3:5" ht="12.75" customHeight="1">
      <c r="C146" s="338"/>
      <c r="D146" s="338"/>
      <c r="E146" s="342"/>
    </row>
    <row r="147" spans="3:5" ht="12.75" customHeight="1">
      <c r="C147" s="338"/>
      <c r="D147" s="338"/>
      <c r="E147" s="342"/>
    </row>
    <row r="148" spans="3:5" ht="12.75" customHeight="1">
      <c r="C148" s="338"/>
      <c r="D148" s="338"/>
      <c r="E148" s="342"/>
    </row>
    <row r="149" spans="3:5" ht="12.75" customHeight="1">
      <c r="C149" s="338"/>
      <c r="D149" s="338"/>
      <c r="E149" s="342"/>
    </row>
    <row r="150" spans="3:5" ht="12.75" customHeight="1">
      <c r="C150" s="338"/>
      <c r="D150" s="338"/>
      <c r="E150" s="342"/>
    </row>
    <row r="151" spans="3:5" ht="12.75" customHeight="1">
      <c r="C151" s="338"/>
      <c r="D151" s="338"/>
      <c r="E151" s="342"/>
    </row>
    <row r="152" spans="3:5" ht="12.75" customHeight="1">
      <c r="C152" s="338"/>
      <c r="D152" s="338"/>
      <c r="E152" s="342"/>
    </row>
    <row r="153" spans="3:5" ht="12.75" customHeight="1">
      <c r="C153" s="338"/>
      <c r="D153" s="338"/>
      <c r="E153" s="342"/>
    </row>
    <row r="154" spans="3:5" ht="12.75" customHeight="1">
      <c r="C154" s="338"/>
      <c r="D154" s="338"/>
      <c r="E154" s="342"/>
    </row>
    <row r="155" spans="3:5" ht="12.75" customHeight="1">
      <c r="C155" s="338"/>
      <c r="D155" s="338"/>
      <c r="E155" s="342"/>
    </row>
    <row r="156" spans="3:5" ht="12.75" customHeight="1">
      <c r="C156" s="338"/>
      <c r="D156" s="338"/>
      <c r="E156" s="342"/>
    </row>
    <row r="157" spans="3:5" ht="12.75" customHeight="1">
      <c r="C157" s="338"/>
      <c r="D157" s="338"/>
      <c r="E157" s="342"/>
    </row>
    <row r="158" spans="3:5" ht="12.75" customHeight="1">
      <c r="C158" s="338"/>
      <c r="D158" s="338"/>
      <c r="E158" s="342"/>
    </row>
    <row r="159" spans="3:5" ht="12.75" customHeight="1">
      <c r="C159" s="338"/>
      <c r="D159" s="338"/>
      <c r="E159" s="342"/>
    </row>
    <row r="160" spans="3:5" ht="12.75" customHeight="1">
      <c r="C160" s="338"/>
      <c r="D160" s="338"/>
      <c r="E160" s="342"/>
    </row>
    <row r="161" spans="3:5" ht="12.75" customHeight="1">
      <c r="C161" s="338"/>
      <c r="D161" s="338"/>
      <c r="E161" s="342"/>
    </row>
    <row r="162" spans="3:5" ht="12.75" customHeight="1">
      <c r="C162" s="338"/>
      <c r="D162" s="338"/>
      <c r="E162" s="342"/>
    </row>
    <row r="163" spans="3:5" ht="12.75" customHeight="1">
      <c r="C163" s="338"/>
      <c r="D163" s="338"/>
      <c r="E163" s="342"/>
    </row>
    <row r="164" spans="3:5" ht="12.75" customHeight="1">
      <c r="C164" s="338"/>
      <c r="D164" s="338"/>
      <c r="E164" s="342"/>
    </row>
    <row r="165" spans="3:5" ht="12.75" customHeight="1">
      <c r="C165" s="338"/>
      <c r="D165" s="338"/>
      <c r="E165" s="342"/>
    </row>
    <row r="166" spans="3:5" ht="12.75" customHeight="1">
      <c r="C166" s="338"/>
      <c r="D166" s="338"/>
      <c r="E166" s="342"/>
    </row>
    <row r="167" spans="3:5" ht="12.75" customHeight="1">
      <c r="C167" s="338"/>
      <c r="D167" s="338"/>
      <c r="E167" s="342"/>
    </row>
    <row r="168" spans="3:5" ht="12.75" customHeight="1">
      <c r="C168" s="338"/>
      <c r="D168" s="338"/>
      <c r="E168" s="342"/>
    </row>
    <row r="169" spans="3:5" ht="12.75" customHeight="1">
      <c r="C169" s="338"/>
      <c r="D169" s="338"/>
      <c r="E169" s="342"/>
    </row>
    <row r="170" spans="3:5" ht="12.75" customHeight="1">
      <c r="C170" s="338"/>
      <c r="D170" s="338"/>
      <c r="E170" s="342"/>
    </row>
    <row r="171" spans="3:5" ht="12.75" customHeight="1">
      <c r="C171" s="338"/>
      <c r="D171" s="338"/>
      <c r="E171" s="342"/>
    </row>
    <row r="172" spans="3:5" ht="12.75" customHeight="1">
      <c r="C172" s="338"/>
      <c r="D172" s="338"/>
      <c r="E172" s="342"/>
    </row>
    <row r="173" spans="3:5" ht="12.75" customHeight="1">
      <c r="C173" s="338"/>
      <c r="D173" s="338"/>
      <c r="E173" s="342"/>
    </row>
    <row r="174" spans="3:5" ht="12.75" customHeight="1">
      <c r="C174" s="338"/>
      <c r="D174" s="338"/>
      <c r="E174" s="342"/>
    </row>
    <row r="175" spans="3:5" ht="12.75" customHeight="1">
      <c r="C175" s="338"/>
      <c r="D175" s="338"/>
      <c r="E175" s="342"/>
    </row>
    <row r="176" spans="3:5" ht="12.75" customHeight="1">
      <c r="C176" s="338"/>
      <c r="D176" s="338"/>
      <c r="E176" s="342"/>
    </row>
    <row r="177" spans="3:5" ht="12.75" customHeight="1">
      <c r="C177" s="338"/>
      <c r="D177" s="338"/>
      <c r="E177" s="342"/>
    </row>
    <row r="178" spans="3:5" ht="12.75" customHeight="1">
      <c r="C178" s="338"/>
      <c r="D178" s="338"/>
      <c r="E178" s="342"/>
    </row>
    <row r="179" spans="3:5" ht="12.75" customHeight="1">
      <c r="C179" s="338"/>
      <c r="D179" s="338"/>
      <c r="E179" s="342"/>
    </row>
    <row r="180" spans="3:5" ht="12.75" customHeight="1">
      <c r="C180" s="338"/>
      <c r="D180" s="338"/>
      <c r="E180" s="342"/>
    </row>
    <row r="181" spans="3:5" ht="12.75" customHeight="1">
      <c r="C181" s="338"/>
      <c r="D181" s="338"/>
      <c r="E181" s="342"/>
    </row>
    <row r="182" spans="3:5" ht="12.75" customHeight="1">
      <c r="C182" s="338"/>
      <c r="D182" s="338"/>
      <c r="E182" s="342"/>
    </row>
    <row r="183" spans="3:5" ht="12.75" customHeight="1">
      <c r="C183" s="338"/>
      <c r="D183" s="338"/>
      <c r="E183" s="342"/>
    </row>
    <row r="184" spans="3:5" ht="12.75" customHeight="1">
      <c r="C184" s="338"/>
      <c r="D184" s="338"/>
      <c r="E184" s="342"/>
    </row>
    <row r="185" spans="3:5" ht="12.75" customHeight="1">
      <c r="C185" s="338"/>
      <c r="D185" s="338"/>
      <c r="E185" s="342"/>
    </row>
    <row r="186" spans="3:5" ht="12.75" customHeight="1">
      <c r="C186" s="338"/>
      <c r="D186" s="338"/>
      <c r="E186" s="342"/>
    </row>
    <row r="187" spans="3:5" ht="12.75" customHeight="1">
      <c r="C187" s="338"/>
      <c r="D187" s="338"/>
      <c r="E187" s="342"/>
    </row>
    <row r="188" spans="3:5" ht="12.75" customHeight="1">
      <c r="C188" s="338"/>
      <c r="D188" s="338"/>
      <c r="E188" s="342"/>
    </row>
    <row r="189" spans="3:5" ht="12.75" customHeight="1">
      <c r="C189" s="338"/>
      <c r="D189" s="338"/>
      <c r="E189" s="342"/>
    </row>
    <row r="190" spans="3:5" ht="12.75" customHeight="1">
      <c r="C190" s="338"/>
      <c r="D190" s="338"/>
      <c r="E190" s="342"/>
    </row>
    <row r="191" spans="3:5" ht="12.75" customHeight="1">
      <c r="C191" s="338"/>
      <c r="D191" s="338"/>
      <c r="E191" s="342"/>
    </row>
    <row r="192" spans="3:5" ht="12.75" customHeight="1">
      <c r="C192" s="338"/>
      <c r="D192" s="338"/>
      <c r="E192" s="342"/>
    </row>
    <row r="193" spans="3:5" ht="12.75" customHeight="1">
      <c r="C193" s="338"/>
      <c r="D193" s="338"/>
      <c r="E193" s="342"/>
    </row>
    <row r="194" spans="3:5" ht="12.75" customHeight="1">
      <c r="C194" s="338"/>
      <c r="D194" s="338"/>
      <c r="E194" s="342"/>
    </row>
    <row r="195" spans="3:5" ht="12.75" customHeight="1">
      <c r="C195" s="338"/>
      <c r="D195" s="338"/>
      <c r="E195" s="342"/>
    </row>
    <row r="196" spans="3:5" ht="12.75" customHeight="1">
      <c r="C196" s="338"/>
      <c r="D196" s="338"/>
      <c r="E196" s="342"/>
    </row>
    <row r="197" spans="3:5" ht="12.75" customHeight="1">
      <c r="C197" s="338"/>
      <c r="D197" s="338"/>
      <c r="E197" s="342"/>
    </row>
    <row r="198" spans="3:5" ht="12.75" customHeight="1">
      <c r="C198" s="338"/>
      <c r="D198" s="338"/>
      <c r="E198" s="342"/>
    </row>
    <row r="199" spans="3:5" ht="12.75" customHeight="1">
      <c r="C199" s="338"/>
      <c r="D199" s="338"/>
      <c r="E199" s="342"/>
    </row>
    <row r="200" spans="3:5" ht="12.75" customHeight="1">
      <c r="C200" s="338"/>
      <c r="D200" s="338"/>
      <c r="E200" s="342"/>
    </row>
    <row r="201" spans="3:5" ht="12.75" customHeight="1">
      <c r="C201" s="338"/>
      <c r="D201" s="338"/>
      <c r="E201" s="342"/>
    </row>
    <row r="202" spans="3:5" ht="12.75" customHeight="1">
      <c r="C202" s="338"/>
      <c r="D202" s="338"/>
      <c r="E202" s="342"/>
    </row>
    <row r="203" spans="3:5" ht="12.75" customHeight="1">
      <c r="C203" s="338"/>
      <c r="D203" s="338"/>
      <c r="E203" s="342"/>
    </row>
    <row r="204" spans="3:5" ht="12.75" customHeight="1">
      <c r="C204" s="338"/>
      <c r="D204" s="338"/>
      <c r="E204" s="342"/>
    </row>
    <row r="205" spans="3:5" ht="12.75" customHeight="1">
      <c r="C205" s="338"/>
      <c r="D205" s="338"/>
      <c r="E205" s="342"/>
    </row>
    <row r="206" spans="3:5" ht="12.75" customHeight="1">
      <c r="C206" s="338"/>
      <c r="D206" s="338"/>
      <c r="E206" s="342"/>
    </row>
    <row r="207" spans="3:5" ht="12.75" customHeight="1">
      <c r="C207" s="338"/>
      <c r="D207" s="338"/>
      <c r="E207" s="342"/>
    </row>
    <row r="208" spans="3:5" ht="12.75" customHeight="1">
      <c r="C208" s="338"/>
      <c r="D208" s="338"/>
      <c r="E208" s="342"/>
    </row>
    <row r="209" spans="3:5" ht="12.75" customHeight="1">
      <c r="C209" s="338"/>
      <c r="D209" s="338"/>
      <c r="E209" s="342"/>
    </row>
    <row r="210" spans="3:5" ht="12.75" customHeight="1">
      <c r="C210" s="338"/>
      <c r="D210" s="338"/>
      <c r="E210" s="342"/>
    </row>
    <row r="211" spans="3:5" ht="12.75" customHeight="1">
      <c r="C211" s="338"/>
      <c r="D211" s="338"/>
      <c r="E211" s="342"/>
    </row>
    <row r="212" spans="3:5" ht="12.75" customHeight="1">
      <c r="C212" s="338"/>
      <c r="D212" s="338"/>
      <c r="E212" s="342"/>
    </row>
    <row r="213" spans="3:5" ht="12.75" customHeight="1">
      <c r="C213" s="338"/>
      <c r="D213" s="338"/>
      <c r="E213" s="342"/>
    </row>
    <row r="214" spans="3:5" ht="12.75" customHeight="1">
      <c r="C214" s="338"/>
      <c r="D214" s="338"/>
      <c r="E214" s="342"/>
    </row>
    <row r="215" spans="3:5" ht="12.75" customHeight="1">
      <c r="C215" s="338"/>
      <c r="D215" s="338"/>
      <c r="E215" s="342"/>
    </row>
    <row r="216" spans="3:5" ht="12.75" customHeight="1">
      <c r="C216" s="338"/>
      <c r="D216" s="338"/>
      <c r="E216" s="342"/>
    </row>
    <row r="217" spans="3:5" ht="12.75" customHeight="1">
      <c r="C217" s="338"/>
      <c r="D217" s="338"/>
      <c r="E217" s="342"/>
    </row>
    <row r="218" spans="3:5" ht="12.75" customHeight="1">
      <c r="C218" s="338"/>
      <c r="D218" s="338"/>
      <c r="E218" s="342"/>
    </row>
    <row r="219" spans="3:5" ht="12.75" customHeight="1">
      <c r="C219" s="338"/>
      <c r="D219" s="338"/>
      <c r="E219" s="342"/>
    </row>
    <row r="220" spans="3:5" ht="12.75" customHeight="1">
      <c r="C220" s="338"/>
      <c r="D220" s="338"/>
      <c r="E220" s="342"/>
    </row>
    <row r="221" spans="3:5" ht="12.75" customHeight="1">
      <c r="C221" s="338"/>
      <c r="D221" s="338"/>
      <c r="E221" s="342"/>
    </row>
    <row r="222" spans="3:5" ht="12.75" customHeight="1">
      <c r="C222" s="338"/>
      <c r="D222" s="338"/>
      <c r="E222" s="342"/>
    </row>
    <row r="223" spans="3:5" ht="12.75" customHeight="1">
      <c r="C223" s="338"/>
      <c r="D223" s="338"/>
      <c r="E223" s="342"/>
    </row>
    <row r="224" spans="3:5" ht="12.75" customHeight="1">
      <c r="C224" s="338"/>
      <c r="D224" s="338"/>
      <c r="E224" s="342"/>
    </row>
    <row r="225" spans="3:5" ht="12.75" customHeight="1">
      <c r="C225" s="338"/>
      <c r="D225" s="338"/>
      <c r="E225" s="342"/>
    </row>
    <row r="226" spans="3:5" ht="12.75" customHeight="1">
      <c r="C226" s="338"/>
      <c r="D226" s="338"/>
      <c r="E226" s="342"/>
    </row>
    <row r="227" spans="3:5" ht="12.75" customHeight="1">
      <c r="C227" s="338"/>
      <c r="D227" s="338"/>
      <c r="E227" s="342"/>
    </row>
    <row r="228" spans="3:5" ht="12.75" customHeight="1">
      <c r="C228" s="338"/>
      <c r="D228" s="338"/>
      <c r="E228" s="342"/>
    </row>
    <row r="229" spans="3:5" ht="12.75" customHeight="1">
      <c r="C229" s="338"/>
      <c r="D229" s="338"/>
      <c r="E229" s="342"/>
    </row>
    <row r="230" spans="3:5" ht="12.75" customHeight="1">
      <c r="C230" s="338"/>
      <c r="D230" s="338"/>
      <c r="E230" s="342"/>
    </row>
    <row r="231" spans="3:5" ht="12.75" customHeight="1">
      <c r="C231" s="338"/>
      <c r="D231" s="338"/>
      <c r="E231" s="342"/>
    </row>
    <row r="232" spans="3:5" ht="12.75" customHeight="1">
      <c r="C232" s="338"/>
      <c r="D232" s="338"/>
      <c r="E232" s="342"/>
    </row>
    <row r="233" spans="3:5" ht="12.75" customHeight="1">
      <c r="C233" s="338"/>
      <c r="D233" s="338"/>
      <c r="E233" s="342"/>
    </row>
    <row r="234" spans="3:5" ht="12.75" customHeight="1">
      <c r="C234" s="338"/>
      <c r="D234" s="338"/>
      <c r="E234" s="342"/>
    </row>
    <row r="235" spans="3:5" ht="12.75" customHeight="1">
      <c r="C235" s="338"/>
      <c r="D235" s="338"/>
      <c r="E235" s="342"/>
    </row>
    <row r="236" spans="3:5" ht="12.75" customHeight="1">
      <c r="C236" s="338"/>
      <c r="D236" s="338"/>
      <c r="E236" s="342"/>
    </row>
    <row r="237" spans="3:5" ht="12.75" customHeight="1">
      <c r="C237" s="338"/>
      <c r="D237" s="338"/>
      <c r="E237" s="342"/>
    </row>
    <row r="238" spans="3:5" ht="12.75" customHeight="1">
      <c r="C238" s="338"/>
      <c r="D238" s="338"/>
      <c r="E238" s="342"/>
    </row>
    <row r="239" spans="3:5" ht="12.75" customHeight="1">
      <c r="C239" s="338"/>
      <c r="D239" s="338"/>
      <c r="E239" s="342"/>
    </row>
    <row r="240" spans="3:5" ht="12.75" customHeight="1">
      <c r="C240" s="338"/>
      <c r="D240" s="338"/>
      <c r="E240" s="342"/>
    </row>
    <row r="241" spans="3:5" ht="12.75" customHeight="1">
      <c r="C241" s="338"/>
      <c r="D241" s="338"/>
      <c r="E241" s="342"/>
    </row>
    <row r="242" spans="3:5" ht="12.75" customHeight="1">
      <c r="C242" s="338"/>
      <c r="D242" s="338"/>
      <c r="E242" s="342"/>
    </row>
    <row r="243" spans="3:5" ht="12.75" customHeight="1">
      <c r="C243" s="338"/>
      <c r="D243" s="338"/>
      <c r="E243" s="342"/>
    </row>
    <row r="244" spans="3:5" ht="12.75" customHeight="1">
      <c r="C244" s="338"/>
      <c r="D244" s="338"/>
      <c r="E244" s="342"/>
    </row>
    <row r="245" spans="3:5" ht="12.75" customHeight="1">
      <c r="C245" s="338"/>
      <c r="D245" s="338"/>
      <c r="E245" s="342"/>
    </row>
    <row r="246" spans="3:5" ht="12.75" customHeight="1">
      <c r="C246" s="338"/>
      <c r="D246" s="338"/>
      <c r="E246" s="342"/>
    </row>
    <row r="247" spans="3:5" ht="12.75" customHeight="1">
      <c r="C247" s="338"/>
      <c r="D247" s="338"/>
      <c r="E247" s="342"/>
    </row>
    <row r="248" spans="3:5" ht="12.75" customHeight="1">
      <c r="C248" s="338"/>
      <c r="D248" s="338"/>
      <c r="E248" s="342"/>
    </row>
    <row r="249" spans="3:5" ht="12.75" customHeight="1">
      <c r="C249" s="338"/>
      <c r="D249" s="338"/>
      <c r="E249" s="342"/>
    </row>
    <row r="250" spans="3:5" ht="12.75" customHeight="1">
      <c r="C250" s="338"/>
      <c r="D250" s="338"/>
      <c r="E250" s="342"/>
    </row>
    <row r="251" spans="3:5" ht="12.75" customHeight="1">
      <c r="C251" s="338"/>
      <c r="D251" s="338"/>
      <c r="E251" s="342"/>
    </row>
    <row r="252" spans="3:5" ht="12.75" customHeight="1">
      <c r="C252" s="338"/>
      <c r="D252" s="338"/>
      <c r="E252" s="342"/>
    </row>
    <row r="253" spans="3:5" ht="12.75" customHeight="1">
      <c r="C253" s="338"/>
      <c r="D253" s="338"/>
      <c r="E253" s="342"/>
    </row>
    <row r="254" spans="3:5" ht="12.75" customHeight="1">
      <c r="C254" s="338"/>
      <c r="D254" s="338"/>
      <c r="E254" s="342"/>
    </row>
    <row r="255" spans="3:5" ht="12.75" customHeight="1">
      <c r="C255" s="338"/>
      <c r="D255" s="338"/>
      <c r="E255" s="342"/>
    </row>
    <row r="256" spans="3:5" ht="12.75" customHeight="1">
      <c r="C256" s="338"/>
      <c r="D256" s="338"/>
      <c r="E256" s="342"/>
    </row>
    <row r="257" spans="3:5" ht="12.75" customHeight="1">
      <c r="C257" s="338"/>
      <c r="D257" s="338"/>
      <c r="E257" s="342"/>
    </row>
    <row r="258" spans="3:5" ht="12.75" customHeight="1">
      <c r="C258" s="338"/>
      <c r="D258" s="338"/>
      <c r="E258" s="342"/>
    </row>
    <row r="259" spans="3:5" ht="12.75" customHeight="1">
      <c r="C259" s="338"/>
      <c r="D259" s="338"/>
      <c r="E259" s="342"/>
    </row>
    <row r="260" spans="3:5" ht="12.75" customHeight="1">
      <c r="C260" s="338"/>
      <c r="D260" s="338"/>
      <c r="E260" s="342"/>
    </row>
    <row r="261" spans="3:5" ht="12.75" customHeight="1">
      <c r="C261" s="338"/>
      <c r="D261" s="338"/>
      <c r="E261" s="342"/>
    </row>
    <row r="262" spans="3:5" ht="12.75" customHeight="1">
      <c r="C262" s="338"/>
      <c r="D262" s="338"/>
      <c r="E262" s="342"/>
    </row>
    <row r="263" spans="3:5" ht="12.75" customHeight="1">
      <c r="C263" s="338"/>
      <c r="D263" s="338"/>
      <c r="E263" s="342"/>
    </row>
    <row r="264" spans="3:5" ht="12.75" customHeight="1">
      <c r="C264" s="338"/>
      <c r="D264" s="338"/>
      <c r="E264" s="342"/>
    </row>
    <row r="265" spans="3:5" ht="12.75" customHeight="1">
      <c r="C265" s="338"/>
      <c r="D265" s="338"/>
      <c r="E265" s="342"/>
    </row>
    <row r="266" spans="3:5" ht="12.75" customHeight="1">
      <c r="C266" s="338"/>
      <c r="D266" s="338"/>
      <c r="E266" s="342"/>
    </row>
    <row r="267" spans="3:5" ht="12.75" customHeight="1">
      <c r="C267" s="338"/>
      <c r="D267" s="338"/>
      <c r="E267" s="342"/>
    </row>
    <row r="268" spans="3:5" ht="12.75" customHeight="1">
      <c r="C268" s="338"/>
      <c r="D268" s="338"/>
      <c r="E268" s="342"/>
    </row>
    <row r="269" spans="3:5" ht="12.75" customHeight="1">
      <c r="C269" s="338"/>
      <c r="D269" s="338"/>
      <c r="E269" s="342"/>
    </row>
    <row r="270" spans="3:5" ht="12.75" customHeight="1">
      <c r="C270" s="338"/>
      <c r="D270" s="338"/>
      <c r="E270" s="342"/>
    </row>
    <row r="271" spans="3:5" ht="12.75" customHeight="1">
      <c r="C271" s="338"/>
      <c r="D271" s="338"/>
      <c r="E271" s="342"/>
    </row>
    <row r="272" spans="3:5" ht="12.75" customHeight="1">
      <c r="C272" s="338"/>
      <c r="D272" s="338"/>
      <c r="E272" s="342"/>
    </row>
    <row r="273" spans="3:5" ht="12.75" customHeight="1">
      <c r="C273" s="338"/>
      <c r="D273" s="338"/>
      <c r="E273" s="342"/>
    </row>
    <row r="274" spans="3:5" ht="12.75" customHeight="1">
      <c r="C274" s="338"/>
      <c r="D274" s="338"/>
      <c r="E274" s="342"/>
    </row>
    <row r="275" spans="3:5" ht="12.75" customHeight="1">
      <c r="C275" s="338"/>
      <c r="D275" s="338"/>
      <c r="E275" s="342"/>
    </row>
    <row r="276" spans="3:5" ht="12.75" customHeight="1">
      <c r="C276" s="338"/>
      <c r="D276" s="338"/>
      <c r="E276" s="342"/>
    </row>
    <row r="277" spans="3:5" ht="12.75" customHeight="1">
      <c r="C277" s="338"/>
      <c r="D277" s="338"/>
      <c r="E277" s="342"/>
    </row>
    <row r="278" spans="3:5" ht="12.75" customHeight="1">
      <c r="C278" s="338"/>
      <c r="D278" s="338"/>
      <c r="E278" s="342"/>
    </row>
    <row r="279" spans="3:5" ht="12.75" customHeight="1">
      <c r="C279" s="338"/>
      <c r="D279" s="338"/>
      <c r="E279" s="342"/>
    </row>
    <row r="280" spans="3:5" ht="12.75" customHeight="1">
      <c r="C280" s="338"/>
      <c r="D280" s="338"/>
      <c r="E280" s="342"/>
    </row>
    <row r="281" spans="3:5" ht="12.75" customHeight="1">
      <c r="C281" s="338"/>
      <c r="D281" s="338"/>
      <c r="E281" s="342"/>
    </row>
    <row r="282" spans="3:5" ht="12.75" customHeight="1">
      <c r="C282" s="338"/>
      <c r="D282" s="338"/>
      <c r="E282" s="342"/>
    </row>
    <row r="283" spans="3:5" ht="12.75" customHeight="1">
      <c r="C283" s="338"/>
      <c r="D283" s="338"/>
      <c r="E283" s="342"/>
    </row>
    <row r="284" spans="3:5" ht="12.75" customHeight="1">
      <c r="C284" s="338"/>
      <c r="D284" s="338"/>
      <c r="E284" s="342"/>
    </row>
    <row r="285" spans="3:5" ht="12.75" customHeight="1">
      <c r="C285" s="338"/>
      <c r="D285" s="338"/>
      <c r="E285" s="342"/>
    </row>
    <row r="286" spans="3:5" ht="12.75" customHeight="1">
      <c r="C286" s="338"/>
      <c r="D286" s="338"/>
      <c r="E286" s="342"/>
    </row>
    <row r="287" spans="3:5" ht="12.75" customHeight="1">
      <c r="C287" s="338"/>
      <c r="D287" s="338"/>
      <c r="E287" s="342"/>
    </row>
    <row r="288" spans="3:5" ht="12.75" customHeight="1">
      <c r="C288" s="338"/>
      <c r="D288" s="338"/>
      <c r="E288" s="342"/>
    </row>
    <row r="289" spans="3:5" ht="12.75" customHeight="1">
      <c r="C289" s="338"/>
      <c r="D289" s="338"/>
      <c r="E289" s="342"/>
    </row>
    <row r="290" spans="3:5" ht="12.75" customHeight="1">
      <c r="C290" s="338"/>
      <c r="D290" s="338"/>
      <c r="E290" s="342"/>
    </row>
    <row r="291" spans="3:5" ht="12.75" customHeight="1">
      <c r="C291" s="338"/>
      <c r="D291" s="338"/>
      <c r="E291" s="342"/>
    </row>
    <row r="292" spans="3:5" ht="12.75" customHeight="1">
      <c r="C292" s="338"/>
      <c r="D292" s="338"/>
      <c r="E292" s="342"/>
    </row>
    <row r="293" spans="3:5" ht="12.75" customHeight="1">
      <c r="C293" s="338"/>
      <c r="D293" s="338"/>
      <c r="E293" s="342"/>
    </row>
    <row r="294" spans="3:5" ht="12.75" customHeight="1">
      <c r="C294" s="338"/>
      <c r="D294" s="338"/>
      <c r="E294" s="342"/>
    </row>
    <row r="295" spans="3:5" ht="12.75" customHeight="1">
      <c r="C295" s="338"/>
      <c r="D295" s="338"/>
      <c r="E295" s="342"/>
    </row>
    <row r="296" spans="3:5" ht="12.75" customHeight="1">
      <c r="C296" s="338"/>
      <c r="D296" s="338"/>
      <c r="E296" s="342"/>
    </row>
    <row r="297" spans="3:5" ht="12.75" customHeight="1">
      <c r="C297" s="338"/>
      <c r="D297" s="338"/>
      <c r="E297" s="342"/>
    </row>
    <row r="298" spans="3:5" ht="12.75" customHeight="1">
      <c r="C298" s="338"/>
      <c r="D298" s="338"/>
      <c r="E298" s="342"/>
    </row>
    <row r="299" spans="3:5" ht="12.75" customHeight="1">
      <c r="C299" s="338"/>
      <c r="D299" s="338"/>
      <c r="E299" s="342"/>
    </row>
    <row r="300" spans="3:5" ht="12.75" customHeight="1">
      <c r="C300" s="338"/>
      <c r="D300" s="338"/>
      <c r="E300" s="342"/>
    </row>
    <row r="301" spans="3:5" ht="12.75" customHeight="1">
      <c r="C301" s="338"/>
      <c r="D301" s="338"/>
      <c r="E301" s="342"/>
    </row>
    <row r="302" spans="3:5" ht="12.75" customHeight="1">
      <c r="C302" s="338"/>
      <c r="D302" s="338"/>
      <c r="E302" s="342"/>
    </row>
    <row r="303" spans="3:5" ht="12.75" customHeight="1">
      <c r="C303" s="338"/>
      <c r="D303" s="338"/>
      <c r="E303" s="342"/>
    </row>
    <row r="304" spans="3:5" ht="12.75" customHeight="1">
      <c r="C304" s="338"/>
      <c r="D304" s="338"/>
      <c r="E304" s="342"/>
    </row>
    <row r="305" spans="3:5" ht="12.75" customHeight="1">
      <c r="C305" s="338"/>
      <c r="D305" s="338"/>
      <c r="E305" s="342"/>
    </row>
    <row r="306" spans="3:5" ht="12.75" customHeight="1">
      <c r="C306" s="338"/>
      <c r="D306" s="338"/>
      <c r="E306" s="342"/>
    </row>
    <row r="307" spans="3:5" ht="12.75" customHeight="1">
      <c r="C307" s="338"/>
      <c r="D307" s="338"/>
      <c r="E307" s="342"/>
    </row>
    <row r="308" spans="3:5" ht="12.75" customHeight="1">
      <c r="C308" s="338"/>
      <c r="D308" s="338"/>
      <c r="E308" s="342"/>
    </row>
    <row r="309" spans="3:5" ht="12.75" customHeight="1">
      <c r="C309" s="338"/>
      <c r="D309" s="338"/>
      <c r="E309" s="342"/>
    </row>
    <row r="310" spans="3:5" ht="12.75" customHeight="1">
      <c r="C310" s="338"/>
      <c r="D310" s="338"/>
      <c r="E310" s="342"/>
    </row>
    <row r="311" spans="3:5" ht="12.75" customHeight="1">
      <c r="C311" s="338"/>
      <c r="D311" s="338"/>
      <c r="E311" s="342"/>
    </row>
    <row r="312" spans="3:5" ht="12.75" customHeight="1">
      <c r="C312" s="338"/>
      <c r="D312" s="338"/>
      <c r="E312" s="342"/>
    </row>
    <row r="313" spans="3:5" ht="12.75" customHeight="1">
      <c r="C313" s="338"/>
      <c r="D313" s="338"/>
      <c r="E313" s="342"/>
    </row>
    <row r="314" spans="3:5" ht="12.75" customHeight="1">
      <c r="C314" s="338"/>
      <c r="D314" s="338"/>
      <c r="E314" s="342"/>
    </row>
    <row r="315" spans="3:5" ht="12.75" customHeight="1">
      <c r="C315" s="338"/>
      <c r="D315" s="338"/>
      <c r="E315" s="342"/>
    </row>
    <row r="316" spans="3:5" ht="12.75" customHeight="1">
      <c r="C316" s="338"/>
      <c r="D316" s="338"/>
      <c r="E316" s="342"/>
    </row>
    <row r="317" spans="3:5" ht="12.75" customHeight="1">
      <c r="C317" s="338"/>
      <c r="D317" s="338"/>
      <c r="E317" s="342"/>
    </row>
    <row r="318" spans="3:5" ht="12.75" customHeight="1">
      <c r="C318" s="338"/>
      <c r="D318" s="338"/>
      <c r="E318" s="342"/>
    </row>
    <row r="319" spans="3:5" ht="12.75" customHeight="1">
      <c r="C319" s="338"/>
      <c r="D319" s="338"/>
      <c r="E319" s="342"/>
    </row>
    <row r="320" spans="3:5" ht="12.75" customHeight="1">
      <c r="C320" s="338"/>
      <c r="D320" s="338"/>
      <c r="E320" s="342"/>
    </row>
    <row r="321" spans="3:5" ht="12.75" customHeight="1">
      <c r="C321" s="338"/>
      <c r="D321" s="338"/>
      <c r="E321" s="342"/>
    </row>
    <row r="322" spans="3:5" ht="12.75" customHeight="1">
      <c r="C322" s="338"/>
      <c r="D322" s="338"/>
      <c r="E322" s="342"/>
    </row>
    <row r="323" spans="3:5" ht="12.75" customHeight="1">
      <c r="C323" s="338"/>
      <c r="D323" s="338"/>
      <c r="E323" s="342"/>
    </row>
    <row r="324" spans="3:5" ht="12.75" customHeight="1">
      <c r="C324" s="338"/>
      <c r="D324" s="338"/>
      <c r="E324" s="342"/>
    </row>
    <row r="325" spans="3:5" ht="12.75" customHeight="1">
      <c r="C325" s="338"/>
      <c r="D325" s="338"/>
      <c r="E325" s="342"/>
    </row>
    <row r="326" spans="3:5" ht="12.75" customHeight="1">
      <c r="C326" s="338"/>
      <c r="D326" s="338"/>
      <c r="E326" s="342"/>
    </row>
    <row r="327" spans="3:5" ht="12.75" customHeight="1">
      <c r="C327" s="338"/>
      <c r="D327" s="338"/>
      <c r="E327" s="342"/>
    </row>
    <row r="328" spans="3:5" ht="12.75" customHeight="1">
      <c r="C328" s="338"/>
      <c r="D328" s="338"/>
      <c r="E328" s="342"/>
    </row>
    <row r="329" spans="3:5" ht="12.75" customHeight="1">
      <c r="C329" s="338"/>
      <c r="D329" s="338"/>
      <c r="E329" s="342"/>
    </row>
    <row r="330" spans="3:5" ht="12.75" customHeight="1">
      <c r="C330" s="338"/>
      <c r="D330" s="338"/>
      <c r="E330" s="342"/>
    </row>
    <row r="331" spans="3:5" ht="12.75" customHeight="1">
      <c r="C331" s="338"/>
      <c r="D331" s="338"/>
      <c r="E331" s="342"/>
    </row>
    <row r="332" spans="3:5" ht="12.75" customHeight="1">
      <c r="C332" s="338"/>
      <c r="D332" s="338"/>
      <c r="E332" s="342"/>
    </row>
    <row r="333" spans="3:5" ht="12.75" customHeight="1">
      <c r="C333" s="338"/>
      <c r="D333" s="338"/>
      <c r="E333" s="342"/>
    </row>
    <row r="334" spans="3:5" ht="12.75" customHeight="1">
      <c r="C334" s="338"/>
      <c r="D334" s="338"/>
      <c r="E334" s="342"/>
    </row>
    <row r="335" spans="3:5" ht="12.75" customHeight="1">
      <c r="C335" s="338"/>
      <c r="D335" s="338"/>
      <c r="E335" s="342"/>
    </row>
    <row r="336" spans="3:5" ht="12.75" customHeight="1">
      <c r="C336" s="338"/>
      <c r="D336" s="338"/>
      <c r="E336" s="342"/>
    </row>
    <row r="337" spans="3:5" ht="12.75" customHeight="1">
      <c r="C337" s="338"/>
      <c r="D337" s="338"/>
      <c r="E337" s="342"/>
    </row>
    <row r="338" spans="3:5" ht="12.75" customHeight="1">
      <c r="C338" s="338"/>
      <c r="D338" s="338"/>
      <c r="E338" s="342"/>
    </row>
    <row r="339" spans="3:5" ht="12.75" customHeight="1">
      <c r="C339" s="338"/>
      <c r="D339" s="338"/>
      <c r="E339" s="342"/>
    </row>
    <row r="340" spans="3:5" ht="12.75" customHeight="1">
      <c r="C340" s="338"/>
      <c r="D340" s="338"/>
      <c r="E340" s="342"/>
    </row>
    <row r="341" spans="3:5" ht="12.75" customHeight="1">
      <c r="C341" s="338"/>
      <c r="D341" s="338"/>
      <c r="E341" s="342"/>
    </row>
    <row r="342" spans="3:5" ht="12.75" customHeight="1">
      <c r="C342" s="338"/>
      <c r="D342" s="338"/>
      <c r="E342" s="342"/>
    </row>
    <row r="343" spans="3:5" ht="12.75" customHeight="1">
      <c r="C343" s="338"/>
      <c r="D343" s="338"/>
      <c r="E343" s="342"/>
    </row>
    <row r="344" spans="3:5" ht="12.75" customHeight="1">
      <c r="C344" s="338"/>
      <c r="D344" s="338"/>
      <c r="E344" s="342"/>
    </row>
    <row r="345" spans="3:5" ht="12.75" customHeight="1">
      <c r="C345" s="338"/>
      <c r="D345" s="338"/>
      <c r="E345" s="342"/>
    </row>
    <row r="346" spans="3:5" ht="12.75" customHeight="1">
      <c r="C346" s="338"/>
      <c r="D346" s="338"/>
      <c r="E346" s="342"/>
    </row>
    <row r="347" spans="3:5" ht="12.75" customHeight="1">
      <c r="C347" s="338"/>
      <c r="D347" s="338"/>
      <c r="E347" s="342"/>
    </row>
    <row r="348" spans="3:5" ht="12.75" customHeight="1">
      <c r="C348" s="338"/>
      <c r="D348" s="338"/>
      <c r="E348" s="342"/>
    </row>
    <row r="349" spans="3:5" ht="12.75" customHeight="1">
      <c r="C349" s="338"/>
      <c r="D349" s="338"/>
      <c r="E349" s="342"/>
    </row>
    <row r="350" spans="3:5" ht="12.75" customHeight="1">
      <c r="C350" s="338"/>
      <c r="D350" s="338"/>
      <c r="E350" s="342"/>
    </row>
    <row r="351" spans="3:5" ht="12.75" customHeight="1">
      <c r="C351" s="338"/>
      <c r="D351" s="338"/>
      <c r="E351" s="342"/>
    </row>
    <row r="352" spans="3:5" ht="12.75" customHeight="1">
      <c r="C352" s="338"/>
      <c r="D352" s="338"/>
      <c r="E352" s="342"/>
    </row>
    <row r="353" spans="3:5" ht="12.75" customHeight="1">
      <c r="C353" s="338"/>
      <c r="D353" s="338"/>
      <c r="E353" s="342"/>
    </row>
    <row r="354" spans="3:5" ht="12.75" customHeight="1">
      <c r="C354" s="338"/>
      <c r="D354" s="338"/>
      <c r="E354" s="342"/>
    </row>
    <row r="355" spans="3:5" ht="12.75" customHeight="1">
      <c r="C355" s="338"/>
      <c r="D355" s="338"/>
      <c r="E355" s="342"/>
    </row>
    <row r="356" spans="3:5" ht="12.75" customHeight="1">
      <c r="C356" s="338"/>
      <c r="D356" s="338"/>
      <c r="E356" s="342"/>
    </row>
    <row r="357" spans="3:5" ht="12.75" customHeight="1">
      <c r="C357" s="338"/>
      <c r="D357" s="338"/>
      <c r="E357" s="342"/>
    </row>
    <row r="358" spans="3:5" ht="12.75" customHeight="1">
      <c r="C358" s="338"/>
      <c r="D358" s="338"/>
      <c r="E358" s="342"/>
    </row>
    <row r="359" spans="3:5" ht="12.75" customHeight="1">
      <c r="C359" s="338"/>
      <c r="D359" s="338"/>
      <c r="E359" s="342"/>
    </row>
    <row r="360" spans="3:5" ht="12.75" customHeight="1">
      <c r="C360" s="338"/>
      <c r="D360" s="338"/>
      <c r="E360" s="342"/>
    </row>
    <row r="361" spans="3:5" ht="12.75" customHeight="1">
      <c r="C361" s="338"/>
      <c r="D361" s="338"/>
      <c r="E361" s="342"/>
    </row>
    <row r="362" spans="3:5" ht="12.75" customHeight="1">
      <c r="C362" s="338"/>
      <c r="D362" s="338"/>
      <c r="E362" s="342"/>
    </row>
    <row r="363" spans="3:5" ht="12.75" customHeight="1">
      <c r="C363" s="338"/>
      <c r="D363" s="338"/>
      <c r="E363" s="342"/>
    </row>
    <row r="364" spans="3:5" ht="12.75" customHeight="1">
      <c r="C364" s="338"/>
      <c r="D364" s="338"/>
      <c r="E364" s="342"/>
    </row>
    <row r="365" spans="3:5" ht="12.75" customHeight="1">
      <c r="C365" s="338"/>
      <c r="D365" s="338"/>
      <c r="E365" s="342"/>
    </row>
    <row r="366" spans="3:5" ht="12.75" customHeight="1">
      <c r="C366" s="338"/>
      <c r="D366" s="338"/>
      <c r="E366" s="342"/>
    </row>
    <row r="367" spans="3:5" ht="12.75" customHeight="1">
      <c r="C367" s="338"/>
      <c r="D367" s="338"/>
      <c r="E367" s="342"/>
    </row>
    <row r="368" spans="3:5" ht="12.75" customHeight="1">
      <c r="C368" s="338"/>
      <c r="D368" s="338"/>
      <c r="E368" s="342"/>
    </row>
    <row r="369" spans="3:5" ht="12.75" customHeight="1">
      <c r="C369" s="338"/>
      <c r="D369" s="338"/>
      <c r="E369" s="342"/>
    </row>
    <row r="370" spans="3:5" ht="12.75" customHeight="1">
      <c r="C370" s="338"/>
      <c r="D370" s="338"/>
      <c r="E370" s="342"/>
    </row>
    <row r="371" spans="3:5" ht="12.75" customHeight="1">
      <c r="C371" s="338"/>
      <c r="D371" s="338"/>
      <c r="E371" s="342"/>
    </row>
    <row r="372" spans="3:5" ht="12.75" customHeight="1">
      <c r="C372" s="338"/>
      <c r="D372" s="338"/>
      <c r="E372" s="342"/>
    </row>
    <row r="373" spans="3:5" ht="12.75" customHeight="1">
      <c r="C373" s="338"/>
      <c r="D373" s="338"/>
      <c r="E373" s="342"/>
    </row>
    <row r="374" spans="3:5" ht="12.75" customHeight="1">
      <c r="C374" s="338"/>
      <c r="D374" s="338"/>
      <c r="E374" s="342"/>
    </row>
    <row r="375" spans="3:5" ht="12.75" customHeight="1">
      <c r="C375" s="338"/>
      <c r="D375" s="338"/>
      <c r="E375" s="342"/>
    </row>
    <row r="376" spans="3:5" ht="12.75" customHeight="1">
      <c r="C376" s="338"/>
      <c r="D376" s="338"/>
      <c r="E376" s="342"/>
    </row>
    <row r="377" spans="3:5" ht="12.75" customHeight="1">
      <c r="C377" s="338"/>
      <c r="D377" s="338"/>
      <c r="E377" s="342"/>
    </row>
    <row r="378" spans="3:5" ht="12.75" customHeight="1">
      <c r="C378" s="338"/>
      <c r="D378" s="338"/>
      <c r="E378" s="342"/>
    </row>
    <row r="379" spans="3:5" ht="12.75" customHeight="1">
      <c r="C379" s="338"/>
      <c r="D379" s="338"/>
      <c r="E379" s="342"/>
    </row>
    <row r="380" spans="3:5" ht="12.75" customHeight="1">
      <c r="C380" s="338"/>
      <c r="D380" s="338"/>
      <c r="E380" s="342"/>
    </row>
    <row r="381" spans="3:5" ht="12.75" customHeight="1">
      <c r="C381" s="338"/>
      <c r="D381" s="338"/>
      <c r="E381" s="342"/>
    </row>
    <row r="382" spans="3:5" ht="12.75" customHeight="1">
      <c r="C382" s="338"/>
      <c r="D382" s="338"/>
      <c r="E382" s="342"/>
    </row>
    <row r="383" spans="3:5" ht="12.75" customHeight="1">
      <c r="C383" s="338"/>
      <c r="D383" s="338"/>
      <c r="E383" s="342"/>
    </row>
    <row r="384" spans="3:5" ht="12.75" customHeight="1">
      <c r="C384" s="338"/>
      <c r="D384" s="338"/>
      <c r="E384" s="342"/>
    </row>
    <row r="385" spans="3:5" ht="12.75" customHeight="1">
      <c r="C385" s="338"/>
      <c r="D385" s="338"/>
      <c r="E385" s="342"/>
    </row>
    <row r="386" spans="3:5" ht="12.75" customHeight="1">
      <c r="C386" s="338"/>
      <c r="D386" s="338"/>
      <c r="E386" s="342"/>
    </row>
    <row r="387" spans="3:5" ht="12.75" customHeight="1">
      <c r="C387" s="338"/>
      <c r="D387" s="338"/>
      <c r="E387" s="342"/>
    </row>
    <row r="388" spans="3:5" ht="12.75" customHeight="1">
      <c r="C388" s="338"/>
      <c r="D388" s="338"/>
      <c r="E388" s="342"/>
    </row>
    <row r="389" spans="3:5" ht="12.75" customHeight="1">
      <c r="C389" s="338"/>
      <c r="D389" s="338"/>
      <c r="E389" s="342"/>
    </row>
    <row r="390" spans="3:5" ht="12.75" customHeight="1">
      <c r="C390" s="338"/>
      <c r="D390" s="338"/>
      <c r="E390" s="342"/>
    </row>
    <row r="391" spans="3:5" ht="12.75" customHeight="1">
      <c r="C391" s="338"/>
      <c r="D391" s="338"/>
      <c r="E391" s="342"/>
    </row>
    <row r="392" spans="3:5" ht="12.75" customHeight="1">
      <c r="C392" s="338"/>
      <c r="D392" s="338"/>
      <c r="E392" s="342"/>
    </row>
    <row r="393" spans="3:5" ht="12.75" customHeight="1">
      <c r="C393" s="338"/>
      <c r="D393" s="338"/>
      <c r="E393" s="342"/>
    </row>
    <row r="394" spans="3:5" ht="12.75" customHeight="1">
      <c r="C394" s="338"/>
      <c r="D394" s="338"/>
      <c r="E394" s="342"/>
    </row>
    <row r="395" spans="3:5" ht="12.75" customHeight="1">
      <c r="C395" s="338"/>
      <c r="D395" s="338"/>
      <c r="E395" s="342"/>
    </row>
    <row r="396" spans="3:5" ht="12.75" customHeight="1">
      <c r="C396" s="338"/>
      <c r="D396" s="338"/>
      <c r="E396" s="342"/>
    </row>
    <row r="397" spans="3:5" ht="12.75" customHeight="1">
      <c r="C397" s="338"/>
      <c r="D397" s="338"/>
      <c r="E397" s="342"/>
    </row>
    <row r="398" spans="3:5" ht="12.75" customHeight="1">
      <c r="C398" s="338"/>
      <c r="D398" s="338"/>
      <c r="E398" s="342"/>
    </row>
    <row r="399" spans="3:5" ht="12.75" customHeight="1">
      <c r="C399" s="338"/>
      <c r="D399" s="338"/>
      <c r="E399" s="342"/>
    </row>
    <row r="400" spans="3:5" ht="12.75" customHeight="1">
      <c r="C400" s="338"/>
      <c r="D400" s="338"/>
      <c r="E400" s="342"/>
    </row>
    <row r="401" spans="3:5" ht="12.75" customHeight="1">
      <c r="C401" s="338"/>
      <c r="D401" s="338"/>
      <c r="E401" s="342"/>
    </row>
    <row r="402" spans="3:5" ht="12.75" customHeight="1">
      <c r="C402" s="338"/>
      <c r="D402" s="338"/>
      <c r="E402" s="342"/>
    </row>
    <row r="403" spans="3:5" ht="12.75" customHeight="1">
      <c r="C403" s="338"/>
      <c r="D403" s="338"/>
      <c r="E403" s="342"/>
    </row>
    <row r="404" spans="3:5" ht="12.75" customHeight="1">
      <c r="C404" s="338"/>
      <c r="D404" s="338"/>
      <c r="E404" s="342"/>
    </row>
    <row r="405" spans="3:5" ht="12.75" customHeight="1">
      <c r="C405" s="338"/>
      <c r="D405" s="338"/>
      <c r="E405" s="342"/>
    </row>
    <row r="406" spans="3:5" ht="12.75" customHeight="1">
      <c r="C406" s="338"/>
      <c r="D406" s="338"/>
      <c r="E406" s="342"/>
    </row>
    <row r="407" spans="3:5" ht="12.75" customHeight="1">
      <c r="C407" s="338"/>
      <c r="D407" s="338"/>
      <c r="E407" s="342"/>
    </row>
    <row r="408" spans="3:5" ht="12.75" customHeight="1">
      <c r="C408" s="338"/>
      <c r="D408" s="338"/>
      <c r="E408" s="342"/>
    </row>
    <row r="409" spans="3:5" ht="12.75" customHeight="1">
      <c r="C409" s="338"/>
      <c r="D409" s="338"/>
      <c r="E409" s="342"/>
    </row>
    <row r="410" spans="3:5" ht="12.75" customHeight="1">
      <c r="C410" s="338"/>
      <c r="D410" s="338"/>
      <c r="E410" s="342"/>
    </row>
    <row r="411" spans="3:5" ht="12.75" customHeight="1">
      <c r="C411" s="338"/>
      <c r="D411" s="338"/>
      <c r="E411" s="342"/>
    </row>
    <row r="412" spans="3:5" ht="12.75" customHeight="1">
      <c r="C412" s="338"/>
      <c r="D412" s="338"/>
      <c r="E412" s="342"/>
    </row>
    <row r="413" spans="3:5" ht="12.75" customHeight="1">
      <c r="C413" s="338"/>
      <c r="D413" s="338"/>
      <c r="E413" s="342"/>
    </row>
    <row r="414" spans="3:5" ht="12.75" customHeight="1">
      <c r="C414" s="338"/>
      <c r="D414" s="338"/>
      <c r="E414" s="342"/>
    </row>
    <row r="415" spans="3:5" ht="12.75" customHeight="1">
      <c r="C415" s="338"/>
      <c r="D415" s="338"/>
      <c r="E415" s="342"/>
    </row>
    <row r="416" spans="3:5" ht="12.75" customHeight="1">
      <c r="C416" s="338"/>
      <c r="D416" s="338"/>
      <c r="E416" s="342"/>
    </row>
    <row r="417" spans="3:5" ht="12.75" customHeight="1">
      <c r="C417" s="338"/>
      <c r="D417" s="338"/>
      <c r="E417" s="342"/>
    </row>
    <row r="418" spans="3:5" ht="12.75" customHeight="1">
      <c r="C418" s="338"/>
      <c r="D418" s="338"/>
      <c r="E418" s="342"/>
    </row>
    <row r="419" spans="3:5" ht="12.75" customHeight="1">
      <c r="C419" s="338"/>
      <c r="D419" s="338"/>
      <c r="E419" s="342"/>
    </row>
    <row r="420" spans="3:5" ht="12.75" customHeight="1">
      <c r="C420" s="338"/>
      <c r="D420" s="338"/>
      <c r="E420" s="342"/>
    </row>
    <row r="421" spans="3:5" ht="12.75" customHeight="1">
      <c r="C421" s="338"/>
      <c r="D421" s="338"/>
      <c r="E421" s="342"/>
    </row>
    <row r="422" spans="3:5" ht="12.75" customHeight="1">
      <c r="C422" s="338"/>
      <c r="D422" s="338"/>
      <c r="E422" s="342"/>
    </row>
    <row r="423" spans="3:5" ht="12.75" customHeight="1">
      <c r="C423" s="338"/>
      <c r="D423" s="338"/>
      <c r="E423" s="342"/>
    </row>
    <row r="424" spans="3:5" ht="12.75" customHeight="1">
      <c r="C424" s="338"/>
      <c r="D424" s="338"/>
      <c r="E424" s="342"/>
    </row>
    <row r="425" spans="3:5" ht="12.75" customHeight="1">
      <c r="C425" s="338"/>
      <c r="D425" s="338"/>
      <c r="E425" s="342"/>
    </row>
  </sheetData>
  <sheetProtection/>
  <mergeCells count="18">
    <mergeCell ref="A12:B12"/>
    <mergeCell ref="A14:B14"/>
    <mergeCell ref="A16:B16"/>
    <mergeCell ref="A18:B18"/>
    <mergeCell ref="A6:B6"/>
    <mergeCell ref="A10:B10"/>
    <mergeCell ref="A8:B8"/>
    <mergeCell ref="A7:B7"/>
    <mergeCell ref="A20:B20"/>
    <mergeCell ref="A33:B33"/>
    <mergeCell ref="A44:B44"/>
    <mergeCell ref="A47:B47"/>
    <mergeCell ref="A35:B35"/>
    <mergeCell ref="A38:B38"/>
    <mergeCell ref="A40:B40"/>
    <mergeCell ref="A42:B42"/>
    <mergeCell ref="A32:B32"/>
    <mergeCell ref="A31:B31"/>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5.xml><?xml version="1.0" encoding="utf-8"?>
<worksheet xmlns="http://schemas.openxmlformats.org/spreadsheetml/2006/main" xmlns:r="http://schemas.openxmlformats.org/officeDocument/2006/relationships">
  <dimension ref="A1:F25"/>
  <sheetViews>
    <sheetView zoomScalePageLayoutView="0" workbookViewId="0" topLeftCell="A1">
      <selection activeCell="A2" sqref="A2"/>
    </sheetView>
  </sheetViews>
  <sheetFormatPr defaultColWidth="8.796875" defaultRowHeight="12.75" customHeight="1"/>
  <cols>
    <col min="1" max="1" width="3.19921875" style="396" customWidth="1"/>
    <col min="2" max="2" width="18.3984375" style="345" bestFit="1" customWidth="1"/>
    <col min="3" max="3" width="22.59765625" style="304" customWidth="1"/>
    <col min="4" max="4" width="22.5" style="304" customWidth="1"/>
    <col min="5" max="5" width="20.19921875" style="304" customWidth="1"/>
    <col min="6" max="16384" width="9" style="304" customWidth="1"/>
  </cols>
  <sheetData>
    <row r="1" spans="1:6" ht="15" customHeight="1">
      <c r="A1" s="382" t="s">
        <v>498</v>
      </c>
      <c r="C1" s="303"/>
      <c r="E1" s="303"/>
      <c r="F1" s="303"/>
    </row>
    <row r="2" spans="1:6" ht="4.5" customHeight="1">
      <c r="A2" s="382"/>
      <c r="C2" s="303"/>
      <c r="E2" s="303"/>
      <c r="F2" s="303"/>
    </row>
    <row r="3" spans="1:5" s="5" customFormat="1" ht="15" customHeight="1" thickBot="1">
      <c r="A3" s="50" t="s">
        <v>329</v>
      </c>
      <c r="B3" s="304"/>
      <c r="C3" s="383"/>
      <c r="D3" s="383"/>
      <c r="E3" s="383"/>
    </row>
    <row r="4" spans="1:5" ht="15" customHeight="1" thickTop="1">
      <c r="A4" s="17"/>
      <c r="B4" s="322" t="s">
        <v>431</v>
      </c>
      <c r="C4" s="240" t="s">
        <v>330</v>
      </c>
      <c r="D4" s="240" t="s">
        <v>331</v>
      </c>
      <c r="E4" s="240" t="s">
        <v>332</v>
      </c>
    </row>
    <row r="5" spans="1:5" ht="15" customHeight="1">
      <c r="A5" s="324" t="s">
        <v>333</v>
      </c>
      <c r="B5" s="325"/>
      <c r="C5" s="326" t="s">
        <v>334</v>
      </c>
      <c r="D5" s="326" t="s">
        <v>334</v>
      </c>
      <c r="E5" s="327" t="s">
        <v>432</v>
      </c>
    </row>
    <row r="6" spans="1:6" s="369" customFormat="1" ht="15.75" customHeight="1">
      <c r="A6" s="661">
        <v>22</v>
      </c>
      <c r="B6" s="662"/>
      <c r="C6" s="329">
        <v>99809000</v>
      </c>
      <c r="D6" s="329">
        <v>46377063</v>
      </c>
      <c r="E6" s="330">
        <v>46.47</v>
      </c>
      <c r="F6" s="374"/>
    </row>
    <row r="7" spans="1:6" s="358" customFormat="1" ht="15.75" customHeight="1">
      <c r="A7" s="673">
        <v>23</v>
      </c>
      <c r="B7" s="674"/>
      <c r="C7" s="337" t="s">
        <v>276</v>
      </c>
      <c r="D7" s="329">
        <v>0</v>
      </c>
      <c r="E7" s="329">
        <v>0</v>
      </c>
      <c r="F7" s="372"/>
    </row>
    <row r="8" spans="1:6" s="358" customFormat="1" ht="15.75" customHeight="1">
      <c r="A8" s="671">
        <v>24</v>
      </c>
      <c r="B8" s="672"/>
      <c r="C8" s="393">
        <v>0</v>
      </c>
      <c r="D8" s="393">
        <v>0</v>
      </c>
      <c r="E8" s="393">
        <v>0</v>
      </c>
      <c r="F8" s="372"/>
    </row>
    <row r="9" spans="1:6" s="358" customFormat="1" ht="15.75" customHeight="1">
      <c r="A9" s="332"/>
      <c r="B9" s="394"/>
      <c r="C9" s="370"/>
      <c r="D9" s="370"/>
      <c r="E9" s="395"/>
      <c r="F9" s="372"/>
    </row>
    <row r="10" spans="1:6" s="369" customFormat="1" ht="15" customHeight="1">
      <c r="A10" s="396"/>
      <c r="B10" s="345"/>
      <c r="F10" s="374"/>
    </row>
    <row r="11" spans="1:6" s="387" customFormat="1" ht="15" customHeight="1" thickBot="1">
      <c r="A11" s="352" t="s">
        <v>477</v>
      </c>
      <c r="B11" s="203"/>
      <c r="C11" s="363"/>
      <c r="D11" s="363"/>
      <c r="E11" s="363"/>
      <c r="F11" s="397"/>
    </row>
    <row r="12" spans="1:6" s="369" customFormat="1" ht="15" customHeight="1" thickTop="1">
      <c r="A12" s="17"/>
      <c r="B12" s="322" t="s">
        <v>431</v>
      </c>
      <c r="C12" s="240" t="s">
        <v>330</v>
      </c>
      <c r="D12" s="240" t="s">
        <v>331</v>
      </c>
      <c r="E12" s="240" t="s">
        <v>332</v>
      </c>
      <c r="F12" s="374"/>
    </row>
    <row r="13" spans="1:6" s="369" customFormat="1" ht="15" customHeight="1">
      <c r="A13" s="324" t="s">
        <v>333</v>
      </c>
      <c r="B13" s="325"/>
      <c r="C13" s="326" t="s">
        <v>334</v>
      </c>
      <c r="D13" s="326" t="s">
        <v>334</v>
      </c>
      <c r="E13" s="327" t="s">
        <v>432</v>
      </c>
      <c r="F13" s="374"/>
    </row>
    <row r="14" spans="1:6" s="369" customFormat="1" ht="15.75" customHeight="1">
      <c r="A14" s="661">
        <v>22</v>
      </c>
      <c r="B14" s="662"/>
      <c r="C14" s="329">
        <v>99809000</v>
      </c>
      <c r="D14" s="329">
        <v>46377063</v>
      </c>
      <c r="E14" s="353">
        <v>46.47</v>
      </c>
      <c r="F14" s="374"/>
    </row>
    <row r="15" spans="1:6" s="358" customFormat="1" ht="15.75" customHeight="1">
      <c r="A15" s="661">
        <v>23</v>
      </c>
      <c r="B15" s="662"/>
      <c r="C15" s="329">
        <v>0</v>
      </c>
      <c r="D15" s="329">
        <v>0</v>
      </c>
      <c r="E15" s="329">
        <v>0</v>
      </c>
      <c r="F15" s="372"/>
    </row>
    <row r="16" spans="1:6" s="358" customFormat="1" ht="15.75" customHeight="1">
      <c r="A16" s="671">
        <v>24</v>
      </c>
      <c r="B16" s="672"/>
      <c r="C16" s="393">
        <v>0</v>
      </c>
      <c r="D16" s="393">
        <v>0</v>
      </c>
      <c r="E16" s="393">
        <v>0</v>
      </c>
      <c r="F16" s="372"/>
    </row>
    <row r="17" spans="1:6" s="355" customFormat="1" ht="12.75" customHeight="1">
      <c r="A17" s="398" t="s">
        <v>496</v>
      </c>
      <c r="B17" s="126"/>
      <c r="E17" s="355" t="s">
        <v>497</v>
      </c>
      <c r="F17" s="380"/>
    </row>
    <row r="18" spans="1:6" s="369" customFormat="1" ht="12.75" customHeight="1">
      <c r="A18" s="396"/>
      <c r="B18" s="345"/>
      <c r="F18" s="374"/>
    </row>
    <row r="19" spans="1:6" s="369" customFormat="1" ht="12.75" customHeight="1">
      <c r="A19" s="396"/>
      <c r="B19" s="345"/>
      <c r="F19" s="374"/>
    </row>
    <row r="20" spans="1:6" s="369" customFormat="1" ht="12.75" customHeight="1">
      <c r="A20" s="396"/>
      <c r="B20" s="345"/>
      <c r="F20" s="374"/>
    </row>
    <row r="21" spans="1:6" s="369" customFormat="1" ht="12.75" customHeight="1">
      <c r="A21" s="396"/>
      <c r="B21" s="345"/>
      <c r="F21" s="374"/>
    </row>
    <row r="22" spans="1:6" s="369" customFormat="1" ht="12.75" customHeight="1">
      <c r="A22" s="396"/>
      <c r="B22" s="345"/>
      <c r="F22" s="374"/>
    </row>
    <row r="23" spans="1:6" s="369" customFormat="1" ht="12.75" customHeight="1">
      <c r="A23" s="396"/>
      <c r="B23" s="345"/>
      <c r="F23" s="374"/>
    </row>
    <row r="24" spans="1:2" s="369" customFormat="1" ht="12.75" customHeight="1">
      <c r="A24" s="396"/>
      <c r="B24" s="345"/>
    </row>
    <row r="25" spans="1:2" s="369" customFormat="1" ht="12.75" customHeight="1">
      <c r="A25" s="396"/>
      <c r="B25" s="345"/>
    </row>
  </sheetData>
  <sheetProtection/>
  <mergeCells count="6">
    <mergeCell ref="A15:B15"/>
    <mergeCell ref="A16:B16"/>
    <mergeCell ref="A6:B6"/>
    <mergeCell ref="A7:B7"/>
    <mergeCell ref="A8:B8"/>
    <mergeCell ref="A14:B14"/>
  </mergeCells>
  <printOptions/>
  <pageMargins left="0.7874015748031497" right="0.7874015748031497" top="0.984251968503937" bottom="0.984251968503937" header="0.31496062992125984" footer="0.31496062992125984"/>
  <pageSetup horizontalDpi="600" verticalDpi="600" orientation="portrait" paperSize="9" r:id="rId2"/>
  <headerFooter alignWithMargins="0">
    <oddFooter>&amp;C&amp;A</oddFooter>
  </headerFooter>
  <drawing r:id="rId1"/>
</worksheet>
</file>

<file path=xl/worksheets/sheet26.xml><?xml version="1.0" encoding="utf-8"?>
<worksheet xmlns="http://schemas.openxmlformats.org/spreadsheetml/2006/main" xmlns:r="http://schemas.openxmlformats.org/officeDocument/2006/relationships">
  <dimension ref="A1:G17"/>
  <sheetViews>
    <sheetView zoomScalePageLayoutView="0" workbookViewId="0" topLeftCell="A1">
      <selection activeCell="A2" sqref="A2"/>
    </sheetView>
  </sheetViews>
  <sheetFormatPr defaultColWidth="8.796875" defaultRowHeight="14.25"/>
  <cols>
    <col min="1" max="1" width="12.09765625" style="3" customWidth="1"/>
    <col min="2" max="3" width="14.59765625" style="3" customWidth="1"/>
    <col min="4" max="4" width="12.3984375" style="3" customWidth="1"/>
    <col min="5" max="5" width="13.69921875" style="3" customWidth="1"/>
    <col min="6" max="6" width="9.09765625" style="3" customWidth="1"/>
    <col min="7" max="7" width="10.3984375" style="3" customWidth="1"/>
    <col min="8" max="16384" width="9" style="3" customWidth="1"/>
  </cols>
  <sheetData>
    <row r="1" spans="1:7" s="400" customFormat="1" ht="15" customHeight="1">
      <c r="A1" s="381" t="s">
        <v>507</v>
      </c>
      <c r="G1" s="401"/>
    </row>
    <row r="2" spans="1:7" ht="9.75" customHeight="1" thickBot="1">
      <c r="A2" s="382"/>
      <c r="B2" s="61"/>
      <c r="C2" s="61"/>
      <c r="D2" s="61"/>
      <c r="E2" s="61"/>
      <c r="F2" s="61"/>
      <c r="G2" s="18"/>
    </row>
    <row r="3" spans="1:7" ht="15" customHeight="1" thickTop="1">
      <c r="A3" s="178" t="s">
        <v>499</v>
      </c>
      <c r="B3" s="599" t="s">
        <v>689</v>
      </c>
      <c r="C3" s="599" t="s">
        <v>687</v>
      </c>
      <c r="D3" s="599" t="s">
        <v>500</v>
      </c>
      <c r="E3" s="599" t="s">
        <v>688</v>
      </c>
      <c r="F3" s="599" t="s">
        <v>501</v>
      </c>
      <c r="G3" s="595" t="s">
        <v>502</v>
      </c>
    </row>
    <row r="4" spans="1:7" ht="15" customHeight="1">
      <c r="A4" s="187" t="s">
        <v>508</v>
      </c>
      <c r="B4" s="675"/>
      <c r="C4" s="675"/>
      <c r="D4" s="675"/>
      <c r="E4" s="675"/>
      <c r="F4" s="675"/>
      <c r="G4" s="676"/>
    </row>
    <row r="5" spans="1:7" ht="15.75" customHeight="1">
      <c r="A5" s="402">
        <v>22</v>
      </c>
      <c r="B5" s="250">
        <v>46959764105</v>
      </c>
      <c r="C5" s="250">
        <v>42053202851</v>
      </c>
      <c r="D5" s="250">
        <v>232764525</v>
      </c>
      <c r="E5" s="250">
        <v>4683665667</v>
      </c>
      <c r="F5" s="403">
        <v>89.55</v>
      </c>
      <c r="G5" s="250">
        <v>9868938</v>
      </c>
    </row>
    <row r="6" spans="1:7" ht="15.75" customHeight="1">
      <c r="A6" s="402">
        <v>23</v>
      </c>
      <c r="B6" s="250">
        <v>47335760085</v>
      </c>
      <c r="C6" s="250">
        <v>42145553970</v>
      </c>
      <c r="D6" s="250">
        <v>298200635</v>
      </c>
      <c r="E6" s="250">
        <v>4896786171</v>
      </c>
      <c r="F6" s="403">
        <v>89.04</v>
      </c>
      <c r="G6" s="250">
        <v>4780691</v>
      </c>
    </row>
    <row r="7" spans="1:7" ht="15.75" customHeight="1">
      <c r="A7" s="404">
        <v>24</v>
      </c>
      <c r="B7" s="405">
        <f>IF(ISBLANK(B9),"",SUM(B9:B11))</f>
        <v>48169237490</v>
      </c>
      <c r="C7" s="405">
        <f>IF(ISBLANK(C9),"",SUM(C9:C11))</f>
        <v>43036824630</v>
      </c>
      <c r="D7" s="405">
        <f>IF(ISBLANK(D9),"",SUM(D9:D11))</f>
        <v>440172714</v>
      </c>
      <c r="E7" s="405">
        <f>IF(ISBLANK(E9),"",SUM(E9:E11))</f>
        <v>4699792627</v>
      </c>
      <c r="F7" s="406">
        <f>IF(ISNUMBER(C7),C7/B7*100,"")</f>
        <v>89.34504026337245</v>
      </c>
      <c r="G7" s="405">
        <f>IF(ISBLANK(G9),"",SUM(G9:G11))</f>
        <v>7552481</v>
      </c>
    </row>
    <row r="8" spans="1:7" ht="7.5" customHeight="1">
      <c r="A8" s="404"/>
      <c r="B8" s="405"/>
      <c r="C8" s="405"/>
      <c r="D8" s="405"/>
      <c r="E8" s="405"/>
      <c r="F8" s="406"/>
      <c r="G8" s="405"/>
    </row>
    <row r="9" spans="1:7" s="408" customFormat="1" ht="15.75" customHeight="1">
      <c r="A9" s="407" t="s">
        <v>503</v>
      </c>
      <c r="B9" s="250">
        <v>42922358236</v>
      </c>
      <c r="C9" s="250">
        <v>37853383132</v>
      </c>
      <c r="D9" s="250">
        <v>431418014</v>
      </c>
      <c r="E9" s="250">
        <v>4644917871</v>
      </c>
      <c r="F9" s="330">
        <f>IF(ISBLANK(B9),"",C9/B9*100)</f>
        <v>88.19036205762681</v>
      </c>
      <c r="G9" s="250">
        <v>7360781</v>
      </c>
    </row>
    <row r="10" spans="1:7" s="408" customFormat="1" ht="15.75" customHeight="1">
      <c r="A10" s="409" t="s">
        <v>504</v>
      </c>
      <c r="B10" s="250">
        <v>387990511</v>
      </c>
      <c r="C10" s="250">
        <v>324552755</v>
      </c>
      <c r="D10" s="250">
        <v>8754700</v>
      </c>
      <c r="E10" s="250">
        <v>54874756</v>
      </c>
      <c r="F10" s="330">
        <f>IF(ISBLANK(B10),"",C10/B10*100)</f>
        <v>83.64966301972267</v>
      </c>
      <c r="G10" s="250">
        <v>191700</v>
      </c>
    </row>
    <row r="11" spans="1:7" s="408" customFormat="1" ht="15.75" customHeight="1">
      <c r="A11" s="410" t="s">
        <v>340</v>
      </c>
      <c r="B11" s="195">
        <v>4858888743</v>
      </c>
      <c r="C11" s="195">
        <v>4858888743</v>
      </c>
      <c r="D11" s="195">
        <v>0</v>
      </c>
      <c r="E11" s="195">
        <v>0</v>
      </c>
      <c r="F11" s="362">
        <f>IF(ISBLANK(B11),"",C11/B11*100)</f>
        <v>100</v>
      </c>
      <c r="G11" s="411">
        <v>0</v>
      </c>
    </row>
    <row r="12" spans="1:7" ht="12" customHeight="1">
      <c r="A12" s="398" t="s">
        <v>505</v>
      </c>
      <c r="B12" s="17"/>
      <c r="C12" s="17"/>
      <c r="D12" s="17"/>
      <c r="E12" s="17"/>
      <c r="F12" s="17"/>
      <c r="G12" s="22" t="s">
        <v>506</v>
      </c>
    </row>
    <row r="13" spans="1:7" ht="12" customHeight="1">
      <c r="A13" s="124"/>
      <c r="C13" s="19"/>
      <c r="D13" s="19"/>
      <c r="E13" s="19"/>
      <c r="F13" s="19"/>
      <c r="G13" s="22" t="s">
        <v>509</v>
      </c>
    </row>
    <row r="15" spans="2:5" ht="13.5">
      <c r="B15" s="412"/>
      <c r="E15" s="413"/>
    </row>
    <row r="16" spans="2:5" s="175" customFormat="1" ht="13.5">
      <c r="B16" s="414"/>
      <c r="C16" s="414"/>
      <c r="D16" s="414"/>
      <c r="E16" s="415"/>
    </row>
    <row r="17" ht="13.5">
      <c r="E17" s="413"/>
    </row>
  </sheetData>
  <sheetProtection/>
  <mergeCells count="6">
    <mergeCell ref="F3:F4"/>
    <mergeCell ref="G3:G4"/>
    <mergeCell ref="B3:B4"/>
    <mergeCell ref="C3:C4"/>
    <mergeCell ref="D3:D4"/>
    <mergeCell ref="E3:E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7.xml><?xml version="1.0" encoding="utf-8"?>
<worksheet xmlns="http://schemas.openxmlformats.org/spreadsheetml/2006/main" xmlns:r="http://schemas.openxmlformats.org/officeDocument/2006/relationships">
  <dimension ref="A1:W32"/>
  <sheetViews>
    <sheetView zoomScalePageLayoutView="0" workbookViewId="0" topLeftCell="A1">
      <selection activeCell="A2" sqref="A2"/>
    </sheetView>
  </sheetViews>
  <sheetFormatPr defaultColWidth="8.796875" defaultRowHeight="14.25"/>
  <cols>
    <col min="1" max="1" width="9.69921875" style="61" customWidth="1"/>
    <col min="2" max="2" width="12.09765625" style="2" customWidth="1"/>
    <col min="3" max="3" width="13.69921875" style="2" customWidth="1"/>
    <col min="4" max="4" width="12" style="2" customWidth="1"/>
    <col min="5" max="5" width="13.8984375" style="2" customWidth="1"/>
    <col min="6" max="6" width="11.59765625" style="2" customWidth="1"/>
    <col min="7" max="7" width="13.69921875" style="2" customWidth="1"/>
    <col min="8" max="9" width="8.3984375" style="2" customWidth="1"/>
    <col min="10" max="10" width="8.8984375" style="2" customWidth="1"/>
    <col min="11" max="11" width="9.09765625" style="2" customWidth="1"/>
    <col min="12" max="16384" width="9" style="2" customWidth="1"/>
  </cols>
  <sheetData>
    <row r="1" s="416" customFormat="1" ht="15" customHeight="1">
      <c r="A1" s="381" t="s">
        <v>510</v>
      </c>
    </row>
    <row r="2" ht="9.75" customHeight="1" thickBot="1">
      <c r="A2" s="382"/>
    </row>
    <row r="3" spans="1:7" s="5" customFormat="1" ht="16.5" customHeight="1" thickTop="1">
      <c r="A3" s="4" t="s">
        <v>0</v>
      </c>
      <c r="B3" s="417" t="s">
        <v>511</v>
      </c>
      <c r="C3" s="418"/>
      <c r="D3" s="417" t="s">
        <v>512</v>
      </c>
      <c r="E3" s="418"/>
      <c r="F3" s="419" t="s">
        <v>513</v>
      </c>
      <c r="G3" s="417"/>
    </row>
    <row r="4" spans="1:7" s="5" customFormat="1" ht="16.5" customHeight="1">
      <c r="A4" s="11" t="s">
        <v>3</v>
      </c>
      <c r="B4" s="157" t="s">
        <v>514</v>
      </c>
      <c r="C4" s="157" t="s">
        <v>515</v>
      </c>
      <c r="D4" s="157" t="s">
        <v>514</v>
      </c>
      <c r="E4" s="157" t="s">
        <v>515</v>
      </c>
      <c r="F4" s="157" t="s">
        <v>514</v>
      </c>
      <c r="G4" s="158" t="s">
        <v>515</v>
      </c>
    </row>
    <row r="5" spans="1:7" s="421" customFormat="1" ht="16.5" customHeight="1">
      <c r="A5" s="420" t="s">
        <v>516</v>
      </c>
      <c r="B5" s="337">
        <v>308005</v>
      </c>
      <c r="C5" s="337">
        <v>37770224</v>
      </c>
      <c r="D5" s="337">
        <v>130399</v>
      </c>
      <c r="E5" s="337">
        <v>13494896</v>
      </c>
      <c r="F5" s="337">
        <v>177606</v>
      </c>
      <c r="G5" s="377">
        <v>24275328</v>
      </c>
    </row>
    <row r="6" spans="1:7" s="421" customFormat="1" ht="16.5" customHeight="1">
      <c r="A6" s="420" t="s">
        <v>517</v>
      </c>
      <c r="B6" s="337">
        <v>307303</v>
      </c>
      <c r="C6" s="337">
        <v>37013994</v>
      </c>
      <c r="D6" s="337">
        <v>128041</v>
      </c>
      <c r="E6" s="337">
        <v>13006016</v>
      </c>
      <c r="F6" s="337">
        <v>179262</v>
      </c>
      <c r="G6" s="377">
        <v>24007978</v>
      </c>
    </row>
    <row r="7" spans="1:7" s="421" customFormat="1" ht="16.5" customHeight="1">
      <c r="A7" s="422" t="s">
        <v>518</v>
      </c>
      <c r="B7" s="423">
        <v>308400</v>
      </c>
      <c r="C7" s="423">
        <v>38058742</v>
      </c>
      <c r="D7" s="423">
        <v>126477</v>
      </c>
      <c r="E7" s="423">
        <v>13153491</v>
      </c>
      <c r="F7" s="423">
        <v>181923</v>
      </c>
      <c r="G7" s="424">
        <v>24905251</v>
      </c>
    </row>
    <row r="8" spans="1:7" s="17" customFormat="1" ht="12.75" customHeight="1">
      <c r="A8" s="425" t="s">
        <v>505</v>
      </c>
      <c r="B8" s="426"/>
      <c r="C8" s="677" t="s">
        <v>519</v>
      </c>
      <c r="D8" s="677"/>
      <c r="E8" s="677"/>
      <c r="F8" s="677"/>
      <c r="G8" s="677"/>
    </row>
    <row r="9" spans="1:7" s="5" customFormat="1" ht="13.5" customHeight="1">
      <c r="A9" s="427"/>
      <c r="B9" s="428"/>
      <c r="F9" s="299"/>
      <c r="G9" s="300"/>
    </row>
    <row r="10" spans="1:2" s="5" customFormat="1" ht="13.5" customHeight="1">
      <c r="A10" s="93"/>
      <c r="B10" s="412"/>
    </row>
    <row r="11" spans="1:2" s="5" customFormat="1" ht="13.5" customHeight="1">
      <c r="A11" s="93"/>
      <c r="B11" s="412"/>
    </row>
    <row r="12" s="5" customFormat="1" ht="13.5" customHeight="1">
      <c r="A12" s="93"/>
    </row>
    <row r="13" s="5" customFormat="1" ht="13.5" customHeight="1">
      <c r="A13" s="93"/>
    </row>
    <row r="14" s="5" customFormat="1" ht="13.5" customHeight="1">
      <c r="A14" s="93"/>
    </row>
    <row r="22" spans="13:15" ht="13.5">
      <c r="M22" s="429"/>
      <c r="O22" s="429"/>
    </row>
    <row r="23" spans="14:23" ht="13.5">
      <c r="N23" s="430"/>
      <c r="O23" s="430"/>
      <c r="R23" s="430"/>
      <c r="W23" s="430"/>
    </row>
    <row r="24" spans="13:23" ht="13.5">
      <c r="M24" s="431"/>
      <c r="N24" s="431"/>
      <c r="O24" s="431"/>
      <c r="Q24" s="431"/>
      <c r="R24" s="431"/>
      <c r="S24" s="431"/>
      <c r="T24" s="431"/>
      <c r="W24" s="431"/>
    </row>
    <row r="25" spans="15:23" ht="13.5">
      <c r="O25" s="430"/>
      <c r="R25" s="430"/>
      <c r="W25" s="430"/>
    </row>
    <row r="26" spans="13:23" ht="13.5">
      <c r="M26" s="431"/>
      <c r="N26" s="431"/>
      <c r="O26" s="431"/>
      <c r="P26" s="431"/>
      <c r="Q26" s="431"/>
      <c r="R26" s="431"/>
      <c r="W26" s="431"/>
    </row>
    <row r="27" spans="14:18" ht="13.5">
      <c r="N27" s="430"/>
      <c r="O27" s="430"/>
      <c r="R27" s="430"/>
    </row>
    <row r="28" spans="13:23" ht="13.5">
      <c r="M28" s="431"/>
      <c r="N28" s="431"/>
      <c r="O28" s="431"/>
      <c r="P28" s="431"/>
      <c r="R28" s="431"/>
      <c r="S28" s="431"/>
      <c r="T28" s="431"/>
      <c r="V28" s="431"/>
      <c r="W28" s="431"/>
    </row>
    <row r="29" spans="13:23" ht="13.5">
      <c r="M29" s="430"/>
      <c r="N29" s="430"/>
      <c r="O29" s="430"/>
      <c r="R29" s="430"/>
      <c r="W29" s="430"/>
    </row>
    <row r="30" spans="13:23" ht="13.5">
      <c r="M30" s="431"/>
      <c r="N30" s="431"/>
      <c r="O30" s="431"/>
      <c r="P30" s="431"/>
      <c r="R30" s="431"/>
      <c r="S30" s="431"/>
      <c r="T30" s="431"/>
      <c r="W30" s="431"/>
    </row>
    <row r="32" spans="13:23" ht="13.5">
      <c r="M32" s="431"/>
      <c r="N32" s="431"/>
      <c r="O32" s="431"/>
      <c r="P32" s="431"/>
      <c r="Q32" s="431"/>
      <c r="R32" s="431"/>
      <c r="W32" s="431"/>
    </row>
  </sheetData>
  <sheetProtection/>
  <mergeCells count="1">
    <mergeCell ref="C8:G8"/>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28.xml><?xml version="1.0" encoding="utf-8"?>
<worksheet xmlns="http://schemas.openxmlformats.org/spreadsheetml/2006/main" xmlns:r="http://schemas.openxmlformats.org/officeDocument/2006/relationships">
  <dimension ref="A1:E33"/>
  <sheetViews>
    <sheetView zoomScalePageLayoutView="0" workbookViewId="0" topLeftCell="A1">
      <selection activeCell="A2" sqref="A2"/>
    </sheetView>
  </sheetViews>
  <sheetFormatPr defaultColWidth="8.796875" defaultRowHeight="14.25"/>
  <cols>
    <col min="1" max="1" width="22.09765625" style="61" customWidth="1"/>
    <col min="2" max="4" width="21.59765625" style="2" customWidth="1"/>
    <col min="5" max="16384" width="9" style="2" customWidth="1"/>
  </cols>
  <sheetData>
    <row r="1" spans="1:3" s="434" customFormat="1" ht="15" customHeight="1">
      <c r="A1" s="432" t="s">
        <v>523</v>
      </c>
      <c r="B1" s="433"/>
      <c r="C1" s="433"/>
    </row>
    <row r="2" spans="1:4" s="304" customFormat="1" ht="12" customHeight="1" thickBot="1">
      <c r="A2" s="399"/>
      <c r="B2" s="369"/>
      <c r="C2" s="369"/>
      <c r="D2" s="435" t="s">
        <v>524</v>
      </c>
    </row>
    <row r="3" spans="1:4" s="299" customFormat="1" ht="30" customHeight="1" thickTop="1">
      <c r="A3" s="220" t="s">
        <v>525</v>
      </c>
      <c r="B3" s="436" t="s">
        <v>514</v>
      </c>
      <c r="C3" s="437" t="s">
        <v>520</v>
      </c>
      <c r="D3" s="438" t="s">
        <v>521</v>
      </c>
    </row>
    <row r="4" spans="1:4" s="167" customFormat="1" ht="15.75" customHeight="1">
      <c r="A4" s="439" t="s">
        <v>522</v>
      </c>
      <c r="B4" s="440">
        <f>SUM(B6:B14)</f>
        <v>293452</v>
      </c>
      <c r="C4" s="440">
        <f>SUM(C6:C14)</f>
        <v>37326423</v>
      </c>
      <c r="D4" s="441">
        <f>ROUND((C4/B4)*1000,0)</f>
        <v>127198</v>
      </c>
    </row>
    <row r="5" spans="1:4" s="167" customFormat="1" ht="6" customHeight="1">
      <c r="A5" s="442"/>
      <c r="B5" s="443"/>
      <c r="C5" s="443"/>
      <c r="D5" s="444"/>
    </row>
    <row r="6" spans="1:4" s="446" customFormat="1" ht="15" customHeight="1">
      <c r="A6" s="445" t="s">
        <v>526</v>
      </c>
      <c r="B6" s="337">
        <v>10466</v>
      </c>
      <c r="C6" s="337">
        <v>30336</v>
      </c>
      <c r="D6" s="351">
        <f aca="true" t="shared" si="0" ref="D6:D14">ROUND((C6/B6)*1000,0)</f>
        <v>2899</v>
      </c>
    </row>
    <row r="7" spans="1:4" s="446" customFormat="1" ht="15" customHeight="1">
      <c r="A7" s="445" t="s">
        <v>527</v>
      </c>
      <c r="B7" s="337">
        <v>88168</v>
      </c>
      <c r="C7" s="337">
        <v>3012419</v>
      </c>
      <c r="D7" s="351">
        <f t="shared" si="0"/>
        <v>34167</v>
      </c>
    </row>
    <row r="8" spans="1:4" s="446" customFormat="1" ht="15" customHeight="1">
      <c r="A8" s="445" t="s">
        <v>528</v>
      </c>
      <c r="B8" s="337">
        <v>89645</v>
      </c>
      <c r="C8" s="337">
        <v>7841148</v>
      </c>
      <c r="D8" s="351">
        <f t="shared" si="0"/>
        <v>87469</v>
      </c>
    </row>
    <row r="9" spans="1:4" s="446" customFormat="1" ht="15" customHeight="1">
      <c r="A9" s="445" t="s">
        <v>529</v>
      </c>
      <c r="B9" s="337">
        <v>48636</v>
      </c>
      <c r="C9" s="337">
        <v>7135943</v>
      </c>
      <c r="D9" s="351">
        <f t="shared" si="0"/>
        <v>146721</v>
      </c>
    </row>
    <row r="10" spans="1:4" s="5" customFormat="1" ht="15" customHeight="1">
      <c r="A10" s="445" t="s">
        <v>530</v>
      </c>
      <c r="B10" s="337">
        <v>23945</v>
      </c>
      <c r="C10" s="337">
        <v>4942806</v>
      </c>
      <c r="D10" s="351">
        <f t="shared" si="0"/>
        <v>206423</v>
      </c>
    </row>
    <row r="11" spans="1:4" s="5" customFormat="1" ht="15" customHeight="1">
      <c r="A11" s="445" t="s">
        <v>531</v>
      </c>
      <c r="B11" s="337">
        <v>17133</v>
      </c>
      <c r="C11" s="337">
        <v>4766488</v>
      </c>
      <c r="D11" s="351">
        <f t="shared" si="0"/>
        <v>278205</v>
      </c>
    </row>
    <row r="12" spans="1:4" s="5" customFormat="1" ht="15" customHeight="1">
      <c r="A12" s="445" t="s">
        <v>532</v>
      </c>
      <c r="B12" s="337">
        <v>6567</v>
      </c>
      <c r="C12" s="337">
        <v>2424095</v>
      </c>
      <c r="D12" s="351">
        <f t="shared" si="0"/>
        <v>369133</v>
      </c>
    </row>
    <row r="13" spans="1:4" s="5" customFormat="1" ht="15" customHeight="1">
      <c r="A13" s="445" t="s">
        <v>533</v>
      </c>
      <c r="B13" s="337">
        <v>4665</v>
      </c>
      <c r="C13" s="337">
        <v>2292349</v>
      </c>
      <c r="D13" s="351">
        <f t="shared" si="0"/>
        <v>491393</v>
      </c>
    </row>
    <row r="14" spans="1:4" s="5" customFormat="1" ht="15" customHeight="1">
      <c r="A14" s="447" t="s">
        <v>534</v>
      </c>
      <c r="B14" s="448">
        <v>4227</v>
      </c>
      <c r="C14" s="448">
        <v>4880839</v>
      </c>
      <c r="D14" s="449">
        <f t="shared" si="0"/>
        <v>1154682</v>
      </c>
    </row>
    <row r="15" spans="1:4" s="17" customFormat="1" ht="12" customHeight="1">
      <c r="A15" s="398" t="s">
        <v>505</v>
      </c>
      <c r="C15" s="450"/>
      <c r="D15" s="18" t="s">
        <v>535</v>
      </c>
    </row>
    <row r="16" spans="1:5" s="304" customFormat="1" ht="12" customHeight="1">
      <c r="A16" s="427"/>
      <c r="C16" s="451"/>
      <c r="D16" s="435" t="s">
        <v>536</v>
      </c>
      <c r="E16" s="452"/>
    </row>
    <row r="17" spans="2:3" ht="13.5">
      <c r="B17" s="453"/>
      <c r="C17" s="454"/>
    </row>
    <row r="18" spans="2:3" ht="13.5">
      <c r="B18" s="455"/>
      <c r="C18" s="454"/>
    </row>
    <row r="19" spans="2:3" ht="13.5">
      <c r="B19" s="455"/>
      <c r="C19" s="454"/>
    </row>
    <row r="20" spans="2:3" ht="13.5">
      <c r="B20" s="455"/>
      <c r="C20" s="454"/>
    </row>
    <row r="21" spans="2:3" ht="13.5">
      <c r="B21" s="455"/>
      <c r="C21" s="454"/>
    </row>
    <row r="22" spans="2:3" ht="13.5">
      <c r="B22" s="455"/>
      <c r="C22" s="454"/>
    </row>
    <row r="23" ht="13.5">
      <c r="B23" s="455"/>
    </row>
    <row r="24" spans="2:3" ht="13.5">
      <c r="B24" s="455"/>
      <c r="C24" s="454"/>
    </row>
    <row r="25" spans="2:3" ht="13.5">
      <c r="B25" s="455"/>
      <c r="C25" s="454"/>
    </row>
    <row r="26" spans="2:3" ht="13.5">
      <c r="B26" s="455"/>
      <c r="C26" s="454"/>
    </row>
    <row r="27" spans="2:3" ht="13.5">
      <c r="B27" s="455"/>
      <c r="C27" s="454"/>
    </row>
    <row r="28" ht="13.5">
      <c r="B28" s="455"/>
    </row>
    <row r="29" ht="13.5">
      <c r="B29" s="455"/>
    </row>
    <row r="30" ht="13.5">
      <c r="B30" s="455"/>
    </row>
    <row r="31" ht="13.5">
      <c r="B31" s="455"/>
    </row>
    <row r="32" spans="2:3" ht="13.5">
      <c r="B32" s="455"/>
      <c r="C32" s="454"/>
    </row>
    <row r="33" spans="2:3" ht="13.5">
      <c r="B33" s="455"/>
      <c r="C33" s="454"/>
    </row>
  </sheetData>
  <sheetProtection/>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dimension ref="A1:D248"/>
  <sheetViews>
    <sheetView zoomScalePageLayoutView="0" workbookViewId="0" topLeftCell="A1">
      <selection activeCell="A2" sqref="A2"/>
    </sheetView>
  </sheetViews>
  <sheetFormatPr defaultColWidth="8.796875" defaultRowHeight="14.25"/>
  <cols>
    <col min="1" max="1" width="31.3984375" style="342" customWidth="1"/>
    <col min="2" max="3" width="27.8984375" style="338" customWidth="1"/>
    <col min="4" max="4" width="24" style="338" customWidth="1"/>
    <col min="5" max="16384" width="9" style="338" customWidth="1"/>
  </cols>
  <sheetData>
    <row r="1" spans="1:4" s="323" customFormat="1" ht="15" customHeight="1">
      <c r="A1" s="456" t="s">
        <v>568</v>
      </c>
      <c r="B1" s="457"/>
      <c r="D1" s="458"/>
    </row>
    <row r="2" spans="1:4" s="369" customFormat="1" ht="12.75" customHeight="1" thickBot="1">
      <c r="A2" s="459"/>
      <c r="B2" s="460"/>
      <c r="C2" s="461" t="s">
        <v>524</v>
      </c>
      <c r="D2" s="387"/>
    </row>
    <row r="3" spans="1:3" s="387" customFormat="1" ht="17.25" customHeight="1" thickTop="1">
      <c r="A3" s="462" t="s">
        <v>569</v>
      </c>
      <c r="B3" s="682" t="s">
        <v>570</v>
      </c>
      <c r="C3" s="680" t="s">
        <v>537</v>
      </c>
    </row>
    <row r="4" spans="1:3" s="387" customFormat="1" ht="11.25">
      <c r="A4" s="463" t="s">
        <v>571</v>
      </c>
      <c r="B4" s="683"/>
      <c r="C4" s="681"/>
    </row>
    <row r="5" spans="1:4" s="387" customFormat="1" ht="15.75" customHeight="1">
      <c r="A5" s="366" t="s">
        <v>538</v>
      </c>
      <c r="B5" s="464"/>
      <c r="C5" s="465" t="s">
        <v>539</v>
      </c>
      <c r="D5" s="466"/>
    </row>
    <row r="6" spans="1:4" s="387" customFormat="1" ht="15" customHeight="1">
      <c r="A6" s="332" t="s">
        <v>540</v>
      </c>
      <c r="B6" s="359">
        <v>363790</v>
      </c>
      <c r="C6" s="370">
        <v>963774627</v>
      </c>
      <c r="D6" s="467"/>
    </row>
    <row r="7" spans="1:3" s="387" customFormat="1" ht="6" customHeight="1">
      <c r="A7" s="397"/>
      <c r="B7" s="357"/>
      <c r="C7" s="368"/>
    </row>
    <row r="8" spans="1:4" s="387" customFormat="1" ht="15" customHeight="1">
      <c r="A8" s="468" t="s">
        <v>572</v>
      </c>
      <c r="B8" s="357">
        <v>91414</v>
      </c>
      <c r="C8" s="329">
        <v>42066174</v>
      </c>
      <c r="D8" s="466"/>
    </row>
    <row r="9" spans="1:4" s="387" customFormat="1" ht="15" customHeight="1">
      <c r="A9" s="468" t="s">
        <v>573</v>
      </c>
      <c r="B9" s="357">
        <v>90706</v>
      </c>
      <c r="C9" s="329">
        <v>135451361</v>
      </c>
      <c r="D9" s="469"/>
    </row>
    <row r="10" spans="1:4" s="387" customFormat="1" ht="15" customHeight="1">
      <c r="A10" s="468" t="s">
        <v>574</v>
      </c>
      <c r="B10" s="357">
        <v>71166</v>
      </c>
      <c r="C10" s="329">
        <v>174950764</v>
      </c>
      <c r="D10" s="470"/>
    </row>
    <row r="11" spans="1:4" s="387" customFormat="1" ht="15" customHeight="1">
      <c r="A11" s="468" t="s">
        <v>541</v>
      </c>
      <c r="B11" s="357">
        <v>43220</v>
      </c>
      <c r="C11" s="329">
        <v>149273989</v>
      </c>
      <c r="D11" s="470"/>
    </row>
    <row r="12" spans="1:4" s="387" customFormat="1" ht="15" customHeight="1">
      <c r="A12" s="468" t="s">
        <v>542</v>
      </c>
      <c r="B12" s="357">
        <v>25393</v>
      </c>
      <c r="C12" s="329">
        <v>112852397</v>
      </c>
      <c r="D12" s="470"/>
    </row>
    <row r="13" spans="1:4" s="387" customFormat="1" ht="15" customHeight="1">
      <c r="A13" s="468" t="s">
        <v>543</v>
      </c>
      <c r="B13" s="357">
        <v>14829</v>
      </c>
      <c r="C13" s="329">
        <v>81092487</v>
      </c>
      <c r="D13" s="470"/>
    </row>
    <row r="14" spans="1:4" s="387" customFormat="1" ht="15" customHeight="1">
      <c r="A14" s="468" t="s">
        <v>544</v>
      </c>
      <c r="B14" s="357">
        <v>9493</v>
      </c>
      <c r="C14" s="329">
        <v>61266420</v>
      </c>
      <c r="D14" s="470"/>
    </row>
    <row r="15" spans="1:4" s="387" customFormat="1" ht="15" customHeight="1">
      <c r="A15" s="468" t="s">
        <v>545</v>
      </c>
      <c r="B15" s="357">
        <v>5516</v>
      </c>
      <c r="C15" s="329">
        <v>41149791</v>
      </c>
      <c r="D15" s="470"/>
    </row>
    <row r="16" spans="1:4" s="387" customFormat="1" ht="15" customHeight="1">
      <c r="A16" s="468" t="s">
        <v>546</v>
      </c>
      <c r="B16" s="357">
        <v>3292</v>
      </c>
      <c r="C16" s="329">
        <v>27847974</v>
      </c>
      <c r="D16" s="470"/>
    </row>
    <row r="17" spans="1:4" s="387" customFormat="1" ht="15" customHeight="1">
      <c r="A17" s="468" t="s">
        <v>547</v>
      </c>
      <c r="B17" s="357">
        <v>2163</v>
      </c>
      <c r="C17" s="329">
        <v>20514005</v>
      </c>
      <c r="D17" s="470"/>
    </row>
    <row r="18" spans="1:4" s="387" customFormat="1" ht="15" customHeight="1">
      <c r="A18" s="468" t="s">
        <v>548</v>
      </c>
      <c r="B18" s="357">
        <v>1368</v>
      </c>
      <c r="C18" s="329">
        <v>14333695</v>
      </c>
      <c r="D18" s="470"/>
    </row>
    <row r="19" spans="1:4" s="387" customFormat="1" ht="15" customHeight="1">
      <c r="A19" s="468" t="s">
        <v>549</v>
      </c>
      <c r="B19" s="357">
        <v>1007</v>
      </c>
      <c r="C19" s="329">
        <v>11581214</v>
      </c>
      <c r="D19" s="470"/>
    </row>
    <row r="20" spans="1:4" s="387" customFormat="1" ht="15" customHeight="1">
      <c r="A20" s="468" t="s">
        <v>550</v>
      </c>
      <c r="B20" s="357">
        <v>670</v>
      </c>
      <c r="C20" s="329">
        <v>8357041</v>
      </c>
      <c r="D20" s="470"/>
    </row>
    <row r="21" spans="1:4" s="387" customFormat="1" ht="15" customHeight="1">
      <c r="A21" s="468" t="s">
        <v>551</v>
      </c>
      <c r="B21" s="357">
        <v>538</v>
      </c>
      <c r="C21" s="329">
        <v>7249386</v>
      </c>
      <c r="D21" s="470"/>
    </row>
    <row r="22" spans="1:4" s="387" customFormat="1" ht="15" customHeight="1">
      <c r="A22" s="468" t="s">
        <v>552</v>
      </c>
      <c r="B22" s="357">
        <v>411</v>
      </c>
      <c r="C22" s="329">
        <v>5953785</v>
      </c>
      <c r="D22" s="470"/>
    </row>
    <row r="23" spans="1:4" s="387" customFormat="1" ht="15" customHeight="1">
      <c r="A23" s="468" t="s">
        <v>553</v>
      </c>
      <c r="B23" s="357">
        <v>342</v>
      </c>
      <c r="C23" s="329">
        <v>5297545</v>
      </c>
      <c r="D23" s="470"/>
    </row>
    <row r="24" spans="1:4" s="387" customFormat="1" ht="15" customHeight="1">
      <c r="A24" s="468" t="s">
        <v>554</v>
      </c>
      <c r="B24" s="357">
        <v>238</v>
      </c>
      <c r="C24" s="329">
        <v>3926256</v>
      </c>
      <c r="D24" s="470"/>
    </row>
    <row r="25" spans="1:4" s="387" customFormat="1" ht="15" customHeight="1">
      <c r="A25" s="468" t="s">
        <v>555</v>
      </c>
      <c r="B25" s="357">
        <v>246</v>
      </c>
      <c r="C25" s="329">
        <v>4308884</v>
      </c>
      <c r="D25" s="470"/>
    </row>
    <row r="26" spans="1:4" s="387" customFormat="1" ht="15" customHeight="1">
      <c r="A26" s="468" t="s">
        <v>556</v>
      </c>
      <c r="B26" s="357">
        <v>215</v>
      </c>
      <c r="C26" s="329">
        <v>3978895</v>
      </c>
      <c r="D26" s="470"/>
    </row>
    <row r="27" spans="1:4" s="387" customFormat="1" ht="15" customHeight="1">
      <c r="A27" s="468" t="s">
        <v>557</v>
      </c>
      <c r="B27" s="357">
        <v>153</v>
      </c>
      <c r="C27" s="329">
        <v>2982799</v>
      </c>
      <c r="D27" s="470"/>
    </row>
    <row r="28" spans="1:4" s="387" customFormat="1" ht="15" customHeight="1">
      <c r="A28" s="468" t="s">
        <v>558</v>
      </c>
      <c r="B28" s="357">
        <v>133</v>
      </c>
      <c r="C28" s="329">
        <v>2724112</v>
      </c>
      <c r="D28" s="470"/>
    </row>
    <row r="29" spans="1:4" s="387" customFormat="1" ht="15" customHeight="1">
      <c r="A29" s="468" t="s">
        <v>559</v>
      </c>
      <c r="B29" s="357">
        <v>131</v>
      </c>
      <c r="C29" s="329">
        <v>2807106</v>
      </c>
      <c r="D29" s="470"/>
    </row>
    <row r="30" spans="1:4" s="387" customFormat="1" ht="15" customHeight="1">
      <c r="A30" s="468" t="s">
        <v>560</v>
      </c>
      <c r="B30" s="357">
        <v>100</v>
      </c>
      <c r="C30" s="329">
        <v>2246843</v>
      </c>
      <c r="D30" s="470"/>
    </row>
    <row r="31" spans="1:4" s="387" customFormat="1" ht="15" customHeight="1">
      <c r="A31" s="468" t="s">
        <v>561</v>
      </c>
      <c r="B31" s="357">
        <v>103</v>
      </c>
      <c r="C31" s="329">
        <v>2415416</v>
      </c>
      <c r="D31" s="470"/>
    </row>
    <row r="32" spans="1:4" s="387" customFormat="1" ht="15" customHeight="1">
      <c r="A32" s="468" t="s">
        <v>562</v>
      </c>
      <c r="B32" s="357">
        <v>64</v>
      </c>
      <c r="C32" s="329">
        <v>1565616</v>
      </c>
      <c r="D32" s="470"/>
    </row>
    <row r="33" spans="1:4" s="387" customFormat="1" ht="15" customHeight="1">
      <c r="A33" s="468" t="s">
        <v>563</v>
      </c>
      <c r="B33" s="357">
        <v>70</v>
      </c>
      <c r="C33" s="329">
        <v>1790015</v>
      </c>
      <c r="D33" s="470"/>
    </row>
    <row r="34" spans="1:4" s="387" customFormat="1" ht="15" customHeight="1">
      <c r="A34" s="468" t="s">
        <v>564</v>
      </c>
      <c r="B34" s="357">
        <v>63</v>
      </c>
      <c r="C34" s="329">
        <v>1670220</v>
      </c>
      <c r="D34" s="470"/>
    </row>
    <row r="35" spans="1:4" s="387" customFormat="1" ht="15" customHeight="1">
      <c r="A35" s="468" t="s">
        <v>565</v>
      </c>
      <c r="B35" s="357">
        <v>49</v>
      </c>
      <c r="C35" s="329">
        <v>1349715</v>
      </c>
      <c r="D35" s="470"/>
    </row>
    <row r="36" spans="1:4" s="387" customFormat="1" ht="15" customHeight="1">
      <c r="A36" s="468" t="s">
        <v>566</v>
      </c>
      <c r="B36" s="357">
        <v>42</v>
      </c>
      <c r="C36" s="329">
        <v>1197926</v>
      </c>
      <c r="D36" s="470"/>
    </row>
    <row r="37" spans="1:3" s="387" customFormat="1" ht="15" customHeight="1">
      <c r="A37" s="468" t="s">
        <v>567</v>
      </c>
      <c r="B37" s="357">
        <v>52</v>
      </c>
      <c r="C37" s="329">
        <v>1529518</v>
      </c>
    </row>
    <row r="38" spans="1:4" s="387" customFormat="1" ht="15" customHeight="1">
      <c r="A38" s="471" t="s">
        <v>575</v>
      </c>
      <c r="B38" s="472">
        <v>603</v>
      </c>
      <c r="C38" s="473">
        <v>30043278</v>
      </c>
      <c r="D38" s="355"/>
    </row>
    <row r="39" spans="1:3" s="355" customFormat="1" ht="12" customHeight="1">
      <c r="A39" s="474" t="s">
        <v>576</v>
      </c>
      <c r="B39" s="474"/>
      <c r="C39" s="475" t="s">
        <v>577</v>
      </c>
    </row>
    <row r="40" spans="1:3" s="355" customFormat="1" ht="12" customHeight="1">
      <c r="A40" s="476"/>
      <c r="B40" s="460"/>
      <c r="C40" s="475" t="s">
        <v>578</v>
      </c>
    </row>
    <row r="41" spans="1:3" s="355" customFormat="1" ht="13.5" customHeight="1">
      <c r="A41" s="678"/>
      <c r="B41" s="679"/>
      <c r="C41" s="679"/>
    </row>
    <row r="42" spans="1:4" s="355" customFormat="1" ht="11.25">
      <c r="A42" s="380"/>
      <c r="D42" s="387"/>
    </row>
    <row r="43" spans="1:4" s="355" customFormat="1" ht="11.25">
      <c r="A43" s="380"/>
      <c r="D43" s="387"/>
    </row>
    <row r="44" s="387" customFormat="1" ht="11.25">
      <c r="A44" s="397"/>
    </row>
    <row r="45" s="387" customFormat="1" ht="11.25">
      <c r="A45" s="397"/>
    </row>
    <row r="46" s="387" customFormat="1" ht="11.25">
      <c r="A46" s="397"/>
    </row>
    <row r="47" s="387" customFormat="1" ht="11.25">
      <c r="A47" s="397"/>
    </row>
    <row r="48" s="387" customFormat="1" ht="11.25">
      <c r="A48" s="397"/>
    </row>
    <row r="49" s="387" customFormat="1" ht="11.25">
      <c r="A49" s="397"/>
    </row>
    <row r="50" s="387" customFormat="1" ht="11.25">
      <c r="A50" s="397"/>
    </row>
    <row r="51" s="387" customFormat="1" ht="11.25">
      <c r="A51" s="397"/>
    </row>
    <row r="52" s="387" customFormat="1" ht="11.25">
      <c r="A52" s="397"/>
    </row>
    <row r="53" s="387" customFormat="1" ht="11.25">
      <c r="A53" s="397"/>
    </row>
    <row r="54" s="387" customFormat="1" ht="11.25">
      <c r="A54" s="397"/>
    </row>
    <row r="55" s="387" customFormat="1" ht="11.25">
      <c r="A55" s="397"/>
    </row>
    <row r="56" s="387" customFormat="1" ht="11.25">
      <c r="A56" s="397"/>
    </row>
    <row r="57" s="387" customFormat="1" ht="11.25">
      <c r="A57" s="397"/>
    </row>
    <row r="58" s="387" customFormat="1" ht="11.25">
      <c r="A58" s="397"/>
    </row>
    <row r="59" s="387" customFormat="1" ht="11.25">
      <c r="A59" s="397"/>
    </row>
    <row r="60" s="387" customFormat="1" ht="11.25">
      <c r="A60" s="397"/>
    </row>
    <row r="61" s="387" customFormat="1" ht="11.25">
      <c r="A61" s="397"/>
    </row>
    <row r="62" s="387" customFormat="1" ht="11.25">
      <c r="A62" s="397"/>
    </row>
    <row r="63" s="387" customFormat="1" ht="11.25">
      <c r="A63" s="397"/>
    </row>
    <row r="64" s="387" customFormat="1" ht="11.25">
      <c r="A64" s="397"/>
    </row>
    <row r="65" s="387" customFormat="1" ht="11.25">
      <c r="A65" s="397"/>
    </row>
    <row r="66" s="387" customFormat="1" ht="11.25">
      <c r="A66" s="397"/>
    </row>
    <row r="67" s="387" customFormat="1" ht="11.25">
      <c r="A67" s="397"/>
    </row>
    <row r="68" s="387" customFormat="1" ht="11.25">
      <c r="A68" s="397"/>
    </row>
    <row r="69" s="387" customFormat="1" ht="11.25">
      <c r="A69" s="397"/>
    </row>
    <row r="70" s="387" customFormat="1" ht="11.25">
      <c r="A70" s="397"/>
    </row>
    <row r="71" s="387" customFormat="1" ht="11.25">
      <c r="A71" s="397"/>
    </row>
    <row r="72" s="387" customFormat="1" ht="11.25">
      <c r="A72" s="397"/>
    </row>
    <row r="73" s="387" customFormat="1" ht="11.25">
      <c r="A73" s="397"/>
    </row>
    <row r="74" s="387" customFormat="1" ht="11.25">
      <c r="A74" s="397"/>
    </row>
    <row r="75" s="387" customFormat="1" ht="11.25">
      <c r="A75" s="397"/>
    </row>
    <row r="76" s="387" customFormat="1" ht="11.25">
      <c r="A76" s="397"/>
    </row>
    <row r="77" s="387" customFormat="1" ht="11.25">
      <c r="A77" s="397"/>
    </row>
    <row r="78" s="387" customFormat="1" ht="11.25">
      <c r="A78" s="397"/>
    </row>
    <row r="79" s="387" customFormat="1" ht="11.25">
      <c r="A79" s="397"/>
    </row>
    <row r="80" s="387" customFormat="1" ht="11.25">
      <c r="A80" s="397"/>
    </row>
    <row r="81" s="387" customFormat="1" ht="11.25">
      <c r="A81" s="397"/>
    </row>
    <row r="82" s="387" customFormat="1" ht="11.25">
      <c r="A82" s="397"/>
    </row>
    <row r="83" s="387" customFormat="1" ht="11.25">
      <c r="A83" s="397"/>
    </row>
    <row r="84" s="387" customFormat="1" ht="11.25">
      <c r="A84" s="397"/>
    </row>
    <row r="85" s="387" customFormat="1" ht="11.25">
      <c r="A85" s="397"/>
    </row>
    <row r="86" s="387" customFormat="1" ht="11.25">
      <c r="A86" s="397"/>
    </row>
    <row r="87" s="387" customFormat="1" ht="11.25">
      <c r="A87" s="397"/>
    </row>
    <row r="88" s="387" customFormat="1" ht="11.25">
      <c r="A88" s="397"/>
    </row>
    <row r="89" s="387" customFormat="1" ht="11.25">
      <c r="A89" s="397"/>
    </row>
    <row r="90" s="387" customFormat="1" ht="11.25">
      <c r="A90" s="397"/>
    </row>
    <row r="91" s="387" customFormat="1" ht="11.25">
      <c r="A91" s="397"/>
    </row>
    <row r="92" s="387" customFormat="1" ht="11.25">
      <c r="A92" s="397"/>
    </row>
    <row r="93" s="387" customFormat="1" ht="11.25">
      <c r="A93" s="397"/>
    </row>
    <row r="94" s="387" customFormat="1" ht="11.25">
      <c r="A94" s="397"/>
    </row>
    <row r="95" s="387" customFormat="1" ht="11.25">
      <c r="A95" s="397"/>
    </row>
    <row r="96" s="387" customFormat="1" ht="11.25">
      <c r="A96" s="397"/>
    </row>
    <row r="97" s="387" customFormat="1" ht="11.25">
      <c r="A97" s="397"/>
    </row>
    <row r="98" s="387" customFormat="1" ht="11.25">
      <c r="A98" s="397"/>
    </row>
    <row r="99" s="387" customFormat="1" ht="11.25">
      <c r="A99" s="397"/>
    </row>
    <row r="100" s="387" customFormat="1" ht="11.25">
      <c r="A100" s="397"/>
    </row>
    <row r="101" s="387" customFormat="1" ht="11.25">
      <c r="A101" s="397"/>
    </row>
    <row r="102" s="387" customFormat="1" ht="11.25">
      <c r="A102" s="397"/>
    </row>
    <row r="103" s="387" customFormat="1" ht="11.25">
      <c r="A103" s="397"/>
    </row>
    <row r="104" s="387" customFormat="1" ht="11.25">
      <c r="A104" s="397"/>
    </row>
    <row r="105" s="387" customFormat="1" ht="11.25">
      <c r="A105" s="397"/>
    </row>
    <row r="106" s="387" customFormat="1" ht="11.25">
      <c r="A106" s="397"/>
    </row>
    <row r="107" s="387" customFormat="1" ht="11.25">
      <c r="A107" s="397"/>
    </row>
    <row r="108" s="387" customFormat="1" ht="11.25">
      <c r="A108" s="397"/>
    </row>
    <row r="109" s="387" customFormat="1" ht="11.25">
      <c r="A109" s="397"/>
    </row>
    <row r="110" s="387" customFormat="1" ht="11.25">
      <c r="A110" s="397"/>
    </row>
    <row r="111" s="387" customFormat="1" ht="11.25">
      <c r="A111" s="397"/>
    </row>
    <row r="112" s="387" customFormat="1" ht="11.25">
      <c r="A112" s="397"/>
    </row>
    <row r="113" s="387" customFormat="1" ht="11.25">
      <c r="A113" s="397"/>
    </row>
    <row r="114" s="387" customFormat="1" ht="11.25">
      <c r="A114" s="397"/>
    </row>
    <row r="115" s="387" customFormat="1" ht="11.25">
      <c r="A115" s="397"/>
    </row>
    <row r="116" s="387" customFormat="1" ht="11.25">
      <c r="A116" s="397"/>
    </row>
    <row r="117" s="387" customFormat="1" ht="11.25">
      <c r="A117" s="397"/>
    </row>
    <row r="118" s="387" customFormat="1" ht="11.25">
      <c r="A118" s="397"/>
    </row>
    <row r="119" s="387" customFormat="1" ht="11.25">
      <c r="A119" s="397"/>
    </row>
    <row r="120" s="387" customFormat="1" ht="11.25">
      <c r="A120" s="397"/>
    </row>
    <row r="121" s="387" customFormat="1" ht="11.25">
      <c r="A121" s="397"/>
    </row>
    <row r="122" s="387" customFormat="1" ht="11.25">
      <c r="A122" s="397"/>
    </row>
    <row r="123" s="387" customFormat="1" ht="11.25">
      <c r="A123" s="397"/>
    </row>
    <row r="124" s="387" customFormat="1" ht="11.25">
      <c r="A124" s="397"/>
    </row>
    <row r="125" s="387" customFormat="1" ht="11.25">
      <c r="A125" s="397"/>
    </row>
    <row r="126" s="387" customFormat="1" ht="11.25">
      <c r="A126" s="397"/>
    </row>
    <row r="127" s="387" customFormat="1" ht="11.25">
      <c r="A127" s="397"/>
    </row>
    <row r="128" s="387" customFormat="1" ht="11.25">
      <c r="A128" s="397"/>
    </row>
    <row r="129" s="387" customFormat="1" ht="11.25">
      <c r="A129" s="397"/>
    </row>
    <row r="130" s="387" customFormat="1" ht="11.25">
      <c r="A130" s="397"/>
    </row>
    <row r="131" s="387" customFormat="1" ht="11.25">
      <c r="A131" s="397"/>
    </row>
    <row r="132" s="387" customFormat="1" ht="11.25">
      <c r="A132" s="397"/>
    </row>
    <row r="133" s="387" customFormat="1" ht="11.25">
      <c r="A133" s="397"/>
    </row>
    <row r="134" s="387" customFormat="1" ht="11.25">
      <c r="A134" s="397"/>
    </row>
    <row r="135" s="387" customFormat="1" ht="11.25">
      <c r="A135" s="397"/>
    </row>
    <row r="136" s="387" customFormat="1" ht="11.25">
      <c r="A136" s="397"/>
    </row>
    <row r="137" s="387" customFormat="1" ht="11.25">
      <c r="A137" s="397"/>
    </row>
    <row r="138" s="387" customFormat="1" ht="11.25">
      <c r="A138" s="397"/>
    </row>
    <row r="139" s="387" customFormat="1" ht="11.25">
      <c r="A139" s="397"/>
    </row>
    <row r="140" s="387" customFormat="1" ht="11.25">
      <c r="A140" s="397"/>
    </row>
    <row r="141" s="387" customFormat="1" ht="11.25">
      <c r="A141" s="397"/>
    </row>
    <row r="142" s="387" customFormat="1" ht="11.25">
      <c r="A142" s="397"/>
    </row>
    <row r="143" s="387" customFormat="1" ht="11.25">
      <c r="A143" s="397"/>
    </row>
    <row r="144" s="387" customFormat="1" ht="11.25">
      <c r="A144" s="397"/>
    </row>
    <row r="145" s="387" customFormat="1" ht="11.25">
      <c r="A145" s="397"/>
    </row>
    <row r="146" s="387" customFormat="1" ht="11.25">
      <c r="A146" s="397"/>
    </row>
    <row r="147" s="387" customFormat="1" ht="11.25">
      <c r="A147" s="397"/>
    </row>
    <row r="148" s="387" customFormat="1" ht="11.25">
      <c r="A148" s="397"/>
    </row>
    <row r="149" s="387" customFormat="1" ht="11.25">
      <c r="A149" s="397"/>
    </row>
    <row r="150" s="387" customFormat="1" ht="11.25">
      <c r="A150" s="397"/>
    </row>
    <row r="151" s="387" customFormat="1" ht="11.25">
      <c r="A151" s="397"/>
    </row>
    <row r="152" s="387" customFormat="1" ht="11.25">
      <c r="A152" s="397"/>
    </row>
    <row r="153" s="387" customFormat="1" ht="11.25">
      <c r="A153" s="397"/>
    </row>
    <row r="154" s="387" customFormat="1" ht="11.25">
      <c r="A154" s="397"/>
    </row>
    <row r="155" s="387" customFormat="1" ht="11.25">
      <c r="A155" s="397"/>
    </row>
    <row r="156" s="387" customFormat="1" ht="11.25">
      <c r="A156" s="397"/>
    </row>
    <row r="157" s="387" customFormat="1" ht="11.25">
      <c r="A157" s="397"/>
    </row>
    <row r="158" s="387" customFormat="1" ht="11.25">
      <c r="A158" s="397"/>
    </row>
    <row r="159" s="387" customFormat="1" ht="11.25">
      <c r="A159" s="397"/>
    </row>
    <row r="160" s="387" customFormat="1" ht="11.25">
      <c r="A160" s="397"/>
    </row>
    <row r="161" s="387" customFormat="1" ht="11.25">
      <c r="A161" s="397"/>
    </row>
    <row r="162" s="387" customFormat="1" ht="11.25">
      <c r="A162" s="397"/>
    </row>
    <row r="163" s="387" customFormat="1" ht="11.25">
      <c r="A163" s="397"/>
    </row>
    <row r="164" s="387" customFormat="1" ht="11.25">
      <c r="A164" s="397"/>
    </row>
    <row r="165" s="387" customFormat="1" ht="11.25">
      <c r="A165" s="397"/>
    </row>
    <row r="166" s="387" customFormat="1" ht="11.25">
      <c r="A166" s="397"/>
    </row>
    <row r="167" s="387" customFormat="1" ht="11.25">
      <c r="A167" s="397"/>
    </row>
    <row r="168" s="387" customFormat="1" ht="11.25">
      <c r="A168" s="397"/>
    </row>
    <row r="169" s="387" customFormat="1" ht="11.25">
      <c r="A169" s="397"/>
    </row>
    <row r="170" s="387" customFormat="1" ht="11.25">
      <c r="A170" s="397"/>
    </row>
    <row r="171" s="387" customFormat="1" ht="11.25">
      <c r="A171" s="397"/>
    </row>
    <row r="172" s="387" customFormat="1" ht="11.25">
      <c r="A172" s="397"/>
    </row>
    <row r="173" s="387" customFormat="1" ht="11.25">
      <c r="A173" s="397"/>
    </row>
    <row r="174" s="387" customFormat="1" ht="11.25">
      <c r="A174" s="397"/>
    </row>
    <row r="175" s="387" customFormat="1" ht="11.25">
      <c r="A175" s="397"/>
    </row>
    <row r="176" s="387" customFormat="1" ht="11.25">
      <c r="A176" s="397"/>
    </row>
    <row r="177" s="387" customFormat="1" ht="11.25">
      <c r="A177" s="397"/>
    </row>
    <row r="178" s="387" customFormat="1" ht="11.25">
      <c r="A178" s="397"/>
    </row>
    <row r="179" s="387" customFormat="1" ht="11.25">
      <c r="A179" s="397"/>
    </row>
    <row r="180" s="387" customFormat="1" ht="11.25">
      <c r="A180" s="397"/>
    </row>
    <row r="181" s="387" customFormat="1" ht="11.25">
      <c r="A181" s="397"/>
    </row>
    <row r="182" s="387" customFormat="1" ht="11.25">
      <c r="A182" s="397"/>
    </row>
    <row r="183" s="387" customFormat="1" ht="11.25">
      <c r="A183" s="397"/>
    </row>
    <row r="184" s="387" customFormat="1" ht="11.25">
      <c r="A184" s="397"/>
    </row>
    <row r="185" s="387" customFormat="1" ht="11.25">
      <c r="A185" s="397"/>
    </row>
    <row r="186" s="387" customFormat="1" ht="11.25">
      <c r="A186" s="397"/>
    </row>
    <row r="187" s="387" customFormat="1" ht="11.25">
      <c r="A187" s="397"/>
    </row>
    <row r="188" s="387" customFormat="1" ht="11.25">
      <c r="A188" s="397"/>
    </row>
    <row r="189" s="387" customFormat="1" ht="11.25">
      <c r="A189" s="397"/>
    </row>
    <row r="190" s="387" customFormat="1" ht="11.25">
      <c r="A190" s="397"/>
    </row>
    <row r="191" s="387" customFormat="1" ht="11.25">
      <c r="A191" s="397"/>
    </row>
    <row r="192" s="387" customFormat="1" ht="11.25">
      <c r="A192" s="397"/>
    </row>
    <row r="193" s="387" customFormat="1" ht="11.25">
      <c r="A193" s="397"/>
    </row>
    <row r="194" s="387" customFormat="1" ht="11.25">
      <c r="A194" s="397"/>
    </row>
    <row r="195" s="387" customFormat="1" ht="11.25">
      <c r="A195" s="397"/>
    </row>
    <row r="196" s="387" customFormat="1" ht="11.25">
      <c r="A196" s="397"/>
    </row>
    <row r="197" s="387" customFormat="1" ht="11.25">
      <c r="A197" s="397"/>
    </row>
    <row r="198" s="387" customFormat="1" ht="11.25">
      <c r="A198" s="397"/>
    </row>
    <row r="199" s="387" customFormat="1" ht="11.25">
      <c r="A199" s="397"/>
    </row>
    <row r="200" s="387" customFormat="1" ht="11.25">
      <c r="A200" s="397"/>
    </row>
    <row r="201" s="387" customFormat="1" ht="11.25">
      <c r="A201" s="397"/>
    </row>
    <row r="202" s="387" customFormat="1" ht="11.25">
      <c r="A202" s="397"/>
    </row>
    <row r="203" s="387" customFormat="1" ht="11.25">
      <c r="A203" s="397"/>
    </row>
    <row r="204" s="387" customFormat="1" ht="11.25">
      <c r="A204" s="397"/>
    </row>
    <row r="205" s="387" customFormat="1" ht="11.25">
      <c r="A205" s="397"/>
    </row>
    <row r="206" s="387" customFormat="1" ht="11.25">
      <c r="A206" s="397"/>
    </row>
    <row r="207" s="387" customFormat="1" ht="11.25">
      <c r="A207" s="397"/>
    </row>
    <row r="208" s="387" customFormat="1" ht="11.25">
      <c r="A208" s="397"/>
    </row>
    <row r="209" s="387" customFormat="1" ht="11.25">
      <c r="A209" s="397"/>
    </row>
    <row r="210" s="387" customFormat="1" ht="11.25">
      <c r="A210" s="397"/>
    </row>
    <row r="211" s="387" customFormat="1" ht="11.25">
      <c r="A211" s="397"/>
    </row>
    <row r="212" s="387" customFormat="1" ht="11.25">
      <c r="A212" s="397"/>
    </row>
    <row r="213" s="387" customFormat="1" ht="11.25">
      <c r="A213" s="397"/>
    </row>
    <row r="214" s="387" customFormat="1" ht="11.25">
      <c r="A214" s="397"/>
    </row>
    <row r="215" s="387" customFormat="1" ht="11.25">
      <c r="A215" s="397"/>
    </row>
    <row r="216" s="387" customFormat="1" ht="11.25">
      <c r="A216" s="397"/>
    </row>
    <row r="217" s="387" customFormat="1" ht="11.25">
      <c r="A217" s="397"/>
    </row>
    <row r="218" s="387" customFormat="1" ht="11.25">
      <c r="A218" s="397"/>
    </row>
    <row r="219" s="387" customFormat="1" ht="11.25">
      <c r="A219" s="397"/>
    </row>
    <row r="220" s="387" customFormat="1" ht="11.25">
      <c r="A220" s="397"/>
    </row>
    <row r="221" s="387" customFormat="1" ht="11.25">
      <c r="A221" s="397"/>
    </row>
    <row r="222" s="387" customFormat="1" ht="11.25">
      <c r="A222" s="397"/>
    </row>
    <row r="223" s="387" customFormat="1" ht="11.25">
      <c r="A223" s="397"/>
    </row>
    <row r="224" s="387" customFormat="1" ht="11.25">
      <c r="A224" s="397"/>
    </row>
    <row r="225" s="387" customFormat="1" ht="11.25">
      <c r="A225" s="397"/>
    </row>
    <row r="226" s="387" customFormat="1" ht="11.25">
      <c r="A226" s="397"/>
    </row>
    <row r="227" s="387" customFormat="1" ht="11.25">
      <c r="A227" s="397"/>
    </row>
    <row r="228" s="387" customFormat="1" ht="11.25">
      <c r="A228" s="397"/>
    </row>
    <row r="229" s="387" customFormat="1" ht="11.25">
      <c r="A229" s="397"/>
    </row>
    <row r="230" s="387" customFormat="1" ht="11.25">
      <c r="A230" s="397"/>
    </row>
    <row r="231" s="387" customFormat="1" ht="11.25">
      <c r="A231" s="397"/>
    </row>
    <row r="232" s="387" customFormat="1" ht="11.25">
      <c r="A232" s="397"/>
    </row>
    <row r="233" s="387" customFormat="1" ht="11.25">
      <c r="A233" s="397"/>
    </row>
    <row r="234" s="387" customFormat="1" ht="11.25">
      <c r="A234" s="397"/>
    </row>
    <row r="235" s="387" customFormat="1" ht="11.25">
      <c r="A235" s="397"/>
    </row>
    <row r="236" s="387" customFormat="1" ht="11.25">
      <c r="A236" s="397"/>
    </row>
    <row r="237" s="387" customFormat="1" ht="11.25">
      <c r="A237" s="397"/>
    </row>
    <row r="238" s="387" customFormat="1" ht="11.25">
      <c r="A238" s="397"/>
    </row>
    <row r="239" s="387" customFormat="1" ht="11.25">
      <c r="A239" s="397"/>
    </row>
    <row r="240" s="387" customFormat="1" ht="11.25">
      <c r="A240" s="397"/>
    </row>
    <row r="241" s="387" customFormat="1" ht="11.25">
      <c r="A241" s="397"/>
    </row>
    <row r="242" s="387" customFormat="1" ht="11.25">
      <c r="A242" s="397"/>
    </row>
    <row r="243" s="387" customFormat="1" ht="11.25">
      <c r="A243" s="397"/>
    </row>
    <row r="244" s="387" customFormat="1" ht="11.25">
      <c r="A244" s="397"/>
    </row>
    <row r="245" s="387" customFormat="1" ht="11.25">
      <c r="A245" s="397"/>
    </row>
    <row r="246" s="387" customFormat="1" ht="11.25">
      <c r="A246" s="397"/>
    </row>
    <row r="247" spans="1:4" s="387" customFormat="1" ht="13.5">
      <c r="A247" s="397"/>
      <c r="D247" s="338"/>
    </row>
    <row r="248" spans="1:4" s="387" customFormat="1" ht="13.5">
      <c r="A248" s="397"/>
      <c r="D248" s="338"/>
    </row>
  </sheetData>
  <sheetProtection/>
  <mergeCells count="3">
    <mergeCell ref="A41:C41"/>
    <mergeCell ref="C3:C4"/>
    <mergeCell ref="B3:B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dimension ref="A1:K12"/>
  <sheetViews>
    <sheetView zoomScaleSheetLayoutView="100" zoomScalePageLayoutView="0" workbookViewId="0" topLeftCell="A1">
      <selection activeCell="A2" sqref="A2"/>
    </sheetView>
  </sheetViews>
  <sheetFormatPr defaultColWidth="8.796875" defaultRowHeight="14.25"/>
  <cols>
    <col min="1" max="1" width="5.59765625" style="3" customWidth="1"/>
    <col min="2" max="2" width="13" style="3" customWidth="1"/>
    <col min="3" max="3" width="7.3984375" style="3" customWidth="1"/>
    <col min="4" max="4" width="12.09765625" style="3" customWidth="1"/>
    <col min="5" max="5" width="7.69921875" style="3" customWidth="1"/>
    <col min="6" max="6" width="12.59765625" style="3" customWidth="1"/>
    <col min="7" max="7" width="7.69921875" style="3" customWidth="1"/>
    <col min="8" max="8" width="13" style="3" customWidth="1"/>
    <col min="9" max="9" width="7.59765625" style="3" customWidth="1"/>
    <col min="10" max="10" width="11.19921875" style="3" customWidth="1"/>
    <col min="11" max="11" width="6.19921875" style="3" customWidth="1"/>
    <col min="12" max="16384" width="9" style="3" customWidth="1"/>
  </cols>
  <sheetData>
    <row r="1" spans="1:2" s="203" customFormat="1" ht="15" customHeight="1">
      <c r="A1" s="155" t="s">
        <v>220</v>
      </c>
      <c r="B1" s="30"/>
    </row>
    <row r="2" spans="1:2" s="203" customFormat="1" ht="9.75" customHeight="1" thickBot="1">
      <c r="A2" s="30"/>
      <c r="B2" s="30"/>
    </row>
    <row r="3" spans="1:9" s="5" customFormat="1" ht="16.5" customHeight="1" thickTop="1">
      <c r="A3" s="4" t="s">
        <v>221</v>
      </c>
      <c r="B3" s="595" t="s">
        <v>222</v>
      </c>
      <c r="C3" s="596"/>
      <c r="D3" s="595" t="s">
        <v>223</v>
      </c>
      <c r="E3" s="596"/>
      <c r="F3" s="595" t="s">
        <v>170</v>
      </c>
      <c r="G3" s="596"/>
      <c r="H3" s="595" t="s">
        <v>171</v>
      </c>
      <c r="I3" s="597"/>
    </row>
    <row r="4" spans="1:9" s="5" customFormat="1" ht="16.5" customHeight="1">
      <c r="A4" s="11" t="s">
        <v>3</v>
      </c>
      <c r="B4" s="156"/>
      <c r="C4" s="157" t="s">
        <v>172</v>
      </c>
      <c r="D4" s="28"/>
      <c r="E4" s="157" t="s">
        <v>172</v>
      </c>
      <c r="F4" s="28"/>
      <c r="G4" s="157" t="s">
        <v>172</v>
      </c>
      <c r="H4" s="13"/>
      <c r="I4" s="158" t="s">
        <v>173</v>
      </c>
    </row>
    <row r="5" spans="1:9" s="5" customFormat="1" ht="19.5" customHeight="1">
      <c r="A5" s="159">
        <v>23</v>
      </c>
      <c r="B5" s="160">
        <v>248646317</v>
      </c>
      <c r="C5" s="161">
        <f>IF(ISBLANK(B5),"",B5/B$5*100)</f>
        <v>100</v>
      </c>
      <c r="D5" s="162">
        <v>84621832</v>
      </c>
      <c r="E5" s="161">
        <f>D5/$D$5*100</f>
        <v>100</v>
      </c>
      <c r="F5" s="162">
        <v>39348876</v>
      </c>
      <c r="G5" s="161">
        <f>IF(ISBLANK(F5),"",F5/F$5*100)</f>
        <v>100</v>
      </c>
      <c r="H5" s="160">
        <v>10675031</v>
      </c>
      <c r="I5" s="198">
        <f>IF(ISBLANK(H5),"",H5/H$5*100)</f>
        <v>100</v>
      </c>
    </row>
    <row r="6" spans="1:9" s="5" customFormat="1" ht="19.5" customHeight="1">
      <c r="A6" s="8">
        <v>24</v>
      </c>
      <c r="B6" s="160">
        <v>251011080</v>
      </c>
      <c r="C6" s="161">
        <f>IF(ISBLANK(B6),"",B6/B$5*100)</f>
        <v>100.95105490744108</v>
      </c>
      <c r="D6" s="162">
        <v>84302418</v>
      </c>
      <c r="E6" s="161">
        <f>D6/$D$5*100</f>
        <v>99.62253948839113</v>
      </c>
      <c r="F6" s="162">
        <v>42491694</v>
      </c>
      <c r="G6" s="161">
        <f>IF(ISBLANK(F6),"",F6/F$5*100)</f>
        <v>107.98705914750906</v>
      </c>
      <c r="H6" s="160">
        <v>11603264</v>
      </c>
      <c r="I6" s="199">
        <f>IF(ISBLANK(H6),"",H6/H$5*100)</f>
        <v>108.69536584952306</v>
      </c>
    </row>
    <row r="7" spans="1:11" s="167" customFormat="1" ht="19.5" customHeight="1">
      <c r="A7" s="29">
        <v>25</v>
      </c>
      <c r="B7" s="164">
        <v>259083717</v>
      </c>
      <c r="C7" s="165">
        <f>IF(ISBLANK(B7),"",B7/B$5*100)</f>
        <v>104.19768936291946</v>
      </c>
      <c r="D7" s="166">
        <v>84614396</v>
      </c>
      <c r="E7" s="165">
        <f>IF(ISBLANK(D7),"",D7/D$5*100)</f>
        <v>99.99121266956263</v>
      </c>
      <c r="F7" s="166">
        <v>45242269</v>
      </c>
      <c r="G7" s="165">
        <f>IF(ISBLANK(F7),"",F7/F$5*100)</f>
        <v>114.9772842304314</v>
      </c>
      <c r="H7" s="164">
        <v>11880127</v>
      </c>
      <c r="I7" s="200">
        <f>IF(ISBLANK(H7),"",H7/H$5*100)</f>
        <v>111.2889227206928</v>
      </c>
      <c r="K7" s="201"/>
    </row>
    <row r="8" spans="1:11" s="17" customFormat="1" ht="12" customHeight="1">
      <c r="A8" s="17" t="s">
        <v>116</v>
      </c>
      <c r="B8" s="22"/>
      <c r="D8" s="79"/>
      <c r="F8" s="79"/>
      <c r="I8" s="79" t="s">
        <v>224</v>
      </c>
      <c r="K8" s="18"/>
    </row>
    <row r="9" spans="1:11" s="17" customFormat="1" ht="12" customHeight="1">
      <c r="A9" s="21"/>
      <c r="B9" s="22"/>
      <c r="E9" s="20"/>
      <c r="F9" s="593" t="s">
        <v>251</v>
      </c>
      <c r="G9" s="594"/>
      <c r="H9" s="594"/>
      <c r="I9" s="594"/>
      <c r="K9" s="22"/>
    </row>
    <row r="10" spans="5:11" s="17" customFormat="1" ht="12" customHeight="1">
      <c r="E10" s="20"/>
      <c r="F10" s="593" t="s">
        <v>250</v>
      </c>
      <c r="G10" s="594"/>
      <c r="H10" s="594"/>
      <c r="I10" s="594"/>
      <c r="K10" s="22"/>
    </row>
    <row r="11" spans="5:11" s="17" customFormat="1" ht="12" customHeight="1">
      <c r="E11" s="20"/>
      <c r="F11" s="20"/>
      <c r="G11" s="20"/>
      <c r="J11" s="20"/>
      <c r="K11" s="22"/>
    </row>
    <row r="12" ht="13.5">
      <c r="H12" s="17"/>
    </row>
  </sheetData>
  <sheetProtection/>
  <mergeCells count="6">
    <mergeCell ref="F10:I10"/>
    <mergeCell ref="F9:I9"/>
    <mergeCell ref="B3:C3"/>
    <mergeCell ref="H3:I3"/>
    <mergeCell ref="F3:G3"/>
    <mergeCell ref="D3:E3"/>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0.xml><?xml version="1.0" encoding="utf-8"?>
<worksheet xmlns="http://schemas.openxmlformats.org/spreadsheetml/2006/main" xmlns:r="http://schemas.openxmlformats.org/officeDocument/2006/relationships">
  <dimension ref="A1:G12"/>
  <sheetViews>
    <sheetView zoomScalePageLayoutView="0" workbookViewId="0" topLeftCell="A1">
      <selection activeCell="A2" sqref="A2"/>
    </sheetView>
  </sheetViews>
  <sheetFormatPr defaultColWidth="8.796875" defaultRowHeight="14.25"/>
  <cols>
    <col min="1" max="1" width="8.19921875" style="61" customWidth="1"/>
    <col min="2" max="2" width="13.5" style="2" customWidth="1"/>
    <col min="3" max="3" width="13.19921875" style="2" customWidth="1"/>
    <col min="4" max="5" width="13.09765625" style="2" customWidth="1"/>
    <col min="6" max="6" width="13" style="2" customWidth="1"/>
    <col min="7" max="7" width="12.59765625" style="2" customWidth="1"/>
    <col min="8" max="16384" width="9" style="2" customWidth="1"/>
  </cols>
  <sheetData>
    <row r="1" spans="1:7" ht="15" customHeight="1">
      <c r="A1" s="432" t="s">
        <v>579</v>
      </c>
      <c r="B1" s="342"/>
      <c r="C1" s="342"/>
      <c r="D1" s="342"/>
      <c r="E1" s="342"/>
      <c r="F1" s="342"/>
      <c r="G1" s="477"/>
    </row>
    <row r="2" spans="1:7" ht="9.75" customHeight="1" thickBot="1">
      <c r="A2" s="478"/>
      <c r="B2" s="343"/>
      <c r="C2" s="343"/>
      <c r="D2" s="343"/>
      <c r="E2" s="343"/>
      <c r="F2" s="343"/>
      <c r="G2" s="479"/>
    </row>
    <row r="3" spans="1:7" s="5" customFormat="1" ht="16.5" customHeight="1" thickTop="1">
      <c r="A3" s="392" t="s">
        <v>0</v>
      </c>
      <c r="B3" s="480" t="s">
        <v>580</v>
      </c>
      <c r="C3" s="480"/>
      <c r="D3" s="559" t="s">
        <v>581</v>
      </c>
      <c r="E3" s="560"/>
      <c r="F3" s="480" t="s">
        <v>582</v>
      </c>
      <c r="G3" s="480"/>
    </row>
    <row r="4" spans="1:7" s="5" customFormat="1" ht="16.5" customHeight="1">
      <c r="A4" s="324" t="s">
        <v>3</v>
      </c>
      <c r="B4" s="481" t="s">
        <v>583</v>
      </c>
      <c r="C4" s="481" t="s">
        <v>584</v>
      </c>
      <c r="D4" s="481" t="s">
        <v>583</v>
      </c>
      <c r="E4" s="481" t="s">
        <v>584</v>
      </c>
      <c r="F4" s="481" t="s">
        <v>583</v>
      </c>
      <c r="G4" s="481" t="s">
        <v>584</v>
      </c>
    </row>
    <row r="5" spans="1:7" s="167" customFormat="1" ht="19.5" customHeight="1">
      <c r="A5" s="482">
        <v>22</v>
      </c>
      <c r="B5" s="483">
        <v>59298152</v>
      </c>
      <c r="C5" s="483">
        <v>62341896</v>
      </c>
      <c r="D5" s="483">
        <v>160406</v>
      </c>
      <c r="E5" s="483">
        <v>97123</v>
      </c>
      <c r="F5" s="483">
        <v>308514</v>
      </c>
      <c r="G5" s="483">
        <v>207190</v>
      </c>
    </row>
    <row r="6" spans="1:7" s="167" customFormat="1" ht="19.5" customHeight="1">
      <c r="A6" s="482">
        <v>23</v>
      </c>
      <c r="B6" s="484">
        <v>59207388</v>
      </c>
      <c r="C6" s="484">
        <v>61352377</v>
      </c>
      <c r="D6" s="484">
        <v>159421</v>
      </c>
      <c r="E6" s="484">
        <v>95201</v>
      </c>
      <c r="F6" s="484">
        <v>305715</v>
      </c>
      <c r="G6" s="483">
        <v>201719</v>
      </c>
    </row>
    <row r="7" spans="1:7" s="167" customFormat="1" ht="19.5" customHeight="1">
      <c r="A7" s="485">
        <v>24</v>
      </c>
      <c r="B7" s="486">
        <v>60534426</v>
      </c>
      <c r="C7" s="486">
        <v>63424256</v>
      </c>
      <c r="D7" s="486">
        <v>162362</v>
      </c>
      <c r="E7" s="486">
        <v>98230</v>
      </c>
      <c r="F7" s="486">
        <v>310266</v>
      </c>
      <c r="G7" s="487">
        <v>207021</v>
      </c>
    </row>
    <row r="8" spans="1:7" s="17" customFormat="1" ht="12" customHeight="1">
      <c r="A8" s="380" t="s">
        <v>505</v>
      </c>
      <c r="B8" s="355"/>
      <c r="C8" s="355"/>
      <c r="D8" s="451"/>
      <c r="E8" s="355"/>
      <c r="F8" s="355"/>
      <c r="G8" s="435" t="s">
        <v>586</v>
      </c>
    </row>
    <row r="9" spans="1:7" s="17" customFormat="1" ht="12" customHeight="1">
      <c r="A9" s="380"/>
      <c r="B9" s="355"/>
      <c r="C9" s="355"/>
      <c r="D9" s="451"/>
      <c r="E9" s="355"/>
      <c r="F9" s="355"/>
      <c r="G9" s="435" t="s">
        <v>585</v>
      </c>
    </row>
    <row r="10" spans="1:7" s="17" customFormat="1" ht="13.5" customHeight="1">
      <c r="A10" s="380"/>
      <c r="B10" s="355"/>
      <c r="C10" s="355"/>
      <c r="D10" s="451"/>
      <c r="E10" s="355"/>
      <c r="F10" s="355"/>
      <c r="G10" s="435"/>
    </row>
    <row r="11" ht="13.5">
      <c r="B11" s="412"/>
    </row>
    <row r="12" ht="13.5">
      <c r="C12" s="488"/>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1.xml><?xml version="1.0" encoding="utf-8"?>
<worksheet xmlns="http://schemas.openxmlformats.org/spreadsheetml/2006/main" xmlns:r="http://schemas.openxmlformats.org/officeDocument/2006/relationships">
  <dimension ref="A1:E10"/>
  <sheetViews>
    <sheetView zoomScalePageLayoutView="0" workbookViewId="0" topLeftCell="A1">
      <selection activeCell="A2" sqref="A2"/>
    </sheetView>
  </sheetViews>
  <sheetFormatPr defaultColWidth="8.796875" defaultRowHeight="14.25"/>
  <cols>
    <col min="1" max="1" width="17.19921875" style="3" customWidth="1"/>
    <col min="2" max="2" width="17.3984375" style="3" customWidth="1"/>
    <col min="3" max="3" width="17.59765625" style="3" customWidth="1"/>
    <col min="4" max="4" width="17.5" style="3" customWidth="1"/>
    <col min="5" max="5" width="17.3984375" style="3" customWidth="1"/>
    <col min="6" max="16384" width="9" style="3" customWidth="1"/>
  </cols>
  <sheetData>
    <row r="1" s="203" customFormat="1" ht="15" customHeight="1">
      <c r="A1" s="381" t="s">
        <v>588</v>
      </c>
    </row>
    <row r="2" s="203" customFormat="1" ht="12.75" customHeight="1" thickBot="1">
      <c r="E2" s="435" t="s">
        <v>589</v>
      </c>
    </row>
    <row r="3" spans="1:5" s="203" customFormat="1" ht="15" customHeight="1" thickTop="1">
      <c r="A3" s="178" t="s">
        <v>569</v>
      </c>
      <c r="B3" s="599" t="s">
        <v>590</v>
      </c>
      <c r="C3" s="613" t="s">
        <v>591</v>
      </c>
      <c r="D3" s="599" t="s">
        <v>592</v>
      </c>
      <c r="E3" s="621" t="s">
        <v>593</v>
      </c>
    </row>
    <row r="4" spans="1:5" s="203" customFormat="1" ht="15" customHeight="1">
      <c r="A4" s="187" t="s">
        <v>594</v>
      </c>
      <c r="B4" s="650"/>
      <c r="C4" s="636"/>
      <c r="D4" s="650"/>
      <c r="E4" s="626"/>
    </row>
    <row r="5" spans="1:5" s="203" customFormat="1" ht="16.5" customHeight="1">
      <c r="A5" s="8">
        <v>23</v>
      </c>
      <c r="B5" s="290">
        <v>43733</v>
      </c>
      <c r="C5" s="489">
        <v>32</v>
      </c>
      <c r="D5" s="290">
        <v>6962686</v>
      </c>
      <c r="E5" s="490">
        <v>30.6</v>
      </c>
    </row>
    <row r="6" spans="1:5" s="203" customFormat="1" ht="16.5" customHeight="1">
      <c r="A6" s="8">
        <v>24</v>
      </c>
      <c r="B6" s="287">
        <v>45426</v>
      </c>
      <c r="C6" s="491">
        <v>33.3</v>
      </c>
      <c r="D6" s="287">
        <v>4087089</v>
      </c>
      <c r="E6" s="490">
        <v>30.9</v>
      </c>
    </row>
    <row r="7" spans="1:5" s="203" customFormat="1" ht="16.5" customHeight="1">
      <c r="A7" s="29">
        <v>25</v>
      </c>
      <c r="B7" s="292">
        <v>46251</v>
      </c>
      <c r="C7" s="492">
        <v>34.3</v>
      </c>
      <c r="D7" s="292">
        <v>3979353</v>
      </c>
      <c r="E7" s="493">
        <v>29.9</v>
      </c>
    </row>
    <row r="8" spans="1:5" s="203" customFormat="1" ht="12.75" customHeight="1">
      <c r="A8" s="398" t="s">
        <v>587</v>
      </c>
      <c r="E8" s="22" t="s">
        <v>595</v>
      </c>
    </row>
    <row r="9" ht="13.5">
      <c r="E9" s="22"/>
    </row>
    <row r="10" ht="13.5">
      <c r="E10" s="22"/>
    </row>
  </sheetData>
  <sheetProtection/>
  <mergeCells count="4">
    <mergeCell ref="B3:B4"/>
    <mergeCell ref="C3:C4"/>
    <mergeCell ref="D3:D4"/>
    <mergeCell ref="E3:E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2.xml><?xml version="1.0" encoding="utf-8"?>
<worksheet xmlns="http://schemas.openxmlformats.org/spreadsheetml/2006/main" xmlns:r="http://schemas.openxmlformats.org/officeDocument/2006/relationships">
  <dimension ref="A1:J18"/>
  <sheetViews>
    <sheetView zoomScalePageLayoutView="0" workbookViewId="0" topLeftCell="A1">
      <selection activeCell="A2" sqref="A2"/>
    </sheetView>
  </sheetViews>
  <sheetFormatPr defaultColWidth="8.796875" defaultRowHeight="14.25"/>
  <cols>
    <col min="1" max="1" width="12.8984375" style="3" customWidth="1"/>
    <col min="2" max="2" width="9.8984375" style="3" customWidth="1"/>
    <col min="3" max="3" width="8.59765625" style="3" customWidth="1"/>
    <col min="4" max="4" width="9.3984375" style="3" customWidth="1"/>
    <col min="5" max="5" width="8.59765625" style="3" customWidth="1"/>
    <col min="6" max="6" width="9.69921875" style="3" customWidth="1"/>
    <col min="7" max="7" width="9.09765625" style="3" customWidth="1"/>
    <col min="8" max="8" width="9.5" style="3" customWidth="1"/>
    <col min="9" max="9" width="9.3984375" style="3" customWidth="1"/>
    <col min="10" max="16384" width="9" style="3" customWidth="1"/>
  </cols>
  <sheetData>
    <row r="1" spans="1:9" s="434" customFormat="1" ht="15" customHeight="1">
      <c r="A1" s="155" t="s">
        <v>602</v>
      </c>
      <c r="B1" s="494"/>
      <c r="C1" s="494"/>
      <c r="D1" s="495"/>
      <c r="E1" s="495"/>
      <c r="F1" s="495"/>
      <c r="G1" s="495"/>
      <c r="H1" s="495"/>
      <c r="I1" s="401"/>
    </row>
    <row r="2" spans="1:9" s="203" customFormat="1" ht="9.75" customHeight="1" thickBot="1">
      <c r="A2" s="318"/>
      <c r="B2" s="299"/>
      <c r="C2" s="299"/>
      <c r="D2" s="300"/>
      <c r="E2" s="300"/>
      <c r="F2" s="300"/>
      <c r="G2" s="300"/>
      <c r="H2" s="300"/>
      <c r="I2" s="496"/>
    </row>
    <row r="3" spans="1:10" s="203" customFormat="1" ht="18.75" customHeight="1" thickTop="1">
      <c r="A3" s="178" t="s">
        <v>603</v>
      </c>
      <c r="B3" s="687" t="s">
        <v>604</v>
      </c>
      <c r="C3" s="688"/>
      <c r="D3" s="497" t="s">
        <v>596</v>
      </c>
      <c r="E3" s="498"/>
      <c r="F3" s="498"/>
      <c r="G3" s="498"/>
      <c r="H3" s="499"/>
      <c r="I3" s="498"/>
      <c r="J3" s="396"/>
    </row>
    <row r="4" spans="1:10" s="203" customFormat="1" ht="19.5" customHeight="1">
      <c r="A4" s="398"/>
      <c r="B4" s="689"/>
      <c r="C4" s="690"/>
      <c r="D4" s="691" t="s">
        <v>605</v>
      </c>
      <c r="E4" s="692"/>
      <c r="F4" s="693" t="s">
        <v>606</v>
      </c>
      <c r="G4" s="692"/>
      <c r="H4" s="693" t="s">
        <v>597</v>
      </c>
      <c r="I4" s="694"/>
      <c r="J4" s="396"/>
    </row>
    <row r="5" spans="1:10" s="203" customFormat="1" ht="18" customHeight="1">
      <c r="A5" s="11" t="s">
        <v>607</v>
      </c>
      <c r="B5" s="502" t="s">
        <v>598</v>
      </c>
      <c r="C5" s="503" t="s">
        <v>608</v>
      </c>
      <c r="D5" s="501" t="s">
        <v>598</v>
      </c>
      <c r="E5" s="502" t="s">
        <v>608</v>
      </c>
      <c r="F5" s="502" t="s">
        <v>598</v>
      </c>
      <c r="G5" s="502" t="s">
        <v>608</v>
      </c>
      <c r="H5" s="500" t="s">
        <v>598</v>
      </c>
      <c r="I5" s="502" t="s">
        <v>608</v>
      </c>
      <c r="J5" s="396"/>
    </row>
    <row r="6" spans="1:10" s="203" customFormat="1" ht="16.5" customHeight="1">
      <c r="A6" s="33">
        <v>22</v>
      </c>
      <c r="B6" s="329">
        <v>597636</v>
      </c>
      <c r="C6" s="504">
        <v>944</v>
      </c>
      <c r="D6" s="505">
        <v>91786</v>
      </c>
      <c r="E6" s="329">
        <v>442</v>
      </c>
      <c r="F6" s="329">
        <v>104318</v>
      </c>
      <c r="G6" s="329">
        <v>978</v>
      </c>
      <c r="H6" s="329">
        <v>114859</v>
      </c>
      <c r="I6" s="329">
        <v>442</v>
      </c>
      <c r="J6" s="396"/>
    </row>
    <row r="7" spans="1:10" s="203" customFormat="1" ht="16.5" customHeight="1">
      <c r="A7" s="33">
        <v>23</v>
      </c>
      <c r="B7" s="329">
        <v>583567</v>
      </c>
      <c r="C7" s="504">
        <v>962</v>
      </c>
      <c r="D7" s="505">
        <v>88808</v>
      </c>
      <c r="E7" s="329">
        <v>491</v>
      </c>
      <c r="F7" s="329">
        <v>122931</v>
      </c>
      <c r="G7" s="329">
        <v>917</v>
      </c>
      <c r="H7" s="329">
        <v>110237</v>
      </c>
      <c r="I7" s="329">
        <v>382</v>
      </c>
      <c r="J7" s="396"/>
    </row>
    <row r="8" spans="1:10" s="203" customFormat="1" ht="16.5" customHeight="1">
      <c r="A8" s="335">
        <v>24</v>
      </c>
      <c r="B8" s="359">
        <f>B10+B11+B12</f>
        <v>484922</v>
      </c>
      <c r="C8" s="506">
        <f aca="true" t="shared" si="0" ref="C8:I8">C10+C11+C12</f>
        <v>1181</v>
      </c>
      <c r="D8" s="370">
        <f t="shared" si="0"/>
        <v>104871</v>
      </c>
      <c r="E8" s="359">
        <f t="shared" si="0"/>
        <v>617</v>
      </c>
      <c r="F8" s="359">
        <f t="shared" si="0"/>
        <v>128291</v>
      </c>
      <c r="G8" s="359">
        <f t="shared" si="0"/>
        <v>991</v>
      </c>
      <c r="H8" s="359">
        <f t="shared" si="0"/>
        <v>58827</v>
      </c>
      <c r="I8" s="370">
        <f t="shared" si="0"/>
        <v>358</v>
      </c>
      <c r="J8" s="396"/>
    </row>
    <row r="9" spans="1:10" s="203" customFormat="1" ht="7.5" customHeight="1">
      <c r="A9" s="332"/>
      <c r="B9" s="333"/>
      <c r="C9" s="506"/>
      <c r="D9" s="507"/>
      <c r="E9" s="333"/>
      <c r="F9" s="333"/>
      <c r="G9" s="333"/>
      <c r="H9" s="333"/>
      <c r="I9" s="333"/>
      <c r="J9" s="396"/>
    </row>
    <row r="10" spans="1:10" s="203" customFormat="1" ht="16.5" customHeight="1">
      <c r="A10" s="508" t="s">
        <v>599</v>
      </c>
      <c r="B10" s="329">
        <v>14106</v>
      </c>
      <c r="C10" s="504">
        <v>21</v>
      </c>
      <c r="D10" s="509">
        <v>9</v>
      </c>
      <c r="E10" s="329">
        <v>8</v>
      </c>
      <c r="F10" s="329">
        <v>6997</v>
      </c>
      <c r="G10" s="329">
        <v>95</v>
      </c>
      <c r="H10" s="329">
        <v>8112</v>
      </c>
      <c r="I10" s="329">
        <v>69</v>
      </c>
      <c r="J10" s="396"/>
    </row>
    <row r="11" spans="1:10" s="203" customFormat="1" ht="16.5" customHeight="1">
      <c r="A11" s="508" t="s">
        <v>600</v>
      </c>
      <c r="B11" s="329">
        <v>346343</v>
      </c>
      <c r="C11" s="504">
        <v>1023</v>
      </c>
      <c r="D11" s="283">
        <v>104862</v>
      </c>
      <c r="E11" s="329">
        <v>609</v>
      </c>
      <c r="F11" s="329">
        <v>58459</v>
      </c>
      <c r="G11" s="329">
        <v>664</v>
      </c>
      <c r="H11" s="329">
        <v>32131</v>
      </c>
      <c r="I11" s="329">
        <v>243</v>
      </c>
      <c r="J11" s="396"/>
    </row>
    <row r="12" spans="1:10" s="203" customFormat="1" ht="16.5" customHeight="1">
      <c r="A12" s="510" t="s">
        <v>609</v>
      </c>
      <c r="B12" s="473">
        <v>124473</v>
      </c>
      <c r="C12" s="511">
        <v>137</v>
      </c>
      <c r="D12" s="512">
        <v>0</v>
      </c>
      <c r="E12" s="513">
        <v>0</v>
      </c>
      <c r="F12" s="472">
        <v>62835</v>
      </c>
      <c r="G12" s="473">
        <v>232</v>
      </c>
      <c r="H12" s="473">
        <v>18584</v>
      </c>
      <c r="I12" s="473">
        <v>46</v>
      </c>
      <c r="J12" s="396"/>
    </row>
    <row r="13" spans="1:9" ht="12" customHeight="1">
      <c r="A13" s="398" t="s">
        <v>587</v>
      </c>
      <c r="B13" s="299"/>
      <c r="C13" s="299"/>
      <c r="D13" s="300"/>
      <c r="E13" s="300"/>
      <c r="F13" s="100"/>
      <c r="G13" s="300"/>
      <c r="H13" s="100"/>
      <c r="I13" s="22" t="s">
        <v>601</v>
      </c>
    </row>
    <row r="14" spans="1:9" ht="12" customHeight="1">
      <c r="A14" s="398"/>
      <c r="B14" s="299"/>
      <c r="C14" s="299"/>
      <c r="D14" s="593" t="s">
        <v>610</v>
      </c>
      <c r="E14" s="594"/>
      <c r="F14" s="594"/>
      <c r="G14" s="594"/>
      <c r="H14" s="594"/>
      <c r="I14" s="594"/>
    </row>
    <row r="15" spans="1:9" ht="12" customHeight="1">
      <c r="A15" s="5"/>
      <c r="B15" s="299"/>
      <c r="C15" s="299"/>
      <c r="D15" s="593" t="s">
        <v>611</v>
      </c>
      <c r="E15" s="686"/>
      <c r="F15" s="686"/>
      <c r="G15" s="686"/>
      <c r="H15" s="686"/>
      <c r="I15" s="686"/>
    </row>
    <row r="16" spans="4:9" ht="12" customHeight="1">
      <c r="D16" s="685" t="s">
        <v>612</v>
      </c>
      <c r="E16" s="686"/>
      <c r="F16" s="686"/>
      <c r="G16" s="686"/>
      <c r="H16" s="686"/>
      <c r="I16" s="686"/>
    </row>
    <row r="17" spans="4:9" ht="12" customHeight="1">
      <c r="D17" s="593" t="s">
        <v>613</v>
      </c>
      <c r="E17" s="684"/>
      <c r="F17" s="684"/>
      <c r="G17" s="684"/>
      <c r="H17" s="684"/>
      <c r="I17" s="684"/>
    </row>
    <row r="18" ht="13.5">
      <c r="I18" s="514"/>
    </row>
  </sheetData>
  <sheetProtection/>
  <mergeCells count="8">
    <mergeCell ref="D17:I17"/>
    <mergeCell ref="D16:I16"/>
    <mergeCell ref="B3:C4"/>
    <mergeCell ref="D4:E4"/>
    <mergeCell ref="F4:G4"/>
    <mergeCell ref="H4:I4"/>
    <mergeCell ref="D14:I14"/>
    <mergeCell ref="D15:I1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3.xml><?xml version="1.0" encoding="utf-8"?>
<worksheet xmlns="http://schemas.openxmlformats.org/spreadsheetml/2006/main" xmlns:r="http://schemas.openxmlformats.org/officeDocument/2006/relationships">
  <dimension ref="A1:H27"/>
  <sheetViews>
    <sheetView zoomScalePageLayoutView="0" workbookViewId="0" topLeftCell="A1">
      <selection activeCell="A2" sqref="A2"/>
    </sheetView>
  </sheetViews>
  <sheetFormatPr defaultColWidth="8.796875" defaultRowHeight="24.75" customHeight="1"/>
  <cols>
    <col min="1" max="1" width="22.09765625" style="304" customWidth="1"/>
    <col min="2" max="2" width="21.59765625" style="304" customWidth="1"/>
    <col min="3" max="4" width="21.59765625" style="515" customWidth="1"/>
    <col min="5" max="16384" width="9" style="304" customWidth="1"/>
  </cols>
  <sheetData>
    <row r="1" spans="1:4" ht="15" customHeight="1">
      <c r="A1" s="381" t="s">
        <v>630</v>
      </c>
      <c r="B1" s="303"/>
      <c r="C1" s="516"/>
      <c r="D1" s="516"/>
    </row>
    <row r="2" spans="1:4" ht="9.75" customHeight="1" thickBot="1">
      <c r="A2" s="517"/>
      <c r="B2" s="301"/>
      <c r="C2" s="518"/>
      <c r="D2" s="518"/>
    </row>
    <row r="3" spans="1:4" ht="15" customHeight="1" thickTop="1">
      <c r="A3" s="22" t="s">
        <v>614</v>
      </c>
      <c r="B3" s="622">
        <v>22</v>
      </c>
      <c r="C3" s="622">
        <v>23</v>
      </c>
      <c r="D3" s="697">
        <v>24</v>
      </c>
    </row>
    <row r="4" spans="1:4" ht="15" customHeight="1">
      <c r="A4" s="187" t="s">
        <v>615</v>
      </c>
      <c r="B4" s="696"/>
      <c r="C4" s="696"/>
      <c r="D4" s="698"/>
    </row>
    <row r="5" spans="1:4" ht="16.5" customHeight="1">
      <c r="A5" s="519" t="s">
        <v>102</v>
      </c>
      <c r="B5" s="520">
        <v>73100951</v>
      </c>
      <c r="C5" s="520">
        <v>74161805</v>
      </c>
      <c r="D5" s="521">
        <v>73840644</v>
      </c>
    </row>
    <row r="6" spans="1:4" ht="16.5" customHeight="1">
      <c r="A6" s="522"/>
      <c r="B6" s="523"/>
      <c r="C6" s="523"/>
      <c r="D6" s="524"/>
    </row>
    <row r="7" spans="1:4" ht="16.5" customHeight="1">
      <c r="A7" s="522" t="s">
        <v>616</v>
      </c>
      <c r="B7" s="523">
        <v>130060</v>
      </c>
      <c r="C7" s="523">
        <v>115355</v>
      </c>
      <c r="D7" s="524">
        <v>116732</v>
      </c>
    </row>
    <row r="8" spans="1:4" ht="16.5" customHeight="1">
      <c r="A8" s="402" t="s">
        <v>617</v>
      </c>
      <c r="B8" s="523">
        <v>25016104</v>
      </c>
      <c r="C8" s="523">
        <v>24504995</v>
      </c>
      <c r="D8" s="524">
        <v>25170926</v>
      </c>
    </row>
    <row r="9" spans="1:4" ht="16.5" customHeight="1">
      <c r="A9" s="402" t="s">
        <v>618</v>
      </c>
      <c r="B9" s="523">
        <v>62785</v>
      </c>
      <c r="C9" s="523">
        <v>60953</v>
      </c>
      <c r="D9" s="524">
        <v>60047</v>
      </c>
    </row>
    <row r="10" spans="1:4" ht="16.5" customHeight="1">
      <c r="A10" s="402" t="s">
        <v>619</v>
      </c>
      <c r="B10" s="483">
        <v>87592</v>
      </c>
      <c r="C10" s="483">
        <v>84816</v>
      </c>
      <c r="D10" s="525">
        <v>79737</v>
      </c>
    </row>
    <row r="11" spans="1:4" ht="16.5" customHeight="1">
      <c r="A11" s="402" t="s">
        <v>620</v>
      </c>
      <c r="B11" s="523">
        <v>1602212</v>
      </c>
      <c r="C11" s="523">
        <v>1582855</v>
      </c>
      <c r="D11" s="524">
        <v>1459012</v>
      </c>
    </row>
    <row r="12" spans="1:4" ht="16.5" customHeight="1">
      <c r="A12" s="402" t="s">
        <v>621</v>
      </c>
      <c r="B12" s="526" t="s">
        <v>4</v>
      </c>
      <c r="C12" s="526">
        <v>0</v>
      </c>
      <c r="D12" s="527">
        <v>0</v>
      </c>
    </row>
    <row r="13" spans="1:4" ht="16.5" customHeight="1">
      <c r="A13" s="402" t="s">
        <v>622</v>
      </c>
      <c r="B13" s="523">
        <v>451053</v>
      </c>
      <c r="C13" s="523">
        <v>404015</v>
      </c>
      <c r="D13" s="524">
        <v>359478</v>
      </c>
    </row>
    <row r="14" spans="1:4" ht="16.5" customHeight="1">
      <c r="A14" s="402" t="s">
        <v>623</v>
      </c>
      <c r="B14" s="523">
        <v>34422914</v>
      </c>
      <c r="C14" s="523">
        <v>35394258</v>
      </c>
      <c r="D14" s="524">
        <v>34638163</v>
      </c>
    </row>
    <row r="15" spans="1:4" ht="16.5" customHeight="1">
      <c r="A15" s="402" t="s">
        <v>624</v>
      </c>
      <c r="B15" s="523">
        <v>42</v>
      </c>
      <c r="C15" s="523">
        <v>0</v>
      </c>
      <c r="D15" s="524">
        <v>0</v>
      </c>
    </row>
    <row r="16" spans="1:4" ht="16.5" customHeight="1">
      <c r="A16" s="402" t="s">
        <v>625</v>
      </c>
      <c r="B16" s="523">
        <v>7375442</v>
      </c>
      <c r="C16" s="523">
        <v>7604083</v>
      </c>
      <c r="D16" s="524">
        <v>7471258</v>
      </c>
    </row>
    <row r="17" spans="1:4" ht="16.5" customHeight="1">
      <c r="A17" s="402" t="s">
        <v>626</v>
      </c>
      <c r="B17" s="523">
        <v>11566</v>
      </c>
      <c r="C17" s="523">
        <v>5562</v>
      </c>
      <c r="D17" s="524">
        <v>12086</v>
      </c>
    </row>
    <row r="18" spans="1:4" ht="16.5" customHeight="1">
      <c r="A18" s="528" t="s">
        <v>627</v>
      </c>
      <c r="B18" s="529">
        <v>3941181</v>
      </c>
      <c r="C18" s="529">
        <v>4404913</v>
      </c>
      <c r="D18" s="530">
        <v>4473205</v>
      </c>
    </row>
    <row r="19" spans="1:8" ht="12" customHeight="1">
      <c r="A19" s="398" t="s">
        <v>628</v>
      </c>
      <c r="B19" s="214"/>
      <c r="C19" s="22"/>
      <c r="D19" s="22" t="s">
        <v>629</v>
      </c>
      <c r="F19" s="531"/>
      <c r="G19" s="531"/>
      <c r="H19" s="531"/>
    </row>
    <row r="20" spans="1:8" ht="12" customHeight="1">
      <c r="A20" s="17"/>
      <c r="B20" s="17"/>
      <c r="C20" s="22"/>
      <c r="D20" s="22" t="s">
        <v>631</v>
      </c>
      <c r="F20" s="532"/>
      <c r="G20" s="532"/>
      <c r="H20" s="532"/>
    </row>
    <row r="21" spans="1:8" ht="12" customHeight="1">
      <c r="A21" s="17"/>
      <c r="B21" s="17"/>
      <c r="C21" s="22"/>
      <c r="D21" s="22" t="s">
        <v>632</v>
      </c>
      <c r="F21" s="532"/>
      <c r="G21" s="532"/>
      <c r="H21" s="532"/>
    </row>
    <row r="22" spans="1:8" ht="12" customHeight="1">
      <c r="A22" s="17"/>
      <c r="B22" s="17"/>
      <c r="C22" s="22"/>
      <c r="D22" s="22" t="s">
        <v>633</v>
      </c>
      <c r="F22" s="532"/>
      <c r="G22" s="532"/>
      <c r="H22" s="532"/>
    </row>
    <row r="23" spans="1:8" ht="12" customHeight="1">
      <c r="A23" s="17"/>
      <c r="B23" s="17"/>
      <c r="C23" s="22"/>
      <c r="D23" s="22" t="s">
        <v>634</v>
      </c>
      <c r="F23" s="532"/>
      <c r="G23" s="532"/>
      <c r="H23" s="532"/>
    </row>
    <row r="24" spans="1:8" ht="12" customHeight="1">
      <c r="A24" s="17"/>
      <c r="B24" s="435"/>
      <c r="C24" s="435"/>
      <c r="D24" s="435" t="s">
        <v>635</v>
      </c>
      <c r="F24" s="532"/>
      <c r="G24" s="532"/>
      <c r="H24" s="532"/>
    </row>
    <row r="25" spans="1:8" ht="12.75" customHeight="1">
      <c r="A25" s="17"/>
      <c r="B25" s="695"/>
      <c r="C25" s="695"/>
      <c r="D25" s="695"/>
      <c r="F25" s="532"/>
      <c r="G25" s="532"/>
      <c r="H25" s="532"/>
    </row>
    <row r="26" spans="3:8" ht="12" customHeight="1">
      <c r="C26" s="533"/>
      <c r="D26" s="533"/>
      <c r="F26" s="532"/>
      <c r="G26" s="532"/>
      <c r="H26" s="532"/>
    </row>
    <row r="27" spans="6:8" ht="12" customHeight="1">
      <c r="F27" s="532"/>
      <c r="G27" s="532"/>
      <c r="H27" s="532"/>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sheetData>
  <sheetProtection/>
  <mergeCells count="4">
    <mergeCell ref="B25:D25"/>
    <mergeCell ref="B3:B4"/>
    <mergeCell ref="D3:D4"/>
    <mergeCell ref="C3:C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4.xml><?xml version="1.0" encoding="utf-8"?>
<worksheet xmlns="http://schemas.openxmlformats.org/spreadsheetml/2006/main" xmlns:r="http://schemas.openxmlformats.org/officeDocument/2006/relationships">
  <dimension ref="A1:F23"/>
  <sheetViews>
    <sheetView zoomScalePageLayoutView="0" workbookViewId="0" topLeftCell="A1">
      <selection activeCell="A2" sqref="A2"/>
    </sheetView>
  </sheetViews>
  <sheetFormatPr defaultColWidth="8.796875" defaultRowHeight="14.25"/>
  <cols>
    <col min="1" max="1" width="31.8984375" style="203" customWidth="1"/>
    <col min="2" max="4" width="18.3984375" style="203" customWidth="1"/>
    <col min="5" max="5" width="9" style="203" customWidth="1"/>
    <col min="6" max="6" width="10.5" style="203" bestFit="1" customWidth="1"/>
    <col min="7" max="16384" width="9" style="203" customWidth="1"/>
  </cols>
  <sheetData>
    <row r="1" spans="1:5" ht="15" customHeight="1">
      <c r="A1" s="381" t="s">
        <v>637</v>
      </c>
      <c r="B1" s="374"/>
      <c r="C1" s="516"/>
      <c r="D1" s="516"/>
      <c r="E1" s="304"/>
    </row>
    <row r="2" spans="1:5" ht="9.75" customHeight="1" thickBot="1">
      <c r="A2" s="517"/>
      <c r="B2" s="534"/>
      <c r="C2" s="518"/>
      <c r="D2" s="518"/>
      <c r="E2" s="304"/>
    </row>
    <row r="3" spans="1:5" ht="15" customHeight="1" thickTop="1">
      <c r="A3" s="22" t="s">
        <v>638</v>
      </c>
      <c r="B3" s="622">
        <v>21</v>
      </c>
      <c r="C3" s="622">
        <v>22</v>
      </c>
      <c r="D3" s="697">
        <v>23</v>
      </c>
      <c r="E3" s="304"/>
    </row>
    <row r="4" spans="1:5" ht="15" customHeight="1">
      <c r="A4" s="187" t="s">
        <v>639</v>
      </c>
      <c r="B4" s="696"/>
      <c r="C4" s="696"/>
      <c r="D4" s="696"/>
      <c r="E4" s="304"/>
    </row>
    <row r="5" spans="1:6" ht="16.5" customHeight="1">
      <c r="A5" s="519" t="s">
        <v>102</v>
      </c>
      <c r="B5" s="520">
        <v>140224</v>
      </c>
      <c r="C5" s="520">
        <v>137506</v>
      </c>
      <c r="D5" s="521">
        <v>142235</v>
      </c>
      <c r="E5" s="304"/>
      <c r="F5" s="535"/>
    </row>
    <row r="6" spans="1:5" ht="16.5" customHeight="1">
      <c r="A6" s="522"/>
      <c r="B6" s="523"/>
      <c r="C6" s="523"/>
      <c r="D6" s="524"/>
      <c r="E6" s="304"/>
    </row>
    <row r="7" spans="1:5" ht="16.5" customHeight="1">
      <c r="A7" s="522" t="s">
        <v>640</v>
      </c>
      <c r="B7" s="523">
        <v>37177</v>
      </c>
      <c r="C7" s="523">
        <v>36998</v>
      </c>
      <c r="D7" s="524">
        <v>37822</v>
      </c>
      <c r="E7" s="304"/>
    </row>
    <row r="8" spans="1:5" ht="16.5" customHeight="1">
      <c r="A8" s="402" t="s">
        <v>641</v>
      </c>
      <c r="B8" s="523">
        <v>20035</v>
      </c>
      <c r="C8" s="523">
        <v>20011</v>
      </c>
      <c r="D8" s="524">
        <v>19831</v>
      </c>
      <c r="E8" s="304"/>
    </row>
    <row r="9" spans="1:5" ht="16.5" customHeight="1">
      <c r="A9" s="402" t="s">
        <v>636</v>
      </c>
      <c r="B9" s="523">
        <v>21167</v>
      </c>
      <c r="C9" s="523">
        <v>21343</v>
      </c>
      <c r="D9" s="524">
        <v>19764</v>
      </c>
      <c r="E9" s="304"/>
    </row>
    <row r="10" spans="1:5" ht="16.5" customHeight="1">
      <c r="A10" s="402" t="s">
        <v>642</v>
      </c>
      <c r="B10" s="523">
        <v>16940</v>
      </c>
      <c r="C10" s="523">
        <v>14925</v>
      </c>
      <c r="D10" s="524">
        <v>21184</v>
      </c>
      <c r="E10" s="304"/>
    </row>
    <row r="11" spans="1:5" ht="16.5" customHeight="1">
      <c r="A11" s="402" t="s">
        <v>643</v>
      </c>
      <c r="B11" s="523">
        <v>137</v>
      </c>
      <c r="C11" s="523">
        <v>117</v>
      </c>
      <c r="D11" s="524">
        <v>111</v>
      </c>
      <c r="E11" s="304"/>
    </row>
    <row r="12" spans="1:5" ht="16.5" customHeight="1">
      <c r="A12" s="402" t="s">
        <v>644</v>
      </c>
      <c r="B12" s="523">
        <v>44039</v>
      </c>
      <c r="C12" s="523">
        <v>43164</v>
      </c>
      <c r="D12" s="524">
        <v>42781</v>
      </c>
      <c r="E12" s="304"/>
    </row>
    <row r="13" spans="1:5" ht="16.5" customHeight="1">
      <c r="A13" s="402" t="s">
        <v>645</v>
      </c>
      <c r="B13" s="526" t="s">
        <v>646</v>
      </c>
      <c r="C13" s="526" t="s">
        <v>647</v>
      </c>
      <c r="D13" s="527">
        <v>0</v>
      </c>
      <c r="E13" s="304"/>
    </row>
    <row r="14" spans="1:5" ht="16.5" customHeight="1">
      <c r="A14" s="402" t="s">
        <v>648</v>
      </c>
      <c r="B14" s="526" t="s">
        <v>649</v>
      </c>
      <c r="C14" s="526" t="s">
        <v>649</v>
      </c>
      <c r="D14" s="527">
        <v>0</v>
      </c>
      <c r="E14" s="304"/>
    </row>
    <row r="15" spans="1:5" ht="16.5" customHeight="1">
      <c r="A15" s="402" t="s">
        <v>650</v>
      </c>
      <c r="B15" s="377" t="s">
        <v>651</v>
      </c>
      <c r="C15" s="526" t="s">
        <v>651</v>
      </c>
      <c r="D15" s="527">
        <v>0</v>
      </c>
      <c r="E15" s="304"/>
    </row>
    <row r="16" spans="1:5" ht="16.5" customHeight="1">
      <c r="A16" s="528" t="s">
        <v>652</v>
      </c>
      <c r="B16" s="536" t="s">
        <v>646</v>
      </c>
      <c r="C16" s="536">
        <v>947</v>
      </c>
      <c r="D16" s="537">
        <v>742</v>
      </c>
      <c r="E16" s="304"/>
    </row>
    <row r="17" spans="1:5" ht="12" customHeight="1">
      <c r="A17" s="398" t="s">
        <v>653</v>
      </c>
      <c r="B17" s="538"/>
      <c r="C17" s="22"/>
      <c r="D17" s="22" t="s">
        <v>654</v>
      </c>
      <c r="E17" s="304"/>
    </row>
    <row r="18" spans="1:5" s="19" customFormat="1" ht="12" customHeight="1">
      <c r="A18" s="18"/>
      <c r="B18" s="355"/>
      <c r="C18" s="22"/>
      <c r="D18" s="22" t="s">
        <v>655</v>
      </c>
      <c r="E18" s="17"/>
    </row>
    <row r="19" spans="1:5" s="19" customFormat="1" ht="12" customHeight="1">
      <c r="A19" s="18"/>
      <c r="B19" s="355"/>
      <c r="C19" s="539"/>
      <c r="D19" s="539" t="s">
        <v>656</v>
      </c>
      <c r="E19" s="17"/>
    </row>
    <row r="20" spans="1:5" s="19" customFormat="1" ht="12" customHeight="1">
      <c r="A20" s="17"/>
      <c r="B20" s="355"/>
      <c r="C20" s="539"/>
      <c r="D20" s="539" t="s">
        <v>657</v>
      </c>
      <c r="E20" s="17"/>
    </row>
    <row r="21" spans="1:4" s="19" customFormat="1" ht="12" customHeight="1">
      <c r="A21" s="18"/>
      <c r="C21" s="22"/>
      <c r="D21" s="22" t="s">
        <v>658</v>
      </c>
    </row>
    <row r="22" spans="1:4" s="19" customFormat="1" ht="12" customHeight="1">
      <c r="A22" s="18"/>
      <c r="C22" s="22"/>
      <c r="D22" s="22" t="s">
        <v>659</v>
      </c>
    </row>
    <row r="23" spans="1:4" ht="13.5">
      <c r="A23" s="19"/>
      <c r="B23" s="19"/>
      <c r="C23" s="19"/>
      <c r="D23" s="19"/>
    </row>
    <row r="32" ht="15" customHeight="1"/>
  </sheetData>
  <sheetProtection/>
  <mergeCells count="3">
    <mergeCell ref="B3:B4"/>
    <mergeCell ref="D3:D4"/>
    <mergeCell ref="C3:C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dimension ref="A1:I31"/>
  <sheetViews>
    <sheetView zoomScaleSheetLayoutView="100" zoomScalePageLayoutView="0" workbookViewId="0" topLeftCell="A1">
      <selection activeCell="A2" sqref="A2"/>
    </sheetView>
  </sheetViews>
  <sheetFormatPr defaultColWidth="8.796875" defaultRowHeight="14.25"/>
  <cols>
    <col min="1" max="1" width="18.59765625" style="3" customWidth="1"/>
    <col min="2" max="2" width="11.3984375" style="3" customWidth="1"/>
    <col min="3" max="3" width="10.59765625" style="3" customWidth="1"/>
    <col min="4" max="4" width="10.8984375" style="3" customWidth="1"/>
    <col min="5" max="5" width="1.390625" style="3" customWidth="1"/>
    <col min="6" max="6" width="9.3984375" style="3" customWidth="1"/>
    <col min="7" max="7" width="11.3984375" style="3" customWidth="1"/>
    <col min="8" max="8" width="10.69921875" style="3" customWidth="1"/>
    <col min="9" max="9" width="10.8984375" style="3" customWidth="1"/>
    <col min="10" max="16384" width="9" style="3" customWidth="1"/>
  </cols>
  <sheetData>
    <row r="1" ht="15" customHeight="1">
      <c r="A1" s="30" t="s">
        <v>166</v>
      </c>
    </row>
    <row r="2" ht="4.5" customHeight="1"/>
    <row r="3" spans="1:9" s="2" customFormat="1" ht="15" customHeight="1" thickBot="1">
      <c r="A3" s="1" t="s">
        <v>22</v>
      </c>
      <c r="F3" s="1" t="s">
        <v>96</v>
      </c>
      <c r="I3" s="22" t="s">
        <v>212</v>
      </c>
    </row>
    <row r="4" spans="1:9" s="10" customFormat="1" ht="14.25" thickTop="1">
      <c r="A4" s="4" t="s">
        <v>167</v>
      </c>
      <c r="B4" s="599" t="s">
        <v>98</v>
      </c>
      <c r="C4" s="595" t="s">
        <v>99</v>
      </c>
      <c r="D4" s="595" t="s">
        <v>100</v>
      </c>
      <c r="E4" s="3"/>
      <c r="F4" s="4" t="s">
        <v>167</v>
      </c>
      <c r="G4" s="599" t="s">
        <v>98</v>
      </c>
      <c r="H4" s="595" t="s">
        <v>99</v>
      </c>
      <c r="I4" s="595" t="s">
        <v>100</v>
      </c>
    </row>
    <row r="5" spans="1:9" s="10" customFormat="1" ht="13.5">
      <c r="A5" s="57" t="s">
        <v>101</v>
      </c>
      <c r="B5" s="600"/>
      <c r="C5" s="598"/>
      <c r="D5" s="598"/>
      <c r="E5" s="3"/>
      <c r="F5" s="57" t="s">
        <v>168</v>
      </c>
      <c r="G5" s="600"/>
      <c r="H5" s="598"/>
      <c r="I5" s="598"/>
    </row>
    <row r="6" spans="1:9" s="42" customFormat="1" ht="15.75" customHeight="1">
      <c r="A6" s="112" t="s">
        <v>102</v>
      </c>
      <c r="B6" s="137">
        <f>SUM(B8:B28)</f>
        <v>243600000</v>
      </c>
      <c r="C6" s="114">
        <f>D6-B6</f>
        <v>7411080</v>
      </c>
      <c r="D6" s="138">
        <f>SUM(D8:D28)</f>
        <v>251011080</v>
      </c>
      <c r="E6" s="2"/>
      <c r="F6" s="112" t="s">
        <v>102</v>
      </c>
      <c r="G6" s="137">
        <f>SUM(G8:G17)</f>
        <v>243600000</v>
      </c>
      <c r="H6" s="114">
        <f>I6-G6</f>
        <v>7411080</v>
      </c>
      <c r="I6" s="139">
        <f>SUM(I8:I17)</f>
        <v>251011080</v>
      </c>
    </row>
    <row r="7" spans="1:9" s="5" customFormat="1" ht="15.75" customHeight="1">
      <c r="A7" s="117"/>
      <c r="B7" s="140"/>
      <c r="C7" s="141"/>
      <c r="D7" s="142"/>
      <c r="E7" s="2"/>
      <c r="F7" s="143"/>
      <c r="G7" s="144"/>
      <c r="H7" s="144"/>
      <c r="I7" s="145"/>
    </row>
    <row r="8" spans="1:9" s="5" customFormat="1" ht="15.75" customHeight="1">
      <c r="A8" s="146" t="s">
        <v>30</v>
      </c>
      <c r="B8" s="14">
        <v>39805536</v>
      </c>
      <c r="C8" s="121">
        <f aca="true" t="shared" si="0" ref="C8:C28">D8-B8</f>
        <v>2871819</v>
      </c>
      <c r="D8" s="120">
        <v>42677355</v>
      </c>
      <c r="E8" s="2"/>
      <c r="F8" s="146" t="s">
        <v>10</v>
      </c>
      <c r="G8" s="14">
        <v>1003146</v>
      </c>
      <c r="H8" s="121">
        <f aca="true" t="shared" si="1" ref="H8:H16">I8-G8</f>
        <v>-23676</v>
      </c>
      <c r="I8" s="120">
        <v>979470</v>
      </c>
    </row>
    <row r="9" spans="1:9" s="5" customFormat="1" ht="15.75" customHeight="1">
      <c r="A9" s="146" t="s">
        <v>149</v>
      </c>
      <c r="B9" s="14">
        <v>1091001</v>
      </c>
      <c r="C9" s="121">
        <f t="shared" si="0"/>
        <v>-6000</v>
      </c>
      <c r="D9" s="120">
        <v>1085001</v>
      </c>
      <c r="E9" s="2"/>
      <c r="F9" s="146" t="s">
        <v>11</v>
      </c>
      <c r="G9" s="14">
        <v>22343405</v>
      </c>
      <c r="H9" s="121">
        <f t="shared" si="1"/>
        <v>9748861</v>
      </c>
      <c r="I9" s="120">
        <v>32092266</v>
      </c>
    </row>
    <row r="10" spans="1:9" s="5" customFormat="1" ht="15.75" customHeight="1">
      <c r="A10" s="146" t="s">
        <v>150</v>
      </c>
      <c r="B10" s="14">
        <v>503000</v>
      </c>
      <c r="C10" s="121">
        <f t="shared" si="0"/>
        <v>-20000</v>
      </c>
      <c r="D10" s="147">
        <v>483000</v>
      </c>
      <c r="E10" s="2"/>
      <c r="F10" s="146" t="s">
        <v>12</v>
      </c>
      <c r="G10" s="14">
        <v>115999333</v>
      </c>
      <c r="H10" s="121">
        <f t="shared" si="1"/>
        <v>-299495</v>
      </c>
      <c r="I10" s="120">
        <v>115699838</v>
      </c>
    </row>
    <row r="11" spans="1:9" s="5" customFormat="1" ht="15.75" customHeight="1">
      <c r="A11" s="146" t="s">
        <v>151</v>
      </c>
      <c r="B11" s="14">
        <v>182000</v>
      </c>
      <c r="C11" s="121" t="s">
        <v>218</v>
      </c>
      <c r="D11" s="120">
        <v>182000</v>
      </c>
      <c r="E11" s="2"/>
      <c r="F11" s="146" t="s">
        <v>152</v>
      </c>
      <c r="G11" s="14">
        <v>3258443</v>
      </c>
      <c r="H11" s="121">
        <f t="shared" si="1"/>
        <v>-130771</v>
      </c>
      <c r="I11" s="120">
        <v>3127672</v>
      </c>
    </row>
    <row r="12" spans="1:9" s="5" customFormat="1" ht="15.75" customHeight="1">
      <c r="A12" s="146" t="s">
        <v>153</v>
      </c>
      <c r="B12" s="14">
        <v>57000</v>
      </c>
      <c r="C12" s="121">
        <f t="shared" si="0"/>
        <v>-9000</v>
      </c>
      <c r="D12" s="120">
        <v>48000</v>
      </c>
      <c r="E12" s="2"/>
      <c r="F12" s="146" t="s">
        <v>154</v>
      </c>
      <c r="G12" s="14">
        <v>17876078</v>
      </c>
      <c r="H12" s="121">
        <f t="shared" si="1"/>
        <v>-131806</v>
      </c>
      <c r="I12" s="36">
        <v>17744272</v>
      </c>
    </row>
    <row r="13" spans="1:9" s="61" customFormat="1" ht="15.75" customHeight="1">
      <c r="A13" s="146" t="s">
        <v>155</v>
      </c>
      <c r="B13" s="14">
        <v>6500000</v>
      </c>
      <c r="C13" s="121">
        <f t="shared" si="0"/>
        <v>150000</v>
      </c>
      <c r="D13" s="120">
        <v>6650000</v>
      </c>
      <c r="F13" s="146" t="s">
        <v>16</v>
      </c>
      <c r="G13" s="14">
        <v>18453614</v>
      </c>
      <c r="H13" s="121">
        <f t="shared" si="1"/>
        <v>-460406</v>
      </c>
      <c r="I13" s="120">
        <v>17993208</v>
      </c>
    </row>
    <row r="14" spans="1:9" s="5" customFormat="1" ht="15.75" customHeight="1">
      <c r="A14" s="146" t="s">
        <v>156</v>
      </c>
      <c r="B14" s="35">
        <v>2700</v>
      </c>
      <c r="C14" s="121" t="s">
        <v>218</v>
      </c>
      <c r="D14" s="147">
        <v>2700</v>
      </c>
      <c r="E14" s="2"/>
      <c r="F14" s="146" t="s">
        <v>18</v>
      </c>
      <c r="G14" s="14">
        <v>29631565</v>
      </c>
      <c r="H14" s="121">
        <f t="shared" si="1"/>
        <v>-480009</v>
      </c>
      <c r="I14" s="120">
        <v>29151556</v>
      </c>
    </row>
    <row r="15" spans="1:9" s="5" customFormat="1" ht="15.75" customHeight="1">
      <c r="A15" s="146" t="s">
        <v>157</v>
      </c>
      <c r="B15" s="14">
        <v>561000</v>
      </c>
      <c r="C15" s="121">
        <f t="shared" si="0"/>
        <v>77000</v>
      </c>
      <c r="D15" s="120">
        <v>638000</v>
      </c>
      <c r="E15" s="2"/>
      <c r="F15" s="146" t="s">
        <v>1</v>
      </c>
      <c r="G15" s="14">
        <v>9851931</v>
      </c>
      <c r="H15" s="121">
        <f t="shared" si="1"/>
        <v>501528</v>
      </c>
      <c r="I15" s="120">
        <v>10353459</v>
      </c>
    </row>
    <row r="16" spans="1:9" s="5" customFormat="1" ht="15.75" customHeight="1">
      <c r="A16" s="146" t="s">
        <v>158</v>
      </c>
      <c r="B16" s="35">
        <v>413000</v>
      </c>
      <c r="C16" s="121">
        <f t="shared" si="0"/>
        <v>176892</v>
      </c>
      <c r="D16" s="120">
        <v>589892</v>
      </c>
      <c r="E16" s="2"/>
      <c r="F16" s="146" t="s">
        <v>9</v>
      </c>
      <c r="G16" s="14">
        <v>24882485</v>
      </c>
      <c r="H16" s="121">
        <f t="shared" si="1"/>
        <v>-1313146</v>
      </c>
      <c r="I16" s="120">
        <v>23569339</v>
      </c>
    </row>
    <row r="17" spans="1:9" s="5" customFormat="1" ht="15.75" customHeight="1">
      <c r="A17" s="146" t="s">
        <v>159</v>
      </c>
      <c r="B17" s="14">
        <v>87000</v>
      </c>
      <c r="C17" s="121" t="s">
        <v>218</v>
      </c>
      <c r="D17" s="120">
        <v>87000</v>
      </c>
      <c r="E17" s="2"/>
      <c r="F17" s="146" t="s">
        <v>160</v>
      </c>
      <c r="G17" s="14">
        <v>300000</v>
      </c>
      <c r="H17" s="121" t="s">
        <v>7</v>
      </c>
      <c r="I17" s="120">
        <v>300000</v>
      </c>
    </row>
    <row r="18" spans="1:9" s="5" customFormat="1" ht="15.75" customHeight="1">
      <c r="A18" s="146" t="s">
        <v>161</v>
      </c>
      <c r="B18" s="14">
        <v>88200000</v>
      </c>
      <c r="C18" s="121">
        <f t="shared" si="0"/>
        <v>1000000</v>
      </c>
      <c r="D18" s="120">
        <v>89200000</v>
      </c>
      <c r="E18" s="2"/>
      <c r="F18" s="117"/>
      <c r="G18" s="14"/>
      <c r="H18" s="125"/>
      <c r="I18" s="120"/>
    </row>
    <row r="19" spans="1:9" s="5" customFormat="1" ht="15.75" customHeight="1">
      <c r="A19" s="146" t="s">
        <v>162</v>
      </c>
      <c r="B19" s="14">
        <v>3536116</v>
      </c>
      <c r="C19" s="121">
        <f t="shared" si="0"/>
        <v>-181001</v>
      </c>
      <c r="D19" s="120">
        <v>3355115</v>
      </c>
      <c r="E19" s="2"/>
      <c r="F19" s="148"/>
      <c r="G19" s="14"/>
      <c r="H19" s="125"/>
      <c r="I19" s="120"/>
    </row>
    <row r="20" spans="1:9" s="5" customFormat="1" ht="15.75" customHeight="1">
      <c r="A20" s="146" t="s">
        <v>104</v>
      </c>
      <c r="B20" s="14">
        <v>4055227</v>
      </c>
      <c r="C20" s="121">
        <f t="shared" si="0"/>
        <v>-13085</v>
      </c>
      <c r="D20" s="120">
        <v>4042142</v>
      </c>
      <c r="E20" s="2"/>
      <c r="F20" s="148"/>
      <c r="G20" s="14"/>
      <c r="H20" s="125"/>
      <c r="I20" s="120"/>
    </row>
    <row r="21" spans="1:9" s="5" customFormat="1" ht="15.75" customHeight="1">
      <c r="A21" s="146" t="s">
        <v>119</v>
      </c>
      <c r="B21" s="14">
        <v>54502409</v>
      </c>
      <c r="C21" s="121">
        <f t="shared" si="0"/>
        <v>-163215</v>
      </c>
      <c r="D21" s="120">
        <v>54339194</v>
      </c>
      <c r="E21" s="2"/>
      <c r="F21" s="148"/>
      <c r="G21" s="14"/>
      <c r="H21" s="125"/>
      <c r="I21" s="120"/>
    </row>
    <row r="22" spans="1:9" s="5" customFormat="1" ht="15.75" customHeight="1">
      <c r="A22" s="146" t="s">
        <v>121</v>
      </c>
      <c r="B22" s="14">
        <v>13819911</v>
      </c>
      <c r="C22" s="121">
        <f t="shared" si="0"/>
        <v>756533</v>
      </c>
      <c r="D22" s="120">
        <v>14576444</v>
      </c>
      <c r="E22" s="2"/>
      <c r="F22" s="148"/>
      <c r="G22" s="14"/>
      <c r="H22" s="125"/>
      <c r="I22" s="120"/>
    </row>
    <row r="23" spans="1:9" s="5" customFormat="1" ht="15.75" customHeight="1">
      <c r="A23" s="146" t="s">
        <v>33</v>
      </c>
      <c r="B23" s="14">
        <v>845957</v>
      </c>
      <c r="C23" s="121">
        <f t="shared" si="0"/>
        <v>169574</v>
      </c>
      <c r="D23" s="120">
        <v>1015531</v>
      </c>
      <c r="E23" s="2"/>
      <c r="F23" s="148"/>
      <c r="G23" s="14"/>
      <c r="H23" s="125"/>
      <c r="I23" s="120"/>
    </row>
    <row r="24" spans="1:9" s="5" customFormat="1" ht="15.75" customHeight="1">
      <c r="A24" s="146" t="s">
        <v>163</v>
      </c>
      <c r="B24" s="14">
        <v>7244</v>
      </c>
      <c r="C24" s="121">
        <f t="shared" si="0"/>
        <v>54589</v>
      </c>
      <c r="D24" s="120">
        <v>61833</v>
      </c>
      <c r="E24" s="2"/>
      <c r="F24" s="148"/>
      <c r="G24" s="14"/>
      <c r="H24" s="125"/>
      <c r="I24" s="120"/>
    </row>
    <row r="25" spans="1:9" s="5" customFormat="1" ht="15.75" customHeight="1">
      <c r="A25" s="149" t="s">
        <v>34</v>
      </c>
      <c r="B25" s="150">
        <v>20044582</v>
      </c>
      <c r="C25" s="121">
        <f t="shared" si="0"/>
        <v>626597</v>
      </c>
      <c r="D25" s="120">
        <v>20671179</v>
      </c>
      <c r="E25" s="2"/>
      <c r="F25" s="148"/>
      <c r="G25" s="14"/>
      <c r="H25" s="125"/>
      <c r="I25" s="120"/>
    </row>
    <row r="26" spans="1:9" s="2" customFormat="1" ht="15.75" customHeight="1">
      <c r="A26" s="146" t="s">
        <v>35</v>
      </c>
      <c r="B26" s="14">
        <v>1000000</v>
      </c>
      <c r="C26" s="121">
        <f t="shared" si="0"/>
        <v>2182363</v>
      </c>
      <c r="D26" s="147">
        <v>3182363</v>
      </c>
      <c r="F26" s="148"/>
      <c r="G26" s="14"/>
      <c r="H26" s="125"/>
      <c r="I26" s="120"/>
    </row>
    <row r="27" spans="1:9" s="2" customFormat="1" ht="15.75" customHeight="1">
      <c r="A27" s="146" t="s">
        <v>143</v>
      </c>
      <c r="B27" s="14">
        <v>3201317</v>
      </c>
      <c r="C27" s="121">
        <f t="shared" si="0"/>
        <v>712014</v>
      </c>
      <c r="D27" s="120">
        <v>3913331</v>
      </c>
      <c r="F27" s="148"/>
      <c r="G27" s="14"/>
      <c r="H27" s="125"/>
      <c r="I27" s="120"/>
    </row>
    <row r="28" spans="1:9" s="2" customFormat="1" ht="15.75" customHeight="1">
      <c r="A28" s="151" t="s">
        <v>164</v>
      </c>
      <c r="B28" s="128">
        <v>5185000</v>
      </c>
      <c r="C28" s="152">
        <f t="shared" si="0"/>
        <v>-974000</v>
      </c>
      <c r="D28" s="135">
        <v>4211000</v>
      </c>
      <c r="F28" s="85"/>
      <c r="G28" s="128"/>
      <c r="H28" s="129"/>
      <c r="I28" s="135"/>
    </row>
    <row r="29" spans="1:9" s="19" customFormat="1" ht="12" customHeight="1">
      <c r="A29" s="19" t="s">
        <v>116</v>
      </c>
      <c r="I29" s="24" t="s">
        <v>169</v>
      </c>
    </row>
    <row r="30" spans="7:9" ht="12" customHeight="1">
      <c r="G30" s="20"/>
      <c r="I30" s="153" t="s">
        <v>165</v>
      </c>
    </row>
    <row r="31" spans="2:4" ht="13.5">
      <c r="B31" s="19"/>
      <c r="C31" s="19"/>
      <c r="D31" s="154"/>
    </row>
  </sheetData>
  <sheetProtection/>
  <mergeCells count="6">
    <mergeCell ref="H4:H5"/>
    <mergeCell ref="I4:I5"/>
    <mergeCell ref="B4:B5"/>
    <mergeCell ref="D4:D5"/>
    <mergeCell ref="C4:C5"/>
    <mergeCell ref="G4:G5"/>
  </mergeCells>
  <printOptions/>
  <pageMargins left="0.5511811023622047" right="0.3937007874015748"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dimension ref="A1:I20"/>
  <sheetViews>
    <sheetView zoomScaleSheetLayoutView="100" zoomScalePageLayoutView="0" workbookViewId="0" topLeftCell="A1">
      <selection activeCell="A2" sqref="A2"/>
    </sheetView>
  </sheetViews>
  <sheetFormatPr defaultColWidth="8.796875" defaultRowHeight="14.25"/>
  <cols>
    <col min="1" max="1" width="15.3984375" style="3" customWidth="1"/>
    <col min="2" max="2" width="9.59765625" style="3" customWidth="1"/>
    <col min="3" max="3" width="9.69921875" style="3" customWidth="1"/>
    <col min="4" max="4" width="9.3984375" style="3" customWidth="1"/>
    <col min="5" max="5" width="1.203125" style="3" customWidth="1"/>
    <col min="6" max="6" width="15.3984375" style="3" customWidth="1"/>
    <col min="7" max="7" width="10.09765625" style="3" customWidth="1"/>
    <col min="8" max="8" width="8.69921875" style="3" customWidth="1"/>
    <col min="9" max="9" width="9.69921875" style="3" customWidth="1"/>
    <col min="10" max="16384" width="9" style="3" customWidth="1"/>
  </cols>
  <sheetData>
    <row r="1" spans="1:2" ht="15" customHeight="1">
      <c r="A1" s="30" t="s">
        <v>145</v>
      </c>
      <c r="B1" s="30"/>
    </row>
    <row r="2" spans="6:9" ht="4.5" customHeight="1">
      <c r="F2" s="30"/>
      <c r="I2" s="111"/>
    </row>
    <row r="3" spans="1:9" s="2" customFormat="1" ht="15" customHeight="1" thickBot="1">
      <c r="A3" s="1" t="s">
        <v>22</v>
      </c>
      <c r="F3" s="1" t="s">
        <v>96</v>
      </c>
      <c r="I3" s="22" t="s">
        <v>212</v>
      </c>
    </row>
    <row r="4" spans="1:9" s="10" customFormat="1" ht="13.5" customHeight="1" thickTop="1">
      <c r="A4" s="4" t="s">
        <v>146</v>
      </c>
      <c r="B4" s="599" t="s">
        <v>98</v>
      </c>
      <c r="C4" s="595" t="s">
        <v>99</v>
      </c>
      <c r="D4" s="595" t="s">
        <v>100</v>
      </c>
      <c r="F4" s="4" t="s">
        <v>146</v>
      </c>
      <c r="G4" s="599" t="s">
        <v>98</v>
      </c>
      <c r="H4" s="595" t="s">
        <v>99</v>
      </c>
      <c r="I4" s="595" t="s">
        <v>100</v>
      </c>
    </row>
    <row r="5" spans="1:9" s="10" customFormat="1" ht="12.75" customHeight="1">
      <c r="A5" s="57" t="s">
        <v>147</v>
      </c>
      <c r="B5" s="600"/>
      <c r="C5" s="598"/>
      <c r="D5" s="598"/>
      <c r="F5" s="57" t="s">
        <v>101</v>
      </c>
      <c r="G5" s="600"/>
      <c r="H5" s="598"/>
      <c r="I5" s="598"/>
    </row>
    <row r="6" spans="1:9" s="16" customFormat="1" ht="15" customHeight="1">
      <c r="A6" s="112" t="s">
        <v>102</v>
      </c>
      <c r="B6" s="113">
        <f>SUM(B8:B18)</f>
        <v>83934570</v>
      </c>
      <c r="C6" s="114">
        <f>SUM(C8:C18)</f>
        <v>367848</v>
      </c>
      <c r="D6" s="115">
        <f>SUM(D8:D18)</f>
        <v>84302418</v>
      </c>
      <c r="E6" s="42"/>
      <c r="F6" s="116" t="s">
        <v>102</v>
      </c>
      <c r="G6" s="72">
        <f>SUM(G8:G18)</f>
        <v>83934570</v>
      </c>
      <c r="H6" s="114">
        <f>SUM(H8:H18)</f>
        <v>367848</v>
      </c>
      <c r="I6" s="76">
        <f>SUM(I8:I18)</f>
        <v>84302418</v>
      </c>
    </row>
    <row r="7" spans="1:9" s="10" customFormat="1" ht="15" customHeight="1">
      <c r="A7" s="117"/>
      <c r="B7" s="63"/>
      <c r="C7" s="63"/>
      <c r="D7" s="118"/>
      <c r="E7" s="5"/>
      <c r="F7" s="117"/>
      <c r="G7" s="35"/>
      <c r="H7" s="63"/>
      <c r="I7" s="36"/>
    </row>
    <row r="8" spans="1:9" s="10" customFormat="1" ht="15" customHeight="1">
      <c r="A8" s="117" t="s">
        <v>129</v>
      </c>
      <c r="B8" s="14">
        <v>17011987</v>
      </c>
      <c r="C8" s="119" t="s">
        <v>7</v>
      </c>
      <c r="D8" s="120">
        <v>17011987</v>
      </c>
      <c r="E8" s="5"/>
      <c r="F8" s="117" t="s">
        <v>130</v>
      </c>
      <c r="G8" s="35">
        <v>1304285</v>
      </c>
      <c r="H8" s="119">
        <f aca="true" t="shared" si="0" ref="H8:H16">I8-G8</f>
        <v>-133535</v>
      </c>
      <c r="I8" s="36">
        <v>1170750</v>
      </c>
    </row>
    <row r="9" spans="1:9" s="10" customFormat="1" ht="15" customHeight="1">
      <c r="A9" s="117" t="s">
        <v>131</v>
      </c>
      <c r="B9" s="63">
        <v>4</v>
      </c>
      <c r="C9" s="121" t="s">
        <v>148</v>
      </c>
      <c r="D9" s="118">
        <v>4</v>
      </c>
      <c r="E9" s="5"/>
      <c r="F9" s="117" t="s">
        <v>106</v>
      </c>
      <c r="G9" s="35">
        <v>55794714</v>
      </c>
      <c r="H9" s="119" t="s">
        <v>213</v>
      </c>
      <c r="I9" s="36">
        <v>55794714</v>
      </c>
    </row>
    <row r="10" spans="1:9" s="10" customFormat="1" ht="15" customHeight="1">
      <c r="A10" s="117" t="s">
        <v>104</v>
      </c>
      <c r="B10" s="14">
        <v>60</v>
      </c>
      <c r="C10" s="121" t="s">
        <v>148</v>
      </c>
      <c r="D10" s="120">
        <v>60</v>
      </c>
      <c r="E10" s="5"/>
      <c r="F10" s="117" t="s">
        <v>132</v>
      </c>
      <c r="G10" s="35">
        <v>11228070</v>
      </c>
      <c r="H10" s="119">
        <f t="shared" si="0"/>
        <v>5742</v>
      </c>
      <c r="I10" s="36">
        <v>11233812</v>
      </c>
    </row>
    <row r="11" spans="1:9" s="10" customFormat="1" ht="15" customHeight="1">
      <c r="A11" s="117" t="s">
        <v>119</v>
      </c>
      <c r="B11" s="14">
        <v>18908679</v>
      </c>
      <c r="C11" s="119">
        <f aca="true" t="shared" si="1" ref="C11:C18">D11-B11</f>
        <v>-587723</v>
      </c>
      <c r="D11" s="120">
        <v>18320956</v>
      </c>
      <c r="E11" s="5"/>
      <c r="F11" s="117" t="s">
        <v>133</v>
      </c>
      <c r="G11" s="35">
        <v>13110</v>
      </c>
      <c r="H11" s="119">
        <f t="shared" si="0"/>
        <v>-1418</v>
      </c>
      <c r="I11" s="36">
        <v>11692</v>
      </c>
    </row>
    <row r="12" spans="1:9" s="10" customFormat="1" ht="15" customHeight="1">
      <c r="A12" s="117" t="s">
        <v>134</v>
      </c>
      <c r="B12" s="35">
        <v>2609019</v>
      </c>
      <c r="C12" s="119">
        <f t="shared" si="1"/>
        <v>232265</v>
      </c>
      <c r="D12" s="120">
        <v>2841284</v>
      </c>
      <c r="E12" s="5"/>
      <c r="F12" s="117" t="s">
        <v>135</v>
      </c>
      <c r="G12" s="35">
        <v>3053</v>
      </c>
      <c r="H12" s="119" t="s">
        <v>213</v>
      </c>
      <c r="I12" s="36">
        <v>3053</v>
      </c>
    </row>
    <row r="13" spans="1:9" s="10" customFormat="1" ht="15" customHeight="1">
      <c r="A13" s="117" t="s">
        <v>136</v>
      </c>
      <c r="B13" s="35">
        <v>17258907</v>
      </c>
      <c r="C13" s="119">
        <f t="shared" si="1"/>
        <v>-75203</v>
      </c>
      <c r="D13" s="120">
        <v>17183704</v>
      </c>
      <c r="E13" s="5"/>
      <c r="F13" s="117" t="s">
        <v>137</v>
      </c>
      <c r="G13" s="35">
        <v>4739664</v>
      </c>
      <c r="H13" s="119">
        <f t="shared" si="0"/>
        <v>-5556</v>
      </c>
      <c r="I13" s="36">
        <v>4734108</v>
      </c>
    </row>
    <row r="14" spans="1:9" s="10" customFormat="1" ht="15" customHeight="1">
      <c r="A14" s="117" t="s">
        <v>121</v>
      </c>
      <c r="B14" s="14">
        <v>5060544</v>
      </c>
      <c r="C14" s="119">
        <f t="shared" si="1"/>
        <v>-32963</v>
      </c>
      <c r="D14" s="120">
        <v>5027581</v>
      </c>
      <c r="E14" s="5"/>
      <c r="F14" s="117" t="s">
        <v>138</v>
      </c>
      <c r="G14" s="35">
        <v>9718726</v>
      </c>
      <c r="H14" s="119">
        <f t="shared" si="0"/>
        <v>-389445</v>
      </c>
      <c r="I14" s="36">
        <v>9329281</v>
      </c>
    </row>
    <row r="15" spans="1:9" s="10" customFormat="1" ht="15" customHeight="1">
      <c r="A15" s="117" t="s">
        <v>139</v>
      </c>
      <c r="B15" s="14">
        <v>8844235</v>
      </c>
      <c r="C15" s="119">
        <f t="shared" si="1"/>
        <v>-175217</v>
      </c>
      <c r="D15" s="120">
        <v>8669018</v>
      </c>
      <c r="E15" s="5"/>
      <c r="F15" s="117" t="s">
        <v>140</v>
      </c>
      <c r="G15" s="35">
        <v>792944</v>
      </c>
      <c r="H15" s="119">
        <f t="shared" si="0"/>
        <v>-55423</v>
      </c>
      <c r="I15" s="36">
        <v>737521</v>
      </c>
    </row>
    <row r="16" spans="1:9" s="90" customFormat="1" ht="15" customHeight="1">
      <c r="A16" s="117" t="s">
        <v>34</v>
      </c>
      <c r="B16" s="14">
        <v>14060442</v>
      </c>
      <c r="C16" s="119">
        <f t="shared" si="1"/>
        <v>-1098524</v>
      </c>
      <c r="D16" s="120">
        <v>12961918</v>
      </c>
      <c r="E16" s="93"/>
      <c r="F16" s="117" t="s">
        <v>141</v>
      </c>
      <c r="G16" s="35">
        <v>140004</v>
      </c>
      <c r="H16" s="119">
        <f t="shared" si="0"/>
        <v>947483</v>
      </c>
      <c r="I16" s="36">
        <v>1087487</v>
      </c>
    </row>
    <row r="17" spans="1:9" s="10" customFormat="1" ht="15" customHeight="1">
      <c r="A17" s="117" t="s">
        <v>35</v>
      </c>
      <c r="B17" s="14">
        <v>2</v>
      </c>
      <c r="C17" s="125">
        <f t="shared" si="1"/>
        <v>2134213</v>
      </c>
      <c r="D17" s="120">
        <v>2134215</v>
      </c>
      <c r="E17" s="5"/>
      <c r="F17" s="117" t="s">
        <v>142</v>
      </c>
      <c r="G17" s="35">
        <v>200000</v>
      </c>
      <c r="H17" s="121" t="s">
        <v>105</v>
      </c>
      <c r="I17" s="36">
        <v>200000</v>
      </c>
    </row>
    <row r="18" spans="1:9" s="19" customFormat="1" ht="15" customHeight="1">
      <c r="A18" s="133" t="s">
        <v>143</v>
      </c>
      <c r="B18" s="128">
        <v>180691</v>
      </c>
      <c r="C18" s="134">
        <f t="shared" si="1"/>
        <v>-29000</v>
      </c>
      <c r="D18" s="135">
        <v>151691</v>
      </c>
      <c r="E18" s="17"/>
      <c r="F18" s="133"/>
      <c r="G18" s="131"/>
      <c r="H18" s="129"/>
      <c r="I18" s="136"/>
    </row>
    <row r="19" spans="1:9" ht="12.75" customHeight="1">
      <c r="A19" s="20" t="s">
        <v>116</v>
      </c>
      <c r="B19" s="17"/>
      <c r="C19" s="17"/>
      <c r="D19" s="17"/>
      <c r="E19" s="2"/>
      <c r="F19" s="17"/>
      <c r="G19" s="17"/>
      <c r="H19" s="17"/>
      <c r="I19" s="22" t="s">
        <v>144</v>
      </c>
    </row>
    <row r="20" ht="13.5">
      <c r="H20" s="80"/>
    </row>
  </sheetData>
  <sheetProtection/>
  <mergeCells count="6">
    <mergeCell ref="H4:H5"/>
    <mergeCell ref="I4:I5"/>
    <mergeCell ref="B4:B5"/>
    <mergeCell ref="C4:C5"/>
    <mergeCell ref="D4:D5"/>
    <mergeCell ref="G4:G5"/>
  </mergeCells>
  <printOptions/>
  <pageMargins left="0.7480314960629921" right="0.7874015748031497" top="0.984251968503937" bottom="0.984251968503937" header="0.5118110236220472" footer="0.5118110236220472"/>
  <pageSetup horizontalDpi="600" verticalDpi="600" orientation="portrait" paperSize="9" scale="98"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dimension ref="A1:I21"/>
  <sheetViews>
    <sheetView zoomScaleSheetLayoutView="100" zoomScalePageLayoutView="0" workbookViewId="0" topLeftCell="A1">
      <selection activeCell="A2" sqref="A2"/>
    </sheetView>
  </sheetViews>
  <sheetFormatPr defaultColWidth="8.796875" defaultRowHeight="14.25"/>
  <cols>
    <col min="1" max="1" width="15.59765625" style="3" customWidth="1"/>
    <col min="2" max="2" width="9.69921875" style="3" customWidth="1"/>
    <col min="3" max="3" width="9.09765625" style="3" customWidth="1"/>
    <col min="4" max="4" width="10.09765625" style="3" customWidth="1"/>
    <col min="5" max="5" width="1.203125" style="3" customWidth="1"/>
    <col min="6" max="6" width="15.3984375" style="3" customWidth="1"/>
    <col min="7" max="7" width="9.59765625" style="3" customWidth="1"/>
    <col min="8" max="8" width="8.8984375" style="3" customWidth="1"/>
    <col min="9" max="9" width="9.69921875" style="3" customWidth="1"/>
    <col min="10" max="16384" width="9" style="3" customWidth="1"/>
  </cols>
  <sheetData>
    <row r="1" spans="1:2" ht="15" customHeight="1">
      <c r="A1" s="30" t="s">
        <v>126</v>
      </c>
      <c r="B1" s="30"/>
    </row>
    <row r="2" spans="6:9" ht="4.5" customHeight="1">
      <c r="F2" s="30"/>
      <c r="I2" s="111"/>
    </row>
    <row r="3" spans="1:9" s="2" customFormat="1" ht="15" customHeight="1" thickBot="1">
      <c r="A3" s="1" t="s">
        <v>22</v>
      </c>
      <c r="F3" s="1" t="s">
        <v>96</v>
      </c>
      <c r="I3" s="22" t="s">
        <v>212</v>
      </c>
    </row>
    <row r="4" spans="1:9" s="10" customFormat="1" ht="13.5" customHeight="1" thickTop="1">
      <c r="A4" s="4" t="s">
        <v>127</v>
      </c>
      <c r="B4" s="599" t="s">
        <v>98</v>
      </c>
      <c r="C4" s="595" t="s">
        <v>99</v>
      </c>
      <c r="D4" s="595" t="s">
        <v>100</v>
      </c>
      <c r="F4" s="4" t="s">
        <v>127</v>
      </c>
      <c r="G4" s="599" t="s">
        <v>98</v>
      </c>
      <c r="H4" s="595" t="s">
        <v>99</v>
      </c>
      <c r="I4" s="595" t="s">
        <v>100</v>
      </c>
    </row>
    <row r="5" spans="1:9" s="10" customFormat="1" ht="13.5" customHeight="1">
      <c r="A5" s="57" t="s">
        <v>101</v>
      </c>
      <c r="B5" s="600"/>
      <c r="C5" s="598"/>
      <c r="D5" s="598"/>
      <c r="F5" s="57" t="s">
        <v>101</v>
      </c>
      <c r="G5" s="600"/>
      <c r="H5" s="598"/>
      <c r="I5" s="598"/>
    </row>
    <row r="6" spans="1:9" s="42" customFormat="1" ht="15" customHeight="1">
      <c r="A6" s="112" t="s">
        <v>102</v>
      </c>
      <c r="B6" s="113">
        <f>SUM(B8:B16)</f>
        <v>42975193</v>
      </c>
      <c r="C6" s="114">
        <f>SUM(C8:C16)</f>
        <v>-483499</v>
      </c>
      <c r="D6" s="115">
        <f>SUM(D8:D16)</f>
        <v>42491694</v>
      </c>
      <c r="F6" s="116" t="s">
        <v>102</v>
      </c>
      <c r="G6" s="72">
        <f>SUM(G8:G16)</f>
        <v>42975193</v>
      </c>
      <c r="H6" s="114">
        <f>SUM(H8:H16)</f>
        <v>-483499</v>
      </c>
      <c r="I6" s="76">
        <f>SUM(I8:I16)</f>
        <v>42491694</v>
      </c>
    </row>
    <row r="7" spans="1:9" s="5" customFormat="1" ht="15" customHeight="1">
      <c r="A7" s="117"/>
      <c r="B7" s="63"/>
      <c r="C7" s="119"/>
      <c r="D7" s="118"/>
      <c r="F7" s="117"/>
      <c r="G7" s="35"/>
      <c r="H7" s="119"/>
      <c r="I7" s="36"/>
    </row>
    <row r="8" spans="1:9" s="5" customFormat="1" ht="15" customHeight="1">
      <c r="A8" s="117" t="s">
        <v>118</v>
      </c>
      <c r="B8" s="14">
        <v>9109778</v>
      </c>
      <c r="C8" s="119">
        <f>D8-B8</f>
        <v>-426957</v>
      </c>
      <c r="D8" s="120">
        <v>8682821</v>
      </c>
      <c r="F8" s="117" t="s">
        <v>11</v>
      </c>
      <c r="G8" s="35">
        <v>1014727</v>
      </c>
      <c r="H8" s="119">
        <f>I8-G8</f>
        <v>-51693</v>
      </c>
      <c r="I8" s="36">
        <v>963034</v>
      </c>
    </row>
    <row r="9" spans="1:9" s="5" customFormat="1" ht="15" customHeight="1">
      <c r="A9" s="117" t="s">
        <v>104</v>
      </c>
      <c r="B9" s="63">
        <v>1</v>
      </c>
      <c r="C9" s="121" t="s">
        <v>128</v>
      </c>
      <c r="D9" s="118">
        <v>1</v>
      </c>
      <c r="F9" s="117" t="s">
        <v>106</v>
      </c>
      <c r="G9" s="35">
        <v>40648669</v>
      </c>
      <c r="H9" s="121">
        <f>I9-G9</f>
        <v>-651673</v>
      </c>
      <c r="I9" s="36">
        <v>39996996</v>
      </c>
    </row>
    <row r="10" spans="1:9" s="5" customFormat="1" ht="15" customHeight="1">
      <c r="A10" s="117" t="s">
        <v>119</v>
      </c>
      <c r="B10" s="14">
        <v>9187766</v>
      </c>
      <c r="C10" s="119">
        <f aca="true" t="shared" si="0" ref="C10:C15">D10-B10</f>
        <v>212873</v>
      </c>
      <c r="D10" s="120">
        <v>9400639</v>
      </c>
      <c r="F10" s="117" t="s">
        <v>120</v>
      </c>
      <c r="G10" s="35">
        <v>207111</v>
      </c>
      <c r="H10" s="119">
        <f>I10-G10</f>
        <v>91486</v>
      </c>
      <c r="I10" s="36">
        <v>298597</v>
      </c>
    </row>
    <row r="11" spans="1:9" s="5" customFormat="1" ht="15" customHeight="1">
      <c r="A11" s="117" t="s">
        <v>121</v>
      </c>
      <c r="B11" s="14">
        <v>6359336</v>
      </c>
      <c r="C11" s="119">
        <f t="shared" si="0"/>
        <v>-55417</v>
      </c>
      <c r="D11" s="120">
        <v>6303919</v>
      </c>
      <c r="F11" s="117" t="s">
        <v>122</v>
      </c>
      <c r="G11" s="35">
        <v>1088662</v>
      </c>
      <c r="H11" s="119">
        <f>I11-G11</f>
        <v>-22020</v>
      </c>
      <c r="I11" s="36">
        <v>1066642</v>
      </c>
    </row>
    <row r="12" spans="1:9" s="5" customFormat="1" ht="15" customHeight="1">
      <c r="A12" s="117" t="s">
        <v>123</v>
      </c>
      <c r="B12" s="35">
        <v>11929973</v>
      </c>
      <c r="C12" s="119">
        <f t="shared" si="0"/>
        <v>-156612</v>
      </c>
      <c r="D12" s="120">
        <v>11773361</v>
      </c>
      <c r="F12" s="117" t="s">
        <v>112</v>
      </c>
      <c r="G12" s="35">
        <v>16024</v>
      </c>
      <c r="H12" s="125">
        <f>I12-G12</f>
        <v>150401</v>
      </c>
      <c r="I12" s="36">
        <v>166425</v>
      </c>
    </row>
    <row r="13" spans="1:9" s="5" customFormat="1" ht="15" customHeight="1">
      <c r="A13" s="126" t="s">
        <v>33</v>
      </c>
      <c r="B13" s="35">
        <v>1054</v>
      </c>
      <c r="C13" s="119">
        <f t="shared" si="0"/>
        <v>500</v>
      </c>
      <c r="D13" s="120">
        <v>1554</v>
      </c>
      <c r="F13" s="117"/>
      <c r="G13" s="35"/>
      <c r="H13" s="125"/>
      <c r="I13" s="36"/>
    </row>
    <row r="14" spans="1:9" s="5" customFormat="1" ht="15" customHeight="1">
      <c r="A14" s="117" t="s">
        <v>34</v>
      </c>
      <c r="B14" s="14">
        <v>6377468</v>
      </c>
      <c r="C14" s="119">
        <f t="shared" si="0"/>
        <v>-136824</v>
      </c>
      <c r="D14" s="120">
        <v>6240644</v>
      </c>
      <c r="E14" s="93"/>
      <c r="F14" s="126"/>
      <c r="G14" s="35"/>
      <c r="H14" s="125"/>
      <c r="I14" s="40"/>
    </row>
    <row r="15" spans="1:9" s="5" customFormat="1" ht="15" customHeight="1">
      <c r="A15" s="117" t="s">
        <v>124</v>
      </c>
      <c r="B15" s="14">
        <v>2</v>
      </c>
      <c r="C15" s="125">
        <f t="shared" si="0"/>
        <v>78938</v>
      </c>
      <c r="D15" s="15">
        <v>78940</v>
      </c>
      <c r="E15" s="93"/>
      <c r="F15" s="126"/>
      <c r="G15" s="35"/>
      <c r="H15" s="125"/>
      <c r="I15" s="40"/>
    </row>
    <row r="16" spans="1:9" s="5" customFormat="1" ht="15" customHeight="1">
      <c r="A16" s="127" t="s">
        <v>113</v>
      </c>
      <c r="B16" s="128">
        <v>9815</v>
      </c>
      <c r="C16" s="129" t="s">
        <v>218</v>
      </c>
      <c r="D16" s="130">
        <v>9815</v>
      </c>
      <c r="E16" s="93"/>
      <c r="F16" s="127"/>
      <c r="G16" s="131"/>
      <c r="H16" s="129"/>
      <c r="I16" s="132"/>
    </row>
    <row r="17" spans="1:9" s="17" customFormat="1" ht="12.75" customHeight="1">
      <c r="A17" s="20" t="s">
        <v>116</v>
      </c>
      <c r="I17" s="22" t="s">
        <v>125</v>
      </c>
    </row>
    <row r="18" s="19" customFormat="1" ht="13.5" customHeight="1">
      <c r="G18" s="80"/>
    </row>
    <row r="19" s="19" customFormat="1" ht="13.5" customHeight="1"/>
    <row r="20" s="19" customFormat="1" ht="13.5" customHeight="1">
      <c r="D20" s="124"/>
    </row>
    <row r="21" spans="1:4" ht="13.5" customHeight="1">
      <c r="A21" s="19"/>
      <c r="B21" s="19"/>
      <c r="C21" s="124"/>
      <c r="D21" s="19"/>
    </row>
    <row r="22" ht="13.5" customHeight="1"/>
    <row r="23" ht="13.5" customHeight="1"/>
    <row r="24" ht="13.5" customHeight="1"/>
    <row r="25" ht="13.5" customHeight="1"/>
    <row r="26" ht="13.5" customHeight="1"/>
    <row r="27" ht="13.5" customHeight="1"/>
  </sheetData>
  <sheetProtection/>
  <mergeCells count="6">
    <mergeCell ref="H4:H5"/>
    <mergeCell ref="I4:I5"/>
    <mergeCell ref="B4:B5"/>
    <mergeCell ref="C4:C5"/>
    <mergeCell ref="D4:D5"/>
    <mergeCell ref="G4:G5"/>
  </mergeCells>
  <printOptions/>
  <pageMargins left="0.7480314960629921" right="0.7874015748031497" top="0.984251968503937" bottom="0.984251968503937" header="0.5118110236220472" footer="0.31496062992125984"/>
  <pageSetup horizontalDpi="600" verticalDpi="600" orientation="portrait" paperSize="9" scale="98"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dimension ref="A1:I18"/>
  <sheetViews>
    <sheetView zoomScaleSheetLayoutView="100" zoomScalePageLayoutView="0" workbookViewId="0" topLeftCell="A1">
      <selection activeCell="A2" sqref="A2"/>
    </sheetView>
  </sheetViews>
  <sheetFormatPr defaultColWidth="8.796875" defaultRowHeight="14.25"/>
  <cols>
    <col min="1" max="1" width="16.8984375" style="3" customWidth="1"/>
    <col min="2" max="2" width="9.3984375" style="3" customWidth="1"/>
    <col min="3" max="3" width="8.8984375" style="3" customWidth="1"/>
    <col min="4" max="4" width="9.3984375" style="3" customWidth="1"/>
    <col min="5" max="5" width="0.8984375" style="3" customWidth="1"/>
    <col min="6" max="6" width="13.8984375" style="3" customWidth="1"/>
    <col min="7" max="7" width="9.59765625" style="3" customWidth="1"/>
    <col min="8" max="8" width="8.8984375" style="3" customWidth="1"/>
    <col min="9" max="9" width="9.5" style="3" customWidth="1"/>
    <col min="10" max="16384" width="9" style="3" customWidth="1"/>
  </cols>
  <sheetData>
    <row r="1" spans="1:2" ht="15" customHeight="1">
      <c r="A1" s="30" t="s">
        <v>95</v>
      </c>
      <c r="B1" s="30"/>
    </row>
    <row r="2" spans="6:9" ht="4.5" customHeight="1">
      <c r="F2" s="30"/>
      <c r="I2" s="111"/>
    </row>
    <row r="3" spans="1:9" s="2" customFormat="1" ht="15" customHeight="1" thickBot="1">
      <c r="A3" s="1" t="s">
        <v>22</v>
      </c>
      <c r="F3" s="1" t="s">
        <v>96</v>
      </c>
      <c r="I3" s="22" t="s">
        <v>212</v>
      </c>
    </row>
    <row r="4" spans="1:9" s="10" customFormat="1" ht="13.5" customHeight="1" thickTop="1">
      <c r="A4" s="4" t="s">
        <v>97</v>
      </c>
      <c r="B4" s="599" t="s">
        <v>98</v>
      </c>
      <c r="C4" s="595" t="s">
        <v>99</v>
      </c>
      <c r="D4" s="595" t="s">
        <v>100</v>
      </c>
      <c r="F4" s="4" t="s">
        <v>97</v>
      </c>
      <c r="G4" s="599" t="s">
        <v>98</v>
      </c>
      <c r="H4" s="595" t="s">
        <v>99</v>
      </c>
      <c r="I4" s="595" t="s">
        <v>100</v>
      </c>
    </row>
    <row r="5" spans="1:9" s="10" customFormat="1" ht="13.5" customHeight="1">
      <c r="A5" s="57" t="s">
        <v>101</v>
      </c>
      <c r="B5" s="600"/>
      <c r="C5" s="598"/>
      <c r="D5" s="598"/>
      <c r="F5" s="57" t="s">
        <v>101</v>
      </c>
      <c r="G5" s="600"/>
      <c r="H5" s="598"/>
      <c r="I5" s="598"/>
    </row>
    <row r="6" spans="1:9" s="42" customFormat="1" ht="16.5" customHeight="1">
      <c r="A6" s="112" t="s">
        <v>102</v>
      </c>
      <c r="B6" s="113">
        <f>SUM(B8:B13)</f>
        <v>11369196</v>
      </c>
      <c r="C6" s="114">
        <f>SUM(C8:C13)</f>
        <v>234068</v>
      </c>
      <c r="D6" s="115">
        <f>SUM(D8:D13)</f>
        <v>11603264</v>
      </c>
      <c r="F6" s="116" t="s">
        <v>102</v>
      </c>
      <c r="G6" s="72">
        <f>SUM(G8:G13)</f>
        <v>11369196</v>
      </c>
      <c r="H6" s="114">
        <f>SUM(H8:H13)</f>
        <v>234068</v>
      </c>
      <c r="I6" s="76">
        <f>SUM(I8:I13)</f>
        <v>11603264</v>
      </c>
    </row>
    <row r="7" spans="1:9" s="5" customFormat="1" ht="16.5" customHeight="1">
      <c r="A7" s="117"/>
      <c r="B7" s="63"/>
      <c r="C7" s="63"/>
      <c r="D7" s="118"/>
      <c r="F7" s="117"/>
      <c r="G7" s="35"/>
      <c r="H7" s="63"/>
      <c r="I7" s="36"/>
    </row>
    <row r="8" spans="1:9" s="10" customFormat="1" ht="16.5" customHeight="1">
      <c r="A8" s="540" t="s">
        <v>103</v>
      </c>
      <c r="B8" s="14">
        <v>4287415</v>
      </c>
      <c r="C8" s="119">
        <f>D8-B8</f>
        <v>16792</v>
      </c>
      <c r="D8" s="120">
        <v>4304207</v>
      </c>
      <c r="E8" s="5"/>
      <c r="F8" s="117" t="s">
        <v>11</v>
      </c>
      <c r="G8" s="35">
        <v>351599</v>
      </c>
      <c r="H8" s="119">
        <f>I8-G8</f>
        <v>-64801</v>
      </c>
      <c r="I8" s="36">
        <v>286798</v>
      </c>
    </row>
    <row r="9" spans="1:9" s="5" customFormat="1" ht="16.5" customHeight="1">
      <c r="A9" s="117" t="s">
        <v>104</v>
      </c>
      <c r="B9" s="63">
        <v>1</v>
      </c>
      <c r="C9" s="121" t="s">
        <v>105</v>
      </c>
      <c r="D9" s="118">
        <v>1</v>
      </c>
      <c r="F9" s="117" t="s">
        <v>106</v>
      </c>
      <c r="G9" s="35">
        <v>264600</v>
      </c>
      <c r="H9" s="119">
        <f>I9-G9</f>
        <v>-26600</v>
      </c>
      <c r="I9" s="36">
        <v>238000</v>
      </c>
    </row>
    <row r="10" spans="1:9" s="5" customFormat="1" ht="16.5" customHeight="1">
      <c r="A10" s="117" t="s">
        <v>107</v>
      </c>
      <c r="B10" s="35">
        <v>1</v>
      </c>
      <c r="C10" s="119">
        <f>D10-B10</f>
        <v>2999</v>
      </c>
      <c r="D10" s="120">
        <v>3000</v>
      </c>
      <c r="F10" s="117" t="s">
        <v>108</v>
      </c>
      <c r="G10" s="35">
        <v>10423696</v>
      </c>
      <c r="H10" s="119">
        <f>I10-G10</f>
        <v>59064</v>
      </c>
      <c r="I10" s="36">
        <v>10482760</v>
      </c>
    </row>
    <row r="11" spans="1:9" s="5" customFormat="1" ht="16.5" customHeight="1">
      <c r="A11" s="117" t="s">
        <v>109</v>
      </c>
      <c r="B11" s="14">
        <v>6721736</v>
      </c>
      <c r="C11" s="119">
        <f>D11-B11</f>
        <v>-52962</v>
      </c>
      <c r="D11" s="120">
        <v>6668774</v>
      </c>
      <c r="F11" s="117" t="s">
        <v>110</v>
      </c>
      <c r="G11" s="35">
        <v>275737</v>
      </c>
      <c r="H11" s="119" t="s">
        <v>213</v>
      </c>
      <c r="I11" s="36">
        <v>275737</v>
      </c>
    </row>
    <row r="12" spans="1:9" s="5" customFormat="1" ht="16.5" customHeight="1">
      <c r="A12" s="117" t="s">
        <v>111</v>
      </c>
      <c r="B12" s="14">
        <v>1</v>
      </c>
      <c r="C12" s="119">
        <f>D12-B12</f>
        <v>277754</v>
      </c>
      <c r="D12" s="120">
        <v>277755</v>
      </c>
      <c r="F12" s="117" t="s">
        <v>112</v>
      </c>
      <c r="G12" s="35">
        <v>23564</v>
      </c>
      <c r="H12" s="119">
        <f>I12-G12</f>
        <v>266405</v>
      </c>
      <c r="I12" s="36">
        <v>289969</v>
      </c>
    </row>
    <row r="13" spans="1:9" s="5" customFormat="1" ht="16.5" customHeight="1">
      <c r="A13" s="117" t="s">
        <v>113</v>
      </c>
      <c r="B13" s="14">
        <v>360042</v>
      </c>
      <c r="C13" s="119">
        <f>D13-B13</f>
        <v>-10515</v>
      </c>
      <c r="D13" s="120">
        <v>349527</v>
      </c>
      <c r="F13" s="117" t="s">
        <v>114</v>
      </c>
      <c r="G13" s="35">
        <v>30000</v>
      </c>
      <c r="H13" s="121" t="s">
        <v>115</v>
      </c>
      <c r="I13" s="36">
        <v>30000</v>
      </c>
    </row>
    <row r="14" spans="1:9" s="17" customFormat="1" ht="12.75" customHeight="1">
      <c r="A14" s="122" t="s">
        <v>116</v>
      </c>
      <c r="B14" s="123"/>
      <c r="C14" s="123"/>
      <c r="D14" s="123"/>
      <c r="F14" s="123"/>
      <c r="G14" s="123"/>
      <c r="H14" s="123"/>
      <c r="I14" s="79" t="s">
        <v>117</v>
      </c>
    </row>
    <row r="15" s="19" customFormat="1" ht="13.5" customHeight="1">
      <c r="G15" s="80"/>
    </row>
    <row r="16" s="19" customFormat="1" ht="13.5" customHeight="1"/>
    <row r="17" s="19" customFormat="1" ht="13.5" customHeight="1">
      <c r="D17" s="124"/>
    </row>
    <row r="18" spans="1:4" ht="13.5" customHeight="1">
      <c r="A18" s="19"/>
      <c r="B18" s="19"/>
      <c r="C18" s="124"/>
      <c r="D18" s="19"/>
    </row>
    <row r="19" ht="13.5" customHeight="1"/>
    <row r="20" ht="13.5" customHeight="1"/>
    <row r="21" ht="13.5" customHeight="1"/>
    <row r="22" ht="13.5" customHeight="1"/>
    <row r="23" ht="13.5" customHeight="1"/>
    <row r="24" ht="13.5" customHeight="1"/>
  </sheetData>
  <sheetProtection/>
  <mergeCells count="6">
    <mergeCell ref="H4:H5"/>
    <mergeCell ref="I4:I5"/>
    <mergeCell ref="B4:B5"/>
    <mergeCell ref="C4:C5"/>
    <mergeCell ref="D4:D5"/>
    <mergeCell ref="G4:G5"/>
  </mergeCells>
  <printOptions/>
  <pageMargins left="0.7480314960629921" right="0.7874015748031497" top="0.984251968503937" bottom="0.984251968503937" header="0.5118110236220472" footer="0.31496062992125984"/>
  <pageSetup horizontalDpi="600" verticalDpi="600" orientation="portrait" paperSize="9"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dimension ref="A1:IA40"/>
  <sheetViews>
    <sheetView zoomScaleSheetLayoutView="100" zoomScalePageLayoutView="0" workbookViewId="0" topLeftCell="A1">
      <selection activeCell="A2" sqref="A2"/>
    </sheetView>
  </sheetViews>
  <sheetFormatPr defaultColWidth="8.796875" defaultRowHeight="14.25"/>
  <cols>
    <col min="1" max="1" width="6.8984375" style="3" customWidth="1"/>
    <col min="2" max="3" width="8.09765625" style="3" customWidth="1"/>
    <col min="4" max="4" width="6.8984375" style="3" customWidth="1"/>
    <col min="5" max="5" width="7.59765625" style="3" customWidth="1"/>
    <col min="6" max="6" width="7.09765625" style="3" customWidth="1"/>
    <col min="7" max="7" width="4.59765625" style="3" customWidth="1"/>
    <col min="8" max="8" width="5.09765625" style="3" customWidth="1"/>
    <col min="9" max="9" width="4.59765625" style="3" customWidth="1"/>
    <col min="10" max="10" width="6.59765625" style="3" customWidth="1"/>
    <col min="11" max="11" width="8.09765625" style="3" customWidth="1"/>
    <col min="12" max="14" width="6.59765625" style="3" customWidth="1"/>
    <col min="15" max="16384" width="9" style="3" customWidth="1"/>
  </cols>
  <sheetData>
    <row r="1" ht="15" customHeight="1">
      <c r="A1" s="30" t="s">
        <v>667</v>
      </c>
    </row>
    <row r="2" spans="6:9" ht="4.5" customHeight="1">
      <c r="F2" s="30"/>
      <c r="I2" s="111"/>
    </row>
    <row r="3" spans="1:14" s="2" customFormat="1" ht="12.75" customHeight="1" thickBot="1">
      <c r="A3" s="1" t="s">
        <v>64</v>
      </c>
      <c r="B3" s="61"/>
      <c r="C3" s="61"/>
      <c r="D3" s="61"/>
      <c r="E3" s="61"/>
      <c r="F3" s="81"/>
      <c r="G3" s="61"/>
      <c r="H3" s="61"/>
      <c r="I3" s="61"/>
      <c r="J3" s="61"/>
      <c r="K3" s="61"/>
      <c r="L3" s="61"/>
      <c r="M3" s="82"/>
      <c r="N3" s="22" t="s">
        <v>214</v>
      </c>
    </row>
    <row r="4" spans="1:14" ht="15" customHeight="1" thickTop="1">
      <c r="A4" s="83" t="s">
        <v>0</v>
      </c>
      <c r="B4" s="607" t="s">
        <v>92</v>
      </c>
      <c r="C4" s="607" t="s">
        <v>93</v>
      </c>
      <c r="D4" s="607" t="s">
        <v>94</v>
      </c>
      <c r="E4" s="605" t="s">
        <v>663</v>
      </c>
      <c r="F4" s="607" t="s">
        <v>252</v>
      </c>
      <c r="G4" s="605" t="s">
        <v>660</v>
      </c>
      <c r="H4" s="605" t="s">
        <v>662</v>
      </c>
      <c r="I4" s="605" t="s">
        <v>661</v>
      </c>
      <c r="J4" s="605" t="s">
        <v>253</v>
      </c>
      <c r="K4" s="610" t="s">
        <v>254</v>
      </c>
      <c r="L4" s="237"/>
      <c r="M4" s="237"/>
      <c r="N4" s="237"/>
    </row>
    <row r="5" spans="1:14" ht="19.5" customHeight="1">
      <c r="A5" s="84"/>
      <c r="B5" s="608"/>
      <c r="C5" s="608"/>
      <c r="D5" s="608"/>
      <c r="E5" s="606"/>
      <c r="F5" s="608"/>
      <c r="G5" s="608"/>
      <c r="H5" s="608"/>
      <c r="I5" s="608"/>
      <c r="J5" s="606"/>
      <c r="K5" s="611"/>
      <c r="L5" s="601" t="s">
        <v>255</v>
      </c>
      <c r="M5" s="603" t="s">
        <v>256</v>
      </c>
      <c r="N5" s="603" t="s">
        <v>257</v>
      </c>
    </row>
    <row r="6" spans="1:14" ht="15" customHeight="1">
      <c r="A6" s="84"/>
      <c r="B6" s="608"/>
      <c r="C6" s="608"/>
      <c r="D6" s="608"/>
      <c r="E6" s="606"/>
      <c r="F6" s="608"/>
      <c r="G6" s="608"/>
      <c r="H6" s="608"/>
      <c r="I6" s="608"/>
      <c r="J6" s="606"/>
      <c r="K6" s="611"/>
      <c r="L6" s="602"/>
      <c r="M6" s="604"/>
      <c r="N6" s="604"/>
    </row>
    <row r="7" spans="1:15" s="2" customFormat="1" ht="12.75" customHeight="1">
      <c r="A7" s="85" t="s">
        <v>65</v>
      </c>
      <c r="B7" s="58" t="s">
        <v>49</v>
      </c>
      <c r="C7" s="58" t="s">
        <v>50</v>
      </c>
      <c r="D7" s="58" t="s">
        <v>51</v>
      </c>
      <c r="E7" s="59" t="s">
        <v>52</v>
      </c>
      <c r="F7" s="60" t="s">
        <v>53</v>
      </c>
      <c r="G7" s="12"/>
      <c r="H7" s="27"/>
      <c r="I7" s="12"/>
      <c r="J7" s="12"/>
      <c r="K7" s="12"/>
      <c r="L7" s="12"/>
      <c r="M7" s="12"/>
      <c r="N7" s="13"/>
      <c r="O7" s="61"/>
    </row>
    <row r="8" spans="1:235" s="91" customFormat="1" ht="14.25" customHeight="1">
      <c r="A8" s="71" t="s">
        <v>66</v>
      </c>
      <c r="B8" s="86">
        <v>245372</v>
      </c>
      <c r="C8" s="86">
        <v>237099</v>
      </c>
      <c r="D8" s="86">
        <f>B8-C8</f>
        <v>8273</v>
      </c>
      <c r="E8" s="86">
        <v>91</v>
      </c>
      <c r="F8" s="87">
        <f>D8-E8</f>
        <v>8182</v>
      </c>
      <c r="G8" s="75">
        <v>5.4</v>
      </c>
      <c r="H8" s="75">
        <v>9.9</v>
      </c>
      <c r="I8" s="75">
        <v>87</v>
      </c>
      <c r="J8" s="86">
        <v>67043</v>
      </c>
      <c r="K8" s="86">
        <v>106384</v>
      </c>
      <c r="L8" s="86">
        <v>21636</v>
      </c>
      <c r="M8" s="88">
        <v>18419</v>
      </c>
      <c r="N8" s="89">
        <f>K8-SUM(L8,M8)</f>
        <v>66329</v>
      </c>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row>
    <row r="9" spans="1:14" s="90" customFormat="1" ht="14.25" customHeight="1">
      <c r="A9" s="71"/>
      <c r="B9" s="92"/>
      <c r="C9" s="92"/>
      <c r="D9" s="92"/>
      <c r="E9" s="92"/>
      <c r="F9" s="92"/>
      <c r="G9" s="63"/>
      <c r="H9" s="63"/>
      <c r="I9" s="63"/>
      <c r="J9" s="92"/>
      <c r="K9" s="92"/>
      <c r="L9" s="92"/>
      <c r="M9" s="93"/>
      <c r="N9" s="94"/>
    </row>
    <row r="10" spans="1:14" s="10" customFormat="1" ht="14.25" customHeight="1">
      <c r="A10" s="95" t="s">
        <v>67</v>
      </c>
      <c r="B10" s="96">
        <v>51866</v>
      </c>
      <c r="C10" s="96">
        <v>50276</v>
      </c>
      <c r="D10" s="96">
        <f>B10-C10</f>
        <v>1590</v>
      </c>
      <c r="E10" s="96">
        <v>42</v>
      </c>
      <c r="F10" s="97">
        <f>D10-E10</f>
        <v>1548</v>
      </c>
      <c r="G10" s="70">
        <v>5.3</v>
      </c>
      <c r="H10" s="70">
        <v>3.5</v>
      </c>
      <c r="I10" s="70">
        <v>76.1</v>
      </c>
      <c r="J10" s="96">
        <v>4052</v>
      </c>
      <c r="K10" s="96">
        <v>75277</v>
      </c>
      <c r="L10" s="96">
        <v>26011</v>
      </c>
      <c r="M10" s="98">
        <v>6405</v>
      </c>
      <c r="N10" s="99">
        <f>K10-SUM(L10,M10)</f>
        <v>42861</v>
      </c>
    </row>
    <row r="11" spans="1:14" s="10" customFormat="1" ht="14.25" customHeight="1">
      <c r="A11" s="95" t="s">
        <v>68</v>
      </c>
      <c r="B11" s="96">
        <v>70610</v>
      </c>
      <c r="C11" s="96">
        <v>68405</v>
      </c>
      <c r="D11" s="96">
        <f>B11-C11</f>
        <v>2205</v>
      </c>
      <c r="E11" s="96">
        <v>222</v>
      </c>
      <c r="F11" s="97">
        <f>D11-E11</f>
        <v>1983</v>
      </c>
      <c r="G11" s="70">
        <v>4.9</v>
      </c>
      <c r="H11" s="70">
        <v>1.8</v>
      </c>
      <c r="I11" s="70">
        <v>83.8</v>
      </c>
      <c r="J11" s="96">
        <v>4915</v>
      </c>
      <c r="K11" s="96">
        <v>54083</v>
      </c>
      <c r="L11" s="96">
        <v>16536</v>
      </c>
      <c r="M11" s="100">
        <v>0</v>
      </c>
      <c r="N11" s="99">
        <f>K11-SUM(L11,M11)</f>
        <v>37547</v>
      </c>
    </row>
    <row r="12" spans="1:14" s="10" customFormat="1" ht="14.25" customHeight="1">
      <c r="A12" s="95" t="s">
        <v>69</v>
      </c>
      <c r="B12" s="96">
        <v>108593</v>
      </c>
      <c r="C12" s="96">
        <v>100932</v>
      </c>
      <c r="D12" s="96">
        <f>B12-C12</f>
        <v>7661</v>
      </c>
      <c r="E12" s="96">
        <v>3</v>
      </c>
      <c r="F12" s="97">
        <f>D12-E12</f>
        <v>7658</v>
      </c>
      <c r="G12" s="70">
        <v>10</v>
      </c>
      <c r="H12" s="70">
        <v>1.5</v>
      </c>
      <c r="I12" s="70">
        <v>73.8</v>
      </c>
      <c r="J12" s="96">
        <v>6956</v>
      </c>
      <c r="K12" s="96">
        <v>126996</v>
      </c>
      <c r="L12" s="96">
        <v>55225</v>
      </c>
      <c r="M12" s="100">
        <v>0</v>
      </c>
      <c r="N12" s="99">
        <f>K12-SUM(L12,M12)</f>
        <v>71771</v>
      </c>
    </row>
    <row r="13" spans="1:15" s="10" customFormat="1" ht="14.25" customHeight="1">
      <c r="A13" s="95" t="s">
        <v>70</v>
      </c>
      <c r="B13" s="96">
        <v>134264</v>
      </c>
      <c r="C13" s="96">
        <v>130271</v>
      </c>
      <c r="D13" s="96">
        <f>B13-C13</f>
        <v>3993</v>
      </c>
      <c r="E13" s="96">
        <v>36</v>
      </c>
      <c r="F13" s="97">
        <f>D13-E13</f>
        <v>3957</v>
      </c>
      <c r="G13" s="70">
        <v>5.1</v>
      </c>
      <c r="H13" s="70">
        <v>5</v>
      </c>
      <c r="I13" s="70">
        <v>88.1</v>
      </c>
      <c r="J13" s="96">
        <v>24718</v>
      </c>
      <c r="K13" s="96">
        <v>40689</v>
      </c>
      <c r="L13" s="96">
        <v>20398</v>
      </c>
      <c r="M13" s="98">
        <v>3945</v>
      </c>
      <c r="N13" s="99">
        <f>K13-SUM(L13,M13)</f>
        <v>16346</v>
      </c>
      <c r="O13" s="101"/>
    </row>
    <row r="14" spans="1:14" s="10" customFormat="1" ht="14.25" customHeight="1">
      <c r="A14" s="95" t="s">
        <v>71</v>
      </c>
      <c r="B14" s="96">
        <v>75014</v>
      </c>
      <c r="C14" s="96">
        <v>71428</v>
      </c>
      <c r="D14" s="96">
        <f>B14-C14</f>
        <v>3586</v>
      </c>
      <c r="E14" s="96">
        <v>282</v>
      </c>
      <c r="F14" s="97">
        <f>D14-E14</f>
        <v>3304</v>
      </c>
      <c r="G14" s="70">
        <v>6.7</v>
      </c>
      <c r="H14" s="70">
        <v>4.5</v>
      </c>
      <c r="I14" s="70">
        <v>86.1</v>
      </c>
      <c r="J14" s="96">
        <v>11557</v>
      </c>
      <c r="K14" s="96">
        <v>58432</v>
      </c>
      <c r="L14" s="96">
        <v>24159</v>
      </c>
      <c r="M14" s="98">
        <v>51</v>
      </c>
      <c r="N14" s="99">
        <f>K14-SUM(L14,M14)</f>
        <v>34222</v>
      </c>
    </row>
    <row r="15" spans="1:14" s="10" customFormat="1" ht="14.25" customHeight="1">
      <c r="A15" s="95"/>
      <c r="B15" s="96"/>
      <c r="C15" s="96"/>
      <c r="D15" s="96"/>
      <c r="E15" s="96"/>
      <c r="F15" s="97"/>
      <c r="G15" s="70"/>
      <c r="H15" s="70"/>
      <c r="I15" s="70"/>
      <c r="J15" s="96"/>
      <c r="K15" s="96"/>
      <c r="L15" s="96"/>
      <c r="M15" s="98"/>
      <c r="N15" s="99"/>
    </row>
    <row r="16" spans="1:14" s="10" customFormat="1" ht="14.25" customHeight="1">
      <c r="A16" s="95" t="s">
        <v>72</v>
      </c>
      <c r="B16" s="96">
        <v>91408</v>
      </c>
      <c r="C16" s="96">
        <v>87973</v>
      </c>
      <c r="D16" s="96">
        <f>B16-C16</f>
        <v>3435</v>
      </c>
      <c r="E16" s="96">
        <v>18</v>
      </c>
      <c r="F16" s="97">
        <f>D16-E16</f>
        <v>3417</v>
      </c>
      <c r="G16" s="70">
        <v>6.9</v>
      </c>
      <c r="H16" s="70">
        <v>7.4</v>
      </c>
      <c r="I16" s="70">
        <v>87.6</v>
      </c>
      <c r="J16" s="96">
        <v>19148</v>
      </c>
      <c r="K16" s="96">
        <v>30783</v>
      </c>
      <c r="L16" s="96">
        <v>9676</v>
      </c>
      <c r="M16" s="98">
        <v>4570</v>
      </c>
      <c r="N16" s="99">
        <f>K16-SUM(L16,M16)</f>
        <v>16537</v>
      </c>
    </row>
    <row r="17" spans="1:14" s="10" customFormat="1" ht="14.25" customHeight="1">
      <c r="A17" s="95" t="s">
        <v>73</v>
      </c>
      <c r="B17" s="96">
        <v>109099</v>
      </c>
      <c r="C17" s="96">
        <v>106190</v>
      </c>
      <c r="D17" s="96">
        <f>B17-C17</f>
        <v>2909</v>
      </c>
      <c r="E17" s="96">
        <v>223</v>
      </c>
      <c r="F17" s="97">
        <f>D17-E17</f>
        <v>2686</v>
      </c>
      <c r="G17" s="70">
        <v>4.4</v>
      </c>
      <c r="H17" s="70">
        <v>5.9</v>
      </c>
      <c r="I17" s="70">
        <v>92.8</v>
      </c>
      <c r="J17" s="96">
        <v>28426</v>
      </c>
      <c r="K17" s="96">
        <v>11317</v>
      </c>
      <c r="L17" s="96">
        <v>5163</v>
      </c>
      <c r="M17" s="98">
        <v>13</v>
      </c>
      <c r="N17" s="99">
        <f>K17-SUM(L17,M17)</f>
        <v>6141</v>
      </c>
    </row>
    <row r="18" spans="1:14" s="10" customFormat="1" ht="14.25" customHeight="1">
      <c r="A18" s="95" t="s">
        <v>74</v>
      </c>
      <c r="B18" s="96">
        <v>159332</v>
      </c>
      <c r="C18" s="96">
        <v>155254</v>
      </c>
      <c r="D18" s="96">
        <f>B18-C18</f>
        <v>4078</v>
      </c>
      <c r="E18" s="96">
        <v>221</v>
      </c>
      <c r="F18" s="97">
        <f>D18-E18</f>
        <v>3857</v>
      </c>
      <c r="G18" s="70">
        <v>3.9</v>
      </c>
      <c r="H18" s="70">
        <v>2.5</v>
      </c>
      <c r="I18" s="70">
        <v>84.4</v>
      </c>
      <c r="J18" s="96">
        <v>26289</v>
      </c>
      <c r="K18" s="96">
        <v>67691</v>
      </c>
      <c r="L18" s="96">
        <v>27050</v>
      </c>
      <c r="M18" s="98">
        <v>3062</v>
      </c>
      <c r="N18" s="99">
        <f>K18-SUM(L18,M18)</f>
        <v>37579</v>
      </c>
    </row>
    <row r="19" spans="1:14" s="10" customFormat="1" ht="14.25" customHeight="1">
      <c r="A19" s="95" t="s">
        <v>75</v>
      </c>
      <c r="B19" s="96">
        <v>133261</v>
      </c>
      <c r="C19" s="96">
        <v>129416</v>
      </c>
      <c r="D19" s="96">
        <f>B19-C19</f>
        <v>3845</v>
      </c>
      <c r="E19" s="96">
        <v>856</v>
      </c>
      <c r="F19" s="97">
        <f>D19-E19</f>
        <v>2989</v>
      </c>
      <c r="G19" s="70">
        <v>3.5</v>
      </c>
      <c r="H19" s="70">
        <v>3.9</v>
      </c>
      <c r="I19" s="70">
        <v>78.4</v>
      </c>
      <c r="J19" s="96">
        <v>26161</v>
      </c>
      <c r="K19" s="96">
        <v>69410</v>
      </c>
      <c r="L19" s="96">
        <v>7799</v>
      </c>
      <c r="M19" s="98">
        <v>12636</v>
      </c>
      <c r="N19" s="99">
        <f>K19-SUM(L19,M19)</f>
        <v>48975</v>
      </c>
    </row>
    <row r="20" spans="1:14" s="10" customFormat="1" ht="14.25" customHeight="1">
      <c r="A20" s="95" t="s">
        <v>76</v>
      </c>
      <c r="B20" s="96">
        <v>88325</v>
      </c>
      <c r="C20" s="96">
        <v>84179</v>
      </c>
      <c r="D20" s="96">
        <f>B20-C20</f>
        <v>4146</v>
      </c>
      <c r="E20" s="96">
        <v>212</v>
      </c>
      <c r="F20" s="97">
        <f>D20-E20</f>
        <v>3934</v>
      </c>
      <c r="G20" s="70">
        <v>6.4</v>
      </c>
      <c r="H20" s="70">
        <v>10.7</v>
      </c>
      <c r="I20" s="70">
        <v>95.9</v>
      </c>
      <c r="J20" s="96">
        <v>35499</v>
      </c>
      <c r="K20" s="96">
        <v>10437</v>
      </c>
      <c r="L20" s="96">
        <v>3541</v>
      </c>
      <c r="M20" s="98">
        <v>2024</v>
      </c>
      <c r="N20" s="99">
        <f>K20-SUM(L20,M20)</f>
        <v>4872</v>
      </c>
    </row>
    <row r="21" spans="1:14" s="10" customFormat="1" ht="14.25" customHeight="1">
      <c r="A21" s="95"/>
      <c r="B21" s="96"/>
      <c r="C21" s="96"/>
      <c r="D21" s="96"/>
      <c r="E21" s="96"/>
      <c r="F21" s="97"/>
      <c r="G21" s="70"/>
      <c r="H21" s="70"/>
      <c r="I21" s="70"/>
      <c r="J21" s="96"/>
      <c r="K21" s="96"/>
      <c r="L21" s="96"/>
      <c r="M21" s="98"/>
      <c r="N21" s="99"/>
    </row>
    <row r="22" spans="1:14" s="10" customFormat="1" ht="14.25" customHeight="1">
      <c r="A22" s="95" t="s">
        <v>77</v>
      </c>
      <c r="B22" s="96">
        <v>231390</v>
      </c>
      <c r="C22" s="96">
        <v>226402</v>
      </c>
      <c r="D22" s="96">
        <f>B22-C22</f>
        <v>4988</v>
      </c>
      <c r="E22" s="96">
        <v>258</v>
      </c>
      <c r="F22" s="97">
        <f>D22-E22</f>
        <v>4730</v>
      </c>
      <c r="G22" s="102">
        <v>3.2</v>
      </c>
      <c r="H22" s="70">
        <v>5.7</v>
      </c>
      <c r="I22" s="70">
        <v>88.8</v>
      </c>
      <c r="J22" s="96">
        <v>45157</v>
      </c>
      <c r="K22" s="96">
        <v>90634</v>
      </c>
      <c r="L22" s="96">
        <v>43156</v>
      </c>
      <c r="M22" s="98">
        <v>13944</v>
      </c>
      <c r="N22" s="99">
        <f>K22-SUM(L22,M22)</f>
        <v>33534</v>
      </c>
    </row>
    <row r="23" spans="1:14" s="10" customFormat="1" ht="14.25" customHeight="1">
      <c r="A23" s="95" t="s">
        <v>78</v>
      </c>
      <c r="B23" s="96">
        <v>238527</v>
      </c>
      <c r="C23" s="96">
        <v>236024</v>
      </c>
      <c r="D23" s="96">
        <f>B23-C23</f>
        <v>2503</v>
      </c>
      <c r="E23" s="96">
        <v>609</v>
      </c>
      <c r="F23" s="97">
        <f>D23-E23</f>
        <v>1894</v>
      </c>
      <c r="G23" s="70">
        <v>1.1</v>
      </c>
      <c r="H23" s="70">
        <v>5.9</v>
      </c>
      <c r="I23" s="70">
        <v>86.5</v>
      </c>
      <c r="J23" s="96">
        <v>70369</v>
      </c>
      <c r="K23" s="96">
        <v>63014</v>
      </c>
      <c r="L23" s="96">
        <v>18484</v>
      </c>
      <c r="M23" s="98">
        <v>8268</v>
      </c>
      <c r="N23" s="99">
        <f>K23-SUM(L23,M23)</f>
        <v>36262</v>
      </c>
    </row>
    <row r="24" spans="1:14" s="10" customFormat="1" ht="14.25" customHeight="1">
      <c r="A24" s="95" t="s">
        <v>79</v>
      </c>
      <c r="B24" s="96">
        <v>81949</v>
      </c>
      <c r="C24" s="96">
        <v>75500</v>
      </c>
      <c r="D24" s="96">
        <f>B24-C24</f>
        <v>6449</v>
      </c>
      <c r="E24" s="96">
        <v>1055</v>
      </c>
      <c r="F24" s="97">
        <f>D24-E24</f>
        <v>5394</v>
      </c>
      <c r="G24" s="70">
        <v>10.2</v>
      </c>
      <c r="H24" s="70">
        <v>5.1</v>
      </c>
      <c r="I24" s="70">
        <v>89.9</v>
      </c>
      <c r="J24" s="96">
        <v>19364</v>
      </c>
      <c r="K24" s="96">
        <v>54626</v>
      </c>
      <c r="L24" s="96">
        <v>30635</v>
      </c>
      <c r="M24" s="100">
        <v>0</v>
      </c>
      <c r="N24" s="99">
        <f>K24-SUM(L24,M24)</f>
        <v>23991</v>
      </c>
    </row>
    <row r="25" spans="1:14" s="10" customFormat="1" ht="14.25" customHeight="1">
      <c r="A25" s="95" t="s">
        <v>80</v>
      </c>
      <c r="B25" s="96">
        <v>108914</v>
      </c>
      <c r="C25" s="96">
        <v>106559</v>
      </c>
      <c r="D25" s="96">
        <f>B25-C25</f>
        <v>2355</v>
      </c>
      <c r="E25" s="96">
        <v>689</v>
      </c>
      <c r="F25" s="97">
        <f>D25-E25</f>
        <v>1666</v>
      </c>
      <c r="G25" s="70">
        <v>2.4</v>
      </c>
      <c r="H25" s="70">
        <v>15.2</v>
      </c>
      <c r="I25" s="70">
        <v>93</v>
      </c>
      <c r="J25" s="96">
        <v>43984</v>
      </c>
      <c r="K25" s="96">
        <v>36273</v>
      </c>
      <c r="L25" s="96">
        <v>20406</v>
      </c>
      <c r="M25" s="98">
        <v>2959</v>
      </c>
      <c r="N25" s="99">
        <f>K25-SUM(L25,M25)</f>
        <v>12908</v>
      </c>
    </row>
    <row r="26" spans="1:14" s="10" customFormat="1" ht="14.25" customHeight="1">
      <c r="A26" s="95" t="s">
        <v>81</v>
      </c>
      <c r="B26" s="96">
        <v>159503</v>
      </c>
      <c r="C26" s="96">
        <v>152696</v>
      </c>
      <c r="D26" s="96">
        <f>B26-C26</f>
        <v>6807</v>
      </c>
      <c r="E26" s="96">
        <v>80</v>
      </c>
      <c r="F26" s="97">
        <f>D26-E26</f>
        <v>6727</v>
      </c>
      <c r="G26" s="70">
        <v>6.2</v>
      </c>
      <c r="H26" s="70">
        <v>1.5</v>
      </c>
      <c r="I26" s="70">
        <v>82.7</v>
      </c>
      <c r="J26" s="96">
        <v>13602</v>
      </c>
      <c r="K26" s="96">
        <v>33910</v>
      </c>
      <c r="L26" s="96">
        <v>22360</v>
      </c>
      <c r="M26" s="98">
        <v>0</v>
      </c>
      <c r="N26" s="99">
        <f>K26-SUM(L26,M26)</f>
        <v>11550</v>
      </c>
    </row>
    <row r="27" spans="1:14" s="10" customFormat="1" ht="14.25" customHeight="1">
      <c r="A27" s="95"/>
      <c r="B27" s="96"/>
      <c r="C27" s="96"/>
      <c r="D27" s="96"/>
      <c r="E27" s="96"/>
      <c r="F27" s="97"/>
      <c r="G27" s="70"/>
      <c r="H27" s="70"/>
      <c r="I27" s="70"/>
      <c r="J27" s="96"/>
      <c r="K27" s="96"/>
      <c r="L27" s="96"/>
      <c r="M27" s="98"/>
      <c r="N27" s="99"/>
    </row>
    <row r="28" spans="1:14" s="10" customFormat="1" ht="14.25" customHeight="1">
      <c r="A28" s="95" t="s">
        <v>82</v>
      </c>
      <c r="B28" s="96">
        <v>101951</v>
      </c>
      <c r="C28" s="96">
        <v>98926</v>
      </c>
      <c r="D28" s="96">
        <f>B28-C28</f>
        <v>3025</v>
      </c>
      <c r="E28" s="96">
        <v>1224</v>
      </c>
      <c r="F28" s="97">
        <f>D28-E28</f>
        <v>1801</v>
      </c>
      <c r="G28" s="70">
        <v>2.9</v>
      </c>
      <c r="H28" s="70">
        <v>13.5</v>
      </c>
      <c r="I28" s="70">
        <v>88.3</v>
      </c>
      <c r="J28" s="96">
        <v>25744</v>
      </c>
      <c r="K28" s="96">
        <v>35774</v>
      </c>
      <c r="L28" s="96">
        <v>5323</v>
      </c>
      <c r="M28" s="98">
        <v>613</v>
      </c>
      <c r="N28" s="99">
        <f>K28-SUM(L28,M28)</f>
        <v>29838</v>
      </c>
    </row>
    <row r="29" spans="1:14" s="10" customFormat="1" ht="14.25" customHeight="1">
      <c r="A29" s="95" t="s">
        <v>83</v>
      </c>
      <c r="B29" s="96">
        <v>129514</v>
      </c>
      <c r="C29" s="96">
        <v>124444</v>
      </c>
      <c r="D29" s="96">
        <f>B29-C29</f>
        <v>5070</v>
      </c>
      <c r="E29" s="96">
        <v>710</v>
      </c>
      <c r="F29" s="97">
        <f>D29-E29</f>
        <v>4360</v>
      </c>
      <c r="G29" s="70">
        <v>5.5</v>
      </c>
      <c r="H29" s="70">
        <v>5.4</v>
      </c>
      <c r="I29" s="70">
        <v>89.1</v>
      </c>
      <c r="J29" s="96">
        <v>26421</v>
      </c>
      <c r="K29" s="96">
        <v>38290</v>
      </c>
      <c r="L29" s="96">
        <v>7319</v>
      </c>
      <c r="M29" s="98">
        <v>4325</v>
      </c>
      <c r="N29" s="99">
        <f>K29-SUM(L29,M29)</f>
        <v>26646</v>
      </c>
    </row>
    <row r="30" spans="1:14" s="10" customFormat="1" ht="14.25" customHeight="1">
      <c r="A30" s="95" t="s">
        <v>84</v>
      </c>
      <c r="B30" s="96">
        <v>88788</v>
      </c>
      <c r="C30" s="96">
        <v>86492</v>
      </c>
      <c r="D30" s="96">
        <f>B30-C30</f>
        <v>2296</v>
      </c>
      <c r="E30" s="96">
        <v>1</v>
      </c>
      <c r="F30" s="97">
        <f>D30-E30</f>
        <v>2295</v>
      </c>
      <c r="G30" s="70">
        <v>4.2</v>
      </c>
      <c r="H30" s="70">
        <v>5.1</v>
      </c>
      <c r="I30" s="70">
        <v>85.9</v>
      </c>
      <c r="J30" s="96">
        <v>20604</v>
      </c>
      <c r="K30" s="96">
        <v>24807</v>
      </c>
      <c r="L30" s="96">
        <v>10254</v>
      </c>
      <c r="M30" s="98">
        <v>2260</v>
      </c>
      <c r="N30" s="99">
        <f>K30-SUM(L30,M30)</f>
        <v>12293</v>
      </c>
    </row>
    <row r="31" spans="1:14" s="10" customFormat="1" ht="14.25" customHeight="1">
      <c r="A31" s="95" t="s">
        <v>85</v>
      </c>
      <c r="B31" s="96">
        <v>183569</v>
      </c>
      <c r="C31" s="96">
        <v>179787</v>
      </c>
      <c r="D31" s="96">
        <f>B31-C31</f>
        <v>3782</v>
      </c>
      <c r="E31" s="96">
        <v>0</v>
      </c>
      <c r="F31" s="97">
        <f>D31-E31</f>
        <v>3782</v>
      </c>
      <c r="G31" s="102">
        <v>3.3</v>
      </c>
      <c r="H31" s="70">
        <v>5.2</v>
      </c>
      <c r="I31" s="70">
        <v>91.1</v>
      </c>
      <c r="J31" s="96">
        <v>39682</v>
      </c>
      <c r="K31" s="96">
        <v>32845</v>
      </c>
      <c r="L31" s="96">
        <v>8756</v>
      </c>
      <c r="M31" s="98">
        <v>156</v>
      </c>
      <c r="N31" s="99">
        <f>K31-SUM(L31,M31)</f>
        <v>23933</v>
      </c>
    </row>
    <row r="32" spans="1:14" s="10" customFormat="1" ht="14.25" customHeight="1">
      <c r="A32" s="95" t="s">
        <v>86</v>
      </c>
      <c r="B32" s="96">
        <v>224960</v>
      </c>
      <c r="C32" s="96">
        <v>220054</v>
      </c>
      <c r="D32" s="96">
        <f>B32-C32</f>
        <v>4906</v>
      </c>
      <c r="E32" s="96">
        <v>6</v>
      </c>
      <c r="F32" s="97">
        <f>D32-E32</f>
        <v>4900</v>
      </c>
      <c r="G32" s="70">
        <v>3.2</v>
      </c>
      <c r="H32" s="70">
        <v>7.5</v>
      </c>
      <c r="I32" s="70">
        <v>89.5</v>
      </c>
      <c r="J32" s="96">
        <v>52955</v>
      </c>
      <c r="K32" s="96">
        <v>52061</v>
      </c>
      <c r="L32" s="96">
        <v>25815</v>
      </c>
      <c r="M32" s="98">
        <v>5179</v>
      </c>
      <c r="N32" s="99">
        <f>K32-SUM(L32,M32)</f>
        <v>21067</v>
      </c>
    </row>
    <row r="33" spans="1:14" s="10" customFormat="1" ht="14.25" customHeight="1">
      <c r="A33" s="8"/>
      <c r="B33" s="96"/>
      <c r="C33" s="96"/>
      <c r="D33" s="96"/>
      <c r="E33" s="96"/>
      <c r="F33" s="97"/>
      <c r="G33" s="70"/>
      <c r="H33" s="70"/>
      <c r="I33" s="70"/>
      <c r="J33" s="96"/>
      <c r="K33" s="96"/>
      <c r="L33" s="96"/>
      <c r="M33" s="98"/>
      <c r="N33" s="99"/>
    </row>
    <row r="34" spans="1:14" s="10" customFormat="1" ht="14.25" customHeight="1">
      <c r="A34" s="95" t="s">
        <v>87</v>
      </c>
      <c r="B34" s="96">
        <v>178972</v>
      </c>
      <c r="C34" s="96">
        <v>170562</v>
      </c>
      <c r="D34" s="96">
        <f>B34-C34</f>
        <v>8410</v>
      </c>
      <c r="E34" s="96">
        <v>256</v>
      </c>
      <c r="F34" s="97">
        <f>D34-E34</f>
        <v>8154</v>
      </c>
      <c r="G34" s="70">
        <v>7.7</v>
      </c>
      <c r="H34" s="70">
        <v>3.6</v>
      </c>
      <c r="I34" s="70">
        <v>81.8</v>
      </c>
      <c r="J34" s="96">
        <v>35447</v>
      </c>
      <c r="K34" s="96">
        <v>83412</v>
      </c>
      <c r="L34" s="96">
        <v>11343</v>
      </c>
      <c r="M34" s="98">
        <v>4789</v>
      </c>
      <c r="N34" s="99">
        <f>K34-SUM(L34,M34)</f>
        <v>67280</v>
      </c>
    </row>
    <row r="35" spans="1:15" s="10" customFormat="1" ht="14.25" customHeight="1">
      <c r="A35" s="95" t="s">
        <v>88</v>
      </c>
      <c r="B35" s="96">
        <v>238497</v>
      </c>
      <c r="C35" s="96">
        <v>224085</v>
      </c>
      <c r="D35" s="96">
        <f>B35-C35</f>
        <v>14412</v>
      </c>
      <c r="E35" s="96">
        <v>3603</v>
      </c>
      <c r="F35" s="97">
        <f>D35-E35</f>
        <v>10809</v>
      </c>
      <c r="G35" s="70">
        <v>7.5</v>
      </c>
      <c r="H35" s="70">
        <v>1.5</v>
      </c>
      <c r="I35" s="70">
        <v>84.6</v>
      </c>
      <c r="J35" s="96">
        <v>19839</v>
      </c>
      <c r="K35" s="96">
        <v>101971</v>
      </c>
      <c r="L35" s="96">
        <v>19232</v>
      </c>
      <c r="M35" s="98">
        <v>2055</v>
      </c>
      <c r="N35" s="99">
        <f>K35-SUM(L35,M35)</f>
        <v>80684</v>
      </c>
      <c r="O35" s="103"/>
    </row>
    <row r="36" spans="1:14" s="10" customFormat="1" ht="14.25" customHeight="1">
      <c r="A36" s="95"/>
      <c r="B36" s="96"/>
      <c r="C36" s="96"/>
      <c r="D36" s="96"/>
      <c r="E36" s="96"/>
      <c r="F36" s="97"/>
      <c r="G36" s="70"/>
      <c r="H36" s="70"/>
      <c r="I36" s="70"/>
      <c r="J36" s="96"/>
      <c r="K36" s="96"/>
      <c r="L36" s="96"/>
      <c r="M36" s="98"/>
      <c r="N36" s="99"/>
    </row>
    <row r="37" spans="1:14" s="10" customFormat="1" ht="14.25" customHeight="1">
      <c r="A37" s="104" t="s">
        <v>89</v>
      </c>
      <c r="B37" s="105">
        <f>SUM(B8:B36)+3</f>
        <v>3233681</v>
      </c>
      <c r="C37" s="105">
        <f>SUM(C8:C36)-2</f>
        <v>3122952</v>
      </c>
      <c r="D37" s="105">
        <f>B37-C37</f>
        <v>110729</v>
      </c>
      <c r="E37" s="105">
        <f>SUM(E8:E36)+1</f>
        <v>10698</v>
      </c>
      <c r="F37" s="106">
        <f>D37-E37</f>
        <v>100031</v>
      </c>
      <c r="G37" s="107">
        <v>4.9</v>
      </c>
      <c r="H37" s="107">
        <v>5.7</v>
      </c>
      <c r="I37" s="107">
        <v>86.4</v>
      </c>
      <c r="J37" s="105">
        <f>SUM(J8:J36)+2</f>
        <v>667934</v>
      </c>
      <c r="K37" s="105">
        <f>SUM(K8:K36)</f>
        <v>1299116</v>
      </c>
      <c r="L37" s="105">
        <f>SUM(L8:L36)+1</f>
        <v>440278</v>
      </c>
      <c r="M37" s="108">
        <f>SUM(M8:M36)-1</f>
        <v>95672</v>
      </c>
      <c r="N37" s="109">
        <f>K37-SUM(L37,M37)</f>
        <v>763166</v>
      </c>
    </row>
    <row r="38" spans="1:14" s="17" customFormat="1" ht="12" customHeight="1">
      <c r="A38" s="17" t="s">
        <v>215</v>
      </c>
      <c r="N38" s="22" t="s">
        <v>90</v>
      </c>
    </row>
    <row r="39" spans="1:14" s="17" customFormat="1" ht="12" customHeight="1">
      <c r="A39" s="17" t="s">
        <v>91</v>
      </c>
      <c r="J39" s="609"/>
      <c r="K39" s="609"/>
      <c r="L39" s="609"/>
      <c r="M39" s="609"/>
      <c r="N39" s="609"/>
    </row>
    <row r="40" spans="2:14" s="19" customFormat="1" ht="13.5" customHeight="1">
      <c r="B40" s="110"/>
      <c r="C40" s="110"/>
      <c r="D40" s="110"/>
      <c r="E40" s="110"/>
      <c r="F40" s="110"/>
      <c r="G40" s="110"/>
      <c r="H40" s="110"/>
      <c r="I40" s="110"/>
      <c r="J40" s="110"/>
      <c r="K40" s="110"/>
      <c r="L40" s="110"/>
      <c r="M40" s="110"/>
      <c r="N40" s="110"/>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sheetData>
  <sheetProtection/>
  <mergeCells count="14">
    <mergeCell ref="J39:N39"/>
    <mergeCell ref="F4:F6"/>
    <mergeCell ref="G4:G6"/>
    <mergeCell ref="H4:H6"/>
    <mergeCell ref="I4:I6"/>
    <mergeCell ref="K4:K6"/>
    <mergeCell ref="L5:L6"/>
    <mergeCell ref="N5:N6"/>
    <mergeCell ref="J4:J6"/>
    <mergeCell ref="M5:M6"/>
    <mergeCell ref="B4:B6"/>
    <mergeCell ref="C4:C6"/>
    <mergeCell ref="D4:D6"/>
    <mergeCell ref="E4:E6"/>
  </mergeCells>
  <printOptions/>
  <pageMargins left="0.5905511811023623" right="0.3937007874015748"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dimension ref="A1:O21"/>
  <sheetViews>
    <sheetView zoomScaleSheetLayoutView="100" zoomScalePageLayoutView="0" workbookViewId="0" topLeftCell="A1">
      <selection activeCell="A2" sqref="A2"/>
    </sheetView>
  </sheetViews>
  <sheetFormatPr defaultColWidth="8.796875" defaultRowHeight="14.25"/>
  <cols>
    <col min="1" max="1" width="5.8984375" style="3" customWidth="1"/>
    <col min="2" max="2" width="7.3984375" style="3" customWidth="1"/>
    <col min="3" max="3" width="7.5" style="3" customWidth="1"/>
    <col min="4" max="4" width="7.19921875" style="3" customWidth="1"/>
    <col min="5" max="5" width="8.09765625" style="3" customWidth="1"/>
    <col min="6" max="6" width="7.5" style="3" customWidth="1"/>
    <col min="7" max="9" width="5.59765625" style="3" customWidth="1"/>
    <col min="10" max="10" width="6.59765625" style="3" customWidth="1"/>
    <col min="11" max="11" width="6.8984375" style="3" customWidth="1"/>
    <col min="12" max="12" width="7.3984375" style="3" customWidth="1"/>
    <col min="13" max="13" width="7" style="3" customWidth="1"/>
    <col min="14" max="14" width="6.59765625" style="3" customWidth="1"/>
    <col min="15" max="16384" width="9" style="3" customWidth="1"/>
  </cols>
  <sheetData>
    <row r="1" ht="15" customHeight="1">
      <c r="A1" s="30" t="s">
        <v>666</v>
      </c>
    </row>
    <row r="2" spans="6:9" ht="4.5" customHeight="1">
      <c r="F2" s="30"/>
      <c r="I2" s="111"/>
    </row>
    <row r="3" spans="1:14" ht="15" customHeight="1" thickBot="1">
      <c r="A3" s="50" t="s">
        <v>38</v>
      </c>
      <c r="B3" s="51"/>
      <c r="C3" s="51"/>
      <c r="D3" s="51"/>
      <c r="E3" s="51"/>
      <c r="F3" s="52"/>
      <c r="G3" s="51"/>
      <c r="H3" s="51"/>
      <c r="I3" s="51"/>
      <c r="J3" s="51"/>
      <c r="K3" s="51"/>
      <c r="L3" s="51"/>
      <c r="M3" s="53"/>
      <c r="N3" s="53"/>
    </row>
    <row r="4" spans="1:14" ht="12.75" customHeight="1" thickTop="1">
      <c r="A4" s="54" t="s">
        <v>0</v>
      </c>
      <c r="B4" s="599" t="s">
        <v>92</v>
      </c>
      <c r="C4" s="599" t="s">
        <v>93</v>
      </c>
      <c r="D4" s="599" t="s">
        <v>94</v>
      </c>
      <c r="E4" s="605" t="s">
        <v>39</v>
      </c>
      <c r="F4" s="599" t="s">
        <v>40</v>
      </c>
      <c r="G4" s="616" t="s">
        <v>664</v>
      </c>
      <c r="H4" s="613" t="s">
        <v>41</v>
      </c>
      <c r="I4" s="616" t="s">
        <v>665</v>
      </c>
      <c r="J4" s="613" t="s">
        <v>42</v>
      </c>
      <c r="K4" s="621" t="s">
        <v>43</v>
      </c>
      <c r="L4" s="55"/>
      <c r="M4" s="55"/>
      <c r="N4" s="55"/>
    </row>
    <row r="5" spans="1:14" ht="19.5" customHeight="1">
      <c r="A5" s="56"/>
      <c r="B5" s="612"/>
      <c r="C5" s="612"/>
      <c r="D5" s="612"/>
      <c r="E5" s="606"/>
      <c r="F5" s="612"/>
      <c r="G5" s="617"/>
      <c r="H5" s="612"/>
      <c r="I5" s="617"/>
      <c r="J5" s="620"/>
      <c r="K5" s="622"/>
      <c r="L5" s="614" t="s">
        <v>44</v>
      </c>
      <c r="M5" s="618" t="s">
        <v>45</v>
      </c>
      <c r="N5" s="618" t="s">
        <v>46</v>
      </c>
    </row>
    <row r="6" spans="1:14" ht="12.75" customHeight="1">
      <c r="A6" s="56" t="s">
        <v>47</v>
      </c>
      <c r="B6" s="612"/>
      <c r="C6" s="612"/>
      <c r="D6" s="612"/>
      <c r="E6" s="606"/>
      <c r="F6" s="612"/>
      <c r="G6" s="617"/>
      <c r="H6" s="612"/>
      <c r="I6" s="617"/>
      <c r="J6" s="620"/>
      <c r="K6" s="622"/>
      <c r="L6" s="615"/>
      <c r="M6" s="619"/>
      <c r="N6" s="619"/>
    </row>
    <row r="7" spans="1:15" s="2" customFormat="1" ht="12.75" customHeight="1">
      <c r="A7" s="57" t="s">
        <v>48</v>
      </c>
      <c r="B7" s="58" t="s">
        <v>49</v>
      </c>
      <c r="C7" s="58" t="s">
        <v>50</v>
      </c>
      <c r="D7" s="58" t="s">
        <v>51</v>
      </c>
      <c r="E7" s="59" t="s">
        <v>52</v>
      </c>
      <c r="F7" s="60" t="s">
        <v>53</v>
      </c>
      <c r="G7" s="12"/>
      <c r="H7" s="12"/>
      <c r="I7" s="12"/>
      <c r="J7" s="12"/>
      <c r="K7" s="12"/>
      <c r="L7" s="12"/>
      <c r="M7" s="12"/>
      <c r="N7" s="13"/>
      <c r="O7" s="61"/>
    </row>
    <row r="8" spans="1:14" s="64" customFormat="1" ht="18" customHeight="1">
      <c r="A8" s="8">
        <v>22</v>
      </c>
      <c r="B8" s="35">
        <v>245450</v>
      </c>
      <c r="C8" s="35">
        <v>237188</v>
      </c>
      <c r="D8" s="14">
        <v>8262</v>
      </c>
      <c r="E8" s="35">
        <v>897</v>
      </c>
      <c r="F8" s="35">
        <v>7365</v>
      </c>
      <c r="G8" s="62">
        <v>4.6</v>
      </c>
      <c r="H8" s="63">
        <v>8.1</v>
      </c>
      <c r="I8" s="63">
        <v>85.8</v>
      </c>
      <c r="J8" s="35">
        <v>76166</v>
      </c>
      <c r="K8" s="35">
        <v>108215</v>
      </c>
      <c r="L8" s="35">
        <v>22030</v>
      </c>
      <c r="M8" s="35">
        <v>21986</v>
      </c>
      <c r="N8" s="36">
        <v>64199</v>
      </c>
    </row>
    <row r="9" spans="1:14" s="64" customFormat="1" ht="18" customHeight="1">
      <c r="A9" s="65"/>
      <c r="B9" s="66" t="s">
        <v>54</v>
      </c>
      <c r="C9" s="66" t="s">
        <v>55</v>
      </c>
      <c r="D9" s="66" t="s">
        <v>56</v>
      </c>
      <c r="E9" s="66">
        <v>7.97</v>
      </c>
      <c r="F9" s="66" t="s">
        <v>57</v>
      </c>
      <c r="G9" s="66"/>
      <c r="H9" s="67"/>
      <c r="I9" s="68"/>
      <c r="J9" s="66" t="s">
        <v>58</v>
      </c>
      <c r="K9" s="66">
        <v>0.039</v>
      </c>
      <c r="L9" s="66">
        <v>0.22</v>
      </c>
      <c r="M9" s="66" t="s">
        <v>59</v>
      </c>
      <c r="N9" s="66">
        <v>0.04</v>
      </c>
    </row>
    <row r="10" spans="1:14" s="64" customFormat="1" ht="8.25" customHeight="1">
      <c r="A10" s="65"/>
      <c r="B10" s="69"/>
      <c r="C10" s="69"/>
      <c r="D10" s="69"/>
      <c r="E10" s="69"/>
      <c r="F10" s="69"/>
      <c r="G10" s="69"/>
      <c r="H10" s="69"/>
      <c r="I10" s="69"/>
      <c r="J10" s="69"/>
      <c r="K10" s="69"/>
      <c r="L10" s="69"/>
      <c r="M10" s="69"/>
      <c r="N10" s="69"/>
    </row>
    <row r="11" spans="1:14" s="64" customFormat="1" ht="18" customHeight="1">
      <c r="A11" s="8">
        <v>23</v>
      </c>
      <c r="B11" s="35">
        <v>245372</v>
      </c>
      <c r="C11" s="35">
        <v>237099</v>
      </c>
      <c r="D11" s="14">
        <v>8273</v>
      </c>
      <c r="E11" s="35">
        <v>91</v>
      </c>
      <c r="F11" s="35">
        <v>8182</v>
      </c>
      <c r="G11" s="62">
        <v>5.4</v>
      </c>
      <c r="H11" s="63">
        <v>9.9</v>
      </c>
      <c r="I11" s="70">
        <v>87</v>
      </c>
      <c r="J11" s="35">
        <v>67043</v>
      </c>
      <c r="K11" s="35">
        <v>106384</v>
      </c>
      <c r="L11" s="35">
        <v>21636</v>
      </c>
      <c r="M11" s="35">
        <v>18419</v>
      </c>
      <c r="N11" s="36">
        <v>66329</v>
      </c>
    </row>
    <row r="12" spans="1:14" s="64" customFormat="1" ht="18" customHeight="1">
      <c r="A12" s="65"/>
      <c r="B12" s="66">
        <f>(B11-B8)/B8</f>
        <v>-0.0003177836626604196</v>
      </c>
      <c r="C12" s="66">
        <f>(C11-C8)/C8</f>
        <v>-0.00037522977553670504</v>
      </c>
      <c r="D12" s="66">
        <f>(D11-D8)/D8</f>
        <v>0.0013313967562333575</v>
      </c>
      <c r="E12" s="66">
        <f>(E11-E8)/E8</f>
        <v>-0.8985507246376812</v>
      </c>
      <c r="F12" s="66">
        <f>(F11-F8)/F8</f>
        <v>0.11093007467752886</v>
      </c>
      <c r="G12" s="66"/>
      <c r="H12" s="66"/>
      <c r="I12" s="66"/>
      <c r="J12" s="66">
        <f>(J11-J8)/J8</f>
        <v>-0.1197778536354804</v>
      </c>
      <c r="K12" s="66">
        <f>(K11-K8)/K8</f>
        <v>-0.016920020329898814</v>
      </c>
      <c r="L12" s="66">
        <f>(L11-L8)/L8</f>
        <v>-0.017884702678166137</v>
      </c>
      <c r="M12" s="66">
        <f>(M11-M8)/M8</f>
        <v>-0.16223960702265078</v>
      </c>
      <c r="N12" s="66">
        <f>(N11-N8)/N8</f>
        <v>0.033178086886088566</v>
      </c>
    </row>
    <row r="13" spans="1:14" s="64" customFormat="1" ht="8.25" customHeight="1">
      <c r="A13" s="65"/>
      <c r="B13" s="69"/>
      <c r="C13" s="69"/>
      <c r="D13" s="69"/>
      <c r="E13" s="69"/>
      <c r="F13" s="69"/>
      <c r="G13" s="69"/>
      <c r="H13" s="69"/>
      <c r="I13" s="69"/>
      <c r="J13" s="69"/>
      <c r="K13" s="69"/>
      <c r="L13" s="69"/>
      <c r="M13" s="69"/>
      <c r="N13" s="69"/>
    </row>
    <row r="14" spans="1:14" s="64" customFormat="1" ht="18" customHeight="1">
      <c r="A14" s="71">
        <v>24</v>
      </c>
      <c r="B14" s="72">
        <v>248738</v>
      </c>
      <c r="C14" s="72">
        <v>242010</v>
      </c>
      <c r="D14" s="73">
        <v>6728</v>
      </c>
      <c r="E14" s="72">
        <v>826</v>
      </c>
      <c r="F14" s="72">
        <v>5902</v>
      </c>
      <c r="G14" s="74">
        <v>4.1</v>
      </c>
      <c r="H14" s="75">
        <v>7</v>
      </c>
      <c r="I14" s="75">
        <v>87.1</v>
      </c>
      <c r="J14" s="72">
        <v>61973</v>
      </c>
      <c r="K14" s="72">
        <v>104556</v>
      </c>
      <c r="L14" s="72">
        <v>22557</v>
      </c>
      <c r="M14" s="72">
        <v>12954</v>
      </c>
      <c r="N14" s="76">
        <v>69045</v>
      </c>
    </row>
    <row r="15" spans="1:14" s="64" customFormat="1" ht="18" customHeight="1">
      <c r="A15" s="77"/>
      <c r="B15" s="78">
        <f>(B14-B11)/B11</f>
        <v>0.013717946627977113</v>
      </c>
      <c r="C15" s="78">
        <f>(C14-C11)/C11</f>
        <v>0.02071286677716903</v>
      </c>
      <c r="D15" s="78">
        <f>(D14-D11)/D11</f>
        <v>-0.18675208509609573</v>
      </c>
      <c r="E15" s="78">
        <f>(E14-E11)/E11</f>
        <v>8.076923076923077</v>
      </c>
      <c r="F15" s="78">
        <f>(F14-F11)/F11</f>
        <v>-0.27866047421168416</v>
      </c>
      <c r="G15" s="78"/>
      <c r="H15" s="78"/>
      <c r="I15" s="78"/>
      <c r="J15" s="78">
        <f>(J14-J11)/J11</f>
        <v>-0.07562310755783602</v>
      </c>
      <c r="K15" s="78">
        <f>(K14-K11)/K11</f>
        <v>-0.017183035042863587</v>
      </c>
      <c r="L15" s="78">
        <f>(L14-L11)/L11</f>
        <v>0.04256794231835829</v>
      </c>
      <c r="M15" s="78">
        <f>(M14-M11)/M11</f>
        <v>-0.29670448992887777</v>
      </c>
      <c r="N15" s="78">
        <f>(N14-N11)/N11</f>
        <v>0.040947398573776175</v>
      </c>
    </row>
    <row r="16" spans="1:14" s="17" customFormat="1" ht="12" customHeight="1">
      <c r="A16" s="17" t="s">
        <v>60</v>
      </c>
      <c r="L16" s="79"/>
      <c r="N16" s="79" t="s">
        <v>5</v>
      </c>
    </row>
    <row r="17" spans="1:14" s="17" customFormat="1" ht="12" customHeight="1">
      <c r="A17" s="17" t="s">
        <v>61</v>
      </c>
      <c r="F17" s="20"/>
      <c r="H17" s="20"/>
      <c r="N17" s="22" t="s">
        <v>235</v>
      </c>
    </row>
    <row r="18" spans="6:8" s="19" customFormat="1" ht="10.5">
      <c r="F18" s="80"/>
      <c r="H18" s="80"/>
    </row>
    <row r="19" spans="6:8" s="19" customFormat="1" ht="10.5">
      <c r="F19" s="80"/>
      <c r="H19" s="80"/>
    </row>
    <row r="20" spans="2:6" s="19" customFormat="1" ht="10.5">
      <c r="B20" s="202"/>
      <c r="F20" s="19" t="s">
        <v>62</v>
      </c>
    </row>
    <row r="21" s="19" customFormat="1" ht="10.5">
      <c r="F21" s="19" t="s">
        <v>63</v>
      </c>
    </row>
  </sheetData>
  <sheetProtection/>
  <mergeCells count="13">
    <mergeCell ref="L5:L6"/>
    <mergeCell ref="G4:G6"/>
    <mergeCell ref="N5:N6"/>
    <mergeCell ref="I4:I6"/>
    <mergeCell ref="J4:J6"/>
    <mergeCell ref="K4:K6"/>
    <mergeCell ref="M5:M6"/>
    <mergeCell ref="B4:B6"/>
    <mergeCell ref="C4:C6"/>
    <mergeCell ref="D4:D6"/>
    <mergeCell ref="E4:E6"/>
    <mergeCell ref="H4:H6"/>
    <mergeCell ref="F4:F6"/>
  </mergeCells>
  <printOptions/>
  <pageMargins left="0.7874015748031497" right="0.7874015748031497" top="0.984251968503937" bottom="0.984251968503937" header="0.5118110236220472" footer="0.5118110236220472"/>
  <pageSetup horizontalDpi="600" verticalDpi="600" orientation="portrait" paperSize="9" scale="92"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2014-10-17T06:13:00Z</dcterms:created>
  <dcterms:modified xsi:type="dcterms:W3CDTF">2014-10-17T06:13:12Z</dcterms:modified>
  <cp:category/>
  <cp:version/>
  <cp:contentType/>
  <cp:contentStatus/>
</cp:coreProperties>
</file>