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drawings/drawing26.xml" ContentType="application/vnd.openxmlformats-officedocument.drawing+xml"/>
  <Override PartName="/xl/worksheets/sheet33.xml" ContentType="application/vnd.openxmlformats-officedocument.spreadsheetml.worksheet+xml"/>
  <Override PartName="/xl/drawings/drawing27.xml" ContentType="application/vnd.openxmlformats-officedocument.drawing+xml"/>
  <Override PartName="/xl/worksheets/sheet34.xml" ContentType="application/vnd.openxmlformats-officedocument.spreadsheetml.worksheet+xml"/>
  <Override PartName="/xl/drawings/drawing28.xml" ContentType="application/vnd.openxmlformats-officedocument.drawing+xml"/>
  <Override PartName="/xl/worksheets/sheet35.xml" ContentType="application/vnd.openxmlformats-officedocument.spreadsheetml.worksheet+xml"/>
  <Override PartName="/xl/drawings/drawing29.xml" ContentType="application/vnd.openxmlformats-officedocument.drawing+xml"/>
  <Override PartName="/xl/worksheets/sheet36.xml" ContentType="application/vnd.openxmlformats-officedocument.spreadsheetml.worksheet+xml"/>
  <Override PartName="/xl/drawings/drawing30.xml" ContentType="application/vnd.openxmlformats-officedocument.drawing+xml"/>
  <Override PartName="/xl/worksheets/sheet37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8175" tabRatio="690" activeTab="0"/>
  </bookViews>
  <sheets>
    <sheet name="10-1" sheetId="1" r:id="rId1"/>
    <sheet name="10-2" sheetId="2" r:id="rId2"/>
    <sheet name="10-3" sheetId="3" r:id="rId3"/>
    <sheet name="10-4" sheetId="4" r:id="rId4"/>
    <sheet name="10-5" sheetId="5" r:id="rId5"/>
    <sheet name="10-6" sheetId="6" r:id="rId6"/>
    <sheet name="10-7" sheetId="7" r:id="rId7"/>
    <sheet name="10-8" sheetId="8" r:id="rId8"/>
    <sheet name="10-9" sheetId="9" r:id="rId9"/>
    <sheet name="10-10" sheetId="10" r:id="rId10"/>
    <sheet name="10-11" sheetId="11" r:id="rId11"/>
    <sheet name="10-12" sheetId="12" r:id="rId12"/>
    <sheet name="10-13" sheetId="13" r:id="rId13"/>
    <sheet name="10-14" sheetId="14" r:id="rId14"/>
    <sheet name="10-15" sheetId="15" r:id="rId15"/>
    <sheet name="10-16" sheetId="16" r:id="rId16"/>
    <sheet name="10-17" sheetId="17" r:id="rId17"/>
    <sheet name="10-18" sheetId="18" r:id="rId18"/>
    <sheet name="10-19" sheetId="19" r:id="rId19"/>
    <sheet name="10-20" sheetId="20" r:id="rId20"/>
    <sheet name="10-21" sheetId="21" r:id="rId21"/>
    <sheet name="10-22" sheetId="22" r:id="rId22"/>
    <sheet name="10-23" sheetId="23" r:id="rId23"/>
    <sheet name="10-24" sheetId="24" r:id="rId24"/>
    <sheet name="10-25-1" sheetId="25" r:id="rId25"/>
    <sheet name="10-25-2" sheetId="26" r:id="rId26"/>
    <sheet name="10-26" sheetId="27" r:id="rId27"/>
    <sheet name="10-27" sheetId="28" r:id="rId28"/>
    <sheet name="10-28" sheetId="29" r:id="rId29"/>
    <sheet name="10-29" sheetId="30" r:id="rId30"/>
    <sheet name="10-30" sheetId="31" r:id="rId31"/>
    <sheet name="10-31" sheetId="32" r:id="rId32"/>
    <sheet name="10-32" sheetId="33" r:id="rId33"/>
    <sheet name="10-33" sheetId="34" r:id="rId34"/>
    <sheet name="10-34" sheetId="35" r:id="rId35"/>
    <sheet name="10-35" sheetId="36" r:id="rId36"/>
    <sheet name="10-36" sheetId="37" r:id="rId37"/>
  </sheets>
  <definedNames>
    <definedName name="_xlnm.Print_Area" localSheetId="1">'10-2'!$A$1:$D$8</definedName>
    <definedName name="_xlnm.Print_Area" localSheetId="2">'10-3'!$A$1:$D$8</definedName>
  </definedNames>
  <calcPr fullCalcOnLoad="1"/>
</workbook>
</file>

<file path=xl/sharedStrings.xml><?xml version="1.0" encoding="utf-8"?>
<sst xmlns="http://schemas.openxmlformats.org/spreadsheetml/2006/main" count="953" uniqueCount="689">
  <si>
    <t>江戸川</t>
  </si>
  <si>
    <t>葛飾</t>
  </si>
  <si>
    <t>練馬</t>
  </si>
  <si>
    <t>板橋</t>
  </si>
  <si>
    <t>-</t>
  </si>
  <si>
    <t>荒川</t>
  </si>
  <si>
    <t>北</t>
  </si>
  <si>
    <t>豊島</t>
  </si>
  <si>
    <t>杉並</t>
  </si>
  <si>
    <t>中野</t>
  </si>
  <si>
    <t>渋谷</t>
  </si>
  <si>
    <t>世田谷</t>
  </si>
  <si>
    <t>大田</t>
  </si>
  <si>
    <t>目黒</t>
  </si>
  <si>
    <t>品川</t>
  </si>
  <si>
    <t>江東</t>
  </si>
  <si>
    <t>墨田</t>
  </si>
  <si>
    <t>台東</t>
  </si>
  <si>
    <t>文京</t>
  </si>
  <si>
    <t>新宿</t>
  </si>
  <si>
    <t>港</t>
  </si>
  <si>
    <t>中央</t>
  </si>
  <si>
    <t>千代田</t>
  </si>
  <si>
    <t>足立</t>
  </si>
  <si>
    <t>総数</t>
  </si>
  <si>
    <t>面積(㎡)</t>
  </si>
  <si>
    <t>延長(m)</t>
  </si>
  <si>
    <t>区名</t>
  </si>
  <si>
    <t>自動車専用道</t>
  </si>
  <si>
    <t>区     道</t>
  </si>
  <si>
    <t>都     道</t>
  </si>
  <si>
    <t>国     道</t>
  </si>
  <si>
    <t>総     数</t>
  </si>
  <si>
    <t>区分</t>
  </si>
  <si>
    <t>1．道路の実延長及び実面積(23区別)</t>
  </si>
  <si>
    <t>　10 土木・建築</t>
  </si>
  <si>
    <t xml:space="preserve">資料：道路整備室道路管理課 </t>
  </si>
  <si>
    <t xml:space="preserve">面   積（㎡) </t>
  </si>
  <si>
    <t xml:space="preserve">延   長（ｍ) </t>
  </si>
  <si>
    <t>年</t>
  </si>
  <si>
    <t xml:space="preserve">歩   道（ｍ) </t>
  </si>
  <si>
    <t>総    数</t>
  </si>
  <si>
    <t>区分</t>
  </si>
  <si>
    <t>(各年4.1現在)</t>
  </si>
  <si>
    <t>2．道路・歩道</t>
  </si>
  <si>
    <t>資料：道路整備室道路管理課</t>
  </si>
  <si>
    <t>街　　路　　線</t>
  </si>
  <si>
    <t>区分</t>
  </si>
  <si>
    <t>3．区管理通路の設置状況</t>
  </si>
  <si>
    <t>　　　</t>
  </si>
  <si>
    <t>(注3)自動車専用道(有料道路)は国と都の両方を含む。　  　　　　　　　　　</t>
  </si>
  <si>
    <t>(注2)都道は主要地方道を含む。　  　　　　　　　　　　　　　　　　　　　</t>
  </si>
  <si>
    <t>　　(注1)国道は指定区間(国の管理道路)と指定区間外(都知事の管理道路)を含む。</t>
  </si>
  <si>
    <t>資料：「東京都道路現況調書」(東京都建設局)、道路整備室道路管理課</t>
  </si>
  <si>
    <t>4．私道整備工事助成状況</t>
  </si>
  <si>
    <t>助成金額　(円)</t>
  </si>
  <si>
    <t>年度</t>
  </si>
  <si>
    <t xml:space="preserve">資料：道路整備室工事課 </t>
  </si>
  <si>
    <t>5．河川の管理状況</t>
  </si>
  <si>
    <t>水系</t>
  </si>
  <si>
    <t>河川名</t>
  </si>
  <si>
    <t>区　　間</t>
  </si>
  <si>
    <t>延長
(km)</t>
  </si>
  <si>
    <t>川幅(m)</t>
  </si>
  <si>
    <t>護岸高
(AP m)</t>
  </si>
  <si>
    <t>現　在　の　状　況</t>
  </si>
  <si>
    <t>管理事務所</t>
  </si>
  <si>
    <t>荒川</t>
  </si>
  <si>
    <t>都県境～旧綾瀬川</t>
  </si>
  <si>
    <t>430～500</t>
  </si>
  <si>
    <t>9.6～12.2</t>
  </si>
  <si>
    <t>国土交通省荒川
下流河川事務所</t>
  </si>
  <si>
    <t>隅田川</t>
  </si>
  <si>
    <t>80～100</t>
  </si>
  <si>
    <t>6.3～7.3</t>
  </si>
  <si>
    <t>東京都第六建設
事務所　　</t>
  </si>
  <si>
    <t>旧綾瀬川</t>
  </si>
  <si>
    <t>荒川～隅田川</t>
  </si>
  <si>
    <t>20～40</t>
  </si>
  <si>
    <t>足立区工事課</t>
  </si>
  <si>
    <t>新芝川</t>
  </si>
  <si>
    <t>都県境～
　　　入谷七丁目19</t>
  </si>
  <si>
    <t>芝川</t>
  </si>
  <si>
    <t>鹿浜二丁目45
　　　　　　～荒川</t>
  </si>
  <si>
    <t>利根川</t>
  </si>
  <si>
    <t>中川</t>
  </si>
  <si>
    <r>
      <t>都県境～
中川一丁目</t>
    </r>
    <r>
      <rPr>
        <b/>
        <sz val="9"/>
        <rFont val="SimSun"/>
        <family val="0"/>
      </rPr>
      <t>葛</t>
    </r>
    <r>
      <rPr>
        <b/>
        <sz val="9"/>
        <rFont val="ＭＳ 明朝"/>
        <family val="1"/>
      </rPr>
      <t>飾区域</t>
    </r>
  </si>
  <si>
    <t>150～250</t>
  </si>
  <si>
    <t>4.5～5.5</t>
  </si>
  <si>
    <t>堤防嵩上げ工事実施中</t>
  </si>
  <si>
    <t>国土交通省江戸川
河川事務所　</t>
  </si>
  <si>
    <t>綾瀬川</t>
  </si>
  <si>
    <t>都県境(桑袋大橋)
　　　　　～内匠橋</t>
  </si>
  <si>
    <t>33～40</t>
  </si>
  <si>
    <t>3.9～4.9</t>
  </si>
  <si>
    <r>
      <t>内匠橋～
綾瀬一丁目</t>
    </r>
    <r>
      <rPr>
        <b/>
        <sz val="9"/>
        <rFont val="SimSun"/>
        <family val="0"/>
      </rPr>
      <t>葛</t>
    </r>
    <r>
      <rPr>
        <b/>
        <sz val="9"/>
        <rFont val="ＭＳ 明朝"/>
        <family val="1"/>
      </rPr>
      <t>飾区域</t>
    </r>
  </si>
  <si>
    <t>護岸耐震補強工事実施中</t>
  </si>
  <si>
    <t>花畑川</t>
  </si>
  <si>
    <t>中川～綾瀬川</t>
  </si>
  <si>
    <t>3.1～4.0</t>
  </si>
  <si>
    <t>H13.4.5準用河川に指定</t>
  </si>
  <si>
    <t>毛長川</t>
  </si>
  <si>
    <t>都県境～綾瀬川</t>
  </si>
  <si>
    <t>9.5～23.5</t>
  </si>
  <si>
    <t>S45.4.12一級河川に指定。平成2年度より堤防の改修工事に着手。(東京都)</t>
  </si>
  <si>
    <t>垳川</t>
  </si>
  <si>
    <t>伝右川</t>
  </si>
  <si>
    <t>資料：都市建設部企画調整課</t>
  </si>
  <si>
    <t>(注)花畑川のみ準用河川、それ以外は一級河川。</t>
  </si>
  <si>
    <t>6．橋梁現況(区道)</t>
  </si>
  <si>
    <t>年・区分</t>
  </si>
  <si>
    <t>区分</t>
  </si>
  <si>
    <t>橋数</t>
  </si>
  <si>
    <t>延長(m)</t>
  </si>
  <si>
    <t>面積(㎡)</t>
  </si>
  <si>
    <t>延長(m)</t>
  </si>
  <si>
    <t>総　　　数</t>
  </si>
  <si>
    <t>鋼橋</t>
  </si>
  <si>
    <t>コンクリート橋</t>
  </si>
  <si>
    <t>ｺﾝｸﾘｰﾄ･鋼混合橋</t>
  </si>
  <si>
    <t>-</t>
  </si>
  <si>
    <t>石橋</t>
  </si>
  <si>
    <t>木橋</t>
  </si>
  <si>
    <t>7．排水場現況</t>
  </si>
  <si>
    <t>(各年4.1現在)</t>
  </si>
  <si>
    <t>区分</t>
  </si>
  <si>
    <t>排水場設置数</t>
  </si>
  <si>
    <t>ポンプ(電動機)</t>
  </si>
  <si>
    <t>排水能力(㎥/分)</t>
  </si>
  <si>
    <t>台数</t>
  </si>
  <si>
    <t>出力(kw)</t>
  </si>
  <si>
    <t>内水排水</t>
  </si>
  <si>
    <t>アンダーパス
による排水</t>
  </si>
  <si>
    <t>年</t>
  </si>
  <si>
    <t>資料：道路整備室工事課</t>
  </si>
  <si>
    <t>8．街路灯の状況</t>
  </si>
  <si>
    <t>区分</t>
  </si>
  <si>
    <t>総　数</t>
  </si>
  <si>
    <t>水銀灯</t>
  </si>
  <si>
    <t>蛍光灯</t>
  </si>
  <si>
    <t>ﾅﾄﾘｳﾑ灯</t>
  </si>
  <si>
    <t>その他</t>
  </si>
  <si>
    <t>資料：道路整備室工事課</t>
  </si>
  <si>
    <t>9．防犯灯に対する助成状況</t>
  </si>
  <si>
    <t>防犯灯維持助成</t>
  </si>
  <si>
    <t>私　道　防　犯　灯　設　置　助　成</t>
  </si>
  <si>
    <t>対象数 (灯)</t>
  </si>
  <si>
    <t>金　額　(円)</t>
  </si>
  <si>
    <t>共架式</t>
  </si>
  <si>
    <t>独立式</t>
  </si>
  <si>
    <t>撤　去</t>
  </si>
  <si>
    <t>架空配線
     (ｍ)</t>
  </si>
  <si>
    <t>資料：道路整備室工事課</t>
  </si>
  <si>
    <t>10．交通安全施設整備状況</t>
  </si>
  <si>
    <t>横断歩道橋数</t>
  </si>
  <si>
    <t>道路反射鏡(本)</t>
  </si>
  <si>
    <t>道 路 標 識(本)</t>
  </si>
  <si>
    <t>年</t>
  </si>
  <si>
    <t>11．街路樹の種類別状況</t>
  </si>
  <si>
    <t>(各年4月現在)</t>
  </si>
  <si>
    <t>区分</t>
  </si>
  <si>
    <t>いちょう</t>
  </si>
  <si>
    <t>まてばしい</t>
  </si>
  <si>
    <t>はなみずき</t>
  </si>
  <si>
    <t>やまもも</t>
  </si>
  <si>
    <t>とうかえで</t>
  </si>
  <si>
    <t>さくら類</t>
  </si>
  <si>
    <t>あきにれ</t>
  </si>
  <si>
    <t>プラタナス類</t>
  </si>
  <si>
    <t>ゆりのき</t>
  </si>
  <si>
    <t>くすのき</t>
  </si>
  <si>
    <t>その他</t>
  </si>
  <si>
    <t>合計</t>
  </si>
  <si>
    <t>年</t>
  </si>
  <si>
    <t>資料：道路整備室工事課</t>
  </si>
  <si>
    <t>(単位：本)</t>
  </si>
  <si>
    <t>区分</t>
  </si>
  <si>
    <t>年度</t>
  </si>
  <si>
    <t>12．公園・児童遊園及び緑道設置状況</t>
  </si>
  <si>
    <t>(各年4.1現在)</t>
  </si>
  <si>
    <t>区分</t>
  </si>
  <si>
    <t>公　　　　　　園</t>
  </si>
  <si>
    <t>児童遊園(区立)</t>
  </si>
  <si>
    <t>プチテラス
(区立)</t>
  </si>
  <si>
    <t>緑道
延長
(ｍ)</t>
  </si>
  <si>
    <t>総　　数</t>
  </si>
  <si>
    <t>都　　立</t>
  </si>
  <si>
    <t>区　　立</t>
  </si>
  <si>
    <t>年</t>
  </si>
  <si>
    <t>数</t>
  </si>
  <si>
    <t>面積 (㎡)</t>
  </si>
  <si>
    <t>面積(㎡)</t>
  </si>
  <si>
    <t>資料：みどりと公園推進室公園管理課、道路整備室工事課</t>
  </si>
  <si>
    <t>(注)区立公園は河川敷緑地を含む。</t>
  </si>
  <si>
    <t xml:space="preserve">13．公共便所設置状況 </t>
  </si>
  <si>
    <t>区分</t>
  </si>
  <si>
    <t>公園便所</t>
  </si>
  <si>
    <t>児童遊園便所</t>
  </si>
  <si>
    <t>公衆便所</t>
  </si>
  <si>
    <t>年　</t>
  </si>
  <si>
    <t>資料：みどりと公園推進室公園管理課</t>
  </si>
  <si>
    <t>番号</t>
  </si>
  <si>
    <t>事業名</t>
  </si>
  <si>
    <t>施行者</t>
  </si>
  <si>
    <t>面積</t>
  </si>
  <si>
    <t>事業経過</t>
  </si>
  <si>
    <t>(ha)</t>
  </si>
  <si>
    <t>認可</t>
  </si>
  <si>
    <t>換地処分</t>
  </si>
  <si>
    <t>解散</t>
  </si>
  <si>
    <t>(耕地整理法準用)
旧法による事業</t>
  </si>
  <si>
    <t>千住関屋町</t>
  </si>
  <si>
    <t>組合</t>
  </si>
  <si>
    <t>昭 11. 3. 2</t>
  </si>
  <si>
    <t>昭</t>
  </si>
  <si>
    <t>16. 7. 4</t>
  </si>
  <si>
    <t>昭 26.10.26</t>
  </si>
  <si>
    <t>梅島</t>
  </si>
  <si>
    <t>12. 4.26</t>
  </si>
  <si>
    <t>24. 4.16</t>
  </si>
  <si>
    <t>24. 8. 7</t>
  </si>
  <si>
    <t>南宮城</t>
  </si>
  <si>
    <t>12. 7. 9</t>
  </si>
  <si>
    <t>22. 5. 1</t>
  </si>
  <si>
    <t>26. 5. 8</t>
  </si>
  <si>
    <t>新田</t>
  </si>
  <si>
    <t>12.12.27</t>
  </si>
  <si>
    <t>35. 3.24</t>
  </si>
  <si>
    <t>35. 4. 1</t>
  </si>
  <si>
    <t>亀有長門町</t>
  </si>
  <si>
    <t>13. 6. 7</t>
  </si>
  <si>
    <t>27. 1. 5</t>
  </si>
  <si>
    <t>28. 5.28</t>
  </si>
  <si>
    <t>砂原町第一</t>
  </si>
  <si>
    <t>15.10.29</t>
  </si>
  <si>
    <t>大谷田</t>
  </si>
  <si>
    <t>16. 8. 6</t>
  </si>
  <si>
    <t>35. 3.22</t>
  </si>
  <si>
    <t>蒲原･北三谷</t>
  </si>
  <si>
    <t>19. 3.11</t>
  </si>
  <si>
    <t>大谷田第二</t>
  </si>
  <si>
    <t>19.10.10</t>
  </si>
  <si>
    <t>(小　計)</t>
  </si>
  <si>
    <t>新 法 に よ る 事 業 (土 地 区 画 整 理 法)</t>
  </si>
  <si>
    <t>西新井町(第一工区)</t>
  </si>
  <si>
    <t>昭 20. 9.12</t>
  </si>
  <si>
    <t>45. 3.18</t>
  </si>
  <si>
    <t>平  2. 9.28</t>
  </si>
  <si>
    <t>綾瀬(第一工区)</t>
  </si>
  <si>
    <t>34. 3.27</t>
  </si>
  <si>
    <t>43. 3.31</t>
  </si>
  <si>
    <t>昭 45. 5. 6</t>
  </si>
  <si>
    <t>北三谷</t>
  </si>
  <si>
    <t>34.11.26</t>
  </si>
  <si>
    <t>44. 7. 5</t>
  </si>
  <si>
    <t>47.11.10</t>
  </si>
  <si>
    <t>綾瀬(第二工区)</t>
  </si>
  <si>
    <t>35. 3. 8</t>
  </si>
  <si>
    <t>44. 9. 4</t>
  </si>
  <si>
    <t>45. 5. 6</t>
  </si>
  <si>
    <t>竹の塚</t>
  </si>
  <si>
    <t>住・都公団</t>
  </si>
  <si>
    <t>36. 1.20</t>
  </si>
  <si>
    <t>42. 3.31</t>
  </si>
  <si>
    <t>-</t>
  </si>
  <si>
    <t>保木間</t>
  </si>
  <si>
    <t>36.12.12</t>
  </si>
  <si>
    <t>45. 2.28</t>
  </si>
  <si>
    <t>昭 48. 9.28</t>
  </si>
  <si>
    <t>西新井町(第二工区)</t>
  </si>
  <si>
    <t>平</t>
  </si>
  <si>
    <t>元.10.30</t>
  </si>
  <si>
    <t>江北西部</t>
  </si>
  <si>
    <t>37. 1. 6</t>
  </si>
  <si>
    <t>63. 8. 4</t>
  </si>
  <si>
    <t xml:space="preserve">  元. 2.13</t>
  </si>
  <si>
    <t>38. 9. 9</t>
  </si>
  <si>
    <t>43. 7.31</t>
  </si>
  <si>
    <t>昭 43.11.14</t>
  </si>
  <si>
    <t>東加平</t>
  </si>
  <si>
    <t>39. 2.11</t>
  </si>
  <si>
    <t>46.10.22</t>
  </si>
  <si>
    <t>47. 8.26</t>
  </si>
  <si>
    <t>谷在家町</t>
  </si>
  <si>
    <t>60. 8.26</t>
  </si>
  <si>
    <t>61.11. 5</t>
  </si>
  <si>
    <t>39. 9.26</t>
  </si>
  <si>
    <t>56. 9.30</t>
  </si>
  <si>
    <t>平  7.10.23</t>
  </si>
  <si>
    <t>東栗原</t>
  </si>
  <si>
    <t>41. 5.12</t>
  </si>
  <si>
    <t>58. 1.26</t>
  </si>
  <si>
    <t>昭 58. 8.19</t>
  </si>
  <si>
    <t>花畑鷲宿</t>
  </si>
  <si>
    <t>42. 4. 1</t>
  </si>
  <si>
    <t>46.12. 1</t>
  </si>
  <si>
    <t xml:space="preserve">    47. 5. 1</t>
  </si>
  <si>
    <t>東京都</t>
  </si>
  <si>
    <t>※43. 2. 1</t>
  </si>
  <si>
    <t>48. 1.19</t>
  </si>
  <si>
    <t>下谷中</t>
  </si>
  <si>
    <t>43. 5. 4</t>
  </si>
  <si>
    <t>51. 7. 2</t>
  </si>
  <si>
    <t>昭 52. 6. 4</t>
  </si>
  <si>
    <t>43. 5.11</t>
  </si>
  <si>
    <t>58.10. 8</t>
  </si>
  <si>
    <t>60. 7. 1</t>
  </si>
  <si>
    <t>大谷田谷中</t>
  </si>
  <si>
    <t>43. 6.20</t>
  </si>
  <si>
    <t>59. 3.30</t>
  </si>
  <si>
    <t>60. 7.15</t>
  </si>
  <si>
    <t>大谷田上</t>
  </si>
  <si>
    <t>6. 5.26</t>
  </si>
  <si>
    <t>平  8. 1.18</t>
  </si>
  <si>
    <t>45. 7. 8</t>
  </si>
  <si>
    <t>6. 6. 1</t>
  </si>
  <si>
    <t>7.10.23</t>
  </si>
  <si>
    <t>※46. 1.20</t>
  </si>
  <si>
    <t>3.10.31</t>
  </si>
  <si>
    <t>7. 3.31</t>
  </si>
  <si>
    <t>6. 3.31</t>
  </si>
  <si>
    <t>六木</t>
  </si>
  <si>
    <t>47. 4. 1</t>
  </si>
  <si>
    <t>62. 7. 1</t>
  </si>
  <si>
    <t>平 元. 1.25</t>
  </si>
  <si>
    <t>10. 9.16</t>
  </si>
  <si>
    <t>13. 3. 7</t>
  </si>
  <si>
    <t>淵江</t>
  </si>
  <si>
    <t>42. 2.16</t>
  </si>
  <si>
    <t>13. 5.15</t>
  </si>
  <si>
    <t xml:space="preserve"> 14.11. 1</t>
  </si>
  <si>
    <t>江北北部</t>
  </si>
  <si>
    <t xml:space="preserve">  42. 4.18</t>
  </si>
  <si>
    <t>12. 4.10</t>
  </si>
  <si>
    <t xml:space="preserve"> 13.12.27</t>
  </si>
  <si>
    <t xml:space="preserve"> 42.11.25</t>
  </si>
  <si>
    <t>22. 8.20</t>
  </si>
  <si>
    <t xml:space="preserve"> 27. 3.13</t>
  </si>
  <si>
    <t>桑袋</t>
  </si>
  <si>
    <t>61. 9.11</t>
  </si>
  <si>
    <t>16. 2. 2</t>
  </si>
  <si>
    <t>16. 3.18</t>
  </si>
  <si>
    <t>高野</t>
  </si>
  <si>
    <t>足立区</t>
  </si>
  <si>
    <t>※平  4. 1.20</t>
  </si>
  <si>
    <t>13.10.16</t>
  </si>
  <si>
    <t>上沼田南</t>
  </si>
  <si>
    <t>足立区</t>
  </si>
  <si>
    <t>※11. 4. 1</t>
  </si>
  <si>
    <t>27.11. 4</t>
  </si>
  <si>
    <t>小台一丁目</t>
  </si>
  <si>
    <t>都市再生機構</t>
  </si>
  <si>
    <t xml:space="preserve">     14. 3.29</t>
  </si>
  <si>
    <t xml:space="preserve"> 20．7.31</t>
  </si>
  <si>
    <t>千住大橋駅前街区</t>
  </si>
  <si>
    <t>24.10.15</t>
  </si>
  <si>
    <t xml:space="preserve"> 26. 5.19</t>
  </si>
  <si>
    <t>花畑北部</t>
  </si>
  <si>
    <t>※平  3. 5.15</t>
  </si>
  <si>
    <t xml:space="preserve"> 29. 3.10</t>
  </si>
  <si>
    <t>佐野六木</t>
  </si>
  <si>
    <t>※ 9. 4. 1</t>
  </si>
  <si>
    <t>※10. 3.30</t>
  </si>
  <si>
    <t>合　計</t>
  </si>
  <si>
    <t>　資料：市街地整備室区画整理課</t>
  </si>
  <si>
    <t>(注)※は事業計画決定の公告日。</t>
  </si>
  <si>
    <t>15．市街地再開発事業</t>
  </si>
  <si>
    <t>区分</t>
  </si>
  <si>
    <t>面積(ha)</t>
  </si>
  <si>
    <t>事     業     経     過</t>
  </si>
  <si>
    <t>施　行　区　域</t>
  </si>
  <si>
    <t>都市計画</t>
  </si>
  <si>
    <t>組合設立</t>
  </si>
  <si>
    <t>権利変換</t>
  </si>
  <si>
    <t>工事完了</t>
  </si>
  <si>
    <t>組合解散</t>
  </si>
  <si>
    <t>決算報告</t>
  </si>
  <si>
    <t>施行地区</t>
  </si>
  <si>
    <t>決　　定</t>
  </si>
  <si>
    <t>認　　可</t>
  </si>
  <si>
    <t>計画認可</t>
  </si>
  <si>
    <t>承　　認</t>
  </si>
  <si>
    <t>綾瀬一丁目地区</t>
  </si>
  <si>
    <t>約0.7</t>
  </si>
  <si>
    <t>綾瀬一丁目の一部</t>
  </si>
  <si>
    <t>昭58.8.22</t>
  </si>
  <si>
    <t>昭59.2.15</t>
  </si>
  <si>
    <t>昭60.1.25</t>
  </si>
  <si>
    <t>昭62.3.18</t>
  </si>
  <si>
    <t>昭62. 3.18</t>
  </si>
  <si>
    <t>昭63.2.19</t>
  </si>
  <si>
    <t>北千住駅西口地区</t>
  </si>
  <si>
    <t>約2.6</t>
  </si>
  <si>
    <t>千住二・三丁目ほかの各一部</t>
  </si>
  <si>
    <t>昭62.1.23</t>
  </si>
  <si>
    <t>平11.3. 1</t>
  </si>
  <si>
    <t>平13.2.22</t>
  </si>
  <si>
    <t>平16.1.31</t>
  </si>
  <si>
    <t>平19.10.12</t>
  </si>
  <si>
    <t>平20.3.26</t>
  </si>
  <si>
    <t>竹ノ塚駅西口南地区</t>
  </si>
  <si>
    <t>約0.9</t>
  </si>
  <si>
    <t>西竹の塚一丁目・二丁目ほかの各一部</t>
  </si>
  <si>
    <t>平 6.4.19</t>
  </si>
  <si>
    <t>平12.3.27</t>
  </si>
  <si>
    <t>平14.6. 6</t>
  </si>
  <si>
    <t>平17.3.10</t>
  </si>
  <si>
    <t>平17.12. 9</t>
  </si>
  <si>
    <t>平18.5.31</t>
  </si>
  <si>
    <t>千住一丁目地区</t>
  </si>
  <si>
    <t>約0.5</t>
  </si>
  <si>
    <t>千住一丁目・二丁目の一部</t>
  </si>
  <si>
    <t>平27.7.10</t>
  </si>
  <si>
    <t>平28.4.13</t>
  </si>
  <si>
    <t>平28.12.26</t>
  </si>
  <si>
    <t xml:space="preserve">- </t>
  </si>
  <si>
    <t>資料：都市建設部都市計画課</t>
  </si>
  <si>
    <t>16．地区計画地区数及び面積</t>
  </si>
  <si>
    <t>（各年4.1現在）</t>
  </si>
  <si>
    <t>区分</t>
  </si>
  <si>
    <t>一般地区計画</t>
  </si>
  <si>
    <t>沿道地区計画</t>
  </si>
  <si>
    <t>防災街区整備地区計画</t>
  </si>
  <si>
    <t>合計</t>
  </si>
  <si>
    <t xml:space="preserve">
年</t>
  </si>
  <si>
    <t>地区数</t>
  </si>
  <si>
    <t>面積
(ha)</t>
  </si>
  <si>
    <t>17．用途地域地区別面積</t>
  </si>
  <si>
    <t>地域
地区</t>
  </si>
  <si>
    <t>市街化
区　域
総　数</t>
  </si>
  <si>
    <t>第一種
低層
住居専用
地　域</t>
  </si>
  <si>
    <t>第一種
中高層
住居専用
地　域</t>
  </si>
  <si>
    <t>第二種
中高層
住居専用
地　域</t>
  </si>
  <si>
    <t>第一種
住居地域</t>
  </si>
  <si>
    <t>第二種
住居地域</t>
  </si>
  <si>
    <t>準住居
地　域</t>
  </si>
  <si>
    <t>近隣商業
地　域</t>
  </si>
  <si>
    <t>商業地域</t>
  </si>
  <si>
    <t>準工業地域</t>
  </si>
  <si>
    <t>工業
地域</t>
  </si>
  <si>
    <t>工業
専用
地域</t>
  </si>
  <si>
    <t>特別工業
地　区</t>
  </si>
  <si>
    <t>(単位：ha)</t>
  </si>
  <si>
    <t>18．土地利用面積</t>
  </si>
  <si>
    <t>宅地</t>
  </si>
  <si>
    <t>屋外
利用地等</t>
  </si>
  <si>
    <t>公園・  運動場等</t>
  </si>
  <si>
    <t>未利用地
等</t>
  </si>
  <si>
    <t>鉄道・
港湾等</t>
  </si>
  <si>
    <t>道路</t>
  </si>
  <si>
    <t>農用地</t>
  </si>
  <si>
    <t>水面・河川・水路</t>
  </si>
  <si>
    <t>森林</t>
  </si>
  <si>
    <t>原野</t>
  </si>
  <si>
    <t>(比率)</t>
  </si>
  <si>
    <t>資料：都市建設部都市計画課「足立区土地利用現況調査」</t>
  </si>
  <si>
    <t>(単位：上段ha 下段％)</t>
  </si>
  <si>
    <t>(注)土地利用現況調査はおおむね5年ごとに実施する。</t>
  </si>
  <si>
    <t>19．高度地区別面積</t>
  </si>
  <si>
    <t>(各年4.1現在)</t>
  </si>
  <si>
    <t>区分</t>
  </si>
  <si>
    <t>指定地区</t>
  </si>
  <si>
    <t>第 一 種</t>
  </si>
  <si>
    <t>第 二 種</t>
  </si>
  <si>
    <t>第 三 種</t>
  </si>
  <si>
    <t>最低限度</t>
  </si>
  <si>
    <t>年</t>
  </si>
  <si>
    <t>高度地区</t>
  </si>
  <si>
    <t>区　分</t>
  </si>
  <si>
    <t>官公庁施設</t>
  </si>
  <si>
    <t>教育文化施設</t>
  </si>
  <si>
    <t>厚生医療施設</t>
  </si>
  <si>
    <t>供給処理施設</t>
  </si>
  <si>
    <t>事務所建築物</t>
  </si>
  <si>
    <t>専用商業施設等</t>
  </si>
  <si>
    <t>住商併用建物</t>
  </si>
  <si>
    <t>宿泊遊興施設</t>
  </si>
  <si>
    <t>スポーツ興行施設</t>
  </si>
  <si>
    <t>専用独立住宅</t>
  </si>
  <si>
    <t>集合住宅</t>
  </si>
  <si>
    <t>専用工場作業所</t>
  </si>
  <si>
    <t>住居併用工場作業所</t>
  </si>
  <si>
    <t>倉庫・運輸関係施設</t>
  </si>
  <si>
    <t>農林漁業施設</t>
  </si>
  <si>
    <t>(単位：上段ha　下段％)</t>
  </si>
  <si>
    <t>(注)土地利用現況調査は、おおむね5年ごとに実施する。</t>
  </si>
  <si>
    <t>21．建ぺい率・容積率・構造比率・中高層化率</t>
  </si>
  <si>
    <t>建ぺい率</t>
  </si>
  <si>
    <t>容積率</t>
  </si>
  <si>
    <t>平均階数</t>
  </si>
  <si>
    <t>不燃化率</t>
  </si>
  <si>
    <t>耐火構造(％)</t>
  </si>
  <si>
    <t>木構造(％)</t>
  </si>
  <si>
    <t>平均
敷地面積(㎡)</t>
  </si>
  <si>
    <t>建物棟数</t>
  </si>
  <si>
    <t>中高層化率(％)</t>
  </si>
  <si>
    <t>(％)</t>
  </si>
  <si>
    <t>(％)</t>
  </si>
  <si>
    <t>耐火造</t>
  </si>
  <si>
    <t>準耐火造</t>
  </si>
  <si>
    <t>防火造</t>
  </si>
  <si>
    <t>木造</t>
  </si>
  <si>
    <t>比率等</t>
  </si>
  <si>
    <t>(注1)中高層化率＝4階建以上の建物の建築面積／全建物の建築面積×100。</t>
  </si>
  <si>
    <t>(注2)土地利用現況調査は、おおむね5年ごとに実施する。　 　　　　　　</t>
  </si>
  <si>
    <t xml:space="preserve">22．防火・準防火地域等面積 </t>
  </si>
  <si>
    <t>(各年4.1現在）</t>
  </si>
  <si>
    <t>総　　　　数</t>
  </si>
  <si>
    <t>防　火　地　域</t>
  </si>
  <si>
    <t>準　防　火　地　域</t>
  </si>
  <si>
    <t>年</t>
  </si>
  <si>
    <t>(うち新防火)</t>
  </si>
  <si>
    <t>24．景観法に係る届出の件数</t>
  </si>
  <si>
    <t>総　数</t>
  </si>
  <si>
    <t>特別景観形成地区</t>
  </si>
  <si>
    <t>一般地区</t>
  </si>
  <si>
    <t>隅 田 川
沿川地区</t>
  </si>
  <si>
    <t>日暮里・舎人
ライナー地区</t>
  </si>
  <si>
    <t>垳川沿川地区</t>
  </si>
  <si>
    <t>見沼代親水
公園周辺地区</t>
  </si>
  <si>
    <t>年度</t>
  </si>
  <si>
    <t>-</t>
  </si>
  <si>
    <t>資料：都市建設部都市計画課</t>
  </si>
  <si>
    <t>面     積 (ha)</t>
  </si>
  <si>
    <t>地　　　区　　　数</t>
  </si>
  <si>
    <t>25．建築確認等の件数</t>
  </si>
  <si>
    <t xml:space="preserve"> </t>
  </si>
  <si>
    <t>建築確認の申請件数</t>
  </si>
  <si>
    <t>建築計画の事前公開件数</t>
  </si>
  <si>
    <t>年度</t>
  </si>
  <si>
    <t>資料：建築室建築調整課、建築審査課</t>
  </si>
  <si>
    <t>(注1)昇降機、工作物、計画通知書を含む。</t>
  </si>
  <si>
    <t xml:space="preserve">(注2)指定確認検査機関分を含む。        </t>
  </si>
  <si>
    <t>＜構造別＞</t>
  </si>
  <si>
    <t>木　造</t>
  </si>
  <si>
    <t>鉄骨鉄筋</t>
  </si>
  <si>
    <t>鉄　  筋</t>
  </si>
  <si>
    <t>鉄骨造</t>
  </si>
  <si>
    <t>ｺﾝｸﾘｰﾄ造</t>
  </si>
  <si>
    <t>(軽量鉄骨造を含む)</t>
  </si>
  <si>
    <t>資料：建築室建築審査課</t>
  </si>
  <si>
    <t xml:space="preserve">(注1)その他には工作物、昇降機等を含む。 </t>
  </si>
  <si>
    <t xml:space="preserve">(注2)指定確認検査機関分を含む。         </t>
  </si>
  <si>
    <t>26．建築確認中間検査件数</t>
  </si>
  <si>
    <t>検査対象件数</t>
  </si>
  <si>
    <t>特定工程終了件数</t>
  </si>
  <si>
    <t>中間検査申請件数</t>
  </si>
  <si>
    <t>中間検査合格件数</t>
  </si>
  <si>
    <t>総数</t>
  </si>
  <si>
    <t>木造３階</t>
  </si>
  <si>
    <t xml:space="preserve">(注1)年度は確認申請年度。      </t>
  </si>
  <si>
    <t>(注2)指定確認検査機関分を含む。</t>
  </si>
  <si>
    <t xml:space="preserve">27．建築確認完了検査件数 </t>
  </si>
  <si>
    <t>確認済証交付件数</t>
  </si>
  <si>
    <t>工事完了件数</t>
  </si>
  <si>
    <t>完了検査申請件数</t>
  </si>
  <si>
    <t>検査済証交付件数</t>
  </si>
  <si>
    <t xml:space="preserve">　　　(注1)年度は確認申請の年度。                </t>
  </si>
  <si>
    <t>　　　(注2)昇降機、工作物、計画通知書を含まない。</t>
  </si>
  <si>
    <t xml:space="preserve">　　　(注3)指定確認検査機関分を含む。            </t>
  </si>
  <si>
    <t>28．規模別開発許可件数及び面積</t>
  </si>
  <si>
    <t>0.05～0.1ha未満</t>
  </si>
  <si>
    <t>0.1～0.3ha未満</t>
  </si>
  <si>
    <t>0.3～0.5ha未満</t>
  </si>
  <si>
    <t>0.5ha以上</t>
  </si>
  <si>
    <t>件　数</t>
  </si>
  <si>
    <t>面　積</t>
  </si>
  <si>
    <t>資料：建築室開発指導課</t>
  </si>
  <si>
    <t>(面積の単位：ha)</t>
  </si>
  <si>
    <t>29．建築基準法に基づく許可申請等の件数</t>
  </si>
  <si>
    <t>許　　　　可</t>
  </si>
  <si>
    <t>認　　定</t>
  </si>
  <si>
    <t>指　　定</t>
  </si>
  <si>
    <t>用途地域内の
制限の除外</t>
  </si>
  <si>
    <t>容積率制限の緩和</t>
  </si>
  <si>
    <t>仮設建築物に対する
制限の緩和</t>
  </si>
  <si>
    <t>地区計画区域内の容積率等の認定</t>
  </si>
  <si>
    <t>総合的設計の一団地の認定</t>
  </si>
  <si>
    <t>完了前の
使用認定</t>
  </si>
  <si>
    <t>壁面線
の指定</t>
  </si>
  <si>
    <t>高度地区内の告示に
よる特例</t>
  </si>
  <si>
    <t>年度</t>
  </si>
  <si>
    <t>資料：建築室建築調整課、建築審査課</t>
  </si>
  <si>
    <t>30．細街路整備事業実績</t>
  </si>
  <si>
    <t>区分</t>
  </si>
  <si>
    <t>整備件数</t>
  </si>
  <si>
    <t>延　長　(ｍ)</t>
  </si>
  <si>
    <t>金　　額(千円)</t>
  </si>
  <si>
    <t>拡　　幅</t>
  </si>
  <si>
    <t>築　　造</t>
  </si>
  <si>
    <t>合　　計</t>
  </si>
  <si>
    <t>資料：建築室開発指導課</t>
  </si>
  <si>
    <t>(注1)拡幅は道路片側の合計延長。　　　　　　　　　</t>
  </si>
  <si>
    <t>　　　　(注2)築造は新設細街路であり、道路両側の合計延長。</t>
  </si>
  <si>
    <t>総件数</t>
  </si>
  <si>
    <t>解体工事等</t>
  </si>
  <si>
    <t>新築工事等</t>
  </si>
  <si>
    <t>修繕工事等</t>
  </si>
  <si>
    <t>土木工事等</t>
  </si>
  <si>
    <t>年度</t>
  </si>
  <si>
    <t xml:space="preserve">資料：建築室建築安全課 </t>
  </si>
  <si>
    <t>(各年3.31現在)</t>
  </si>
  <si>
    <t>一般区営住宅</t>
  </si>
  <si>
    <t>コミュニティ住宅</t>
  </si>
  <si>
    <t>団　地　数</t>
  </si>
  <si>
    <t>戸　　数</t>
  </si>
  <si>
    <t>資料：建築室住宅課</t>
  </si>
  <si>
    <t>(各年3.31現在)</t>
  </si>
  <si>
    <t>一般都営住宅</t>
  </si>
  <si>
    <t>改良住宅</t>
  </si>
  <si>
    <t>特賃住宅</t>
  </si>
  <si>
    <t>福祉住宅</t>
  </si>
  <si>
    <t>特定住宅</t>
  </si>
  <si>
    <t>母子住宅</t>
  </si>
  <si>
    <t>民生住宅</t>
  </si>
  <si>
    <t xml:space="preserve">資料：建築室住宅課、東京都都市整備局 </t>
  </si>
  <si>
    <t>　　　</t>
  </si>
  <si>
    <t>Ｕ　Ｒ　賃　貸　住　宅</t>
  </si>
  <si>
    <t>公　社  住　宅</t>
  </si>
  <si>
    <t>団地数</t>
  </si>
  <si>
    <t>棟　数</t>
  </si>
  <si>
    <t>戸　数</t>
  </si>
  <si>
    <t>資料：建築室住宅課、ＵＲ都市機構東日本賃貸住宅本部、東京都住宅供給公社</t>
  </si>
  <si>
    <t>　(注)ＵＲは都市再生機構(旧都市基盤整備公団)。</t>
  </si>
  <si>
    <t>シルバーピア</t>
  </si>
  <si>
    <t>都市再生機構</t>
  </si>
  <si>
    <t>都営住宅</t>
  </si>
  <si>
    <t>棟　数</t>
  </si>
  <si>
    <t>戸　数</t>
  </si>
  <si>
    <t>(平成30年4.1現在)</t>
  </si>
  <si>
    <t>神明一丁目～
　　　　六木三丁目</t>
  </si>
  <si>
    <t>11～18</t>
  </si>
  <si>
    <t>花畑八丁目～
　　毛長川・綾瀬川</t>
  </si>
  <si>
    <t>(平成30年4.1現在)</t>
  </si>
  <si>
    <t>(平成30年4.1現在)</t>
  </si>
  <si>
    <t>20．建物用地利用面積</t>
  </si>
  <si>
    <t>(単位：ha)</t>
  </si>
  <si>
    <t>23．生産緑地地区面積及び地区数</t>
  </si>
  <si>
    <t>(各年12月現在）</t>
  </si>
  <si>
    <t xml:space="preserve">区分 </t>
  </si>
  <si>
    <t>-</t>
  </si>
  <si>
    <t>区分</t>
  </si>
  <si>
    <t>件　　数</t>
  </si>
  <si>
    <t>延　　長　(ｍ)</t>
  </si>
  <si>
    <t>舗装面積　(㎡)</t>
  </si>
  <si>
    <t>側　　溝　(ｍ)</t>
  </si>
  <si>
    <t>(平成29年4.1現在)</t>
  </si>
  <si>
    <t>(各年4.1現在)</t>
  </si>
  <si>
    <t>区分</t>
  </si>
  <si>
    <t>延　　　長　(ｍ)</t>
  </si>
  <si>
    <t>面　　　積　(㎡)</t>
  </si>
  <si>
    <t>年　</t>
  </si>
  <si>
    <t>ＬＥＤ灯</t>
  </si>
  <si>
    <t>年</t>
  </si>
  <si>
    <t>区分</t>
  </si>
  <si>
    <t>助成金額 (円)</t>
  </si>
  <si>
    <t>(各年4.1現在)</t>
  </si>
  <si>
    <t>区分</t>
  </si>
  <si>
    <t>ガードレール等(ｍ)</t>
  </si>
  <si>
    <t>14．土地区画整理事業</t>
  </si>
  <si>
    <t>完　　成</t>
  </si>
  <si>
    <t>江北椿</t>
  </si>
  <si>
    <t>栗原六月町(第一工区)</t>
  </si>
  <si>
    <t>上沼田</t>
  </si>
  <si>
    <t>栗原六月町(第二工区)</t>
  </si>
  <si>
    <t>足立北部舎人町付近(第一工区)</t>
  </si>
  <si>
    <t>足立北部舎人町付近(第二工区)</t>
  </si>
  <si>
    <t>足立北部舎人町付近(第三工区)</t>
  </si>
  <si>
    <t>花畑町</t>
  </si>
  <si>
    <t>足立東部花畑東部</t>
  </si>
  <si>
    <t>施行中</t>
  </si>
  <si>
    <t>六町四丁目付近</t>
  </si>
  <si>
    <t xml:space="preserve">(注3)平成29年度分は速報値。    </t>
  </si>
  <si>
    <t>　　　(注4)平成29年度分は速報値。</t>
  </si>
  <si>
    <t>33．区営住宅戸数</t>
  </si>
  <si>
    <t>34．都営住宅戸数</t>
  </si>
  <si>
    <t>35．ＵＲ・公社住宅別団地数・棟数及び戸数(賃貸住宅数)</t>
  </si>
  <si>
    <t>36．高齢者住宅戸数</t>
  </si>
  <si>
    <t>31．耐震診断等助成申請の件数</t>
  </si>
  <si>
    <t>項目</t>
  </si>
  <si>
    <t>耐震診断助成件数</t>
  </si>
  <si>
    <t>耐震改修工事助成件数</t>
  </si>
  <si>
    <t>資料：建築室建築安全課</t>
  </si>
  <si>
    <t>日影による
高さ制限の除外</t>
  </si>
  <si>
    <t>32．建設リサイクル法に係る届出の件数</t>
  </si>
  <si>
    <t>除却工事助成件数</t>
  </si>
  <si>
    <t>(平成23年3月現在)</t>
  </si>
  <si>
    <t>(平成23年3月現在)</t>
  </si>
  <si>
    <t>(平成23年3月現在)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</si>
</sst>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#,##0.0_);[Red]\(#,##0.0\)"/>
    <numFmt numFmtId="179" formatCode="0.00;&quot;△ &quot;0.00"/>
    <numFmt numFmtId="180" formatCode="0;&quot;△ &quot;0"/>
    <numFmt numFmtId="181" formatCode="_ * #,##0.0_ ;_ * \-#,##0.0_ ;_ * &quot;-&quot;?_ ;_ @_ "/>
    <numFmt numFmtId="182" formatCode="#,##0.00_ "/>
    <numFmt numFmtId="183" formatCode="0.00_);[Red]\(0.00\)"/>
    <numFmt numFmtId="184" formatCode="0.0"/>
    <numFmt numFmtId="185" formatCode="0_);[Red]\(0\)"/>
    <numFmt numFmtId="186" formatCode="#,##0.0"/>
    <numFmt numFmtId="187" formatCode="#,##0_ "/>
    <numFmt numFmtId="188" formatCode="\(0.0\)"/>
    <numFmt numFmtId="189" formatCode="#,##0.0_);\(#,##0.0\)"/>
    <numFmt numFmtId="190" formatCode="0_ "/>
    <numFmt numFmtId="191" formatCode="#,##0.00_);[Red]\(#,##0.00\)"/>
    <numFmt numFmtId="192" formatCode="0.0_);[Red]\(0.0\)"/>
    <numFmt numFmtId="193" formatCode="_ * #,##0.000_ ;_ * \-#,##0.000_ ;_ * &quot;-&quot;???_ ;_ @_ "/>
    <numFmt numFmtId="194" formatCode="#,##0.00_);\(#,##0.00\)"/>
    <numFmt numFmtId="195" formatCode="#,##0.000_);[Red]\(#,##0.000\)"/>
  </numFmts>
  <fonts count="80">
    <font>
      <sz val="11"/>
      <name val="ＭＳ 明朝"/>
      <family val="1"/>
    </font>
    <font>
      <sz val="11"/>
      <color indexed="8"/>
      <name val="游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11"/>
      <color indexed="8"/>
      <name val="ＭＳ 明朝"/>
      <family val="1"/>
    </font>
    <font>
      <b/>
      <sz val="9"/>
      <name val="ＭＳ 明朝"/>
      <family val="1"/>
    </font>
    <font>
      <b/>
      <sz val="8"/>
      <name val="SimSun"/>
      <family val="0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11.5"/>
      <name val="ＭＳ ゴシック"/>
      <family val="3"/>
    </font>
    <font>
      <sz val="24"/>
      <name val="ＭＳ ゴシック"/>
      <family val="3"/>
    </font>
    <font>
      <b/>
      <sz val="11"/>
      <color indexed="12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24"/>
      <color indexed="8"/>
      <name val="ＭＳ ゴシック"/>
      <family val="3"/>
    </font>
    <font>
      <sz val="8"/>
      <color indexed="8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9"/>
      <name val="SimSun"/>
      <family val="0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b/>
      <sz val="9"/>
      <color indexed="8"/>
      <name val="ＭＳ ゴシック"/>
      <family val="3"/>
    </font>
    <font>
      <b/>
      <sz val="11"/>
      <color indexed="12"/>
      <name val="ＨＧ丸ゴシックM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8"/>
      <name val="ＭＳ 明朝"/>
      <family val="1"/>
    </font>
    <font>
      <b/>
      <sz val="8"/>
      <color indexed="8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8"/>
      <color theme="1"/>
      <name val="ＭＳ 明朝"/>
      <family val="1"/>
    </font>
    <font>
      <sz val="8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/>
      <top style="double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 style="thin"/>
      <right/>
      <top style="thin">
        <color indexed="9"/>
      </top>
      <bottom style="thin"/>
    </border>
    <border>
      <left style="thin"/>
      <right style="thin"/>
      <top style="double"/>
      <bottom style="thin">
        <color indexed="9"/>
      </bottom>
    </border>
    <border>
      <left style="thin"/>
      <right/>
      <top/>
      <bottom style="thin">
        <color indexed="9"/>
      </bottom>
    </border>
    <border>
      <left>
        <color indexed="63"/>
      </left>
      <right style="thin"/>
      <top style="double"/>
      <bottom style="thin"/>
    </border>
  </borders>
  <cellStyleXfs count="7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56" fillId="0" borderId="0" applyFont="0" applyFill="0" applyBorder="0" applyAlignment="0" applyProtection="0"/>
    <xf numFmtId="0" fontId="56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71" fillId="31" borderId="4" applyNumberFormat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72" fillId="32" borderId="0" applyNumberFormat="0" applyBorder="0" applyAlignment="0" applyProtection="0"/>
  </cellStyleXfs>
  <cellXfs count="7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6" fontId="16" fillId="0" borderId="12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7" fontId="16" fillId="0" borderId="14" xfId="0" applyNumberFormat="1" applyFont="1" applyFill="1" applyBorder="1" applyAlignment="1">
      <alignment horizontal="center" vertical="center"/>
    </xf>
    <xf numFmtId="176" fontId="15" fillId="0" borderId="19" xfId="0" applyNumberFormat="1" applyFont="1" applyFill="1" applyBorder="1" applyAlignment="1">
      <alignment horizontal="right" vertical="center"/>
    </xf>
    <xf numFmtId="176" fontId="15" fillId="0" borderId="20" xfId="0" applyNumberFormat="1" applyFont="1" applyFill="1" applyBorder="1" applyAlignment="1">
      <alignment horizontal="right" vertical="center"/>
    </xf>
    <xf numFmtId="177" fontId="15" fillId="0" borderId="21" xfId="0" applyNumberFormat="1" applyFont="1" applyFill="1" applyBorder="1" applyAlignment="1">
      <alignment horizontal="center" vertical="center"/>
    </xf>
    <xf numFmtId="176" fontId="15" fillId="0" borderId="22" xfId="0" applyNumberFormat="1" applyFont="1" applyFill="1" applyBorder="1" applyAlignment="1">
      <alignment horizontal="right" vertical="center"/>
    </xf>
    <xf numFmtId="176" fontId="15" fillId="0" borderId="23" xfId="0" applyNumberFormat="1" applyFont="1" applyFill="1" applyBorder="1" applyAlignment="1">
      <alignment horizontal="right" vertical="center"/>
    </xf>
    <xf numFmtId="177" fontId="15" fillId="0" borderId="24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177" fontId="16" fillId="0" borderId="12" xfId="0" applyNumberFormat="1" applyFont="1" applyFill="1" applyBorder="1" applyAlignment="1">
      <alignment vertical="center"/>
    </xf>
    <xf numFmtId="177" fontId="16" fillId="0" borderId="18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177" fontId="15" fillId="0" borderId="19" xfId="0" applyNumberFormat="1" applyFont="1" applyFill="1" applyBorder="1" applyAlignment="1">
      <alignment vertical="center"/>
    </xf>
    <xf numFmtId="177" fontId="15" fillId="0" borderId="20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177" fontId="15" fillId="0" borderId="22" xfId="0" applyNumberFormat="1" applyFont="1" applyFill="1" applyBorder="1" applyAlignment="1">
      <alignment vertical="center"/>
    </xf>
    <xf numFmtId="177" fontId="15" fillId="0" borderId="23" xfId="0" applyNumberFormat="1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9" fillId="0" borderId="0" xfId="0" applyFont="1" applyAlignment="1">
      <alignment/>
    </xf>
    <xf numFmtId="0" fontId="15" fillId="0" borderId="10" xfId="0" applyFont="1" applyFill="1" applyBorder="1" applyAlignment="1">
      <alignment horizontal="left" vertical="center"/>
    </xf>
    <xf numFmtId="178" fontId="15" fillId="0" borderId="23" xfId="0" applyNumberFormat="1" applyFont="1" applyFill="1" applyBorder="1" applyAlignment="1">
      <alignment vertical="center"/>
    </xf>
    <xf numFmtId="0" fontId="19" fillId="0" borderId="0" xfId="0" applyFont="1" applyBorder="1" applyAlignment="1">
      <alignment/>
    </xf>
    <xf numFmtId="178" fontId="15" fillId="0" borderId="20" xfId="0" applyNumberFormat="1" applyFont="1" applyFill="1" applyBorder="1" applyAlignment="1">
      <alignment vertical="center"/>
    </xf>
    <xf numFmtId="178" fontId="16" fillId="0" borderId="18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79" fontId="6" fillId="0" borderId="13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179" fontId="6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 wrapText="1"/>
    </xf>
    <xf numFmtId="0" fontId="15" fillId="0" borderId="10" xfId="0" applyFont="1" applyBorder="1" applyAlignment="1">
      <alignment horizontal="distributed" vertical="center" wrapText="1"/>
    </xf>
    <xf numFmtId="0" fontId="20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5" fillId="0" borderId="28" xfId="63" applyFont="1" applyBorder="1" applyAlignment="1">
      <alignment horizontal="right" vertical="center"/>
      <protection/>
    </xf>
    <xf numFmtId="0" fontId="15" fillId="0" borderId="0" xfId="63" applyFont="1">
      <alignment vertical="center"/>
      <protection/>
    </xf>
    <xf numFmtId="0" fontId="15" fillId="0" borderId="21" xfId="63" applyFont="1" applyBorder="1" applyAlignment="1">
      <alignment horizontal="right" vertical="center"/>
      <protection/>
    </xf>
    <xf numFmtId="0" fontId="15" fillId="0" borderId="0" xfId="63" applyFont="1" applyBorder="1">
      <alignment vertical="center"/>
      <protection/>
    </xf>
    <xf numFmtId="0" fontId="15" fillId="0" borderId="10" xfId="63" applyFont="1" applyBorder="1" applyAlignment="1">
      <alignment horizontal="left" vertical="center"/>
      <protection/>
    </xf>
    <xf numFmtId="0" fontId="15" fillId="0" borderId="14" xfId="63" applyFont="1" applyBorder="1" applyAlignment="1">
      <alignment horizontal="right" vertical="center"/>
      <protection/>
    </xf>
    <xf numFmtId="41" fontId="15" fillId="0" borderId="20" xfId="63" applyNumberFormat="1" applyFont="1" applyBorder="1" applyAlignment="1">
      <alignment horizontal="center" vertical="center"/>
      <protection/>
    </xf>
    <xf numFmtId="181" fontId="15" fillId="0" borderId="20" xfId="63" applyNumberFormat="1" applyFont="1" applyBorder="1" applyAlignment="1">
      <alignment horizontal="center" vertical="center"/>
      <protection/>
    </xf>
    <xf numFmtId="181" fontId="15" fillId="0" borderId="19" xfId="63" applyNumberFormat="1" applyFont="1" applyBorder="1" applyAlignment="1">
      <alignment horizontal="center" vertical="center"/>
      <protection/>
    </xf>
    <xf numFmtId="41" fontId="16" fillId="0" borderId="18" xfId="63" applyNumberFormat="1" applyFont="1" applyBorder="1" applyAlignment="1">
      <alignment horizontal="center" vertical="center"/>
      <protection/>
    </xf>
    <xf numFmtId="181" fontId="16" fillId="0" borderId="18" xfId="63" applyNumberFormat="1" applyFont="1" applyBorder="1" applyAlignment="1">
      <alignment horizontal="center" vertical="center"/>
      <protection/>
    </xf>
    <xf numFmtId="181" fontId="16" fillId="0" borderId="12" xfId="63" applyNumberFormat="1" applyFont="1" applyBorder="1" applyAlignment="1">
      <alignment horizontal="center" vertical="center"/>
      <protection/>
    </xf>
    <xf numFmtId="0" fontId="4" fillId="0" borderId="0" xfId="63" applyFont="1">
      <alignment vertical="center"/>
      <protection/>
    </xf>
    <xf numFmtId="0" fontId="2" fillId="0" borderId="0" xfId="63" applyFont="1">
      <alignment vertical="center"/>
      <protection/>
    </xf>
    <xf numFmtId="0" fontId="2" fillId="0" borderId="0" xfId="0" applyFont="1" applyFill="1" applyAlignment="1">
      <alignment/>
    </xf>
    <xf numFmtId="0" fontId="4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41" fontId="15" fillId="0" borderId="23" xfId="0" applyNumberFormat="1" applyFont="1" applyFill="1" applyBorder="1" applyAlignment="1">
      <alignment vertical="center"/>
    </xf>
    <xf numFmtId="41" fontId="15" fillId="0" borderId="22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1" fontId="15" fillId="0" borderId="20" xfId="0" applyNumberFormat="1" applyFont="1" applyFill="1" applyBorder="1" applyAlignment="1">
      <alignment vertical="center"/>
    </xf>
    <xf numFmtId="41" fontId="15" fillId="0" borderId="19" xfId="0" applyNumberFormat="1" applyFont="1" applyFill="1" applyBorder="1" applyAlignment="1">
      <alignment vertical="center"/>
    </xf>
    <xf numFmtId="41" fontId="16" fillId="0" borderId="18" xfId="0" applyNumberFormat="1" applyFont="1" applyFill="1" applyBorder="1" applyAlignment="1">
      <alignment vertical="center"/>
    </xf>
    <xf numFmtId="41" fontId="16" fillId="0" borderId="12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6" fillId="0" borderId="15" xfId="0" applyFont="1" applyBorder="1" applyAlignment="1">
      <alignment/>
    </xf>
    <xf numFmtId="0" fontId="15" fillId="0" borderId="19" xfId="0" applyFont="1" applyFill="1" applyBorder="1" applyAlignment="1">
      <alignment horizontal="centerContinuous" vertical="center"/>
    </xf>
    <xf numFmtId="0" fontId="15" fillId="0" borderId="14" xfId="0" applyFont="1" applyFill="1" applyBorder="1" applyAlignment="1">
      <alignment horizontal="centerContinuous" vertical="center"/>
    </xf>
    <xf numFmtId="41" fontId="15" fillId="0" borderId="23" xfId="0" applyNumberFormat="1" applyFont="1" applyFill="1" applyBorder="1" applyAlignment="1">
      <alignment horizontal="right" vertical="center"/>
    </xf>
    <xf numFmtId="41" fontId="15" fillId="0" borderId="20" xfId="0" applyNumberFormat="1" applyFont="1" applyFill="1" applyBorder="1" applyAlignment="1">
      <alignment horizontal="right" vertical="center"/>
    </xf>
    <xf numFmtId="41" fontId="16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41" fontId="2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/>
    </xf>
    <xf numFmtId="0" fontId="10" fillId="0" borderId="0" xfId="65" applyFont="1" applyBorder="1" applyAlignment="1">
      <alignment horizontal="left" vertical="center"/>
      <protection/>
    </xf>
    <xf numFmtId="0" fontId="2" fillId="0" borderId="0" xfId="65" applyFont="1" applyBorder="1" applyAlignment="1">
      <alignment/>
      <protection/>
    </xf>
    <xf numFmtId="0" fontId="10" fillId="0" borderId="15" xfId="65" applyFont="1" applyBorder="1" applyAlignment="1">
      <alignment horizontal="left" vertical="center"/>
      <protection/>
    </xf>
    <xf numFmtId="0" fontId="2" fillId="0" borderId="15" xfId="65" applyFont="1" applyBorder="1" applyAlignment="1">
      <alignment vertical="center"/>
      <protection/>
    </xf>
    <xf numFmtId="0" fontId="15" fillId="0" borderId="29" xfId="0" applyFont="1" applyBorder="1" applyAlignment="1">
      <alignment horizontal="right" vertical="center"/>
    </xf>
    <xf numFmtId="0" fontId="2" fillId="0" borderId="30" xfId="65" applyFont="1" applyBorder="1" applyAlignment="1">
      <alignment vertical="center"/>
      <protection/>
    </xf>
    <xf numFmtId="0" fontId="2" fillId="0" borderId="3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18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textRotation="255"/>
    </xf>
    <xf numFmtId="3" fontId="15" fillId="0" borderId="23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41" fontId="15" fillId="0" borderId="22" xfId="0" applyNumberFormat="1" applyFont="1" applyFill="1" applyBorder="1" applyAlignment="1">
      <alignment horizontal="right" vertical="center"/>
    </xf>
    <xf numFmtId="41" fontId="15" fillId="0" borderId="19" xfId="0" applyNumberFormat="1" applyFont="1" applyFill="1" applyBorder="1" applyAlignment="1">
      <alignment horizontal="right" vertical="center"/>
    </xf>
    <xf numFmtId="41" fontId="16" fillId="0" borderId="12" xfId="0" applyNumberFormat="1" applyFont="1" applyFill="1" applyBorder="1" applyAlignment="1">
      <alignment horizontal="right" vertical="center"/>
    </xf>
    <xf numFmtId="0" fontId="10" fillId="0" borderId="0" xfId="66" applyFont="1" applyFill="1" applyBorder="1" applyAlignment="1">
      <alignment horizontal="left" vertical="center"/>
      <protection/>
    </xf>
    <xf numFmtId="0" fontId="10" fillId="0" borderId="0" xfId="66" applyFont="1" applyFill="1" applyBorder="1" applyAlignment="1">
      <alignment/>
      <protection/>
    </xf>
    <xf numFmtId="0" fontId="10" fillId="0" borderId="0" xfId="66" applyFont="1" applyFill="1" applyAlignment="1">
      <alignment/>
      <protection/>
    </xf>
    <xf numFmtId="0" fontId="10" fillId="0" borderId="15" xfId="66" applyFont="1" applyFill="1" applyBorder="1" applyAlignment="1">
      <alignment horizontal="left" vertical="center"/>
      <protection/>
    </xf>
    <xf numFmtId="0" fontId="10" fillId="0" borderId="15" xfId="66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horizontal="right" vertical="center"/>
      <protection/>
    </xf>
    <xf numFmtId="0" fontId="10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horizontal="right" vertical="center"/>
      <protection/>
    </xf>
    <xf numFmtId="0" fontId="15" fillId="0" borderId="12" xfId="66" applyFont="1" applyFill="1" applyBorder="1" applyAlignment="1">
      <alignment horizontal="centerContinuous" vertical="center"/>
      <protection/>
    </xf>
    <xf numFmtId="0" fontId="15" fillId="0" borderId="10" xfId="66" applyFont="1" applyFill="1" applyBorder="1" applyAlignment="1">
      <alignment horizontal="centerContinuous" vertical="center"/>
      <protection/>
    </xf>
    <xf numFmtId="0" fontId="15" fillId="0" borderId="14" xfId="66" applyFont="1" applyFill="1" applyBorder="1" applyAlignment="1">
      <alignment horizontal="centerContinuous" vertical="center"/>
      <protection/>
    </xf>
    <xf numFmtId="0" fontId="15" fillId="0" borderId="21" xfId="66" applyFont="1" applyFill="1" applyBorder="1" applyAlignment="1">
      <alignment horizontal="center" vertical="center"/>
      <protection/>
    </xf>
    <xf numFmtId="0" fontId="15" fillId="0" borderId="0" xfId="66" applyFont="1" applyFill="1" applyAlignment="1">
      <alignment horizontal="center" vertical="center"/>
      <protection/>
    </xf>
    <xf numFmtId="0" fontId="15" fillId="0" borderId="0" xfId="66" applyFont="1" applyFill="1" applyAlignment="1">
      <alignment vertical="center"/>
      <protection/>
    </xf>
    <xf numFmtId="0" fontId="15" fillId="0" borderId="11" xfId="66" applyFont="1" applyFill="1" applyBorder="1" applyAlignment="1">
      <alignment horizontal="centerContinuous" vertical="center"/>
      <protection/>
    </xf>
    <xf numFmtId="0" fontId="15" fillId="0" borderId="16" xfId="66" applyFont="1" applyFill="1" applyBorder="1" applyAlignment="1">
      <alignment horizontal="centerContinuous" vertical="center"/>
      <protection/>
    </xf>
    <xf numFmtId="0" fontId="15" fillId="0" borderId="12" xfId="66" applyFont="1" applyFill="1" applyBorder="1" applyAlignment="1">
      <alignment horizontal="center" vertical="center"/>
      <protection/>
    </xf>
    <xf numFmtId="0" fontId="6" fillId="0" borderId="14" xfId="66" applyFont="1" applyFill="1" applyBorder="1" applyAlignment="1">
      <alignment horizontal="left" vertical="center"/>
      <protection/>
    </xf>
    <xf numFmtId="0" fontId="15" fillId="0" borderId="11" xfId="66" applyFont="1" applyFill="1" applyBorder="1" applyAlignment="1">
      <alignment horizontal="center" vertical="center"/>
      <protection/>
    </xf>
    <xf numFmtId="0" fontId="15" fillId="0" borderId="13" xfId="66" applyFont="1" applyFill="1" applyBorder="1" applyAlignment="1">
      <alignment horizontal="center" vertical="center"/>
      <protection/>
    </xf>
    <xf numFmtId="0" fontId="15" fillId="0" borderId="24" xfId="66" applyFont="1" applyFill="1" applyBorder="1" applyAlignment="1">
      <alignment horizontal="center" vertical="center"/>
      <protection/>
    </xf>
    <xf numFmtId="38" fontId="15" fillId="0" borderId="23" xfId="48" applyFont="1" applyFill="1" applyBorder="1" applyAlignment="1">
      <alignment horizontal="right" vertical="center"/>
    </xf>
    <xf numFmtId="38" fontId="15" fillId="0" borderId="22" xfId="48" applyFont="1" applyFill="1" applyBorder="1" applyAlignment="1">
      <alignment horizontal="right" vertical="center"/>
    </xf>
    <xf numFmtId="0" fontId="16" fillId="0" borderId="0" xfId="66" applyFont="1" applyFill="1" applyAlignment="1">
      <alignment vertical="center"/>
      <protection/>
    </xf>
    <xf numFmtId="38" fontId="15" fillId="0" borderId="20" xfId="48" applyFont="1" applyFill="1" applyBorder="1" applyAlignment="1">
      <alignment horizontal="right" vertical="center"/>
    </xf>
    <xf numFmtId="38" fontId="15" fillId="0" borderId="19" xfId="48" applyFont="1" applyFill="1" applyBorder="1" applyAlignment="1">
      <alignment horizontal="right" vertical="center"/>
    </xf>
    <xf numFmtId="0" fontId="16" fillId="0" borderId="14" xfId="66" applyFont="1" applyFill="1" applyBorder="1" applyAlignment="1">
      <alignment horizontal="center" vertical="center"/>
      <protection/>
    </xf>
    <xf numFmtId="38" fontId="16" fillId="0" borderId="18" xfId="48" applyFont="1" applyFill="1" applyBorder="1" applyAlignment="1">
      <alignment horizontal="right" vertical="center"/>
    </xf>
    <xf numFmtId="38" fontId="16" fillId="0" borderId="12" xfId="48" applyFont="1" applyFill="1" applyBorder="1" applyAlignment="1">
      <alignment horizontal="right" vertical="center"/>
    </xf>
    <xf numFmtId="0" fontId="4" fillId="0" borderId="0" xfId="66" applyFont="1" applyFill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4" fillId="0" borderId="0" xfId="66" applyFont="1" applyFill="1" applyAlignment="1">
      <alignment horizontal="right" vertical="center"/>
      <protection/>
    </xf>
    <xf numFmtId="0" fontId="6" fillId="0" borderId="0" xfId="66" applyFont="1" applyFill="1" applyAlignment="1">
      <alignment horizontal="left" vertical="center"/>
      <protection/>
    </xf>
    <xf numFmtId="0" fontId="6" fillId="0" borderId="0" xfId="66" applyFont="1" applyFill="1" applyAlignment="1">
      <alignment vertical="center"/>
      <protection/>
    </xf>
    <xf numFmtId="0" fontId="4" fillId="0" borderId="0" xfId="70" applyFont="1" applyFill="1" applyAlignment="1">
      <alignment horizontal="right" vertical="center"/>
      <protection/>
    </xf>
    <xf numFmtId="0" fontId="2" fillId="0" borderId="0" xfId="66" applyFont="1" applyFill="1" applyAlignment="1">
      <alignment horizontal="left" vertical="center"/>
      <protection/>
    </xf>
    <xf numFmtId="0" fontId="2" fillId="0" borderId="0" xfId="66" applyFont="1" applyFill="1" applyAlignment="1">
      <alignment vertical="center"/>
      <protection/>
    </xf>
    <xf numFmtId="0" fontId="2" fillId="0" borderId="0" xfId="66" applyFont="1" applyFill="1" applyBorder="1" applyAlignment="1">
      <alignment/>
      <protection/>
    </xf>
    <xf numFmtId="0" fontId="2" fillId="0" borderId="0" xfId="66" applyFont="1" applyFill="1" applyAlignment="1">
      <alignment/>
      <protection/>
    </xf>
    <xf numFmtId="0" fontId="2" fillId="0" borderId="15" xfId="66" applyFont="1" applyFill="1" applyBorder="1" applyAlignment="1">
      <alignment vertical="center"/>
      <protection/>
    </xf>
    <xf numFmtId="0" fontId="4" fillId="0" borderId="15" xfId="66" applyFont="1" applyFill="1" applyBorder="1" applyAlignment="1">
      <alignment horizontal="right" vertical="center"/>
      <protection/>
    </xf>
    <xf numFmtId="0" fontId="15" fillId="0" borderId="0" xfId="66" applyFont="1" applyFill="1" applyAlignment="1">
      <alignment horizontal="right" vertical="center"/>
      <protection/>
    </xf>
    <xf numFmtId="0" fontId="15" fillId="0" borderId="10" xfId="66" applyFont="1" applyFill="1" applyBorder="1" applyAlignment="1">
      <alignment horizontal="left" vertical="center"/>
      <protection/>
    </xf>
    <xf numFmtId="0" fontId="15" fillId="0" borderId="0" xfId="66" applyFont="1" applyFill="1" applyBorder="1" applyAlignment="1">
      <alignment vertical="center"/>
      <protection/>
    </xf>
    <xf numFmtId="177" fontId="15" fillId="0" borderId="23" xfId="66" applyNumberFormat="1" applyFont="1" applyFill="1" applyBorder="1" applyAlignment="1">
      <alignment horizontal="right" vertical="center"/>
      <protection/>
    </xf>
    <xf numFmtId="177" fontId="15" fillId="0" borderId="22" xfId="66" applyNumberFormat="1" applyFont="1" applyFill="1" applyBorder="1" applyAlignment="1">
      <alignment horizontal="right" vertical="center"/>
      <protection/>
    </xf>
    <xf numFmtId="0" fontId="8" fillId="0" borderId="0" xfId="66" applyFont="1" applyFill="1" applyAlignment="1">
      <alignment vertical="center"/>
      <protection/>
    </xf>
    <xf numFmtId="177" fontId="15" fillId="0" borderId="20" xfId="66" applyNumberFormat="1" applyFont="1" applyFill="1" applyBorder="1" applyAlignment="1">
      <alignment horizontal="right" vertical="center"/>
      <protection/>
    </xf>
    <xf numFmtId="177" fontId="15" fillId="0" borderId="19" xfId="66" applyNumberFormat="1" applyFont="1" applyFill="1" applyBorder="1" applyAlignment="1">
      <alignment horizontal="right" vertical="center"/>
      <protection/>
    </xf>
    <xf numFmtId="0" fontId="10" fillId="0" borderId="0" xfId="67" applyFont="1" applyBorder="1" applyAlignment="1">
      <alignment horizontal="left" vertical="center"/>
      <protection/>
    </xf>
    <xf numFmtId="0" fontId="20" fillId="0" borderId="0" xfId="61" applyFont="1" applyAlignment="1">
      <alignment/>
      <protection/>
    </xf>
    <xf numFmtId="0" fontId="20" fillId="0" borderId="0" xfId="61" applyFont="1" applyAlignment="1">
      <alignment horizontal="center"/>
      <protection/>
    </xf>
    <xf numFmtId="0" fontId="20" fillId="0" borderId="0" xfId="61" applyFont="1" applyBorder="1" applyAlignment="1">
      <alignment/>
      <protection/>
    </xf>
    <xf numFmtId="0" fontId="20" fillId="0" borderId="0" xfId="61" applyFont="1">
      <alignment/>
      <protection/>
    </xf>
    <xf numFmtId="0" fontId="20" fillId="0" borderId="0" xfId="61" applyFont="1" applyBorder="1">
      <alignment/>
      <protection/>
    </xf>
    <xf numFmtId="0" fontId="16" fillId="0" borderId="28" xfId="67" applyFont="1" applyBorder="1" applyAlignment="1">
      <alignment horizontal="left" vertical="center"/>
      <protection/>
    </xf>
    <xf numFmtId="0" fontId="19" fillId="0" borderId="30" xfId="61" applyFont="1" applyBorder="1">
      <alignment/>
      <protection/>
    </xf>
    <xf numFmtId="0" fontId="15" fillId="0" borderId="30" xfId="61" applyFont="1" applyBorder="1" applyAlignment="1">
      <alignment horizontal="center" vertical="center"/>
      <protection/>
    </xf>
    <xf numFmtId="0" fontId="19" fillId="0" borderId="0" xfId="61" applyFont="1" applyBorder="1">
      <alignment/>
      <protection/>
    </xf>
    <xf numFmtId="0" fontId="19" fillId="0" borderId="0" xfId="61" applyFont="1">
      <alignment/>
      <protection/>
    </xf>
    <xf numFmtId="0" fontId="15" fillId="0" borderId="14" xfId="61" applyFont="1" applyBorder="1">
      <alignment/>
      <protection/>
    </xf>
    <xf numFmtId="0" fontId="15" fillId="0" borderId="18" xfId="61" applyFont="1" applyBorder="1">
      <alignment/>
      <protection/>
    </xf>
    <xf numFmtId="0" fontId="15" fillId="0" borderId="18" xfId="61" applyFont="1" applyBorder="1" applyAlignment="1">
      <alignment horizontal="center" vertical="center"/>
      <protection/>
    </xf>
    <xf numFmtId="0" fontId="15" fillId="0" borderId="12" xfId="61" applyFont="1" applyBorder="1" applyAlignment="1">
      <alignment horizontal="center" vertical="center"/>
      <protection/>
    </xf>
    <xf numFmtId="0" fontId="15" fillId="0" borderId="11" xfId="61" applyFont="1" applyBorder="1" applyAlignment="1">
      <alignment horizontal="center" vertical="center"/>
      <protection/>
    </xf>
    <xf numFmtId="0" fontId="15" fillId="0" borderId="0" xfId="61" applyFont="1" applyBorder="1">
      <alignment/>
      <protection/>
    </xf>
    <xf numFmtId="0" fontId="15" fillId="0" borderId="0" xfId="61" applyFont="1">
      <alignment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vertical="center"/>
      <protection/>
    </xf>
    <xf numFmtId="0" fontId="15" fillId="0" borderId="23" xfId="61" applyFont="1" applyBorder="1" applyAlignment="1">
      <alignment horizontal="center" vertical="center"/>
      <protection/>
    </xf>
    <xf numFmtId="182" fontId="15" fillId="0" borderId="23" xfId="61" applyNumberFormat="1" applyFont="1" applyBorder="1" applyAlignment="1">
      <alignment vertical="center"/>
      <protection/>
    </xf>
    <xf numFmtId="49" fontId="15" fillId="0" borderId="23" xfId="61" applyNumberFormat="1" applyFont="1" applyBorder="1" applyAlignment="1">
      <alignment horizontal="right" vertical="center"/>
      <protection/>
    </xf>
    <xf numFmtId="49" fontId="15" fillId="0" borderId="22" xfId="61" applyNumberFormat="1" applyFont="1" applyBorder="1" applyAlignment="1">
      <alignment horizontal="right" vertical="center"/>
      <protection/>
    </xf>
    <xf numFmtId="0" fontId="15" fillId="0" borderId="24" xfId="61" applyNumberFormat="1" applyFont="1" applyBorder="1" applyAlignment="1">
      <alignment horizontal="right" vertical="center"/>
      <protection/>
    </xf>
    <xf numFmtId="0" fontId="15" fillId="0" borderId="20" xfId="61" applyFont="1" applyBorder="1" applyAlignment="1">
      <alignment vertical="center"/>
      <protection/>
    </xf>
    <xf numFmtId="0" fontId="15" fillId="0" borderId="20" xfId="61" applyFont="1" applyBorder="1" applyAlignment="1">
      <alignment horizontal="center" vertical="center"/>
      <protection/>
    </xf>
    <xf numFmtId="182" fontId="15" fillId="0" borderId="20" xfId="61" applyNumberFormat="1" applyFont="1" applyBorder="1" applyAlignment="1">
      <alignment vertical="center"/>
      <protection/>
    </xf>
    <xf numFmtId="49" fontId="15" fillId="0" borderId="20" xfId="61" applyNumberFormat="1" applyFont="1" applyBorder="1" applyAlignment="1">
      <alignment horizontal="right" vertical="center"/>
      <protection/>
    </xf>
    <xf numFmtId="49" fontId="15" fillId="0" borderId="19" xfId="61" applyNumberFormat="1" applyFont="1" applyBorder="1" applyAlignment="1">
      <alignment horizontal="right" vertical="center"/>
      <protection/>
    </xf>
    <xf numFmtId="0" fontId="15" fillId="0" borderId="21" xfId="61" applyNumberFormat="1" applyFont="1" applyBorder="1" applyAlignment="1">
      <alignment horizontal="right" vertical="center"/>
      <protection/>
    </xf>
    <xf numFmtId="182" fontId="15" fillId="0" borderId="10" xfId="61" applyNumberFormat="1" applyFont="1" applyBorder="1" applyAlignment="1">
      <alignment vertical="center"/>
      <protection/>
    </xf>
    <xf numFmtId="49" fontId="15" fillId="0" borderId="18" xfId="61" applyNumberFormat="1" applyFont="1" applyBorder="1" applyAlignment="1">
      <alignment horizontal="right" vertical="center"/>
      <protection/>
    </xf>
    <xf numFmtId="49" fontId="15" fillId="0" borderId="12" xfId="61" applyNumberFormat="1" applyFont="1" applyBorder="1" applyAlignment="1">
      <alignment horizontal="right" vertical="center"/>
      <protection/>
    </xf>
    <xf numFmtId="0" fontId="15" fillId="0" borderId="14" xfId="61" applyNumberFormat="1" applyFont="1" applyBorder="1" applyAlignment="1">
      <alignment horizontal="right" vertical="center"/>
      <protection/>
    </xf>
    <xf numFmtId="0" fontId="15" fillId="0" borderId="20" xfId="61" applyFont="1" applyFill="1" applyBorder="1" applyAlignment="1">
      <alignment vertical="center"/>
      <protection/>
    </xf>
    <xf numFmtId="183" fontId="15" fillId="0" borderId="0" xfId="67" applyNumberFormat="1" applyFont="1" applyBorder="1" applyAlignment="1">
      <alignment vertical="center"/>
      <protection/>
    </xf>
    <xf numFmtId="49" fontId="15" fillId="0" borderId="19" xfId="67" applyNumberFormat="1" applyFont="1" applyBorder="1" applyAlignment="1">
      <alignment horizontal="right" vertical="center"/>
      <protection/>
    </xf>
    <xf numFmtId="0" fontId="15" fillId="0" borderId="0" xfId="67" applyNumberFormat="1" applyFont="1" applyBorder="1" applyAlignment="1">
      <alignment horizontal="right" vertical="center"/>
      <protection/>
    </xf>
    <xf numFmtId="183" fontId="15" fillId="0" borderId="20" xfId="61" applyNumberFormat="1" applyFont="1" applyBorder="1" applyAlignment="1">
      <alignment vertical="center"/>
      <protection/>
    </xf>
    <xf numFmtId="0" fontId="15" fillId="0" borderId="20" xfId="61" applyFont="1" applyBorder="1" applyAlignment="1">
      <alignment horizontal="right" vertical="center"/>
      <protection/>
    </xf>
    <xf numFmtId="0" fontId="15" fillId="0" borderId="19" xfId="61" applyFont="1" applyBorder="1" applyAlignment="1">
      <alignment horizontal="right" vertical="center"/>
      <protection/>
    </xf>
    <xf numFmtId="0" fontId="15" fillId="0" borderId="0" xfId="61" applyFont="1" applyFill="1" applyBorder="1" applyAlignment="1">
      <alignment/>
      <protection/>
    </xf>
    <xf numFmtId="0" fontId="15" fillId="0" borderId="0" xfId="61" applyFont="1" applyBorder="1" applyAlignment="1">
      <alignment horizontal="center"/>
      <protection/>
    </xf>
    <xf numFmtId="183" fontId="15" fillId="0" borderId="0" xfId="67" applyNumberFormat="1" applyFont="1" applyBorder="1" applyAlignment="1">
      <alignment horizontal="right" vertical="center"/>
      <protection/>
    </xf>
    <xf numFmtId="49" fontId="15" fillId="0" borderId="0" xfId="67" applyNumberFormat="1" applyFont="1" applyBorder="1" applyAlignment="1">
      <alignment horizontal="right" vertical="center"/>
      <protection/>
    </xf>
    <xf numFmtId="49" fontId="15" fillId="0" borderId="19" xfId="67" applyNumberFormat="1" applyFont="1" applyFill="1" applyBorder="1" applyAlignment="1">
      <alignment horizontal="right" vertical="center"/>
      <protection/>
    </xf>
    <xf numFmtId="0" fontId="15" fillId="0" borderId="20" xfId="61" applyFont="1" applyFill="1" applyBorder="1" applyAlignment="1">
      <alignment horizontal="center" vertical="center"/>
      <protection/>
    </xf>
    <xf numFmtId="183" fontId="15" fillId="0" borderId="0" xfId="61" applyNumberFormat="1" applyFont="1" applyBorder="1">
      <alignment/>
      <protection/>
    </xf>
    <xf numFmtId="0" fontId="15" fillId="0" borderId="0" xfId="61" applyFont="1" applyBorder="1" applyAlignment="1">
      <alignment horizontal="right"/>
      <protection/>
    </xf>
    <xf numFmtId="183" fontId="15" fillId="0" borderId="0" xfId="68" applyNumberFormat="1" applyFont="1" applyBorder="1" applyAlignment="1">
      <alignment vertical="center"/>
      <protection/>
    </xf>
    <xf numFmtId="183" fontId="15" fillId="0" borderId="20" xfId="61" applyNumberFormat="1" applyFont="1" applyBorder="1" applyAlignment="1">
      <alignment horizontal="right" vertical="center"/>
      <protection/>
    </xf>
    <xf numFmtId="183" fontId="15" fillId="0" borderId="0" xfId="61" applyNumberFormat="1" applyFont="1" applyBorder="1" applyAlignment="1">
      <alignment horizontal="right" vertical="center"/>
      <protection/>
    </xf>
    <xf numFmtId="0" fontId="15" fillId="0" borderId="0" xfId="61" applyNumberFormat="1" applyFont="1" applyBorder="1" applyAlignment="1">
      <alignment horizontal="right" vertical="center"/>
      <protection/>
    </xf>
    <xf numFmtId="0" fontId="15" fillId="0" borderId="21" xfId="61" applyFont="1" applyFill="1" applyBorder="1" applyAlignment="1">
      <alignment vertical="center"/>
      <protection/>
    </xf>
    <xf numFmtId="183" fontId="15" fillId="0" borderId="20" xfId="68" applyNumberFormat="1" applyFont="1" applyBorder="1" applyAlignment="1">
      <alignment vertical="center"/>
      <protection/>
    </xf>
    <xf numFmtId="49" fontId="15" fillId="0" borderId="20" xfId="67" applyNumberFormat="1" applyFont="1" applyBorder="1" applyAlignment="1">
      <alignment horizontal="right" vertical="center"/>
      <protection/>
    </xf>
    <xf numFmtId="0" fontId="15" fillId="0" borderId="21" xfId="67" applyNumberFormat="1" applyFont="1" applyBorder="1" applyAlignment="1">
      <alignment horizontal="right" vertical="center"/>
      <protection/>
    </xf>
    <xf numFmtId="0" fontId="15" fillId="0" borderId="21" xfId="61" applyFont="1" applyFill="1" applyBorder="1" applyAlignment="1">
      <alignment horizontal="center" vertical="center"/>
      <protection/>
    </xf>
    <xf numFmtId="183" fontId="15" fillId="0" borderId="20" xfId="67" applyNumberFormat="1" applyFont="1" applyBorder="1" applyAlignment="1">
      <alignment vertical="center"/>
      <protection/>
    </xf>
    <xf numFmtId="182" fontId="15" fillId="0" borderId="20" xfId="61" applyNumberFormat="1" applyFont="1" applyFill="1" applyBorder="1" applyAlignment="1">
      <alignment vertical="center"/>
      <protection/>
    </xf>
    <xf numFmtId="0" fontId="15" fillId="0" borderId="20" xfId="61" applyFont="1" applyFill="1" applyBorder="1" applyAlignment="1">
      <alignment horizontal="right" vertical="center"/>
      <protection/>
    </xf>
    <xf numFmtId="0" fontId="15" fillId="0" borderId="19" xfId="61" applyFont="1" applyFill="1" applyBorder="1" applyAlignment="1">
      <alignment horizontal="right" vertical="center"/>
      <protection/>
    </xf>
    <xf numFmtId="0" fontId="15" fillId="0" borderId="21" xfId="61" applyNumberFormat="1" applyFont="1" applyFill="1" applyBorder="1" applyAlignment="1">
      <alignment horizontal="right" vertical="center"/>
      <protection/>
    </xf>
    <xf numFmtId="0" fontId="15" fillId="0" borderId="14" xfId="61" applyFont="1" applyBorder="1" applyAlignment="1">
      <alignment horizontal="center" vertical="center"/>
      <protection/>
    </xf>
    <xf numFmtId="182" fontId="15" fillId="0" borderId="18" xfId="61" applyNumberFormat="1" applyFont="1" applyBorder="1" applyAlignment="1">
      <alignment vertical="center"/>
      <protection/>
    </xf>
    <xf numFmtId="0" fontId="15" fillId="0" borderId="21" xfId="61" applyFont="1" applyBorder="1" applyAlignment="1">
      <alignment horizontal="right" vertical="center"/>
      <protection/>
    </xf>
    <xf numFmtId="49" fontId="15" fillId="0" borderId="14" xfId="61" applyNumberFormat="1" applyFont="1" applyBorder="1" applyAlignment="1">
      <alignment horizontal="right" vertical="center"/>
      <protection/>
    </xf>
    <xf numFmtId="182" fontId="16" fillId="0" borderId="10" xfId="61" applyNumberFormat="1" applyFont="1" applyBorder="1" applyAlignment="1">
      <alignment vertical="center"/>
      <protection/>
    </xf>
    <xf numFmtId="0" fontId="15" fillId="0" borderId="13" xfId="61" applyFont="1" applyBorder="1" applyAlignment="1">
      <alignment vertical="center"/>
      <protection/>
    </xf>
    <xf numFmtId="0" fontId="15" fillId="0" borderId="11" xfId="61" applyFont="1" applyBorder="1" applyAlignment="1">
      <alignment vertical="center"/>
      <protection/>
    </xf>
    <xf numFmtId="0" fontId="15" fillId="0" borderId="16" xfId="61" applyFont="1" applyBorder="1" applyAlignment="1">
      <alignment vertical="center"/>
      <protection/>
    </xf>
    <xf numFmtId="0" fontId="15" fillId="0" borderId="12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20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6" fillId="0" borderId="0" xfId="61" applyFont="1" applyBorder="1">
      <alignment/>
      <protection/>
    </xf>
    <xf numFmtId="0" fontId="6" fillId="0" borderId="0" xfId="61" applyFont="1">
      <alignment/>
      <protection/>
    </xf>
    <xf numFmtId="0" fontId="6" fillId="0" borderId="0" xfId="61" applyFont="1" applyBorder="1" applyAlignment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3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/>
      <protection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4" fillId="0" borderId="0" xfId="0" applyFont="1" applyAlignment="1">
      <alignment horizontal="distributed" vertical="center"/>
    </xf>
    <xf numFmtId="184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57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57" fontId="4" fillId="0" borderId="20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0" fillId="0" borderId="0" xfId="64" applyFont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15" fillId="0" borderId="0" xfId="64" applyFont="1">
      <alignment vertical="center"/>
      <protection/>
    </xf>
    <xf numFmtId="0" fontId="4" fillId="0" borderId="0" xfId="64" applyFont="1">
      <alignment vertical="center"/>
      <protection/>
    </xf>
    <xf numFmtId="0" fontId="4" fillId="0" borderId="0" xfId="64" applyFont="1" applyAlignment="1">
      <alignment horizontal="right" vertical="center"/>
      <protection/>
    </xf>
    <xf numFmtId="0" fontId="31" fillId="0" borderId="0" xfId="64" applyFont="1">
      <alignment vertical="center"/>
      <protection/>
    </xf>
    <xf numFmtId="0" fontId="0" fillId="0" borderId="0" xfId="64" applyFont="1">
      <alignment vertical="center"/>
      <protection/>
    </xf>
    <xf numFmtId="0" fontId="30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186" fontId="6" fillId="0" borderId="13" xfId="0" applyNumberFormat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1" fontId="6" fillId="0" borderId="2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7" fontId="6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2" xfId="0" applyNumberFormat="1" applyFont="1" applyBorder="1" applyAlignment="1">
      <alignment horizontal="right" vertical="center"/>
    </xf>
    <xf numFmtId="41" fontId="31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15" fillId="0" borderId="36" xfId="0" applyFont="1" applyBorder="1" applyAlignment="1">
      <alignment horizontal="center" vertical="top"/>
    </xf>
    <xf numFmtId="0" fontId="15" fillId="0" borderId="37" xfId="0" applyFont="1" applyBorder="1" applyAlignment="1">
      <alignment horizontal="center" vertical="top"/>
    </xf>
    <xf numFmtId="0" fontId="15" fillId="0" borderId="38" xfId="0" applyFont="1" applyBorder="1" applyAlignment="1">
      <alignment horizontal="center" vertical="top"/>
    </xf>
    <xf numFmtId="178" fontId="15" fillId="0" borderId="22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15" fillId="0" borderId="19" xfId="0" applyNumberFormat="1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0" fillId="0" borderId="28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distributed" textRotation="255"/>
    </xf>
    <xf numFmtId="0" fontId="6" fillId="0" borderId="20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distributed" textRotation="255"/>
    </xf>
    <xf numFmtId="0" fontId="6" fillId="0" borderId="18" xfId="0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distributed" textRotation="255"/>
    </xf>
    <xf numFmtId="177" fontId="4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6" fillId="0" borderId="39" xfId="0" applyFont="1" applyBorder="1" applyAlignment="1">
      <alignment horizontal="center"/>
    </xf>
    <xf numFmtId="0" fontId="6" fillId="0" borderId="36" xfId="0" applyFont="1" applyBorder="1" applyAlignment="1">
      <alignment horizontal="right" vertical="top"/>
    </xf>
    <xf numFmtId="189" fontId="15" fillId="0" borderId="18" xfId="0" applyNumberFormat="1" applyFont="1" applyBorder="1" applyAlignment="1">
      <alignment vertical="center"/>
    </xf>
    <xf numFmtId="189" fontId="15" fillId="0" borderId="10" xfId="0" applyNumberFormat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/>
    </xf>
    <xf numFmtId="0" fontId="10" fillId="0" borderId="15" xfId="0" applyFont="1" applyBorder="1" applyAlignment="1">
      <alignment vertical="center"/>
    </xf>
    <xf numFmtId="0" fontId="15" fillId="0" borderId="40" xfId="0" applyFont="1" applyBorder="1" applyAlignment="1">
      <alignment horizontal="centerContinuous" vertical="center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horizontal="right" vertical="center"/>
    </xf>
    <xf numFmtId="178" fontId="31" fillId="0" borderId="0" xfId="0" applyNumberFormat="1" applyFont="1" applyAlignment="1">
      <alignment vertical="center"/>
    </xf>
    <xf numFmtId="0" fontId="10" fillId="0" borderId="0" xfId="64" applyFont="1" applyAlignment="1">
      <alignment vertical="center"/>
      <protection/>
    </xf>
    <xf numFmtId="0" fontId="6" fillId="0" borderId="28" xfId="64" applyFont="1" applyBorder="1" applyAlignment="1">
      <alignment horizontal="right"/>
      <protection/>
    </xf>
    <xf numFmtId="0" fontId="6" fillId="0" borderId="21" xfId="64" applyFont="1" applyBorder="1">
      <alignment vertical="center"/>
      <protection/>
    </xf>
    <xf numFmtId="0" fontId="6" fillId="0" borderId="14" xfId="64" applyFont="1" applyBorder="1">
      <alignment vertical="center"/>
      <protection/>
    </xf>
    <xf numFmtId="190" fontId="15" fillId="0" borderId="24" xfId="64" applyNumberFormat="1" applyFont="1" applyBorder="1" applyAlignment="1">
      <alignment horizontal="center" vertical="center"/>
      <protection/>
    </xf>
    <xf numFmtId="190" fontId="15" fillId="0" borderId="23" xfId="64" applyNumberFormat="1" applyFont="1" applyBorder="1" applyAlignment="1">
      <alignment horizontal="right" vertical="center"/>
      <protection/>
    </xf>
    <xf numFmtId="190" fontId="15" fillId="0" borderId="23" xfId="64" applyNumberFormat="1" applyFont="1" applyBorder="1">
      <alignment vertical="center"/>
      <protection/>
    </xf>
    <xf numFmtId="190" fontId="15" fillId="0" borderId="22" xfId="64" applyNumberFormat="1" applyFont="1" applyBorder="1">
      <alignment vertical="center"/>
      <protection/>
    </xf>
    <xf numFmtId="190" fontId="15" fillId="0" borderId="21" xfId="64" applyNumberFormat="1" applyFont="1" applyBorder="1" applyAlignment="1">
      <alignment horizontal="center" vertical="center"/>
      <protection/>
    </xf>
    <xf numFmtId="190" fontId="15" fillId="0" borderId="20" xfId="64" applyNumberFormat="1" applyFont="1" applyBorder="1" applyAlignment="1">
      <alignment horizontal="right" vertical="center"/>
      <protection/>
    </xf>
    <xf numFmtId="190" fontId="15" fillId="0" borderId="20" xfId="64" applyNumberFormat="1" applyFont="1" applyBorder="1">
      <alignment vertical="center"/>
      <protection/>
    </xf>
    <xf numFmtId="41" fontId="15" fillId="0" borderId="20" xfId="64" applyNumberFormat="1" applyFont="1" applyBorder="1" applyAlignment="1">
      <alignment horizontal="right" vertical="center"/>
      <protection/>
    </xf>
    <xf numFmtId="190" fontId="15" fillId="0" borderId="19" xfId="64" applyNumberFormat="1" applyFont="1" applyBorder="1">
      <alignment vertical="center"/>
      <protection/>
    </xf>
    <xf numFmtId="190" fontId="16" fillId="0" borderId="14" xfId="64" applyNumberFormat="1" applyFont="1" applyBorder="1" applyAlignment="1">
      <alignment horizontal="center" vertical="center"/>
      <protection/>
    </xf>
    <xf numFmtId="190" fontId="16" fillId="0" borderId="18" xfId="64" applyNumberFormat="1" applyFont="1" applyBorder="1" applyAlignment="1">
      <alignment horizontal="right" vertical="center"/>
      <protection/>
    </xf>
    <xf numFmtId="190" fontId="16" fillId="0" borderId="18" xfId="64" applyNumberFormat="1" applyFont="1" applyBorder="1">
      <alignment vertical="center"/>
      <protection/>
    </xf>
    <xf numFmtId="41" fontId="16" fillId="0" borderId="18" xfId="64" applyNumberFormat="1" applyFont="1" applyBorder="1">
      <alignment vertical="center"/>
      <protection/>
    </xf>
    <xf numFmtId="190" fontId="16" fillId="0" borderId="12" xfId="64" applyNumberFormat="1" applyFont="1" applyBorder="1">
      <alignment vertical="center"/>
      <protection/>
    </xf>
    <xf numFmtId="191" fontId="15" fillId="0" borderId="23" xfId="0" applyNumberFormat="1" applyFont="1" applyFill="1" applyBorder="1" applyAlignment="1">
      <alignment vertical="center"/>
    </xf>
    <xf numFmtId="191" fontId="15" fillId="0" borderId="20" xfId="0" applyNumberFormat="1" applyFont="1" applyFill="1" applyBorder="1" applyAlignment="1">
      <alignment vertical="center"/>
    </xf>
    <xf numFmtId="191" fontId="16" fillId="0" borderId="18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15" fillId="0" borderId="28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14" xfId="0" applyFont="1" applyBorder="1" applyAlignment="1">
      <alignment vertical="center"/>
    </xf>
    <xf numFmtId="177" fontId="15" fillId="0" borderId="23" xfId="0" applyNumberFormat="1" applyFont="1" applyFill="1" applyBorder="1" applyAlignment="1">
      <alignment horizontal="right" vertical="center"/>
    </xf>
    <xf numFmtId="187" fontId="15" fillId="0" borderId="22" xfId="0" applyNumberFormat="1" applyFont="1" applyFill="1" applyBorder="1" applyAlignment="1">
      <alignment vertical="center"/>
    </xf>
    <xf numFmtId="177" fontId="15" fillId="0" borderId="20" xfId="0" applyNumberFormat="1" applyFont="1" applyFill="1" applyBorder="1" applyAlignment="1">
      <alignment horizontal="right" vertical="center"/>
    </xf>
    <xf numFmtId="187" fontId="15" fillId="0" borderId="19" xfId="0" applyNumberFormat="1" applyFont="1" applyFill="1" applyBorder="1" applyAlignment="1">
      <alignment vertical="center"/>
    </xf>
    <xf numFmtId="177" fontId="16" fillId="0" borderId="18" xfId="0" applyNumberFormat="1" applyFont="1" applyFill="1" applyBorder="1" applyAlignment="1">
      <alignment horizontal="right" vertical="center"/>
    </xf>
    <xf numFmtId="187" fontId="16" fillId="0" borderId="12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15" xfId="0" applyFont="1" applyBorder="1" applyAlignment="1">
      <alignment vertical="center"/>
    </xf>
    <xf numFmtId="0" fontId="15" fillId="0" borderId="20" xfId="0" applyFont="1" applyBorder="1" applyAlignment="1">
      <alignment horizontal="center"/>
    </xf>
    <xf numFmtId="0" fontId="15" fillId="0" borderId="18" xfId="0" applyFont="1" applyBorder="1" applyAlignment="1">
      <alignment horizontal="center" vertical="top"/>
    </xf>
    <xf numFmtId="0" fontId="9" fillId="0" borderId="0" xfId="0" applyFont="1" applyAlignment="1">
      <alignment vertical="center"/>
    </xf>
    <xf numFmtId="187" fontId="10" fillId="0" borderId="0" xfId="0" applyNumberFormat="1" applyFont="1" applyAlignment="1">
      <alignment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90" fontId="15" fillId="0" borderId="24" xfId="0" applyNumberFormat="1" applyFont="1" applyFill="1" applyBorder="1" applyAlignment="1">
      <alignment horizontal="center" vertical="center"/>
    </xf>
    <xf numFmtId="187" fontId="15" fillId="0" borderId="23" xfId="0" applyNumberFormat="1" applyFont="1" applyFill="1" applyBorder="1" applyAlignment="1">
      <alignment vertical="center"/>
    </xf>
    <xf numFmtId="190" fontId="15" fillId="0" borderId="21" xfId="0" applyNumberFormat="1" applyFont="1" applyFill="1" applyBorder="1" applyAlignment="1">
      <alignment horizontal="center" vertical="center"/>
    </xf>
    <xf numFmtId="187" fontId="15" fillId="0" borderId="20" xfId="0" applyNumberFormat="1" applyFont="1" applyFill="1" applyBorder="1" applyAlignment="1">
      <alignment vertical="center"/>
    </xf>
    <xf numFmtId="187" fontId="16" fillId="0" borderId="0" xfId="0" applyNumberFormat="1" applyFont="1" applyAlignment="1">
      <alignment vertical="center"/>
    </xf>
    <xf numFmtId="190" fontId="16" fillId="0" borderId="14" xfId="0" applyNumberFormat="1" applyFont="1" applyFill="1" applyBorder="1" applyAlignment="1">
      <alignment horizontal="center" vertical="center"/>
    </xf>
    <xf numFmtId="187" fontId="16" fillId="33" borderId="18" xfId="0" applyNumberFormat="1" applyFont="1" applyFill="1" applyBorder="1" applyAlignment="1">
      <alignment vertical="center"/>
    </xf>
    <xf numFmtId="187" fontId="16" fillId="33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7" fontId="15" fillId="0" borderId="22" xfId="0" applyNumberFormat="1" applyFont="1" applyFill="1" applyBorder="1" applyAlignment="1">
      <alignment horizontal="right" vertical="center"/>
    </xf>
    <xf numFmtId="187" fontId="15" fillId="33" borderId="20" xfId="0" applyNumberFormat="1" applyFont="1" applyFill="1" applyBorder="1" applyAlignment="1">
      <alignment vertical="center"/>
    </xf>
    <xf numFmtId="187" fontId="15" fillId="0" borderId="19" xfId="0" applyNumberFormat="1" applyFont="1" applyFill="1" applyBorder="1" applyAlignment="1">
      <alignment horizontal="right" vertical="center"/>
    </xf>
    <xf numFmtId="187" fontId="16" fillId="33" borderId="12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4"/>
    </xf>
    <xf numFmtId="0" fontId="16" fillId="0" borderId="0" xfId="0" applyFont="1" applyAlignment="1">
      <alignment/>
    </xf>
    <xf numFmtId="0" fontId="4" fillId="0" borderId="0" xfId="0" applyFont="1" applyAlignment="1">
      <alignment horizontal="right" readingOrder="1"/>
    </xf>
    <xf numFmtId="0" fontId="4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/>
    </xf>
    <xf numFmtId="0" fontId="15" fillId="0" borderId="12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43" fontId="15" fillId="0" borderId="23" xfId="0" applyNumberFormat="1" applyFont="1" applyFill="1" applyBorder="1" applyAlignment="1">
      <alignment horizontal="right" vertical="center"/>
    </xf>
    <xf numFmtId="43" fontId="15" fillId="0" borderId="22" xfId="0" applyNumberFormat="1" applyFont="1" applyFill="1" applyBorder="1" applyAlignment="1">
      <alignment horizontal="right" vertical="center"/>
    </xf>
    <xf numFmtId="43" fontId="15" fillId="0" borderId="20" xfId="0" applyNumberFormat="1" applyFont="1" applyFill="1" applyBorder="1" applyAlignment="1">
      <alignment horizontal="right" vertical="center"/>
    </xf>
    <xf numFmtId="43" fontId="15" fillId="0" borderId="19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43" fontId="16" fillId="0" borderId="18" xfId="0" applyNumberFormat="1" applyFont="1" applyFill="1" applyBorder="1" applyAlignment="1">
      <alignment horizontal="right" vertical="center"/>
    </xf>
    <xf numFmtId="193" fontId="15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15" fillId="0" borderId="14" xfId="0" applyFont="1" applyBorder="1" applyAlignment="1">
      <alignment horizontal="centerContinuous" vertical="center"/>
    </xf>
    <xf numFmtId="194" fontId="15" fillId="0" borderId="23" xfId="0" applyNumberFormat="1" applyFont="1" applyFill="1" applyBorder="1" applyAlignment="1">
      <alignment vertical="center"/>
    </xf>
    <xf numFmtId="194" fontId="15" fillId="0" borderId="19" xfId="0" applyNumberFormat="1" applyFont="1" applyFill="1" applyBorder="1" applyAlignment="1">
      <alignment vertical="center"/>
    </xf>
    <xf numFmtId="194" fontId="15" fillId="0" borderId="21" xfId="0" applyNumberFormat="1" applyFont="1" applyFill="1" applyBorder="1" applyAlignment="1">
      <alignment vertical="center"/>
    </xf>
    <xf numFmtId="194" fontId="16" fillId="0" borderId="18" xfId="0" applyNumberFormat="1" applyFont="1" applyFill="1" applyBorder="1" applyAlignment="1">
      <alignment vertical="center"/>
    </xf>
    <xf numFmtId="41" fontId="16" fillId="0" borderId="20" xfId="0" applyNumberFormat="1" applyFont="1" applyFill="1" applyBorder="1" applyAlignment="1">
      <alignment horizontal="right" vertical="center"/>
    </xf>
    <xf numFmtId="195" fontId="15" fillId="0" borderId="0" xfId="0" applyNumberFormat="1" applyFont="1" applyAlignment="1">
      <alignment vertical="center"/>
    </xf>
    <xf numFmtId="0" fontId="4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176" fontId="15" fillId="0" borderId="24" xfId="0" applyNumberFormat="1" applyFont="1" applyFill="1" applyBorder="1" applyAlignment="1">
      <alignment vertical="center"/>
    </xf>
    <xf numFmtId="176" fontId="15" fillId="0" borderId="23" xfId="0" applyNumberFormat="1" applyFont="1" applyFill="1" applyBorder="1" applyAlignment="1">
      <alignment vertical="center"/>
    </xf>
    <xf numFmtId="176" fontId="15" fillId="0" borderId="22" xfId="0" applyNumberFormat="1" applyFont="1" applyFill="1" applyBorder="1" applyAlignment="1">
      <alignment vertical="center"/>
    </xf>
    <xf numFmtId="176" fontId="15" fillId="0" borderId="21" xfId="0" applyNumberFormat="1" applyFont="1" applyFill="1" applyBorder="1" applyAlignment="1">
      <alignment vertical="center"/>
    </xf>
    <xf numFmtId="176" fontId="15" fillId="0" borderId="20" xfId="0" applyNumberFormat="1" applyFont="1" applyFill="1" applyBorder="1" applyAlignment="1">
      <alignment vertical="center"/>
    </xf>
    <xf numFmtId="176" fontId="15" fillId="0" borderId="19" xfId="0" applyNumberFormat="1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vertical="center"/>
    </xf>
    <xf numFmtId="176" fontId="16" fillId="0" borderId="18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73" fillId="0" borderId="14" xfId="0" applyFont="1" applyFill="1" applyBorder="1" applyAlignment="1">
      <alignment horizontal="center" vertical="center"/>
    </xf>
    <xf numFmtId="177" fontId="73" fillId="0" borderId="18" xfId="0" applyNumberFormat="1" applyFont="1" applyFill="1" applyBorder="1" applyAlignment="1">
      <alignment vertical="center"/>
    </xf>
    <xf numFmtId="177" fontId="73" fillId="0" borderId="12" xfId="0" applyNumberFormat="1" applyFont="1" applyFill="1" applyBorder="1" applyAlignment="1">
      <alignment vertical="center"/>
    </xf>
    <xf numFmtId="0" fontId="10" fillId="0" borderId="0" xfId="62" applyFont="1" applyBorder="1" applyAlignment="1">
      <alignment horizontal="left" vertical="center"/>
      <protection/>
    </xf>
    <xf numFmtId="0" fontId="30" fillId="0" borderId="0" xfId="62" applyFont="1" applyBorder="1" applyAlignment="1">
      <alignment/>
      <protection/>
    </xf>
    <xf numFmtId="0" fontId="30" fillId="0" borderId="0" xfId="62" applyFont="1" applyAlignment="1">
      <alignment/>
      <protection/>
    </xf>
    <xf numFmtId="0" fontId="10" fillId="0" borderId="15" xfId="62" applyFont="1" applyBorder="1" applyAlignment="1">
      <alignment horizontal="left" vertical="center"/>
      <protection/>
    </xf>
    <xf numFmtId="0" fontId="6" fillId="0" borderId="15" xfId="62" applyFont="1" applyBorder="1" applyAlignment="1">
      <alignment vertical="center"/>
      <protection/>
    </xf>
    <xf numFmtId="0" fontId="4" fillId="0" borderId="15" xfId="62" applyFont="1" applyBorder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0" fontId="15" fillId="0" borderId="0" xfId="62" applyFont="1" applyAlignment="1">
      <alignment horizontal="right" vertical="center"/>
      <protection/>
    </xf>
    <xf numFmtId="0" fontId="15" fillId="0" borderId="0" xfId="62" applyFont="1" applyAlignment="1">
      <alignment horizontal="centerContinuous" vertical="center"/>
      <protection/>
    </xf>
    <xf numFmtId="0" fontId="15" fillId="0" borderId="10" xfId="62" applyFont="1" applyBorder="1" applyAlignment="1">
      <alignment horizontal="centerContinuous" vertical="center"/>
      <protection/>
    </xf>
    <xf numFmtId="0" fontId="15" fillId="0" borderId="10" xfId="62" applyFont="1" applyBorder="1" applyAlignment="1">
      <alignment horizontal="left" vertical="center"/>
      <protection/>
    </xf>
    <xf numFmtId="0" fontId="15" fillId="0" borderId="10" xfId="62" applyFont="1" applyBorder="1">
      <alignment/>
      <protection/>
    </xf>
    <xf numFmtId="0" fontId="15" fillId="0" borderId="13" xfId="62" applyFont="1" applyBorder="1" applyAlignment="1">
      <alignment horizontal="centerContinuous" vertical="center"/>
      <protection/>
    </xf>
    <xf numFmtId="0" fontId="15" fillId="0" borderId="10" xfId="62" applyFont="1" applyBorder="1" applyAlignment="1">
      <alignment horizontal="center" vertical="center"/>
      <protection/>
    </xf>
    <xf numFmtId="0" fontId="15" fillId="0" borderId="11" xfId="62" applyFont="1" applyBorder="1" applyAlignment="1">
      <alignment horizontal="center" vertical="center"/>
      <protection/>
    </xf>
    <xf numFmtId="41" fontId="74" fillId="0" borderId="20" xfId="50" applyNumberFormat="1" applyFont="1" applyFill="1" applyBorder="1" applyAlignment="1">
      <alignment vertical="center"/>
    </xf>
    <xf numFmtId="41" fontId="15" fillId="0" borderId="20" xfId="50" applyNumberFormat="1" applyFont="1" applyFill="1" applyBorder="1" applyAlignment="1">
      <alignment vertical="center"/>
    </xf>
    <xf numFmtId="41" fontId="15" fillId="0" borderId="19" xfId="50" applyNumberFormat="1" applyFont="1" applyFill="1" applyBorder="1" applyAlignment="1">
      <alignment horizontal="right" vertical="center"/>
    </xf>
    <xf numFmtId="38" fontId="6" fillId="0" borderId="0" xfId="62" applyNumberFormat="1" applyFont="1" applyAlignment="1">
      <alignment vertical="center"/>
      <protection/>
    </xf>
    <xf numFmtId="0" fontId="74" fillId="0" borderId="0" xfId="69" applyFont="1" applyFill="1" applyBorder="1" applyAlignment="1">
      <alignment horizontal="center" vertical="center"/>
      <protection/>
    </xf>
    <xf numFmtId="41" fontId="74" fillId="0" borderId="21" xfId="50" applyNumberFormat="1" applyFont="1" applyFill="1" applyBorder="1" applyAlignment="1">
      <alignment horizontal="right" vertical="center"/>
    </xf>
    <xf numFmtId="0" fontId="73" fillId="0" borderId="10" xfId="69" applyFont="1" applyFill="1" applyBorder="1" applyAlignment="1">
      <alignment horizontal="center" vertical="center"/>
      <protection/>
    </xf>
    <xf numFmtId="38" fontId="30" fillId="0" borderId="0" xfId="62" applyNumberFormat="1" applyFont="1" applyAlignment="1">
      <alignment vertical="center"/>
      <protection/>
    </xf>
    <xf numFmtId="0" fontId="30" fillId="0" borderId="0" xfId="62" applyFont="1" applyAlignment="1">
      <alignment vertical="center"/>
      <protection/>
    </xf>
    <xf numFmtId="0" fontId="75" fillId="0" borderId="0" xfId="62" applyFont="1" applyAlignment="1">
      <alignment horizontal="left" vertical="center"/>
      <protection/>
    </xf>
    <xf numFmtId="0" fontId="75" fillId="0" borderId="0" xfId="62" applyFont="1" applyAlignment="1">
      <alignment vertical="center"/>
      <protection/>
    </xf>
    <xf numFmtId="0" fontId="75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76" fillId="0" borderId="0" xfId="62" applyFont="1" applyAlignment="1">
      <alignment horizontal="left" vertical="center"/>
      <protection/>
    </xf>
    <xf numFmtId="0" fontId="76" fillId="0" borderId="0" xfId="62" applyFont="1" applyAlignment="1">
      <alignment vertical="center"/>
      <protection/>
    </xf>
    <xf numFmtId="0" fontId="76" fillId="0" borderId="0" xfId="62" applyFont="1" applyAlignment="1">
      <alignment horizontal="right" vertical="center"/>
      <protection/>
    </xf>
    <xf numFmtId="0" fontId="0" fillId="0" borderId="0" xfId="62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41" fontId="76" fillId="0" borderId="0" xfId="62" applyNumberFormat="1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15" fillId="0" borderId="12" xfId="62" applyFont="1" applyBorder="1" applyAlignment="1">
      <alignment horizontal="centerContinuous" vertical="center"/>
      <protection/>
    </xf>
    <xf numFmtId="0" fontId="15" fillId="0" borderId="14" xfId="62" applyFont="1" applyBorder="1" applyAlignment="1">
      <alignment horizontal="centerContinuous" vertical="center"/>
      <protection/>
    </xf>
    <xf numFmtId="0" fontId="15" fillId="0" borderId="12" xfId="62" applyFont="1" applyBorder="1" applyAlignment="1">
      <alignment horizontal="center" vertical="center"/>
      <protection/>
    </xf>
    <xf numFmtId="0" fontId="15" fillId="0" borderId="13" xfId="62" applyFont="1" applyBorder="1" applyAlignment="1">
      <alignment horizontal="center" vertical="center"/>
      <protection/>
    </xf>
    <xf numFmtId="0" fontId="15" fillId="0" borderId="14" xfId="62" applyFont="1" applyBorder="1" applyAlignment="1">
      <alignment horizontal="center" vertical="center"/>
      <protection/>
    </xf>
    <xf numFmtId="0" fontId="15" fillId="0" borderId="21" xfId="62" applyFont="1" applyFill="1" applyBorder="1" applyAlignment="1">
      <alignment horizontal="center" vertical="center"/>
      <protection/>
    </xf>
    <xf numFmtId="177" fontId="15" fillId="0" borderId="20" xfId="62" applyNumberFormat="1" applyFont="1" applyFill="1" applyBorder="1" applyAlignment="1">
      <alignment vertical="center"/>
      <protection/>
    </xf>
    <xf numFmtId="177" fontId="15" fillId="0" borderId="19" xfId="62" applyNumberFormat="1" applyFont="1" applyFill="1" applyBorder="1" applyAlignment="1">
      <alignment vertical="center"/>
      <protection/>
    </xf>
    <xf numFmtId="0" fontId="74" fillId="0" borderId="21" xfId="62" applyFont="1" applyFill="1" applyBorder="1" applyAlignment="1">
      <alignment horizontal="center" vertical="center"/>
      <protection/>
    </xf>
    <xf numFmtId="177" fontId="74" fillId="0" borderId="20" xfId="62" applyNumberFormat="1" applyFont="1" applyFill="1" applyBorder="1" applyAlignment="1">
      <alignment vertical="center"/>
      <protection/>
    </xf>
    <xf numFmtId="177" fontId="74" fillId="0" borderId="19" xfId="62" applyNumberFormat="1" applyFont="1" applyFill="1" applyBorder="1" applyAlignment="1">
      <alignment vertical="center"/>
      <protection/>
    </xf>
    <xf numFmtId="0" fontId="77" fillId="0" borderId="0" xfId="62" applyFont="1" applyAlignment="1">
      <alignment vertical="center"/>
      <protection/>
    </xf>
    <xf numFmtId="0" fontId="73" fillId="0" borderId="14" xfId="62" applyFont="1" applyFill="1" applyBorder="1" applyAlignment="1">
      <alignment horizontal="center" vertical="center"/>
      <protection/>
    </xf>
    <xf numFmtId="177" fontId="73" fillId="0" borderId="18" xfId="62" applyNumberFormat="1" applyFont="1" applyFill="1" applyBorder="1" applyAlignment="1">
      <alignment vertical="center"/>
      <protection/>
    </xf>
    <xf numFmtId="0" fontId="78" fillId="0" borderId="0" xfId="62" applyFont="1" applyAlignment="1">
      <alignment vertical="center"/>
      <protection/>
    </xf>
    <xf numFmtId="177" fontId="76" fillId="0" borderId="0" xfId="62" applyNumberFormat="1" applyFont="1" applyAlignment="1">
      <alignment vertical="center"/>
      <protection/>
    </xf>
    <xf numFmtId="0" fontId="15" fillId="0" borderId="2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distributed" vertical="center"/>
    </xf>
    <xf numFmtId="184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5" fontId="15" fillId="0" borderId="0" xfId="0" applyNumberFormat="1" applyFont="1" applyAlignment="1">
      <alignment vertical="center"/>
    </xf>
    <xf numFmtId="40" fontId="15" fillId="0" borderId="20" xfId="48" applyNumberFormat="1" applyFont="1" applyBorder="1" applyAlignment="1">
      <alignment vertical="center"/>
    </xf>
    <xf numFmtId="183" fontId="15" fillId="0" borderId="20" xfId="0" applyNumberFormat="1" applyFont="1" applyBorder="1" applyAlignment="1">
      <alignment vertical="center"/>
    </xf>
    <xf numFmtId="185" fontId="15" fillId="0" borderId="21" xfId="0" applyNumberFormat="1" applyFont="1" applyBorder="1" applyAlignment="1">
      <alignment vertical="center"/>
    </xf>
    <xf numFmtId="40" fontId="15" fillId="0" borderId="19" xfId="48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185" fontId="16" fillId="0" borderId="10" xfId="0" applyNumberFormat="1" applyFont="1" applyBorder="1" applyAlignment="1">
      <alignment vertical="center"/>
    </xf>
    <xf numFmtId="40" fontId="16" fillId="0" borderId="18" xfId="48" applyNumberFormat="1" applyFont="1" applyBorder="1" applyAlignment="1">
      <alignment vertical="center"/>
    </xf>
    <xf numFmtId="185" fontId="16" fillId="0" borderId="18" xfId="0" applyNumberFormat="1" applyFont="1" applyBorder="1" applyAlignment="1">
      <alignment vertical="center"/>
    </xf>
    <xf numFmtId="183" fontId="16" fillId="0" borderId="20" xfId="0" applyNumberFormat="1" applyFont="1" applyBorder="1" applyAlignment="1">
      <alignment vertical="center"/>
    </xf>
    <xf numFmtId="185" fontId="16" fillId="0" borderId="14" xfId="0" applyNumberFormat="1" applyFont="1" applyBorder="1" applyAlignment="1">
      <alignment vertical="center"/>
    </xf>
    <xf numFmtId="40" fontId="16" fillId="0" borderId="19" xfId="48" applyNumberFormat="1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2" fillId="0" borderId="0" xfId="0" applyFont="1" applyAlignment="1">
      <alignment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0" fontId="15" fillId="0" borderId="20" xfId="61" applyFont="1" applyFill="1" applyBorder="1" applyAlignment="1">
      <alignment vertical="center" shrinkToFit="1"/>
      <protection/>
    </xf>
    <xf numFmtId="177" fontId="16" fillId="0" borderId="18" xfId="66" applyNumberFormat="1" applyFont="1" applyFill="1" applyBorder="1" applyAlignment="1">
      <alignment horizontal="right" vertical="center"/>
      <protection/>
    </xf>
    <xf numFmtId="177" fontId="16" fillId="0" borderId="12" xfId="66" applyNumberFormat="1" applyFont="1" applyFill="1" applyBorder="1" applyAlignment="1">
      <alignment horizontal="right" vertical="center"/>
      <protection/>
    </xf>
    <xf numFmtId="0" fontId="74" fillId="0" borderId="21" xfId="0" applyFont="1" applyFill="1" applyBorder="1" applyAlignment="1">
      <alignment horizontal="center" vertical="center"/>
    </xf>
    <xf numFmtId="177" fontId="74" fillId="0" borderId="20" xfId="0" applyNumberFormat="1" applyFont="1" applyFill="1" applyBorder="1" applyAlignment="1">
      <alignment vertical="center"/>
    </xf>
    <xf numFmtId="177" fontId="74" fillId="0" borderId="19" xfId="0" applyNumberFormat="1" applyFont="1" applyFill="1" applyBorder="1" applyAlignment="1">
      <alignment vertical="center"/>
    </xf>
    <xf numFmtId="0" fontId="15" fillId="0" borderId="21" xfId="69" applyFont="1" applyFill="1" applyBorder="1" applyAlignment="1">
      <alignment horizontal="center" vertical="center"/>
      <protection/>
    </xf>
    <xf numFmtId="41" fontId="15" fillId="0" borderId="20" xfId="50" applyNumberFormat="1" applyFont="1" applyFill="1" applyBorder="1" applyAlignment="1">
      <alignment horizontal="right" vertical="center"/>
    </xf>
    <xf numFmtId="41" fontId="74" fillId="0" borderId="21" xfId="50" applyNumberFormat="1" applyFont="1" applyFill="1" applyBorder="1" applyAlignment="1">
      <alignment vertical="center"/>
    </xf>
    <xf numFmtId="41" fontId="74" fillId="0" borderId="0" xfId="50" applyNumberFormat="1" applyFont="1" applyFill="1" applyBorder="1" applyAlignment="1">
      <alignment horizontal="right" vertical="center"/>
    </xf>
    <xf numFmtId="41" fontId="34" fillId="0" borderId="18" xfId="50" applyNumberFormat="1" applyFont="1" applyFill="1" applyBorder="1" applyAlignment="1">
      <alignment vertical="center"/>
    </xf>
    <xf numFmtId="41" fontId="34" fillId="0" borderId="18" xfId="50" applyNumberFormat="1" applyFont="1" applyFill="1" applyBorder="1" applyAlignment="1">
      <alignment horizontal="right" vertical="center"/>
    </xf>
    <xf numFmtId="41" fontId="34" fillId="0" borderId="12" xfId="50" applyNumberFormat="1" applyFont="1" applyFill="1" applyBorder="1" applyAlignment="1">
      <alignment horizontal="right" vertical="center"/>
    </xf>
    <xf numFmtId="0" fontId="79" fillId="0" borderId="0" xfId="62" applyFont="1">
      <alignment/>
      <protection/>
    </xf>
    <xf numFmtId="0" fontId="75" fillId="0" borderId="0" xfId="62" applyFont="1" applyBorder="1" applyAlignment="1">
      <alignment horizontal="right" vertical="center"/>
      <protection/>
    </xf>
    <xf numFmtId="177" fontId="16" fillId="0" borderId="18" xfId="62" applyNumberFormat="1" applyFont="1" applyFill="1" applyBorder="1" applyAlignment="1">
      <alignment vertical="center"/>
      <protection/>
    </xf>
    <xf numFmtId="177" fontId="34" fillId="0" borderId="18" xfId="62" applyNumberFormat="1" applyFont="1" applyFill="1" applyBorder="1" applyAlignment="1">
      <alignment vertical="center"/>
      <protection/>
    </xf>
    <xf numFmtId="177" fontId="34" fillId="0" borderId="12" xfId="62" applyNumberFormat="1" applyFont="1" applyFill="1" applyBorder="1" applyAlignment="1">
      <alignment vertical="center"/>
      <protection/>
    </xf>
    <xf numFmtId="177" fontId="15" fillId="0" borderId="22" xfId="0" applyNumberFormat="1" applyFont="1" applyFill="1" applyBorder="1" applyAlignment="1">
      <alignment horizontal="right" vertical="center"/>
    </xf>
    <xf numFmtId="177" fontId="15" fillId="0" borderId="19" xfId="0" applyNumberFormat="1" applyFont="1" applyFill="1" applyBorder="1" applyAlignment="1">
      <alignment horizontal="right" vertical="center"/>
    </xf>
    <xf numFmtId="177" fontId="16" fillId="0" borderId="12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 shrinkToFit="1"/>
    </xf>
    <xf numFmtId="3" fontId="6" fillId="0" borderId="19" xfId="0" applyNumberFormat="1" applyFont="1" applyFill="1" applyBorder="1" applyAlignment="1">
      <alignment horizontal="right" vertical="center" shrinkToFit="1"/>
    </xf>
    <xf numFmtId="3" fontId="8" fillId="0" borderId="20" xfId="0" applyNumberFormat="1" applyFont="1" applyFill="1" applyBorder="1" applyAlignment="1">
      <alignment horizontal="right" vertical="center" shrinkToFit="1"/>
    </xf>
    <xf numFmtId="3" fontId="8" fillId="0" borderId="19" xfId="0" applyNumberFormat="1" applyFont="1" applyFill="1" applyBorder="1" applyAlignment="1">
      <alignment horizontal="right" vertical="center" shrinkToFit="1"/>
    </xf>
    <xf numFmtId="3" fontId="6" fillId="0" borderId="18" xfId="0" applyNumberFormat="1" applyFont="1" applyFill="1" applyBorder="1" applyAlignment="1">
      <alignment horizontal="right" vertical="center" shrinkToFit="1"/>
    </xf>
    <xf numFmtId="3" fontId="6" fillId="0" borderId="12" xfId="0" applyNumberFormat="1" applyFont="1" applyFill="1" applyBorder="1" applyAlignment="1">
      <alignment horizontal="right" vertical="center" shrinkToFit="1"/>
    </xf>
    <xf numFmtId="41" fontId="15" fillId="0" borderId="19" xfId="0" applyNumberFormat="1" applyFont="1" applyBorder="1" applyAlignment="1">
      <alignment vertical="center" shrinkToFit="1"/>
    </xf>
    <xf numFmtId="41" fontId="16" fillId="0" borderId="19" xfId="0" applyNumberFormat="1" applyFont="1" applyBorder="1" applyAlignment="1">
      <alignment vertical="center" shrinkToFit="1"/>
    </xf>
    <xf numFmtId="41" fontId="15" fillId="0" borderId="20" xfId="0" applyNumberFormat="1" applyFont="1" applyBorder="1" applyAlignment="1">
      <alignment vertical="center" shrinkToFit="1"/>
    </xf>
    <xf numFmtId="41" fontId="16" fillId="0" borderId="20" xfId="0" applyNumberFormat="1" applyFont="1" applyBorder="1" applyAlignment="1">
      <alignment vertical="center" shrinkToFit="1"/>
    </xf>
    <xf numFmtId="41" fontId="15" fillId="0" borderId="20" xfId="0" applyNumberFormat="1" applyFont="1" applyBorder="1" applyAlignment="1">
      <alignment horizontal="right" vertical="center" shrinkToFit="1"/>
    </xf>
    <xf numFmtId="41" fontId="15" fillId="0" borderId="19" xfId="0" applyNumberFormat="1" applyFont="1" applyBorder="1" applyAlignment="1">
      <alignment horizontal="right" vertical="center" shrinkToFit="1"/>
    </xf>
    <xf numFmtId="41" fontId="16" fillId="0" borderId="20" xfId="0" applyNumberFormat="1" applyFont="1" applyBorder="1" applyAlignment="1">
      <alignment horizontal="right" vertical="center" shrinkToFit="1"/>
    </xf>
    <xf numFmtId="41" fontId="16" fillId="0" borderId="19" xfId="0" applyNumberFormat="1" applyFont="1" applyBorder="1" applyAlignment="1">
      <alignment horizontal="right" vertical="center" shrinkToFit="1"/>
    </xf>
    <xf numFmtId="41" fontId="15" fillId="0" borderId="18" xfId="0" applyNumberFormat="1" applyFont="1" applyBorder="1" applyAlignment="1">
      <alignment horizontal="right" vertical="center" shrinkToFit="1"/>
    </xf>
    <xf numFmtId="41" fontId="15" fillId="0" borderId="12" xfId="0" applyNumberFormat="1" applyFont="1" applyBorder="1" applyAlignment="1">
      <alignment horizontal="right" vertical="center" shrinkToFit="1"/>
    </xf>
    <xf numFmtId="41" fontId="16" fillId="0" borderId="18" xfId="0" applyNumberFormat="1" applyFont="1" applyBorder="1" applyAlignment="1">
      <alignment horizontal="right" vertical="center" shrinkToFit="1"/>
    </xf>
    <xf numFmtId="41" fontId="16" fillId="0" borderId="12" xfId="0" applyNumberFormat="1" applyFont="1" applyBorder="1" applyAlignment="1">
      <alignment horizontal="right" vertical="center" shrinkToFit="1"/>
    </xf>
    <xf numFmtId="0" fontId="4" fillId="0" borderId="32" xfId="0" applyFont="1" applyBorder="1" applyAlignment="1">
      <alignment horizontal="center" vertical="center" shrinkToFit="1"/>
    </xf>
    <xf numFmtId="177" fontId="6" fillId="0" borderId="23" xfId="0" applyNumberFormat="1" applyFont="1" applyBorder="1" applyAlignment="1">
      <alignment vertical="center" shrinkToFit="1"/>
    </xf>
    <xf numFmtId="177" fontId="6" fillId="0" borderId="32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188" fontId="6" fillId="0" borderId="18" xfId="0" applyNumberFormat="1" applyFont="1" applyBorder="1" applyAlignment="1">
      <alignment horizontal="center" vertical="center" shrinkToFit="1"/>
    </xf>
    <xf numFmtId="188" fontId="6" fillId="0" borderId="10" xfId="0" applyNumberFormat="1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6" fillId="0" borderId="24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5" fillId="0" borderId="23" xfId="63" applyFont="1" applyBorder="1" applyAlignment="1">
      <alignment horizontal="distributed" vertical="center" wrapText="1"/>
      <protection/>
    </xf>
    <xf numFmtId="0" fontId="15" fillId="0" borderId="18" xfId="63" applyFont="1" applyBorder="1" applyAlignment="1">
      <alignment horizontal="distributed" vertical="center" wrapText="1"/>
      <protection/>
    </xf>
    <xf numFmtId="0" fontId="4" fillId="0" borderId="15" xfId="63" applyFont="1" applyBorder="1" applyAlignment="1">
      <alignment horizontal="right" vertical="center"/>
      <protection/>
    </xf>
    <xf numFmtId="0" fontId="15" fillId="0" borderId="29" xfId="63" applyFont="1" applyBorder="1" applyAlignment="1">
      <alignment horizontal="right" vertical="center"/>
      <protection/>
    </xf>
    <xf numFmtId="0" fontId="15" fillId="0" borderId="0" xfId="63" applyFont="1" applyBorder="1" applyAlignment="1">
      <alignment horizontal="right" vertical="center"/>
      <protection/>
    </xf>
    <xf numFmtId="0" fontId="15" fillId="0" borderId="31" xfId="63" applyFont="1" applyBorder="1" applyAlignment="1">
      <alignment horizontal="center" vertical="center" wrapText="1"/>
      <protection/>
    </xf>
    <xf numFmtId="0" fontId="15" fillId="0" borderId="28" xfId="63" applyFont="1" applyBorder="1" applyAlignment="1">
      <alignment horizontal="center" vertical="center" wrapText="1"/>
      <protection/>
    </xf>
    <xf numFmtId="0" fontId="15" fillId="0" borderId="12" xfId="63" applyFont="1" applyBorder="1" applyAlignment="1">
      <alignment horizontal="center" vertical="center" wrapText="1"/>
      <protection/>
    </xf>
    <xf numFmtId="0" fontId="15" fillId="0" borderId="14" xfId="63" applyFont="1" applyBorder="1" applyAlignment="1">
      <alignment horizontal="center" vertical="center" wrapText="1"/>
      <protection/>
    </xf>
    <xf numFmtId="0" fontId="15" fillId="0" borderId="27" xfId="63" applyFont="1" applyBorder="1" applyAlignment="1">
      <alignment horizontal="center" vertical="center"/>
      <protection/>
    </xf>
    <xf numFmtId="0" fontId="15" fillId="0" borderId="25" xfId="63" applyFont="1" applyBorder="1" applyAlignment="1">
      <alignment horizontal="center" vertical="center"/>
      <protection/>
    </xf>
    <xf numFmtId="0" fontId="15" fillId="0" borderId="41" xfId="63" applyFont="1" applyBorder="1" applyAlignment="1">
      <alignment horizontal="center" vertical="center"/>
      <protection/>
    </xf>
    <xf numFmtId="0" fontId="15" fillId="0" borderId="31" xfId="63" applyFont="1" applyBorder="1" applyAlignment="1">
      <alignment horizontal="center" vertical="center"/>
      <protection/>
    </xf>
    <xf numFmtId="0" fontId="15" fillId="0" borderId="29" xfId="63" applyFont="1" applyBorder="1" applyAlignment="1">
      <alignment horizontal="center" vertical="center"/>
      <protection/>
    </xf>
    <xf numFmtId="0" fontId="15" fillId="0" borderId="12" xfId="63" applyFont="1" applyBorder="1" applyAlignment="1">
      <alignment horizontal="center" vertical="center"/>
      <protection/>
    </xf>
    <xf numFmtId="0" fontId="15" fillId="0" borderId="10" xfId="63" applyFont="1" applyBorder="1" applyAlignment="1">
      <alignment horizontal="center" vertical="center"/>
      <protection/>
    </xf>
    <xf numFmtId="0" fontId="15" fillId="0" borderId="11" xfId="63" applyFont="1" applyBorder="1" applyAlignment="1">
      <alignment horizontal="center" vertical="center"/>
      <protection/>
    </xf>
    <xf numFmtId="0" fontId="15" fillId="0" borderId="16" xfId="63" applyFont="1" applyBorder="1" applyAlignment="1">
      <alignment horizontal="center" vertical="center"/>
      <protection/>
    </xf>
    <xf numFmtId="0" fontId="15" fillId="0" borderId="23" xfId="63" applyFont="1" applyBorder="1" applyAlignment="1">
      <alignment horizontal="center" vertical="center"/>
      <protection/>
    </xf>
    <xf numFmtId="0" fontId="15" fillId="0" borderId="18" xfId="63" applyFont="1" applyBorder="1" applyAlignment="1">
      <alignment horizontal="center" vertical="center"/>
      <protection/>
    </xf>
    <xf numFmtId="0" fontId="15" fillId="0" borderId="22" xfId="63" applyFont="1" applyBorder="1" applyAlignment="1">
      <alignment horizontal="distributed" vertical="center" wrapText="1"/>
      <protection/>
    </xf>
    <xf numFmtId="0" fontId="15" fillId="0" borderId="12" xfId="63" applyFont="1" applyBorder="1" applyAlignment="1">
      <alignment horizontal="distributed" vertical="center" wrapText="1"/>
      <protection/>
    </xf>
    <xf numFmtId="0" fontId="15" fillId="0" borderId="32" xfId="63" applyFont="1" applyBorder="1" applyAlignment="1">
      <alignment horizontal="center" vertical="center"/>
      <protection/>
    </xf>
    <xf numFmtId="0" fontId="15" fillId="0" borderId="24" xfId="0" applyFont="1" applyBorder="1" applyAlignment="1">
      <alignment horizontal="center" vertical="center"/>
    </xf>
    <xf numFmtId="0" fontId="15" fillId="0" borderId="0" xfId="63" applyFont="1" applyBorder="1" applyAlignment="1">
      <alignment horizontal="center" vertical="center"/>
      <protection/>
    </xf>
    <xf numFmtId="0" fontId="15" fillId="0" borderId="21" xfId="0" applyFont="1" applyBorder="1" applyAlignment="1">
      <alignment horizontal="center" vertical="center"/>
    </xf>
    <xf numFmtId="0" fontId="16" fillId="0" borderId="10" xfId="63" applyFont="1" applyBorder="1" applyAlignment="1">
      <alignment horizontal="center" vertical="center"/>
      <protection/>
    </xf>
    <xf numFmtId="0" fontId="15" fillId="0" borderId="14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9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20" xfId="0" applyFont="1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15" fillId="0" borderId="19" xfId="0" applyFont="1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15" fillId="0" borderId="19" xfId="66" applyFont="1" applyFill="1" applyBorder="1" applyAlignment="1">
      <alignment horizontal="center" vertical="center"/>
      <protection/>
    </xf>
    <xf numFmtId="0" fontId="15" fillId="0" borderId="21" xfId="66" applyFont="1" applyFill="1" applyBorder="1" applyAlignment="1">
      <alignment horizontal="center" vertical="center"/>
      <protection/>
    </xf>
    <xf numFmtId="0" fontId="15" fillId="0" borderId="12" xfId="66" applyFont="1" applyFill="1" applyBorder="1" applyAlignment="1">
      <alignment horizontal="center" vertical="center"/>
      <protection/>
    </xf>
    <xf numFmtId="0" fontId="15" fillId="0" borderId="14" xfId="66" applyFont="1" applyFill="1" applyBorder="1" applyAlignment="1">
      <alignment horizontal="center" vertical="center"/>
      <protection/>
    </xf>
    <xf numFmtId="0" fontId="15" fillId="0" borderId="31" xfId="66" applyFont="1" applyFill="1" applyBorder="1" applyAlignment="1">
      <alignment horizontal="center" vertical="center" wrapText="1"/>
      <protection/>
    </xf>
    <xf numFmtId="0" fontId="15" fillId="0" borderId="28" xfId="66" applyFont="1" applyFill="1" applyBorder="1" applyAlignment="1">
      <alignment horizontal="center" vertical="center"/>
      <protection/>
    </xf>
    <xf numFmtId="0" fontId="25" fillId="0" borderId="19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5" fillId="0" borderId="20" xfId="66" applyFont="1" applyFill="1" applyBorder="1" applyAlignment="1">
      <alignment horizontal="center" vertical="center"/>
      <protection/>
    </xf>
    <xf numFmtId="0" fontId="15" fillId="0" borderId="18" xfId="66" applyFont="1" applyFill="1" applyBorder="1" applyAlignment="1">
      <alignment horizontal="center" vertical="center"/>
      <protection/>
    </xf>
    <xf numFmtId="0" fontId="15" fillId="0" borderId="24" xfId="61" applyFont="1" applyBorder="1" applyAlignment="1">
      <alignment horizontal="center" vertical="center" textRotation="255" wrapText="1"/>
      <protection/>
    </xf>
    <xf numFmtId="0" fontId="15" fillId="0" borderId="21" xfId="61" applyFont="1" applyBorder="1" applyAlignment="1">
      <alignment horizontal="center" vertical="center" textRotation="255" wrapText="1"/>
      <protection/>
    </xf>
    <xf numFmtId="0" fontId="15" fillId="0" borderId="14" xfId="61" applyFont="1" applyBorder="1" applyAlignment="1">
      <alignment horizontal="center" vertical="center" textRotation="255" wrapText="1"/>
      <protection/>
    </xf>
    <xf numFmtId="0" fontId="15" fillId="0" borderId="24" xfId="61" applyFont="1" applyBorder="1" applyAlignment="1">
      <alignment horizontal="center" vertical="center" textRotation="255"/>
      <protection/>
    </xf>
    <xf numFmtId="0" fontId="15" fillId="0" borderId="21" xfId="61" applyFont="1" applyBorder="1" applyAlignment="1">
      <alignment horizontal="center" vertical="center" textRotation="255"/>
      <protection/>
    </xf>
    <xf numFmtId="0" fontId="15" fillId="0" borderId="14" xfId="61" applyFont="1" applyBorder="1" applyAlignment="1">
      <alignment horizontal="center" vertical="center" textRotation="255"/>
      <protection/>
    </xf>
    <xf numFmtId="0" fontId="15" fillId="0" borderId="17" xfId="61" applyFont="1" applyBorder="1" applyAlignment="1">
      <alignment horizontal="center" vertical="center"/>
      <protection/>
    </xf>
    <xf numFmtId="0" fontId="15" fillId="0" borderId="16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textRotation="255"/>
      <protection/>
    </xf>
    <xf numFmtId="0" fontId="15" fillId="0" borderId="20" xfId="61" applyFont="1" applyBorder="1" applyAlignment="1">
      <alignment horizontal="center" vertical="center" textRotation="255"/>
      <protection/>
    </xf>
    <xf numFmtId="0" fontId="15" fillId="0" borderId="18" xfId="61" applyFont="1" applyBorder="1" applyAlignment="1">
      <alignment horizontal="center" vertical="center" textRotation="255"/>
      <protection/>
    </xf>
    <xf numFmtId="0" fontId="4" fillId="0" borderId="15" xfId="61" applyFont="1" applyBorder="1" applyAlignment="1">
      <alignment horizontal="right" vertical="center"/>
      <protection/>
    </xf>
    <xf numFmtId="0" fontId="15" fillId="0" borderId="30" xfId="61" applyFont="1" applyBorder="1" applyAlignment="1">
      <alignment horizontal="center" vertical="center"/>
      <protection/>
    </xf>
    <xf numFmtId="0" fontId="15" fillId="0" borderId="18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5" xfId="61" applyFont="1" applyBorder="1" applyAlignment="1">
      <alignment horizontal="center" vertical="center"/>
      <protection/>
    </xf>
    <xf numFmtId="0" fontId="15" fillId="0" borderId="11" xfId="61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right" vertical="center"/>
    </xf>
    <xf numFmtId="0" fontId="6" fillId="0" borderId="3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15" fillId="0" borderId="30" xfId="64" applyFont="1" applyBorder="1" applyAlignment="1">
      <alignment horizontal="center" vertical="center"/>
      <protection/>
    </xf>
    <xf numFmtId="0" fontId="15" fillId="0" borderId="20" xfId="64" applyFont="1" applyBorder="1" applyAlignment="1">
      <alignment horizontal="center" vertical="center"/>
      <protection/>
    </xf>
    <xf numFmtId="0" fontId="15" fillId="0" borderId="18" xfId="64" applyFont="1" applyBorder="1" applyAlignment="1">
      <alignment horizontal="center" vertical="center"/>
      <protection/>
    </xf>
    <xf numFmtId="0" fontId="15" fillId="0" borderId="25" xfId="64" applyFont="1" applyBorder="1" applyAlignment="1">
      <alignment horizontal="center" vertical="center"/>
      <protection/>
    </xf>
    <xf numFmtId="0" fontId="15" fillId="0" borderId="41" xfId="64" applyFont="1" applyBorder="1" applyAlignment="1">
      <alignment horizontal="center" vertical="center"/>
      <protection/>
    </xf>
    <xf numFmtId="0" fontId="15" fillId="0" borderId="31" xfId="64" applyFont="1" applyBorder="1" applyAlignment="1">
      <alignment horizontal="center" vertical="center"/>
      <protection/>
    </xf>
    <xf numFmtId="0" fontId="15" fillId="0" borderId="19" xfId="64" applyFont="1" applyBorder="1" applyAlignment="1">
      <alignment horizontal="center" vertical="center"/>
      <protection/>
    </xf>
    <xf numFmtId="0" fontId="15" fillId="0" borderId="12" xfId="64" applyFont="1" applyBorder="1" applyAlignment="1">
      <alignment horizontal="center" vertical="center"/>
      <protection/>
    </xf>
    <xf numFmtId="0" fontId="15" fillId="0" borderId="23" xfId="64" applyFont="1" applyBorder="1" applyAlignment="1">
      <alignment horizontal="center" vertical="center" wrapText="1"/>
      <protection/>
    </xf>
    <xf numFmtId="0" fontId="15" fillId="0" borderId="18" xfId="64" applyFont="1" applyBorder="1" applyAlignment="1">
      <alignment horizontal="center" vertical="center" wrapText="1"/>
      <protection/>
    </xf>
    <xf numFmtId="0" fontId="15" fillId="0" borderId="23" xfId="64" applyFont="1" applyBorder="1" applyAlignment="1">
      <alignment horizontal="distributed" vertical="center"/>
      <protection/>
    </xf>
    <xf numFmtId="0" fontId="15" fillId="0" borderId="18" xfId="64" applyFont="1" applyBorder="1" applyAlignment="1">
      <alignment horizontal="distributed" vertical="center"/>
      <protection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83" fontId="15" fillId="0" borderId="27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92" fontId="15" fillId="0" borderId="27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20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★(工事課）１０-7排水場現況(1)" xfId="63"/>
    <cellStyle name="標準_★レイアウト（住宅・都市計画課）" xfId="64"/>
    <cellStyle name="標準_118" xfId="65"/>
    <cellStyle name="標準_119" xfId="66"/>
    <cellStyle name="標準_121" xfId="67"/>
    <cellStyle name="標準_122" xfId="68"/>
    <cellStyle name="標準_Sheet1" xfId="69"/>
    <cellStyle name="標準_数字で見る足立人口(1)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58115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8115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158115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158115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9525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6286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1</xdr:col>
      <xdr:colOff>9525</xdr:colOff>
      <xdr:row>6</xdr:row>
      <xdr:rowOff>19050</xdr:rowOff>
    </xdr:to>
    <xdr:sp>
      <xdr:nvSpPr>
        <xdr:cNvPr id="2" name="Line 1"/>
        <xdr:cNvSpPr>
          <a:spLocks/>
        </xdr:cNvSpPr>
      </xdr:nvSpPr>
      <xdr:spPr>
        <a:xfrm>
          <a:off x="0" y="371475"/>
          <a:ext cx="6286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</xdr:col>
      <xdr:colOff>9525</xdr:colOff>
      <xdr:row>5</xdr:row>
      <xdr:rowOff>9525</xdr:rowOff>
    </xdr:to>
    <xdr:sp>
      <xdr:nvSpPr>
        <xdr:cNvPr id="1" name="Line 97"/>
        <xdr:cNvSpPr>
          <a:spLocks/>
        </xdr:cNvSpPr>
      </xdr:nvSpPr>
      <xdr:spPr>
        <a:xfrm>
          <a:off x="0" y="352425"/>
          <a:ext cx="5048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9525</xdr:rowOff>
    </xdr:to>
    <xdr:sp>
      <xdr:nvSpPr>
        <xdr:cNvPr id="1" name="Line 97"/>
        <xdr:cNvSpPr>
          <a:spLocks/>
        </xdr:cNvSpPr>
      </xdr:nvSpPr>
      <xdr:spPr>
        <a:xfrm>
          <a:off x="0" y="352425"/>
          <a:ext cx="1685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5144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61950"/>
          <a:ext cx="15144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97"/>
        <xdr:cNvSpPr>
          <a:spLocks/>
        </xdr:cNvSpPr>
      </xdr:nvSpPr>
      <xdr:spPr>
        <a:xfrm>
          <a:off x="0" y="314325"/>
          <a:ext cx="914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9525</xdr:rowOff>
    </xdr:to>
    <xdr:sp>
      <xdr:nvSpPr>
        <xdr:cNvPr id="2" name="直線コネクタ 2"/>
        <xdr:cNvSpPr>
          <a:spLocks/>
        </xdr:cNvSpPr>
      </xdr:nvSpPr>
      <xdr:spPr>
        <a:xfrm>
          <a:off x="9525" y="333375"/>
          <a:ext cx="904875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962025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9620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962025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52425"/>
          <a:ext cx="9620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923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61950"/>
          <a:ext cx="923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2752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61950"/>
          <a:ext cx="2752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</xdr:col>
      <xdr:colOff>0</xdr:colOff>
      <xdr:row>5</xdr:row>
      <xdr:rowOff>9525</xdr:rowOff>
    </xdr:to>
    <xdr:sp>
      <xdr:nvSpPr>
        <xdr:cNvPr id="1" name="Line 97"/>
        <xdr:cNvSpPr>
          <a:spLocks/>
        </xdr:cNvSpPr>
      </xdr:nvSpPr>
      <xdr:spPr>
        <a:xfrm>
          <a:off x="0" y="314325"/>
          <a:ext cx="12858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33375"/>
          <a:ext cx="12858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800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2" name="Line 1"/>
        <xdr:cNvSpPr>
          <a:spLocks/>
        </xdr:cNvSpPr>
      </xdr:nvSpPr>
      <xdr:spPr>
        <a:xfrm>
          <a:off x="0" y="323850"/>
          <a:ext cx="2800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81000"/>
          <a:ext cx="20574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381000"/>
          <a:ext cx="20574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200025"/>
          <a:ext cx="962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9525</xdr:colOff>
      <xdr:row>2</xdr:row>
      <xdr:rowOff>190500</xdr:rowOff>
    </xdr:to>
    <xdr:sp>
      <xdr:nvSpPr>
        <xdr:cNvPr id="2" name="Line 1"/>
        <xdr:cNvSpPr>
          <a:spLocks/>
        </xdr:cNvSpPr>
      </xdr:nvSpPr>
      <xdr:spPr>
        <a:xfrm flipH="1" flipV="1">
          <a:off x="0" y="200025"/>
          <a:ext cx="962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323850"/>
          <a:ext cx="781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323850"/>
          <a:ext cx="781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3" name="Line 2"/>
        <xdr:cNvSpPr>
          <a:spLocks/>
        </xdr:cNvSpPr>
      </xdr:nvSpPr>
      <xdr:spPr>
        <a:xfrm flipH="1" flipV="1">
          <a:off x="0" y="323850"/>
          <a:ext cx="781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32385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0" y="32385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0" y="32385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5" name="Line 1"/>
        <xdr:cNvSpPr>
          <a:spLocks/>
        </xdr:cNvSpPr>
      </xdr:nvSpPr>
      <xdr:spPr>
        <a:xfrm flipH="1" flipV="1">
          <a:off x="0" y="32385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6" name="Line 1"/>
        <xdr:cNvSpPr>
          <a:spLocks/>
        </xdr:cNvSpPr>
      </xdr:nvSpPr>
      <xdr:spPr>
        <a:xfrm flipH="1" flipV="1">
          <a:off x="0" y="32385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6" name="Line 2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8" name="Line 2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0" name="Line 2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2" name="Line 2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6286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14325"/>
          <a:ext cx="6286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1057275</xdr:colOff>
      <xdr:row>3</xdr:row>
      <xdr:rowOff>190500</xdr:rowOff>
    </xdr:to>
    <xdr:sp>
      <xdr:nvSpPr>
        <xdr:cNvPr id="1" name="Line 2"/>
        <xdr:cNvSpPr>
          <a:spLocks/>
        </xdr:cNvSpPr>
      </xdr:nvSpPr>
      <xdr:spPr>
        <a:xfrm>
          <a:off x="0" y="323850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1057275</xdr:colOff>
      <xdr:row>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0" y="323850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5"/>
        <xdr:cNvSpPr>
          <a:spLocks/>
        </xdr:cNvSpPr>
      </xdr:nvSpPr>
      <xdr:spPr>
        <a:xfrm>
          <a:off x="9525" y="333375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2" name="Line 5"/>
        <xdr:cNvSpPr>
          <a:spLocks/>
        </xdr:cNvSpPr>
      </xdr:nvSpPr>
      <xdr:spPr>
        <a:xfrm>
          <a:off x="9525" y="333375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1057275</xdr:colOff>
      <xdr:row>3</xdr:row>
      <xdr:rowOff>190500</xdr:rowOff>
    </xdr:to>
    <xdr:sp>
      <xdr:nvSpPr>
        <xdr:cNvPr id="3" name="Line 2"/>
        <xdr:cNvSpPr>
          <a:spLocks/>
        </xdr:cNvSpPr>
      </xdr:nvSpPr>
      <xdr:spPr>
        <a:xfrm>
          <a:off x="0" y="323850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1057275</xdr:colOff>
      <xdr:row>3</xdr:row>
      <xdr:rowOff>190500</xdr:rowOff>
    </xdr:to>
    <xdr:sp>
      <xdr:nvSpPr>
        <xdr:cNvPr id="4" name="Line 2"/>
        <xdr:cNvSpPr>
          <a:spLocks/>
        </xdr:cNvSpPr>
      </xdr:nvSpPr>
      <xdr:spPr>
        <a:xfrm>
          <a:off x="0" y="323850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1057275</xdr:colOff>
      <xdr:row>3</xdr:row>
      <xdr:rowOff>190500</xdr:rowOff>
    </xdr:to>
    <xdr:sp>
      <xdr:nvSpPr>
        <xdr:cNvPr id="5" name="Line 2"/>
        <xdr:cNvSpPr>
          <a:spLocks/>
        </xdr:cNvSpPr>
      </xdr:nvSpPr>
      <xdr:spPr>
        <a:xfrm>
          <a:off x="0" y="323850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1057275</xdr:colOff>
      <xdr:row>3</xdr:row>
      <xdr:rowOff>190500</xdr:rowOff>
    </xdr:to>
    <xdr:sp>
      <xdr:nvSpPr>
        <xdr:cNvPr id="6" name="Line 2"/>
        <xdr:cNvSpPr>
          <a:spLocks/>
        </xdr:cNvSpPr>
      </xdr:nvSpPr>
      <xdr:spPr>
        <a:xfrm>
          <a:off x="0" y="323850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5"/>
        <xdr:cNvSpPr>
          <a:spLocks/>
        </xdr:cNvSpPr>
      </xdr:nvSpPr>
      <xdr:spPr>
        <a:xfrm>
          <a:off x="9525" y="33337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2" name="Line 5"/>
        <xdr:cNvSpPr>
          <a:spLocks/>
        </xdr:cNvSpPr>
      </xdr:nvSpPr>
      <xdr:spPr>
        <a:xfrm>
          <a:off x="9525" y="33337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3" name="Line 5"/>
        <xdr:cNvSpPr>
          <a:spLocks/>
        </xdr:cNvSpPr>
      </xdr:nvSpPr>
      <xdr:spPr>
        <a:xfrm>
          <a:off x="9525" y="33337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4" name="Line 5"/>
        <xdr:cNvSpPr>
          <a:spLocks/>
        </xdr:cNvSpPr>
      </xdr:nvSpPr>
      <xdr:spPr>
        <a:xfrm>
          <a:off x="9525" y="33337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90525"/>
          <a:ext cx="1200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390525"/>
          <a:ext cx="1200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9052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9052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39052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39052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28575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124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28575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71475"/>
          <a:ext cx="2124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885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361950"/>
          <a:ext cx="885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1228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209550</xdr:rowOff>
    </xdr:to>
    <xdr:sp>
      <xdr:nvSpPr>
        <xdr:cNvPr id="2" name="Line 1"/>
        <xdr:cNvSpPr>
          <a:spLocks/>
        </xdr:cNvSpPr>
      </xdr:nvSpPr>
      <xdr:spPr>
        <a:xfrm>
          <a:off x="0" y="352425"/>
          <a:ext cx="1228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23850"/>
          <a:ext cx="13239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23850"/>
          <a:ext cx="13239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533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61950"/>
          <a:ext cx="1533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6858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200025</xdr:rowOff>
    </xdr:to>
    <xdr:sp>
      <xdr:nvSpPr>
        <xdr:cNvPr id="2" name="Line 1"/>
        <xdr:cNvSpPr>
          <a:spLocks/>
        </xdr:cNvSpPr>
      </xdr:nvSpPr>
      <xdr:spPr>
        <a:xfrm>
          <a:off x="9525" y="352425"/>
          <a:ext cx="6858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200025</xdr:rowOff>
    </xdr:to>
    <xdr:sp>
      <xdr:nvSpPr>
        <xdr:cNvPr id="3" name="Line 1"/>
        <xdr:cNvSpPr>
          <a:spLocks/>
        </xdr:cNvSpPr>
      </xdr:nvSpPr>
      <xdr:spPr>
        <a:xfrm>
          <a:off x="9525" y="352425"/>
          <a:ext cx="6858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11715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52425"/>
          <a:ext cx="11715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</xdr:col>
      <xdr:colOff>0</xdr:colOff>
      <xdr:row>4</xdr:row>
      <xdr:rowOff>200025</xdr:rowOff>
    </xdr:to>
    <xdr:sp>
      <xdr:nvSpPr>
        <xdr:cNvPr id="1" name="Line 97"/>
        <xdr:cNvSpPr>
          <a:spLocks/>
        </xdr:cNvSpPr>
      </xdr:nvSpPr>
      <xdr:spPr>
        <a:xfrm>
          <a:off x="0" y="314325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333375"/>
          <a:ext cx="7810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657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61950"/>
          <a:ext cx="1657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112" zoomScaleNormal="112" zoomScaleSheetLayoutView="100" zoomScalePageLayoutView="0" workbookViewId="0" topLeftCell="A2">
      <selection activeCell="A2" sqref="A2"/>
    </sheetView>
  </sheetViews>
  <sheetFormatPr defaultColWidth="8.796875" defaultRowHeight="13.5" customHeight="1"/>
  <cols>
    <col min="1" max="1" width="6.09765625" style="1" customWidth="1"/>
    <col min="2" max="2" width="10.3984375" style="1" bestFit="1" customWidth="1"/>
    <col min="3" max="3" width="11.3984375" style="1" bestFit="1" customWidth="1"/>
    <col min="4" max="4" width="7.59765625" style="1" bestFit="1" customWidth="1"/>
    <col min="5" max="5" width="9.3984375" style="1" bestFit="1" customWidth="1"/>
    <col min="6" max="6" width="7.59765625" style="1" bestFit="1" customWidth="1"/>
    <col min="7" max="9" width="10.3984375" style="1" bestFit="1" customWidth="1"/>
    <col min="10" max="10" width="7.59765625" style="1" bestFit="1" customWidth="1"/>
    <col min="11" max="11" width="9.8984375" style="1" customWidth="1"/>
    <col min="12" max="16384" width="9" style="1" customWidth="1"/>
  </cols>
  <sheetData>
    <row r="1" spans="1:11" s="31" customFormat="1" ht="79.5" customHeight="1">
      <c r="A1" s="34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2"/>
    </row>
    <row r="2" s="22" customFormat="1" ht="15" customHeight="1"/>
    <row r="3" spans="1:12" s="28" customFormat="1" ht="15" customHeight="1">
      <c r="A3" s="30" t="s">
        <v>34</v>
      </c>
      <c r="B3" s="29"/>
      <c r="C3" s="29"/>
      <c r="D3" s="29"/>
      <c r="E3" s="29"/>
      <c r="G3" s="29"/>
      <c r="H3" s="29"/>
      <c r="I3" s="29"/>
      <c r="L3" s="29"/>
    </row>
    <row r="4" spans="1:12" s="22" customFormat="1" ht="12.75" customHeight="1" thickBot="1">
      <c r="A4" s="27"/>
      <c r="B4" s="26"/>
      <c r="C4" s="26"/>
      <c r="D4" s="26"/>
      <c r="E4" s="26"/>
      <c r="F4" s="26"/>
      <c r="G4" s="26"/>
      <c r="H4" s="26"/>
      <c r="I4" s="26"/>
      <c r="J4" s="25"/>
      <c r="K4" s="24" t="s">
        <v>646</v>
      </c>
      <c r="L4" s="23"/>
    </row>
    <row r="5" spans="1:12" s="4" customFormat="1" ht="17.25" customHeight="1" thickTop="1">
      <c r="A5" s="21" t="s">
        <v>33</v>
      </c>
      <c r="B5" s="19" t="s">
        <v>32</v>
      </c>
      <c r="C5" s="20"/>
      <c r="D5" s="19" t="s">
        <v>31</v>
      </c>
      <c r="E5" s="20"/>
      <c r="F5" s="19" t="s">
        <v>30</v>
      </c>
      <c r="G5" s="20"/>
      <c r="H5" s="19" t="s">
        <v>29</v>
      </c>
      <c r="I5" s="20"/>
      <c r="J5" s="19" t="s">
        <v>28</v>
      </c>
      <c r="K5" s="18"/>
      <c r="L5" s="13"/>
    </row>
    <row r="6" spans="1:12" s="4" customFormat="1" ht="17.25" customHeight="1">
      <c r="A6" s="17" t="s">
        <v>27</v>
      </c>
      <c r="B6" s="15" t="s">
        <v>26</v>
      </c>
      <c r="C6" s="16" t="s">
        <v>25</v>
      </c>
      <c r="D6" s="15" t="s">
        <v>26</v>
      </c>
      <c r="E6" s="16" t="s">
        <v>25</v>
      </c>
      <c r="F6" s="15" t="s">
        <v>26</v>
      </c>
      <c r="G6" s="16" t="s">
        <v>25</v>
      </c>
      <c r="H6" s="15" t="s">
        <v>26</v>
      </c>
      <c r="I6" s="16" t="s">
        <v>25</v>
      </c>
      <c r="J6" s="15" t="s">
        <v>26</v>
      </c>
      <c r="K6" s="14" t="s">
        <v>25</v>
      </c>
      <c r="L6" s="13"/>
    </row>
    <row r="7" spans="1:12" s="4" customFormat="1" ht="17.25" customHeight="1">
      <c r="A7" s="10" t="s">
        <v>24</v>
      </c>
      <c r="B7" s="629">
        <f aca="true" t="shared" si="0" ref="B7:K7">SUM(B9:B31)</f>
        <v>11934266</v>
      </c>
      <c r="C7" s="629">
        <f t="shared" si="0"/>
        <v>103169937</v>
      </c>
      <c r="D7" s="629">
        <f>SUM(D9:D31)</f>
        <v>184888</v>
      </c>
      <c r="E7" s="629">
        <f t="shared" si="0"/>
        <v>5975449</v>
      </c>
      <c r="F7" s="629">
        <f t="shared" si="0"/>
        <v>875903</v>
      </c>
      <c r="G7" s="629">
        <f t="shared" si="0"/>
        <v>21066250</v>
      </c>
      <c r="H7" s="629">
        <f t="shared" si="0"/>
        <v>10658381</v>
      </c>
      <c r="I7" s="629">
        <f t="shared" si="0"/>
        <v>70176698</v>
      </c>
      <c r="J7" s="629">
        <f t="shared" si="0"/>
        <v>215094</v>
      </c>
      <c r="K7" s="630">
        <f t="shared" si="0"/>
        <v>5951540</v>
      </c>
      <c r="L7" s="13"/>
    </row>
    <row r="8" spans="1:11" s="4" customFormat="1" ht="9" customHeight="1">
      <c r="A8" s="10"/>
      <c r="B8" s="629"/>
      <c r="C8" s="629"/>
      <c r="D8" s="629"/>
      <c r="E8" s="629"/>
      <c r="F8" s="629"/>
      <c r="G8" s="629"/>
      <c r="H8" s="629"/>
      <c r="I8" s="629"/>
      <c r="J8" s="629"/>
      <c r="K8" s="630"/>
    </row>
    <row r="9" spans="1:12" s="4" customFormat="1" ht="17.25" customHeight="1">
      <c r="A9" s="12" t="s">
        <v>23</v>
      </c>
      <c r="B9" s="631">
        <f aca="true" t="shared" si="1" ref="B9:C31">SUM(D9,F9,H9,J9)</f>
        <v>1053211</v>
      </c>
      <c r="C9" s="631">
        <f t="shared" si="1"/>
        <v>9804552</v>
      </c>
      <c r="D9" s="631">
        <v>7601</v>
      </c>
      <c r="E9" s="631">
        <v>254034</v>
      </c>
      <c r="F9" s="631">
        <v>73638</v>
      </c>
      <c r="G9" s="631">
        <v>1768999</v>
      </c>
      <c r="H9" s="631">
        <v>954482</v>
      </c>
      <c r="I9" s="631">
        <v>7320393</v>
      </c>
      <c r="J9" s="631">
        <v>17490</v>
      </c>
      <c r="K9" s="632">
        <v>461126</v>
      </c>
      <c r="L9" s="11"/>
    </row>
    <row r="10" spans="1:11" s="4" customFormat="1" ht="17.25" customHeight="1">
      <c r="A10" s="10" t="s">
        <v>22</v>
      </c>
      <c r="B10" s="629">
        <f t="shared" si="1"/>
        <v>175570</v>
      </c>
      <c r="C10" s="629">
        <f t="shared" si="1"/>
        <v>2784694</v>
      </c>
      <c r="D10" s="629">
        <v>10279</v>
      </c>
      <c r="E10" s="629">
        <v>399747</v>
      </c>
      <c r="F10" s="629">
        <v>24878</v>
      </c>
      <c r="G10" s="629">
        <v>834469</v>
      </c>
      <c r="H10" s="629">
        <v>130455</v>
      </c>
      <c r="I10" s="629">
        <v>1316415</v>
      </c>
      <c r="J10" s="629">
        <v>9958</v>
      </c>
      <c r="K10" s="630">
        <v>234063</v>
      </c>
    </row>
    <row r="11" spans="1:11" s="4" customFormat="1" ht="17.25" customHeight="1">
      <c r="A11" s="10" t="s">
        <v>21</v>
      </c>
      <c r="B11" s="629">
        <f t="shared" si="1"/>
        <v>194759</v>
      </c>
      <c r="C11" s="629">
        <f t="shared" si="1"/>
        <v>2992249</v>
      </c>
      <c r="D11" s="629">
        <v>5151</v>
      </c>
      <c r="E11" s="629">
        <v>161891</v>
      </c>
      <c r="F11" s="629">
        <v>21162</v>
      </c>
      <c r="G11" s="629">
        <v>794635</v>
      </c>
      <c r="H11" s="629">
        <v>157009</v>
      </c>
      <c r="I11" s="629">
        <v>1715356</v>
      </c>
      <c r="J11" s="629">
        <v>11437</v>
      </c>
      <c r="K11" s="630">
        <v>320367</v>
      </c>
    </row>
    <row r="12" spans="1:11" s="4" customFormat="1" ht="17.25" customHeight="1">
      <c r="A12" s="10" t="s">
        <v>20</v>
      </c>
      <c r="B12" s="629">
        <f t="shared" si="1"/>
        <v>304051</v>
      </c>
      <c r="C12" s="629">
        <f t="shared" si="1"/>
        <v>4391850</v>
      </c>
      <c r="D12" s="629">
        <f>13946+480</f>
        <v>14426</v>
      </c>
      <c r="E12" s="629">
        <f>516736+14309</f>
        <v>531045</v>
      </c>
      <c r="F12" s="629">
        <f>47754-480</f>
        <v>47274</v>
      </c>
      <c r="G12" s="629">
        <f>1532287-14309</f>
        <v>1517978</v>
      </c>
      <c r="H12" s="629">
        <v>222144</v>
      </c>
      <c r="I12" s="629">
        <v>1857040</v>
      </c>
      <c r="J12" s="629">
        <v>20207</v>
      </c>
      <c r="K12" s="630">
        <v>485787</v>
      </c>
    </row>
    <row r="13" spans="1:11" s="4" customFormat="1" ht="17.25" customHeight="1">
      <c r="A13" s="10" t="s">
        <v>19</v>
      </c>
      <c r="B13" s="629">
        <f t="shared" si="1"/>
        <v>356120</v>
      </c>
      <c r="C13" s="629">
        <f t="shared" si="1"/>
        <v>3393005</v>
      </c>
      <c r="D13" s="629">
        <v>4257</v>
      </c>
      <c r="E13" s="629">
        <v>126393</v>
      </c>
      <c r="F13" s="629">
        <v>50949</v>
      </c>
      <c r="G13" s="629">
        <v>1354020</v>
      </c>
      <c r="H13" s="629">
        <v>295684</v>
      </c>
      <c r="I13" s="629">
        <v>1784410</v>
      </c>
      <c r="J13" s="629">
        <v>5230</v>
      </c>
      <c r="K13" s="630">
        <v>128182</v>
      </c>
    </row>
    <row r="14" spans="1:11" s="4" customFormat="1" ht="17.25" customHeight="1">
      <c r="A14" s="10" t="s">
        <v>18</v>
      </c>
      <c r="B14" s="629">
        <f t="shared" si="1"/>
        <v>207453</v>
      </c>
      <c r="C14" s="629">
        <f t="shared" si="1"/>
        <v>1953101</v>
      </c>
      <c r="D14" s="629">
        <v>8173</v>
      </c>
      <c r="E14" s="629">
        <v>202823</v>
      </c>
      <c r="F14" s="629">
        <v>26106</v>
      </c>
      <c r="G14" s="629">
        <v>651231</v>
      </c>
      <c r="H14" s="629">
        <v>170893</v>
      </c>
      <c r="I14" s="629">
        <v>1043622</v>
      </c>
      <c r="J14" s="629">
        <v>2281</v>
      </c>
      <c r="K14" s="630">
        <v>55425</v>
      </c>
    </row>
    <row r="15" spans="1:11" s="4" customFormat="1" ht="17.25" customHeight="1">
      <c r="A15" s="10" t="s">
        <v>17</v>
      </c>
      <c r="B15" s="629">
        <f t="shared" si="1"/>
        <v>258486</v>
      </c>
      <c r="C15" s="629">
        <f t="shared" si="1"/>
        <v>2625356</v>
      </c>
      <c r="D15" s="629">
        <v>6548</v>
      </c>
      <c r="E15" s="629">
        <v>251841</v>
      </c>
      <c r="F15" s="629">
        <v>21319</v>
      </c>
      <c r="G15" s="629">
        <v>548084</v>
      </c>
      <c r="H15" s="629">
        <v>228514</v>
      </c>
      <c r="I15" s="629">
        <v>1785738</v>
      </c>
      <c r="J15" s="629">
        <v>2105</v>
      </c>
      <c r="K15" s="630">
        <v>39693</v>
      </c>
    </row>
    <row r="16" spans="1:11" s="4" customFormat="1" ht="17.25" customHeight="1">
      <c r="A16" s="10" t="s">
        <v>16</v>
      </c>
      <c r="B16" s="629">
        <f t="shared" si="1"/>
        <v>296876</v>
      </c>
      <c r="C16" s="629">
        <f t="shared" si="1"/>
        <v>2954134</v>
      </c>
      <c r="D16" s="629">
        <v>6574</v>
      </c>
      <c r="E16" s="629">
        <v>184394</v>
      </c>
      <c r="F16" s="629">
        <v>26716</v>
      </c>
      <c r="G16" s="629">
        <v>624144</v>
      </c>
      <c r="H16" s="629">
        <v>254082</v>
      </c>
      <c r="I16" s="629">
        <v>1935935</v>
      </c>
      <c r="J16" s="629">
        <v>9504</v>
      </c>
      <c r="K16" s="630">
        <v>209661</v>
      </c>
    </row>
    <row r="17" spans="1:11" s="4" customFormat="1" ht="17.25" customHeight="1">
      <c r="A17" s="10" t="s">
        <v>15</v>
      </c>
      <c r="B17" s="629">
        <f t="shared" si="1"/>
        <v>393993</v>
      </c>
      <c r="C17" s="629">
        <f t="shared" si="1"/>
        <v>5709464</v>
      </c>
      <c r="D17" s="629">
        <v>9839</v>
      </c>
      <c r="E17" s="629">
        <v>364508</v>
      </c>
      <c r="F17" s="629">
        <v>55077</v>
      </c>
      <c r="G17" s="629">
        <v>1736257</v>
      </c>
      <c r="H17" s="629">
        <v>312974</v>
      </c>
      <c r="I17" s="629">
        <v>3047215</v>
      </c>
      <c r="J17" s="629">
        <v>16103</v>
      </c>
      <c r="K17" s="630">
        <v>561484</v>
      </c>
    </row>
    <row r="18" spans="1:11" s="4" customFormat="1" ht="17.25" customHeight="1">
      <c r="A18" s="10" t="s">
        <v>14</v>
      </c>
      <c r="B18" s="629">
        <f t="shared" si="1"/>
        <v>388455</v>
      </c>
      <c r="C18" s="629">
        <f t="shared" si="1"/>
        <v>3849693</v>
      </c>
      <c r="D18" s="629">
        <v>16539</v>
      </c>
      <c r="E18" s="629">
        <v>456306</v>
      </c>
      <c r="F18" s="629">
        <v>25940</v>
      </c>
      <c r="G18" s="629">
        <v>741976</v>
      </c>
      <c r="H18" s="629">
        <v>328625</v>
      </c>
      <c r="I18" s="629">
        <v>2084346</v>
      </c>
      <c r="J18" s="629">
        <v>17351</v>
      </c>
      <c r="K18" s="630">
        <v>567065</v>
      </c>
    </row>
    <row r="19" spans="1:11" s="4" customFormat="1" ht="17.25" customHeight="1">
      <c r="A19" s="10" t="s">
        <v>13</v>
      </c>
      <c r="B19" s="629">
        <f t="shared" si="1"/>
        <v>358968</v>
      </c>
      <c r="C19" s="629">
        <f t="shared" si="1"/>
        <v>2303792</v>
      </c>
      <c r="D19" s="629">
        <v>882</v>
      </c>
      <c r="E19" s="629">
        <v>35464</v>
      </c>
      <c r="F19" s="629">
        <v>21398</v>
      </c>
      <c r="G19" s="629">
        <v>466230</v>
      </c>
      <c r="H19" s="629">
        <v>331662</v>
      </c>
      <c r="I19" s="629">
        <v>1621777</v>
      </c>
      <c r="J19" s="629">
        <v>5026</v>
      </c>
      <c r="K19" s="630">
        <v>180321</v>
      </c>
    </row>
    <row r="20" spans="1:11" s="4" customFormat="1" ht="17.25" customHeight="1">
      <c r="A20" s="10" t="s">
        <v>12</v>
      </c>
      <c r="B20" s="629">
        <f t="shared" si="1"/>
        <v>853591</v>
      </c>
      <c r="C20" s="629">
        <f t="shared" si="1"/>
        <v>7564889</v>
      </c>
      <c r="D20" s="629">
        <f>17630+3559</f>
        <v>21189</v>
      </c>
      <c r="E20" s="629">
        <f>528004+98040</f>
        <v>626044</v>
      </c>
      <c r="F20" s="629">
        <f>42789-3559</f>
        <v>39230</v>
      </c>
      <c r="G20" s="629">
        <f>1169621-98040</f>
        <v>1071581</v>
      </c>
      <c r="H20" s="629">
        <v>776810</v>
      </c>
      <c r="I20" s="629">
        <v>5323913</v>
      </c>
      <c r="J20" s="629">
        <v>16362</v>
      </c>
      <c r="K20" s="630">
        <v>543351</v>
      </c>
    </row>
    <row r="21" spans="1:11" s="4" customFormat="1" ht="17.25" customHeight="1">
      <c r="A21" s="10" t="s">
        <v>11</v>
      </c>
      <c r="B21" s="629">
        <f t="shared" si="1"/>
        <v>1186135</v>
      </c>
      <c r="C21" s="629">
        <f t="shared" si="1"/>
        <v>8237377</v>
      </c>
      <c r="D21" s="629">
        <f>10128+2907</f>
        <v>13035</v>
      </c>
      <c r="E21" s="629">
        <f>320097+71644</f>
        <v>391741</v>
      </c>
      <c r="F21" s="629">
        <f>69968-2907</f>
        <v>67061</v>
      </c>
      <c r="G21" s="629">
        <f>1110910-71644</f>
        <v>1039266</v>
      </c>
      <c r="H21" s="629">
        <v>1094093</v>
      </c>
      <c r="I21" s="629">
        <v>6489454</v>
      </c>
      <c r="J21" s="629">
        <f>5556+6390</f>
        <v>11946</v>
      </c>
      <c r="K21" s="630">
        <f>193366+123550</f>
        <v>316916</v>
      </c>
    </row>
    <row r="22" spans="1:11" s="4" customFormat="1" ht="17.25" customHeight="1">
      <c r="A22" s="10" t="s">
        <v>10</v>
      </c>
      <c r="B22" s="629">
        <f t="shared" si="1"/>
        <v>272489</v>
      </c>
      <c r="C22" s="629">
        <f t="shared" si="1"/>
        <v>2780441</v>
      </c>
      <c r="D22" s="629">
        <v>4509</v>
      </c>
      <c r="E22" s="629">
        <v>210122</v>
      </c>
      <c r="F22" s="629">
        <v>25891</v>
      </c>
      <c r="G22" s="629">
        <v>704390</v>
      </c>
      <c r="H22" s="629">
        <v>231475</v>
      </c>
      <c r="I22" s="629">
        <v>1582561</v>
      </c>
      <c r="J22" s="629">
        <v>10614</v>
      </c>
      <c r="K22" s="630">
        <v>283368</v>
      </c>
    </row>
    <row r="23" spans="1:11" s="4" customFormat="1" ht="17.25" customHeight="1">
      <c r="A23" s="10" t="s">
        <v>9</v>
      </c>
      <c r="B23" s="629">
        <f t="shared" si="1"/>
        <v>368256</v>
      </c>
      <c r="C23" s="629">
        <f t="shared" si="1"/>
        <v>2155187</v>
      </c>
      <c r="D23" s="629" t="s">
        <v>4</v>
      </c>
      <c r="E23" s="629" t="s">
        <v>4</v>
      </c>
      <c r="F23" s="629">
        <v>26216</v>
      </c>
      <c r="G23" s="629">
        <v>486532</v>
      </c>
      <c r="H23" s="629">
        <v>339712</v>
      </c>
      <c r="I23" s="629">
        <v>1586011</v>
      </c>
      <c r="J23" s="629">
        <v>2328</v>
      </c>
      <c r="K23" s="630">
        <v>82644</v>
      </c>
    </row>
    <row r="24" spans="1:11" s="4" customFormat="1" ht="17.25" customHeight="1">
      <c r="A24" s="10" t="s">
        <v>8</v>
      </c>
      <c r="B24" s="629">
        <f t="shared" si="1"/>
        <v>688704</v>
      </c>
      <c r="C24" s="629">
        <f t="shared" si="1"/>
        <v>4619631</v>
      </c>
      <c r="D24" s="629">
        <v>4327</v>
      </c>
      <c r="E24" s="629">
        <v>178337</v>
      </c>
      <c r="F24" s="629">
        <v>56681</v>
      </c>
      <c r="G24" s="629">
        <v>1055345</v>
      </c>
      <c r="H24" s="629">
        <v>622022</v>
      </c>
      <c r="I24" s="629">
        <v>3262663</v>
      </c>
      <c r="J24" s="629">
        <f>1059+4615</f>
        <v>5674</v>
      </c>
      <c r="K24" s="630">
        <f>21149+102137</f>
        <v>123286</v>
      </c>
    </row>
    <row r="25" spans="1:11" s="4" customFormat="1" ht="17.25" customHeight="1">
      <c r="A25" s="10" t="s">
        <v>7</v>
      </c>
      <c r="B25" s="629">
        <f t="shared" si="1"/>
        <v>307963</v>
      </c>
      <c r="C25" s="629">
        <f t="shared" si="1"/>
        <v>2364042</v>
      </c>
      <c r="D25" s="629">
        <v>4697</v>
      </c>
      <c r="E25" s="629">
        <v>153818</v>
      </c>
      <c r="F25" s="629">
        <v>15197</v>
      </c>
      <c r="G25" s="629">
        <v>430661</v>
      </c>
      <c r="H25" s="629">
        <v>283162</v>
      </c>
      <c r="I25" s="629">
        <v>1651058</v>
      </c>
      <c r="J25" s="629">
        <v>4907</v>
      </c>
      <c r="K25" s="630">
        <v>128505</v>
      </c>
    </row>
    <row r="26" spans="1:11" s="4" customFormat="1" ht="17.25" customHeight="1">
      <c r="A26" s="10" t="s">
        <v>6</v>
      </c>
      <c r="B26" s="629">
        <f t="shared" si="1"/>
        <v>374835</v>
      </c>
      <c r="C26" s="629">
        <f t="shared" si="1"/>
        <v>2993762</v>
      </c>
      <c r="D26" s="629">
        <f>692+6310</f>
        <v>7002</v>
      </c>
      <c r="E26" s="629">
        <f>15845+192653</f>
        <v>208498</v>
      </c>
      <c r="F26" s="629">
        <f>32081-6310</f>
        <v>25771</v>
      </c>
      <c r="G26" s="629">
        <f>745610-192653</f>
        <v>552957</v>
      </c>
      <c r="H26" s="629">
        <v>338497</v>
      </c>
      <c r="I26" s="629">
        <v>2171237</v>
      </c>
      <c r="J26" s="629">
        <v>3565</v>
      </c>
      <c r="K26" s="630">
        <v>61070</v>
      </c>
    </row>
    <row r="27" spans="1:11" s="4" customFormat="1" ht="17.25" customHeight="1">
      <c r="A27" s="10" t="s">
        <v>5</v>
      </c>
      <c r="B27" s="629">
        <f t="shared" si="1"/>
        <v>215239</v>
      </c>
      <c r="C27" s="629">
        <f t="shared" si="1"/>
        <v>1663498</v>
      </c>
      <c r="D27" s="629">
        <v>1049</v>
      </c>
      <c r="E27" s="629">
        <v>36055</v>
      </c>
      <c r="F27" s="629">
        <v>16368</v>
      </c>
      <c r="G27" s="629">
        <v>394087</v>
      </c>
      <c r="H27" s="629">
        <v>197822</v>
      </c>
      <c r="I27" s="629">
        <v>1233356</v>
      </c>
      <c r="J27" s="629" t="s">
        <v>4</v>
      </c>
      <c r="K27" s="630" t="s">
        <v>4</v>
      </c>
    </row>
    <row r="28" spans="1:11" s="4" customFormat="1" ht="17.25" customHeight="1">
      <c r="A28" s="10" t="s">
        <v>3</v>
      </c>
      <c r="B28" s="629">
        <f t="shared" si="1"/>
        <v>740259</v>
      </c>
      <c r="C28" s="629">
        <f t="shared" si="1"/>
        <v>5843912</v>
      </c>
      <c r="D28" s="629">
        <v>17202</v>
      </c>
      <c r="E28" s="629">
        <v>598326</v>
      </c>
      <c r="F28" s="629">
        <v>27229</v>
      </c>
      <c r="G28" s="629">
        <v>736681</v>
      </c>
      <c r="H28" s="629">
        <v>683197</v>
      </c>
      <c r="I28" s="629">
        <v>4237466</v>
      </c>
      <c r="J28" s="629">
        <v>12631</v>
      </c>
      <c r="K28" s="630">
        <v>271439</v>
      </c>
    </row>
    <row r="29" spans="1:11" s="4" customFormat="1" ht="17.25" customHeight="1">
      <c r="A29" s="10" t="s">
        <v>2</v>
      </c>
      <c r="B29" s="629">
        <f t="shared" si="1"/>
        <v>1137006</v>
      </c>
      <c r="C29" s="629">
        <f t="shared" si="1"/>
        <v>7444681</v>
      </c>
      <c r="D29" s="629">
        <v>2522</v>
      </c>
      <c r="E29" s="629">
        <v>77085</v>
      </c>
      <c r="F29" s="629">
        <v>75776</v>
      </c>
      <c r="G29" s="629">
        <v>1351360</v>
      </c>
      <c r="H29" s="629">
        <v>1054008</v>
      </c>
      <c r="I29" s="629">
        <v>5863246</v>
      </c>
      <c r="J29" s="629">
        <v>4700</v>
      </c>
      <c r="K29" s="630">
        <v>152990</v>
      </c>
    </row>
    <row r="30" spans="1:11" s="4" customFormat="1" ht="17.25" customHeight="1">
      <c r="A30" s="9" t="s">
        <v>1</v>
      </c>
      <c r="B30" s="629">
        <f t="shared" si="1"/>
        <v>725724</v>
      </c>
      <c r="C30" s="629">
        <f t="shared" si="1"/>
        <v>5495804</v>
      </c>
      <c r="D30" s="629">
        <v>8080</v>
      </c>
      <c r="E30" s="629">
        <v>219499</v>
      </c>
      <c r="F30" s="629">
        <v>44276</v>
      </c>
      <c r="G30" s="629">
        <v>787520</v>
      </c>
      <c r="H30" s="629">
        <v>666838</v>
      </c>
      <c r="I30" s="629">
        <v>4280366</v>
      </c>
      <c r="J30" s="629">
        <v>6530</v>
      </c>
      <c r="K30" s="630">
        <v>208419</v>
      </c>
    </row>
    <row r="31" spans="1:11" s="4" customFormat="1" ht="17.25" customHeight="1">
      <c r="A31" s="8" t="s">
        <v>0</v>
      </c>
      <c r="B31" s="633">
        <f t="shared" si="1"/>
        <v>1076123</v>
      </c>
      <c r="C31" s="633">
        <f t="shared" si="1"/>
        <v>9244823</v>
      </c>
      <c r="D31" s="633">
        <f>6374+4633</f>
        <v>11007</v>
      </c>
      <c r="E31" s="633">
        <f>231761+75717</f>
        <v>307478</v>
      </c>
      <c r="F31" s="633">
        <f>66383-4633</f>
        <v>61750</v>
      </c>
      <c r="G31" s="633">
        <f>1493564-75717</f>
        <v>1417847</v>
      </c>
      <c r="H31" s="633">
        <v>984221</v>
      </c>
      <c r="I31" s="633">
        <v>6983120</v>
      </c>
      <c r="J31" s="633">
        <f>3025+16120</f>
        <v>19145</v>
      </c>
      <c r="K31" s="634">
        <f>112614+423764</f>
        <v>536378</v>
      </c>
    </row>
    <row r="32" spans="1:11" s="4" customFormat="1" ht="12" customHeight="1">
      <c r="A32" s="7" t="s">
        <v>53</v>
      </c>
      <c r="K32" s="5"/>
    </row>
    <row r="33" spans="1:11" s="4" customFormat="1" ht="12" customHeight="1">
      <c r="A33" s="7" t="s">
        <v>49</v>
      </c>
      <c r="K33" s="5" t="s">
        <v>52</v>
      </c>
    </row>
    <row r="34" spans="2:11" s="4" customFormat="1" ht="12" customHeight="1">
      <c r="B34" s="6"/>
      <c r="C34" s="6"/>
      <c r="D34" s="6"/>
      <c r="E34" s="6"/>
      <c r="K34" s="5" t="s">
        <v>51</v>
      </c>
    </row>
    <row r="35" s="4" customFormat="1" ht="13.5" customHeight="1">
      <c r="K35" s="5" t="s">
        <v>50</v>
      </c>
    </row>
    <row r="36" s="2" customFormat="1" ht="13.5" customHeight="1">
      <c r="B36" s="3"/>
    </row>
    <row r="37" s="2" customFormat="1" ht="13.5" customHeight="1"/>
    <row r="38" s="2" customFormat="1" ht="13.5" customHeight="1"/>
    <row r="39" s="2" customFormat="1" ht="13.5" customHeight="1"/>
    <row r="40" s="2" customFormat="1" ht="13.5" customHeight="1"/>
    <row r="41" s="2" customFormat="1" ht="13.5" customHeight="1"/>
    <row r="42" s="2" customFormat="1" ht="13.5" customHeight="1"/>
    <row r="43" s="2" customFormat="1" ht="13.5" customHeight="1"/>
    <row r="44" s="2" customFormat="1" ht="13.5" customHeight="1"/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  <row r="108" s="2" customFormat="1" ht="13.5" customHeight="1"/>
    <row r="109" s="2" customFormat="1" ht="13.5" customHeight="1"/>
    <row r="110" s="2" customFormat="1" ht="13.5" customHeight="1"/>
    <row r="111" s="2" customFormat="1" ht="13.5" customHeight="1"/>
    <row r="112" s="2" customFormat="1" ht="13.5" customHeight="1"/>
    <row r="113" s="2" customFormat="1" ht="13.5" customHeight="1"/>
    <row r="114" s="2" customFormat="1" ht="13.5" customHeight="1"/>
    <row r="115" s="2" customFormat="1" ht="13.5" customHeight="1"/>
    <row r="116" s="2" customFormat="1" ht="13.5" customHeight="1"/>
    <row r="117" s="2" customFormat="1" ht="13.5" customHeight="1"/>
    <row r="118" s="2" customFormat="1" ht="13.5" customHeight="1"/>
    <row r="119" s="2" customFormat="1" ht="13.5" customHeight="1"/>
    <row r="120" s="2" customFormat="1" ht="13.5" customHeight="1"/>
    <row r="121" s="2" customFormat="1" ht="13.5" customHeight="1"/>
    <row r="122" s="2" customFormat="1" ht="13.5" customHeight="1"/>
    <row r="123" s="2" customFormat="1" ht="13.5" customHeight="1"/>
    <row r="124" s="2" customFormat="1" ht="13.5" customHeight="1"/>
    <row r="125" s="2" customFormat="1" ht="13.5" customHeight="1"/>
    <row r="126" s="2" customFormat="1" ht="13.5" customHeight="1"/>
    <row r="127" s="2" customFormat="1" ht="13.5" customHeight="1"/>
    <row r="128" s="2" customFormat="1" ht="13.5" customHeight="1"/>
    <row r="129" s="2" customFormat="1" ht="13.5" customHeight="1"/>
    <row r="130" s="2" customFormat="1" ht="13.5" customHeight="1"/>
    <row r="131" s="2" customFormat="1" ht="13.5" customHeight="1"/>
    <row r="132" s="2" customFormat="1" ht="13.5" customHeight="1"/>
    <row r="133" s="2" customFormat="1" ht="13.5" customHeight="1"/>
    <row r="134" s="2" customFormat="1" ht="13.5" customHeight="1"/>
    <row r="135" s="2" customFormat="1" ht="13.5" customHeight="1"/>
    <row r="136" s="2" customFormat="1" ht="13.5" customHeight="1"/>
    <row r="137" s="2" customFormat="1" ht="13.5" customHeight="1"/>
    <row r="138" s="2" customFormat="1" ht="13.5" customHeight="1"/>
    <row r="139" s="2" customFormat="1" ht="13.5" customHeight="1"/>
    <row r="140" s="2" customFormat="1" ht="13.5" customHeight="1"/>
    <row r="141" s="2" customFormat="1" ht="13.5" customHeight="1"/>
    <row r="142" s="2" customFormat="1" ht="13.5" customHeight="1"/>
    <row r="143" s="2" customFormat="1" ht="13.5" customHeight="1"/>
    <row r="144" s="2" customFormat="1" ht="13.5" customHeight="1"/>
    <row r="145" s="2" customFormat="1" ht="13.5" customHeight="1"/>
    <row r="146" s="2" customFormat="1" ht="13.5" customHeight="1"/>
    <row r="147" s="2" customFormat="1" ht="13.5" customHeight="1"/>
    <row r="148" s="2" customFormat="1" ht="13.5" customHeight="1"/>
    <row r="149" s="2" customFormat="1" ht="13.5" customHeight="1"/>
    <row r="150" s="2" customFormat="1" ht="13.5" customHeight="1"/>
    <row r="151" s="2" customFormat="1" ht="13.5" customHeight="1"/>
    <row r="152" s="2" customFormat="1" ht="13.5" customHeight="1"/>
    <row r="153" s="2" customFormat="1" ht="13.5" customHeight="1"/>
    <row r="154" s="2" customFormat="1" ht="13.5" customHeight="1"/>
    <row r="155" s="2" customFormat="1" ht="13.5" customHeight="1"/>
    <row r="156" s="2" customFormat="1" ht="13.5" customHeight="1"/>
    <row r="157" s="2" customFormat="1" ht="13.5" customHeight="1"/>
    <row r="158" s="2" customFormat="1" ht="13.5" customHeight="1"/>
    <row r="159" s="2" customFormat="1" ht="13.5" customHeight="1"/>
    <row r="160" s="2" customFormat="1" ht="13.5" customHeight="1"/>
    <row r="161" s="2" customFormat="1" ht="13.5" customHeight="1"/>
    <row r="162" s="2" customFormat="1" ht="13.5" customHeight="1"/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="2" customFormat="1" ht="13.5" customHeight="1"/>
    <row r="177" s="2" customFormat="1" ht="13.5" customHeight="1"/>
    <row r="178" s="2" customFormat="1" ht="13.5" customHeight="1"/>
    <row r="179" s="2" customFormat="1" ht="13.5" customHeight="1"/>
    <row r="180" s="2" customFormat="1" ht="13.5" customHeight="1"/>
    <row r="181" s="2" customFormat="1" ht="13.5" customHeight="1"/>
    <row r="182" s="2" customFormat="1" ht="13.5" customHeight="1"/>
    <row r="183" s="2" customFormat="1" ht="13.5" customHeight="1"/>
    <row r="184" s="2" customFormat="1" ht="13.5" customHeight="1"/>
    <row r="185" s="2" customFormat="1" ht="13.5" customHeight="1"/>
    <row r="186" s="2" customFormat="1" ht="13.5" customHeight="1"/>
    <row r="187" s="2" customFormat="1" ht="13.5" customHeight="1"/>
    <row r="188" s="2" customFormat="1" ht="13.5" customHeight="1"/>
    <row r="189" s="2" customFormat="1" ht="13.5" customHeight="1"/>
    <row r="190" s="2" customFormat="1" ht="13.5" customHeight="1"/>
    <row r="191" s="2" customFormat="1" ht="13.5" customHeight="1"/>
    <row r="192" s="2" customFormat="1" ht="13.5" customHeight="1"/>
    <row r="193" s="2" customFormat="1" ht="13.5" customHeight="1"/>
    <row r="194" s="2" customFormat="1" ht="13.5" customHeight="1"/>
    <row r="195" s="2" customFormat="1" ht="13.5" customHeight="1"/>
    <row r="196" s="2" customFormat="1" ht="13.5" customHeight="1"/>
    <row r="197" s="2" customFormat="1" ht="13.5" customHeight="1"/>
    <row r="198" s="2" customFormat="1" ht="13.5" customHeight="1"/>
    <row r="199" s="2" customFormat="1" ht="13.5" customHeight="1"/>
    <row r="200" s="2" customFormat="1" ht="13.5" customHeight="1"/>
    <row r="201" s="2" customFormat="1" ht="13.5" customHeight="1"/>
    <row r="202" s="2" customFormat="1" ht="13.5" customHeight="1"/>
    <row r="203" s="2" customFormat="1" ht="13.5" customHeight="1"/>
    <row r="204" s="2" customFormat="1" ht="13.5" customHeight="1"/>
    <row r="205" s="2" customFormat="1" ht="13.5" customHeight="1"/>
    <row r="206" s="2" customFormat="1" ht="13.5" customHeight="1"/>
    <row r="207" s="2" customFormat="1" ht="13.5" customHeight="1"/>
    <row r="208" s="2" customFormat="1" ht="13.5" customHeight="1"/>
    <row r="209" s="2" customFormat="1" ht="13.5" customHeight="1"/>
    <row r="210" s="2" customFormat="1" ht="13.5" customHeight="1"/>
    <row r="211" s="2" customFormat="1" ht="13.5" customHeight="1"/>
    <row r="212" s="2" customFormat="1" ht="13.5" customHeight="1"/>
    <row r="213" s="2" customFormat="1" ht="13.5" customHeight="1"/>
    <row r="214" s="2" customFormat="1" ht="13.5" customHeight="1"/>
    <row r="215" s="2" customFormat="1" ht="13.5" customHeight="1"/>
    <row r="216" s="2" customFormat="1" ht="13.5" customHeight="1"/>
  </sheetData>
  <sheetProtection/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11" sqref="E11"/>
    </sheetView>
  </sheetViews>
  <sheetFormatPr defaultColWidth="8.796875" defaultRowHeight="16.5" customHeight="1"/>
  <cols>
    <col min="1" max="5" width="17.3984375" style="141" customWidth="1"/>
    <col min="6" max="16384" width="9" style="141" customWidth="1"/>
  </cols>
  <sheetData>
    <row r="1" spans="1:5" s="139" customFormat="1" ht="15" customHeight="1">
      <c r="A1" s="73" t="s">
        <v>153</v>
      </c>
      <c r="B1" s="74"/>
      <c r="C1" s="74"/>
      <c r="D1" s="74"/>
      <c r="E1" s="163"/>
    </row>
    <row r="2" spans="1:5" ht="12.75" customHeight="1" thickBot="1">
      <c r="A2" s="75"/>
      <c r="B2" s="76"/>
      <c r="C2" s="76"/>
      <c r="D2" s="76"/>
      <c r="E2" s="123" t="s">
        <v>656</v>
      </c>
    </row>
    <row r="3" spans="1:5" s="142" customFormat="1" ht="18" customHeight="1" thickTop="1">
      <c r="A3" s="77" t="s">
        <v>657</v>
      </c>
      <c r="B3" s="657" t="s">
        <v>154</v>
      </c>
      <c r="C3" s="657" t="s">
        <v>658</v>
      </c>
      <c r="D3" s="657" t="s">
        <v>155</v>
      </c>
      <c r="E3" s="659" t="s">
        <v>156</v>
      </c>
    </row>
    <row r="4" spans="1:8" s="142" customFormat="1" ht="13.5" customHeight="1">
      <c r="A4" s="164" t="s">
        <v>157</v>
      </c>
      <c r="B4" s="656"/>
      <c r="C4" s="656"/>
      <c r="D4" s="656"/>
      <c r="E4" s="654"/>
      <c r="G4" s="146"/>
      <c r="H4" s="146"/>
    </row>
    <row r="5" spans="1:5" s="146" customFormat="1" ht="18" customHeight="1">
      <c r="A5" s="69">
        <v>28</v>
      </c>
      <c r="B5" s="68">
        <v>10</v>
      </c>
      <c r="C5" s="80">
        <v>206349</v>
      </c>
      <c r="D5" s="68">
        <v>4369</v>
      </c>
      <c r="E5" s="67">
        <v>467</v>
      </c>
    </row>
    <row r="6" spans="1:5" s="146" customFormat="1" ht="18" customHeight="1">
      <c r="A6" s="66">
        <v>29</v>
      </c>
      <c r="B6" s="65">
        <v>8</v>
      </c>
      <c r="C6" s="82">
        <v>206691</v>
      </c>
      <c r="D6" s="65">
        <v>4407</v>
      </c>
      <c r="E6" s="64">
        <v>478</v>
      </c>
    </row>
    <row r="7" spans="1:5" s="146" customFormat="1" ht="18" customHeight="1">
      <c r="A7" s="63">
        <v>30</v>
      </c>
      <c r="B7" s="62">
        <v>8</v>
      </c>
      <c r="C7" s="83">
        <v>206923.1</v>
      </c>
      <c r="D7" s="62">
        <v>4420</v>
      </c>
      <c r="E7" s="61">
        <v>483</v>
      </c>
    </row>
    <row r="8" spans="1:5" s="124" customFormat="1" ht="12" customHeight="1">
      <c r="A8" s="37" t="s">
        <v>152</v>
      </c>
      <c r="B8" s="11"/>
      <c r="E8" s="21"/>
    </row>
    <row r="9" s="11" customFormat="1" ht="13.5" customHeight="1"/>
    <row r="10" s="124" customFormat="1" ht="13.5" customHeight="1"/>
    <row r="11" s="124" customFormat="1" ht="13.5" customHeight="1"/>
    <row r="12" s="124" customFormat="1" ht="13.5" customHeight="1"/>
    <row r="13" s="124" customFormat="1" ht="13.5" customHeight="1"/>
    <row r="14" s="124" customFormat="1" ht="13.5" customHeight="1"/>
    <row r="15" s="124" customFormat="1" ht="13.5" customHeight="1"/>
    <row r="16" s="124" customFormat="1" ht="13.5" customHeight="1"/>
    <row r="17" s="124" customFormat="1" ht="13.5" customHeight="1"/>
    <row r="18" s="124" customFormat="1" ht="13.5" customHeight="1"/>
    <row r="19" s="124" customFormat="1" ht="13.5" customHeight="1"/>
    <row r="20" s="124" customFormat="1" ht="13.5" customHeight="1"/>
    <row r="21" s="124" customFormat="1" ht="13.5" customHeight="1"/>
    <row r="22" s="124" customFormat="1" ht="13.5" customHeight="1"/>
    <row r="23" s="124" customFormat="1" ht="13.5" customHeight="1"/>
    <row r="24" s="124" customFormat="1" ht="13.5" customHeight="1"/>
    <row r="25" s="124" customFormat="1" ht="13.5" customHeight="1"/>
    <row r="26" s="124" customFormat="1" ht="13.5" customHeight="1"/>
    <row r="27" s="124" customFormat="1" ht="13.5" customHeight="1"/>
    <row r="28" s="124" customFormat="1" ht="13.5" customHeight="1"/>
    <row r="29" s="124" customFormat="1" ht="13.5" customHeight="1"/>
    <row r="30" s="124" customFormat="1" ht="13.5" customHeight="1"/>
    <row r="31" s="124" customFormat="1" ht="13.5" customHeight="1"/>
    <row r="32" s="124" customFormat="1" ht="13.5" customHeight="1"/>
    <row r="33" s="124" customFormat="1" ht="13.5" customHeight="1"/>
    <row r="34" s="124" customFormat="1" ht="13.5" customHeight="1"/>
    <row r="35" s="124" customFormat="1" ht="13.5" customHeight="1"/>
    <row r="36" s="124" customFormat="1" ht="13.5" customHeight="1"/>
    <row r="37" s="124" customFormat="1" ht="13.5" customHeight="1"/>
    <row r="38" s="124" customFormat="1" ht="13.5" customHeight="1"/>
    <row r="39" s="124" customFormat="1" ht="13.5" customHeight="1"/>
    <row r="40" s="124" customFormat="1" ht="13.5" customHeight="1"/>
    <row r="41" s="124" customFormat="1" ht="13.5" customHeight="1"/>
    <row r="42" s="124" customFormat="1" ht="13.5" customHeight="1"/>
    <row r="43" s="124" customFormat="1" ht="13.5" customHeight="1"/>
    <row r="44" s="124" customFormat="1" ht="13.5" customHeight="1"/>
    <row r="45" s="124" customFormat="1" ht="13.5" customHeight="1"/>
    <row r="46" s="124" customFormat="1" ht="13.5" customHeight="1"/>
    <row r="47" s="124" customFormat="1" ht="13.5" customHeight="1"/>
    <row r="48" s="124" customFormat="1" ht="13.5" customHeight="1"/>
    <row r="49" s="124" customFormat="1" ht="13.5" customHeight="1"/>
    <row r="50" s="124" customFormat="1" ht="13.5" customHeight="1"/>
    <row r="51" s="124" customFormat="1" ht="13.5" customHeight="1"/>
    <row r="52" s="124" customFormat="1" ht="13.5" customHeight="1"/>
    <row r="53" s="124" customFormat="1" ht="13.5" customHeight="1"/>
    <row r="54" s="124" customFormat="1" ht="13.5" customHeight="1"/>
    <row r="55" s="124" customFormat="1" ht="13.5" customHeight="1"/>
    <row r="56" s="124" customFormat="1" ht="13.5" customHeight="1"/>
    <row r="57" s="124" customFormat="1" ht="13.5" customHeight="1"/>
    <row r="58" s="124" customFormat="1" ht="13.5" customHeight="1"/>
    <row r="59" s="124" customFormat="1" ht="13.5" customHeight="1"/>
    <row r="60" s="124" customFormat="1" ht="13.5" customHeight="1"/>
    <row r="61" s="124" customFormat="1" ht="13.5" customHeight="1"/>
    <row r="62" s="124" customFormat="1" ht="13.5" customHeight="1"/>
    <row r="63" s="124" customFormat="1" ht="13.5" customHeight="1"/>
    <row r="64" s="124" customFormat="1" ht="13.5" customHeight="1"/>
    <row r="65" s="124" customFormat="1" ht="13.5" customHeight="1"/>
    <row r="66" s="124" customFormat="1" ht="13.5" customHeight="1"/>
    <row r="67" s="124" customFormat="1" ht="13.5" customHeight="1"/>
    <row r="68" s="124" customFormat="1" ht="13.5" customHeight="1"/>
    <row r="69" s="124" customFormat="1" ht="13.5" customHeight="1"/>
    <row r="70" s="124" customFormat="1" ht="13.5" customHeight="1"/>
    <row r="71" s="124" customFormat="1" ht="13.5" customHeight="1"/>
    <row r="72" s="124" customFormat="1" ht="13.5" customHeight="1"/>
    <row r="73" s="124" customFormat="1" ht="13.5" customHeight="1"/>
    <row r="74" s="124" customFormat="1" ht="13.5" customHeight="1"/>
    <row r="75" s="124" customFormat="1" ht="13.5" customHeight="1"/>
    <row r="76" s="124" customFormat="1" ht="13.5" customHeight="1"/>
    <row r="77" s="124" customFormat="1" ht="13.5" customHeight="1"/>
    <row r="78" s="124" customFormat="1" ht="13.5" customHeight="1"/>
    <row r="79" s="124" customFormat="1" ht="13.5" customHeight="1"/>
    <row r="80" s="124" customFormat="1" ht="13.5" customHeight="1"/>
    <row r="81" s="124" customFormat="1" ht="13.5" customHeight="1"/>
    <row r="82" s="124" customFormat="1" ht="13.5" customHeight="1"/>
    <row r="83" s="124" customFormat="1" ht="13.5" customHeight="1"/>
    <row r="84" s="124" customFormat="1" ht="13.5" customHeight="1"/>
    <row r="85" s="124" customFormat="1" ht="13.5" customHeight="1"/>
    <row r="86" s="124" customFormat="1" ht="13.5" customHeight="1"/>
    <row r="87" s="124" customFormat="1" ht="13.5" customHeight="1"/>
    <row r="88" s="124" customFormat="1" ht="13.5" customHeight="1"/>
    <row r="89" s="124" customFormat="1" ht="13.5" customHeight="1"/>
    <row r="90" s="124" customFormat="1" ht="13.5" customHeight="1"/>
    <row r="91" s="124" customFormat="1" ht="13.5" customHeight="1"/>
    <row r="92" s="124" customFormat="1" ht="13.5" customHeight="1"/>
    <row r="93" s="124" customFormat="1" ht="13.5" customHeight="1"/>
    <row r="94" s="124" customFormat="1" ht="13.5" customHeight="1"/>
    <row r="95" s="124" customFormat="1" ht="13.5" customHeight="1"/>
    <row r="96" s="124" customFormat="1" ht="13.5" customHeight="1"/>
    <row r="97" s="124" customFormat="1" ht="13.5" customHeight="1"/>
    <row r="98" s="124" customFormat="1" ht="13.5" customHeight="1"/>
    <row r="99" s="124" customFormat="1" ht="13.5" customHeight="1"/>
    <row r="100" s="124" customFormat="1" ht="13.5" customHeight="1"/>
    <row r="101" s="124" customFormat="1" ht="13.5" customHeight="1"/>
    <row r="102" s="124" customFormat="1" ht="13.5" customHeight="1"/>
    <row r="103" s="124" customFormat="1" ht="13.5" customHeight="1"/>
    <row r="104" s="124" customFormat="1" ht="13.5" customHeight="1"/>
    <row r="105" s="124" customFormat="1" ht="13.5" customHeight="1"/>
    <row r="106" s="124" customFormat="1" ht="13.5" customHeight="1"/>
    <row r="107" s="124" customFormat="1" ht="13.5" customHeight="1"/>
    <row r="108" s="124" customFormat="1" ht="13.5" customHeight="1"/>
    <row r="109" s="124" customFormat="1" ht="13.5" customHeight="1"/>
    <row r="110" s="124" customFormat="1" ht="13.5" customHeight="1"/>
    <row r="111" s="124" customFormat="1" ht="13.5" customHeight="1"/>
    <row r="112" s="124" customFormat="1" ht="13.5" customHeight="1"/>
    <row r="113" s="124" customFormat="1" ht="13.5" customHeight="1"/>
    <row r="114" s="124" customFormat="1" ht="13.5" customHeight="1"/>
    <row r="115" s="124" customFormat="1" ht="13.5" customHeight="1"/>
    <row r="116" s="124" customFormat="1" ht="13.5" customHeight="1"/>
    <row r="117" s="124" customFormat="1" ht="13.5" customHeight="1"/>
    <row r="118" s="124" customFormat="1" ht="13.5" customHeight="1"/>
    <row r="119" s="124" customFormat="1" ht="13.5" customHeight="1"/>
    <row r="120" s="124" customFormat="1" ht="13.5" customHeight="1"/>
    <row r="121" s="124" customFormat="1" ht="13.5" customHeight="1"/>
    <row r="122" s="124" customFormat="1" ht="13.5" customHeight="1"/>
    <row r="123" s="124" customFormat="1" ht="13.5" customHeight="1"/>
    <row r="124" s="124" customFormat="1" ht="13.5" customHeight="1"/>
    <row r="125" s="124" customFormat="1" ht="13.5" customHeight="1"/>
    <row r="126" s="124" customFormat="1" ht="13.5" customHeight="1"/>
    <row r="127" s="124" customFormat="1" ht="13.5" customHeight="1"/>
    <row r="128" s="124" customFormat="1" ht="13.5" customHeight="1"/>
    <row r="129" s="124" customFormat="1" ht="13.5" customHeight="1"/>
    <row r="130" s="124" customFormat="1" ht="13.5" customHeight="1"/>
    <row r="131" s="124" customFormat="1" ht="13.5" customHeight="1"/>
    <row r="132" s="124" customFormat="1" ht="13.5" customHeight="1"/>
    <row r="133" s="124" customFormat="1" ht="13.5" customHeight="1"/>
    <row r="134" s="124" customFormat="1" ht="13.5" customHeight="1"/>
    <row r="135" s="124" customFormat="1" ht="13.5" customHeight="1"/>
    <row r="136" s="124" customFormat="1" ht="13.5" customHeight="1"/>
    <row r="137" s="124" customFormat="1" ht="13.5" customHeight="1"/>
  </sheetData>
  <sheetProtection/>
  <mergeCells count="4">
    <mergeCell ref="B3:B4"/>
    <mergeCell ref="C3:C4"/>
    <mergeCell ref="D3:D4"/>
    <mergeCell ref="E3:E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.5" style="1" customWidth="1"/>
    <col min="2" max="8" width="6.5" style="1" bestFit="1" customWidth="1"/>
    <col min="9" max="11" width="6.5" style="1" customWidth="1"/>
    <col min="12" max="12" width="6.5" style="1" bestFit="1" customWidth="1"/>
    <col min="13" max="13" width="7.5" style="1" bestFit="1" customWidth="1"/>
    <col min="14" max="16384" width="9" style="1" customWidth="1"/>
  </cols>
  <sheetData>
    <row r="1" spans="1:2" s="35" customFormat="1" ht="15" customHeight="1">
      <c r="A1" s="165" t="s">
        <v>158</v>
      </c>
      <c r="B1" s="166"/>
    </row>
    <row r="2" spans="1:13" s="58" customFormat="1" ht="12.75" customHeight="1" thickBot="1">
      <c r="A2" s="167"/>
      <c r="B2" s="168"/>
      <c r="C2" s="55"/>
      <c r="D2" s="55"/>
      <c r="E2" s="55"/>
      <c r="F2" s="55"/>
      <c r="G2" s="55"/>
      <c r="H2" s="55"/>
      <c r="I2" s="55"/>
      <c r="J2" s="55"/>
      <c r="K2" s="55"/>
      <c r="L2" s="24"/>
      <c r="M2" s="24" t="s">
        <v>159</v>
      </c>
    </row>
    <row r="3" spans="1:13" s="58" customFormat="1" ht="4.5" customHeight="1" thickTop="1">
      <c r="A3" s="704" t="s">
        <v>160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2"/>
      <c r="M3" s="173"/>
    </row>
    <row r="4" spans="1:13" s="38" customFormat="1" ht="18" customHeight="1">
      <c r="A4" s="705"/>
      <c r="B4" s="706" t="s">
        <v>161</v>
      </c>
      <c r="C4" s="706" t="s">
        <v>162</v>
      </c>
      <c r="D4" s="706" t="s">
        <v>163</v>
      </c>
      <c r="E4" s="706" t="s">
        <v>164</v>
      </c>
      <c r="F4" s="706" t="s">
        <v>165</v>
      </c>
      <c r="G4" s="706" t="s">
        <v>166</v>
      </c>
      <c r="H4" s="706" t="s">
        <v>167</v>
      </c>
      <c r="I4" s="706" t="s">
        <v>168</v>
      </c>
      <c r="J4" s="706" t="s">
        <v>169</v>
      </c>
      <c r="K4" s="706" t="s">
        <v>170</v>
      </c>
      <c r="L4" s="706" t="s">
        <v>171</v>
      </c>
      <c r="M4" s="708" t="s">
        <v>172</v>
      </c>
    </row>
    <row r="5" spans="1:13" s="38" customFormat="1" ht="57" customHeight="1">
      <c r="A5" s="174" t="s">
        <v>173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9"/>
    </row>
    <row r="6" spans="1:13" s="38" customFormat="1" ht="4.5" customHeight="1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7"/>
      <c r="M6" s="177"/>
    </row>
    <row r="7" spans="1:13" s="60" customFormat="1" ht="18" customHeight="1">
      <c r="A7" s="69">
        <v>28</v>
      </c>
      <c r="B7" s="178">
        <v>2916</v>
      </c>
      <c r="C7" s="178">
        <v>2512</v>
      </c>
      <c r="D7" s="178">
        <v>2409</v>
      </c>
      <c r="E7" s="178">
        <v>1677</v>
      </c>
      <c r="F7" s="178">
        <v>1103</v>
      </c>
      <c r="G7" s="178">
        <v>1423</v>
      </c>
      <c r="H7" s="178">
        <v>1350</v>
      </c>
      <c r="I7" s="179">
        <v>808</v>
      </c>
      <c r="J7" s="179">
        <v>788</v>
      </c>
      <c r="K7" s="179">
        <v>696</v>
      </c>
      <c r="L7" s="180">
        <v>7304</v>
      </c>
      <c r="M7" s="180">
        <v>22986</v>
      </c>
    </row>
    <row r="8" spans="1:14" s="60" customFormat="1" ht="18" customHeight="1">
      <c r="A8" s="66">
        <v>29</v>
      </c>
      <c r="B8" s="181">
        <v>2916</v>
      </c>
      <c r="C8" s="181">
        <v>2499</v>
      </c>
      <c r="D8" s="181">
        <v>2398</v>
      </c>
      <c r="E8" s="181">
        <v>1677</v>
      </c>
      <c r="F8" s="181">
        <v>1103</v>
      </c>
      <c r="G8" s="181">
        <v>1416</v>
      </c>
      <c r="H8" s="181">
        <v>1350</v>
      </c>
      <c r="I8" s="182">
        <v>801</v>
      </c>
      <c r="J8" s="182">
        <v>788</v>
      </c>
      <c r="K8" s="182">
        <v>696</v>
      </c>
      <c r="L8" s="183">
        <v>7312</v>
      </c>
      <c r="M8" s="183">
        <v>22956</v>
      </c>
      <c r="N8" s="184"/>
    </row>
    <row r="9" spans="1:14" s="60" customFormat="1" ht="18" customHeight="1">
      <c r="A9" s="63">
        <v>30</v>
      </c>
      <c r="B9" s="185">
        <v>2909</v>
      </c>
      <c r="C9" s="185">
        <v>2476</v>
      </c>
      <c r="D9" s="185">
        <v>2374</v>
      </c>
      <c r="E9" s="185">
        <v>1666</v>
      </c>
      <c r="F9" s="185">
        <v>1097</v>
      </c>
      <c r="G9" s="185">
        <v>1387</v>
      </c>
      <c r="H9" s="185">
        <v>1349</v>
      </c>
      <c r="I9" s="186">
        <v>790</v>
      </c>
      <c r="J9" s="186">
        <v>788</v>
      </c>
      <c r="K9" s="186">
        <v>696</v>
      </c>
      <c r="L9" s="187">
        <v>7328</v>
      </c>
      <c r="M9" s="187">
        <v>22860</v>
      </c>
      <c r="N9" s="184"/>
    </row>
    <row r="10" spans="1:13" s="124" customFormat="1" ht="12" customHeight="1">
      <c r="A10" s="37" t="s">
        <v>174</v>
      </c>
      <c r="B10" s="11"/>
      <c r="E10" s="21"/>
      <c r="L10" s="5"/>
      <c r="M10" s="5" t="s">
        <v>175</v>
      </c>
    </row>
    <row r="11" spans="1:13" ht="13.5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</row>
    <row r="12" spans="1:13" ht="13.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</row>
    <row r="13" spans="1:13" ht="13.5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1:13" ht="13.5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1:13" ht="13.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</row>
    <row r="16" spans="1:13" ht="13.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</row>
    <row r="17" spans="1:13" ht="13.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</row>
    <row r="18" spans="1:13" ht="13.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</row>
    <row r="19" spans="1:13" ht="13.5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</row>
    <row r="20" spans="1:13" ht="13.5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13.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</row>
    <row r="22" spans="1:13" ht="13.5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</row>
    <row r="23" spans="1:13" ht="13.5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</row>
    <row r="24" spans="1:13" ht="13.5">
      <c r="A24" s="188"/>
      <c r="B24" s="188"/>
      <c r="C24" s="188"/>
      <c r="D24" s="188"/>
      <c r="E24" s="188"/>
      <c r="F24" s="188"/>
      <c r="G24" s="188"/>
      <c r="H24" s="188"/>
      <c r="I24" s="188"/>
      <c r="K24" s="188"/>
      <c r="L24" s="188"/>
      <c r="M24" s="188"/>
    </row>
    <row r="25" ht="13.5">
      <c r="J25" s="188"/>
    </row>
  </sheetData>
  <sheetProtection/>
  <mergeCells count="13">
    <mergeCell ref="M4:M5"/>
    <mergeCell ref="G4:G5"/>
    <mergeCell ref="H4:H5"/>
    <mergeCell ref="I4:I5"/>
    <mergeCell ref="J4:J5"/>
    <mergeCell ref="K4:K5"/>
    <mergeCell ref="L4:L5"/>
    <mergeCell ref="A3:A4"/>
    <mergeCell ref="B4:B5"/>
    <mergeCell ref="C4:C5"/>
    <mergeCell ref="D4:D5"/>
    <mergeCell ref="E4:E5"/>
    <mergeCell ref="F4:F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28" customWidth="1"/>
    <col min="2" max="2" width="5.09765625" style="228" customWidth="1"/>
    <col min="3" max="3" width="11.5" style="228" customWidth="1"/>
    <col min="4" max="4" width="3.09765625" style="228" customWidth="1"/>
    <col min="5" max="5" width="10.5" style="228" bestFit="1" customWidth="1"/>
    <col min="6" max="6" width="4.8984375" style="228" customWidth="1"/>
    <col min="7" max="7" width="11.5" style="228" customWidth="1"/>
    <col min="8" max="8" width="4.8984375" style="228" customWidth="1"/>
    <col min="9" max="9" width="9.09765625" style="228" customWidth="1"/>
    <col min="10" max="10" width="3.59765625" style="228" customWidth="1"/>
    <col min="11" max="11" width="10" style="228" customWidth="1"/>
    <col min="12" max="12" width="7.5" style="228" customWidth="1"/>
    <col min="13" max="16384" width="9" style="228" customWidth="1"/>
  </cols>
  <sheetData>
    <row r="1" spans="1:9" s="194" customFormat="1" ht="15" customHeight="1">
      <c r="A1" s="192" t="s">
        <v>178</v>
      </c>
      <c r="B1" s="193"/>
      <c r="C1" s="193"/>
      <c r="D1" s="193"/>
      <c r="E1" s="193"/>
      <c r="F1" s="193"/>
      <c r="G1" s="193"/>
      <c r="H1" s="193"/>
      <c r="I1" s="193"/>
    </row>
    <row r="2" spans="1:12" s="198" customFormat="1" ht="12.75" customHeight="1" thickBot="1">
      <c r="A2" s="195"/>
      <c r="B2" s="196"/>
      <c r="C2" s="196"/>
      <c r="D2" s="196"/>
      <c r="E2" s="196"/>
      <c r="F2" s="196"/>
      <c r="G2" s="196"/>
      <c r="H2" s="196"/>
      <c r="I2" s="196"/>
      <c r="J2" s="197"/>
      <c r="L2" s="197" t="s">
        <v>179</v>
      </c>
    </row>
    <row r="3" spans="1:13" s="205" customFormat="1" ht="15" customHeight="1" thickTop="1">
      <c r="A3" s="199" t="s">
        <v>180</v>
      </c>
      <c r="B3" s="200" t="s">
        <v>181</v>
      </c>
      <c r="C3" s="201"/>
      <c r="D3" s="201"/>
      <c r="E3" s="201"/>
      <c r="F3" s="201"/>
      <c r="G3" s="202"/>
      <c r="H3" s="710" t="s">
        <v>182</v>
      </c>
      <c r="I3" s="711"/>
      <c r="J3" s="714" t="s">
        <v>183</v>
      </c>
      <c r="K3" s="715"/>
      <c r="L3" s="714" t="s">
        <v>184</v>
      </c>
      <c r="M3" s="204"/>
    </row>
    <row r="4" spans="2:12" s="205" customFormat="1" ht="15" customHeight="1">
      <c r="B4" s="206" t="s">
        <v>185</v>
      </c>
      <c r="C4" s="207"/>
      <c r="D4" s="206" t="s">
        <v>186</v>
      </c>
      <c r="E4" s="207"/>
      <c r="F4" s="206" t="s">
        <v>187</v>
      </c>
      <c r="G4" s="207"/>
      <c r="H4" s="712"/>
      <c r="I4" s="713"/>
      <c r="J4" s="712"/>
      <c r="K4" s="713"/>
      <c r="L4" s="716"/>
    </row>
    <row r="5" spans="1:12" s="205" customFormat="1" ht="15" customHeight="1">
      <c r="A5" s="209" t="s">
        <v>188</v>
      </c>
      <c r="B5" s="208" t="s">
        <v>189</v>
      </c>
      <c r="C5" s="210" t="s">
        <v>190</v>
      </c>
      <c r="D5" s="208" t="s">
        <v>189</v>
      </c>
      <c r="E5" s="210" t="s">
        <v>190</v>
      </c>
      <c r="F5" s="208" t="s">
        <v>189</v>
      </c>
      <c r="G5" s="210" t="s">
        <v>190</v>
      </c>
      <c r="H5" s="208" t="s">
        <v>189</v>
      </c>
      <c r="I5" s="211" t="s">
        <v>191</v>
      </c>
      <c r="J5" s="208" t="s">
        <v>189</v>
      </c>
      <c r="K5" s="211" t="s">
        <v>191</v>
      </c>
      <c r="L5" s="717"/>
    </row>
    <row r="6" spans="1:12" s="215" customFormat="1" ht="18" customHeight="1">
      <c r="A6" s="212">
        <v>28</v>
      </c>
      <c r="B6" s="213">
        <v>338</v>
      </c>
      <c r="C6" s="213">
        <v>3114000</v>
      </c>
      <c r="D6" s="213">
        <v>3</v>
      </c>
      <c r="E6" s="213">
        <v>911199</v>
      </c>
      <c r="F6" s="213">
        <v>335</v>
      </c>
      <c r="G6" s="213">
        <v>2202801</v>
      </c>
      <c r="H6" s="213">
        <v>156</v>
      </c>
      <c r="I6" s="213">
        <v>93329</v>
      </c>
      <c r="J6" s="213">
        <v>83</v>
      </c>
      <c r="K6" s="213">
        <v>8700</v>
      </c>
      <c r="L6" s="214">
        <v>3090</v>
      </c>
    </row>
    <row r="7" spans="1:12" s="215" customFormat="1" ht="18" customHeight="1">
      <c r="A7" s="203">
        <v>29</v>
      </c>
      <c r="B7" s="216">
        <v>345</v>
      </c>
      <c r="C7" s="216">
        <v>3128301</v>
      </c>
      <c r="D7" s="216">
        <v>3</v>
      </c>
      <c r="E7" s="216">
        <v>911199</v>
      </c>
      <c r="F7" s="216">
        <v>342</v>
      </c>
      <c r="G7" s="216">
        <v>2217102</v>
      </c>
      <c r="H7" s="216">
        <v>153</v>
      </c>
      <c r="I7" s="216">
        <v>92223</v>
      </c>
      <c r="J7" s="216">
        <v>83</v>
      </c>
      <c r="K7" s="216">
        <v>8700</v>
      </c>
      <c r="L7" s="217">
        <v>3090</v>
      </c>
    </row>
    <row r="8" spans="1:12" s="215" customFormat="1" ht="18" customHeight="1">
      <c r="A8" s="218">
        <v>30</v>
      </c>
      <c r="B8" s="219">
        <v>347</v>
      </c>
      <c r="C8" s="219">
        <v>3133348</v>
      </c>
      <c r="D8" s="219">
        <v>3</v>
      </c>
      <c r="E8" s="219">
        <v>911199</v>
      </c>
      <c r="F8" s="219">
        <v>344</v>
      </c>
      <c r="G8" s="219">
        <v>2222149</v>
      </c>
      <c r="H8" s="219">
        <v>153</v>
      </c>
      <c r="I8" s="219">
        <v>92222.58</v>
      </c>
      <c r="J8" s="220">
        <v>85</v>
      </c>
      <c r="K8" s="220">
        <v>8816.6</v>
      </c>
      <c r="L8" s="220">
        <v>3090</v>
      </c>
    </row>
    <row r="9" spans="1:12" s="222" customFormat="1" ht="12" customHeight="1">
      <c r="A9" s="221" t="s">
        <v>192</v>
      </c>
      <c r="G9" s="221"/>
      <c r="J9" s="223"/>
      <c r="L9" s="223" t="s">
        <v>193</v>
      </c>
    </row>
    <row r="10" spans="1:10" s="225" customFormat="1" ht="13.5" customHeight="1">
      <c r="A10" s="224"/>
      <c r="G10" s="221"/>
      <c r="J10" s="226"/>
    </row>
    <row r="11" s="225" customFormat="1" ht="13.5" customHeight="1">
      <c r="A11" s="224"/>
    </row>
    <row r="12" spans="1:7" s="225" customFormat="1" ht="13.5" customHeight="1">
      <c r="A12" s="224"/>
      <c r="G12"/>
    </row>
    <row r="13" s="225" customFormat="1" ht="13.5" customHeight="1">
      <c r="A13" s="224"/>
    </row>
    <row r="14" s="225" customFormat="1" ht="13.5" customHeight="1">
      <c r="A14" s="224"/>
    </row>
    <row r="15" s="225" customFormat="1" ht="13.5" customHeight="1">
      <c r="A15" s="224"/>
    </row>
    <row r="16" s="225" customFormat="1" ht="13.5" customHeight="1">
      <c r="A16" s="224"/>
    </row>
    <row r="17" s="225" customFormat="1" ht="13.5" customHeight="1">
      <c r="A17" s="224"/>
    </row>
    <row r="18" s="225" customFormat="1" ht="13.5" customHeight="1">
      <c r="A18" s="224"/>
    </row>
    <row r="19" s="225" customFormat="1" ht="13.5" customHeight="1">
      <c r="A19" s="224"/>
    </row>
    <row r="20" s="225" customFormat="1" ht="13.5" customHeight="1">
      <c r="A20" s="224"/>
    </row>
    <row r="21" s="225" customFormat="1" ht="13.5" customHeight="1">
      <c r="A21" s="224"/>
    </row>
    <row r="22" s="225" customFormat="1" ht="13.5" customHeight="1">
      <c r="A22" s="224"/>
    </row>
    <row r="23" s="225" customFormat="1" ht="13.5" customHeight="1">
      <c r="A23" s="224"/>
    </row>
    <row r="24" s="225" customFormat="1" ht="13.5" customHeight="1">
      <c r="A24" s="224"/>
    </row>
    <row r="25" s="225" customFormat="1" ht="13.5" customHeight="1">
      <c r="A25" s="224"/>
    </row>
    <row r="26" s="225" customFormat="1" ht="13.5" customHeight="1">
      <c r="A26" s="224"/>
    </row>
    <row r="27" s="225" customFormat="1" ht="13.5" customHeight="1">
      <c r="A27" s="224"/>
    </row>
    <row r="28" s="225" customFormat="1" ht="13.5" customHeight="1">
      <c r="A28" s="224"/>
    </row>
    <row r="29" s="225" customFormat="1" ht="13.5" customHeight="1">
      <c r="A29" s="224"/>
    </row>
    <row r="30" s="225" customFormat="1" ht="13.5" customHeight="1">
      <c r="A30" s="224"/>
    </row>
    <row r="31" s="225" customFormat="1" ht="13.5" customHeight="1">
      <c r="A31" s="224"/>
    </row>
    <row r="32" s="225" customFormat="1" ht="13.5" customHeight="1">
      <c r="A32" s="224"/>
    </row>
    <row r="33" ht="16.5" customHeight="1">
      <c r="A33" s="227"/>
    </row>
    <row r="34" ht="16.5" customHeight="1">
      <c r="A34" s="227"/>
    </row>
    <row r="35" ht="16.5" customHeight="1">
      <c r="A35" s="227"/>
    </row>
    <row r="36" ht="16.5" customHeight="1">
      <c r="A36" s="227"/>
    </row>
    <row r="37" ht="16.5" customHeight="1">
      <c r="A37" s="227"/>
    </row>
    <row r="38" ht="16.5" customHeight="1">
      <c r="A38" s="227"/>
    </row>
    <row r="39" ht="16.5" customHeight="1">
      <c r="A39" s="227"/>
    </row>
    <row r="40" ht="16.5" customHeight="1">
      <c r="A40" s="227"/>
    </row>
    <row r="41" ht="16.5" customHeight="1">
      <c r="A41" s="227"/>
    </row>
    <row r="42" ht="16.5" customHeight="1">
      <c r="A42" s="227"/>
    </row>
    <row r="43" ht="16.5" customHeight="1">
      <c r="A43" s="227"/>
    </row>
    <row r="44" ht="16.5" customHeight="1">
      <c r="A44" s="227"/>
    </row>
    <row r="45" ht="16.5" customHeight="1">
      <c r="A45" s="227"/>
    </row>
    <row r="46" ht="16.5" customHeight="1">
      <c r="A46" s="227"/>
    </row>
    <row r="47" ht="16.5" customHeight="1">
      <c r="A47" s="227"/>
    </row>
    <row r="48" ht="16.5" customHeight="1">
      <c r="A48" s="227"/>
    </row>
    <row r="49" ht="16.5" customHeight="1">
      <c r="A49" s="227"/>
    </row>
    <row r="50" ht="16.5" customHeight="1">
      <c r="A50" s="227"/>
    </row>
    <row r="51" ht="16.5" customHeight="1">
      <c r="A51" s="227"/>
    </row>
    <row r="52" ht="16.5" customHeight="1">
      <c r="A52" s="227"/>
    </row>
    <row r="53" ht="16.5" customHeight="1">
      <c r="A53" s="227"/>
    </row>
    <row r="54" ht="16.5" customHeight="1">
      <c r="A54" s="227"/>
    </row>
    <row r="55" ht="16.5" customHeight="1">
      <c r="A55" s="227"/>
    </row>
    <row r="56" ht="16.5" customHeight="1">
      <c r="A56" s="227"/>
    </row>
    <row r="57" ht="16.5" customHeight="1">
      <c r="A57" s="227"/>
    </row>
    <row r="58" ht="16.5" customHeight="1">
      <c r="A58" s="227"/>
    </row>
    <row r="59" ht="16.5" customHeight="1">
      <c r="A59" s="227"/>
    </row>
    <row r="60" ht="16.5" customHeight="1">
      <c r="A60" s="227"/>
    </row>
    <row r="61" ht="16.5" customHeight="1">
      <c r="A61" s="227"/>
    </row>
    <row r="62" ht="16.5" customHeight="1">
      <c r="A62" s="227"/>
    </row>
    <row r="63" ht="16.5" customHeight="1">
      <c r="A63" s="227"/>
    </row>
    <row r="64" ht="16.5" customHeight="1">
      <c r="A64" s="227"/>
    </row>
    <row r="65" ht="16.5" customHeight="1">
      <c r="A65" s="227"/>
    </row>
    <row r="66" ht="16.5" customHeight="1">
      <c r="A66" s="227"/>
    </row>
    <row r="67" ht="16.5" customHeight="1">
      <c r="A67" s="227"/>
    </row>
    <row r="68" ht="16.5" customHeight="1">
      <c r="A68" s="227"/>
    </row>
    <row r="69" ht="16.5" customHeight="1">
      <c r="A69" s="227"/>
    </row>
    <row r="70" ht="16.5" customHeight="1">
      <c r="A70" s="227"/>
    </row>
    <row r="71" ht="16.5" customHeight="1">
      <c r="A71" s="227"/>
    </row>
    <row r="72" ht="16.5" customHeight="1">
      <c r="A72" s="227"/>
    </row>
    <row r="73" ht="16.5" customHeight="1">
      <c r="A73" s="227"/>
    </row>
    <row r="74" ht="16.5" customHeight="1">
      <c r="A74" s="227"/>
    </row>
    <row r="75" ht="16.5" customHeight="1">
      <c r="A75" s="227"/>
    </row>
    <row r="76" ht="16.5" customHeight="1">
      <c r="A76" s="227"/>
    </row>
    <row r="77" ht="16.5" customHeight="1">
      <c r="A77" s="227"/>
    </row>
    <row r="78" ht="16.5" customHeight="1">
      <c r="A78" s="227"/>
    </row>
    <row r="79" ht="16.5" customHeight="1">
      <c r="A79" s="227"/>
    </row>
    <row r="80" ht="16.5" customHeight="1">
      <c r="A80" s="227"/>
    </row>
    <row r="81" ht="16.5" customHeight="1">
      <c r="A81" s="227"/>
    </row>
    <row r="82" ht="16.5" customHeight="1">
      <c r="A82" s="227"/>
    </row>
    <row r="83" ht="16.5" customHeight="1">
      <c r="A83" s="227"/>
    </row>
    <row r="84" ht="16.5" customHeight="1">
      <c r="A84" s="227"/>
    </row>
    <row r="85" ht="16.5" customHeight="1">
      <c r="A85" s="227"/>
    </row>
    <row r="86" ht="16.5" customHeight="1">
      <c r="A86" s="227"/>
    </row>
    <row r="87" ht="16.5" customHeight="1">
      <c r="A87" s="227"/>
    </row>
    <row r="88" ht="16.5" customHeight="1">
      <c r="A88" s="227"/>
    </row>
    <row r="89" ht="16.5" customHeight="1">
      <c r="A89" s="227"/>
    </row>
    <row r="90" ht="16.5" customHeight="1">
      <c r="A90" s="227"/>
    </row>
    <row r="91" ht="16.5" customHeight="1">
      <c r="A91" s="227"/>
    </row>
    <row r="92" ht="16.5" customHeight="1">
      <c r="A92" s="227"/>
    </row>
    <row r="93" ht="16.5" customHeight="1">
      <c r="A93" s="227"/>
    </row>
    <row r="94" ht="16.5" customHeight="1">
      <c r="A94" s="227"/>
    </row>
    <row r="95" ht="16.5" customHeight="1">
      <c r="A95" s="227"/>
    </row>
    <row r="96" ht="16.5" customHeight="1">
      <c r="A96" s="227"/>
    </row>
    <row r="97" ht="16.5" customHeight="1">
      <c r="A97" s="227"/>
    </row>
    <row r="98" ht="16.5" customHeight="1">
      <c r="A98" s="227"/>
    </row>
    <row r="99" ht="16.5" customHeight="1">
      <c r="A99" s="227"/>
    </row>
    <row r="100" ht="16.5" customHeight="1">
      <c r="A100" s="227"/>
    </row>
    <row r="101" ht="16.5" customHeight="1">
      <c r="A101" s="227"/>
    </row>
    <row r="102" ht="16.5" customHeight="1">
      <c r="A102" s="227"/>
    </row>
    <row r="103" ht="16.5" customHeight="1">
      <c r="A103" s="227"/>
    </row>
    <row r="104" ht="16.5" customHeight="1">
      <c r="A104" s="227"/>
    </row>
    <row r="105" ht="16.5" customHeight="1">
      <c r="A105" s="227"/>
    </row>
    <row r="106" ht="16.5" customHeight="1">
      <c r="A106" s="227"/>
    </row>
    <row r="107" ht="16.5" customHeight="1">
      <c r="A107" s="227"/>
    </row>
    <row r="108" ht="16.5" customHeight="1">
      <c r="A108" s="227"/>
    </row>
    <row r="109" ht="16.5" customHeight="1">
      <c r="A109" s="227"/>
    </row>
    <row r="110" ht="16.5" customHeight="1">
      <c r="A110" s="227"/>
    </row>
    <row r="111" ht="16.5" customHeight="1">
      <c r="A111" s="227"/>
    </row>
    <row r="112" ht="16.5" customHeight="1">
      <c r="A112" s="227"/>
    </row>
    <row r="113" ht="16.5" customHeight="1">
      <c r="A113" s="227"/>
    </row>
    <row r="114" ht="16.5" customHeight="1">
      <c r="A114" s="227"/>
    </row>
    <row r="115" ht="16.5" customHeight="1">
      <c r="A115" s="227"/>
    </row>
    <row r="116" ht="16.5" customHeight="1">
      <c r="A116" s="227"/>
    </row>
    <row r="117" ht="16.5" customHeight="1">
      <c r="A117" s="227"/>
    </row>
    <row r="118" ht="16.5" customHeight="1">
      <c r="A118" s="227"/>
    </row>
    <row r="119" ht="16.5" customHeight="1">
      <c r="A119" s="227"/>
    </row>
    <row r="120" ht="16.5" customHeight="1">
      <c r="A120" s="227"/>
    </row>
    <row r="121" ht="16.5" customHeight="1">
      <c r="A121" s="227"/>
    </row>
    <row r="122" ht="16.5" customHeight="1">
      <c r="A122" s="227"/>
    </row>
    <row r="123" ht="16.5" customHeight="1">
      <c r="A123" s="227"/>
    </row>
    <row r="124" ht="16.5" customHeight="1">
      <c r="A124" s="227"/>
    </row>
    <row r="125" ht="16.5" customHeight="1">
      <c r="A125" s="227"/>
    </row>
    <row r="126" ht="16.5" customHeight="1">
      <c r="A126" s="227"/>
    </row>
    <row r="127" ht="16.5" customHeight="1">
      <c r="A127" s="227"/>
    </row>
    <row r="128" ht="16.5" customHeight="1">
      <c r="A128" s="227"/>
    </row>
    <row r="129" ht="16.5" customHeight="1">
      <c r="A129" s="227"/>
    </row>
    <row r="130" ht="16.5" customHeight="1">
      <c r="A130" s="227"/>
    </row>
    <row r="131" ht="16.5" customHeight="1">
      <c r="A131" s="227"/>
    </row>
    <row r="132" ht="16.5" customHeight="1">
      <c r="A132" s="227"/>
    </row>
    <row r="133" ht="16.5" customHeight="1">
      <c r="A133" s="227"/>
    </row>
    <row r="134" ht="16.5" customHeight="1">
      <c r="A134" s="227"/>
    </row>
    <row r="135" ht="16.5" customHeight="1">
      <c r="A135" s="227"/>
    </row>
    <row r="136" ht="16.5" customHeight="1">
      <c r="A136" s="227"/>
    </row>
    <row r="137" ht="16.5" customHeight="1">
      <c r="A137" s="227"/>
    </row>
    <row r="138" ht="16.5" customHeight="1">
      <c r="A138" s="227"/>
    </row>
    <row r="139" ht="16.5" customHeight="1">
      <c r="A139" s="227"/>
    </row>
    <row r="140" ht="16.5" customHeight="1">
      <c r="A140" s="227"/>
    </row>
    <row r="141" ht="16.5" customHeight="1">
      <c r="A141" s="227"/>
    </row>
    <row r="142" ht="16.5" customHeight="1">
      <c r="A142" s="227"/>
    </row>
    <row r="143" ht="16.5" customHeight="1">
      <c r="A143" s="227"/>
    </row>
    <row r="144" ht="16.5" customHeight="1">
      <c r="A144" s="227"/>
    </row>
    <row r="145" ht="16.5" customHeight="1">
      <c r="A145" s="227"/>
    </row>
    <row r="146" ht="16.5" customHeight="1">
      <c r="A146" s="227"/>
    </row>
    <row r="147" ht="16.5" customHeight="1">
      <c r="A147" s="227"/>
    </row>
    <row r="148" ht="16.5" customHeight="1">
      <c r="A148" s="227"/>
    </row>
    <row r="149" ht="16.5" customHeight="1">
      <c r="A149" s="227"/>
    </row>
    <row r="150" ht="16.5" customHeight="1">
      <c r="A150" s="227"/>
    </row>
    <row r="151" ht="16.5" customHeight="1">
      <c r="A151" s="227"/>
    </row>
    <row r="152" ht="16.5" customHeight="1">
      <c r="A152" s="227"/>
    </row>
    <row r="153" ht="16.5" customHeight="1">
      <c r="A153" s="227"/>
    </row>
    <row r="154" ht="16.5" customHeight="1">
      <c r="A154" s="227"/>
    </row>
    <row r="155" ht="16.5" customHeight="1">
      <c r="A155" s="227"/>
    </row>
    <row r="156" ht="16.5" customHeight="1">
      <c r="A156" s="227"/>
    </row>
    <row r="157" ht="16.5" customHeight="1">
      <c r="A157" s="227"/>
    </row>
    <row r="158" ht="16.5" customHeight="1">
      <c r="A158" s="227"/>
    </row>
    <row r="159" ht="16.5" customHeight="1">
      <c r="A159" s="227"/>
    </row>
    <row r="160" ht="16.5" customHeight="1">
      <c r="A160" s="227"/>
    </row>
    <row r="161" ht="16.5" customHeight="1">
      <c r="A161" s="227"/>
    </row>
    <row r="162" ht="16.5" customHeight="1">
      <c r="A162" s="227"/>
    </row>
    <row r="163" ht="16.5" customHeight="1">
      <c r="A163" s="227"/>
    </row>
    <row r="164" ht="16.5" customHeight="1">
      <c r="A164" s="227"/>
    </row>
    <row r="165" ht="16.5" customHeight="1">
      <c r="A165" s="227"/>
    </row>
    <row r="166" ht="16.5" customHeight="1">
      <c r="A166" s="227"/>
    </row>
    <row r="167" ht="16.5" customHeight="1">
      <c r="A167" s="227"/>
    </row>
    <row r="168" ht="16.5" customHeight="1">
      <c r="A168" s="227"/>
    </row>
    <row r="169" ht="16.5" customHeight="1">
      <c r="A169" s="227"/>
    </row>
    <row r="170" ht="16.5" customHeight="1">
      <c r="A170" s="227"/>
    </row>
    <row r="171" ht="16.5" customHeight="1">
      <c r="A171" s="227"/>
    </row>
    <row r="172" ht="16.5" customHeight="1">
      <c r="A172" s="227"/>
    </row>
    <row r="173" ht="16.5" customHeight="1">
      <c r="A173" s="227"/>
    </row>
    <row r="174" ht="16.5" customHeight="1">
      <c r="A174" s="227"/>
    </row>
    <row r="175" ht="16.5" customHeight="1">
      <c r="A175" s="227"/>
    </row>
    <row r="176" ht="16.5" customHeight="1">
      <c r="A176" s="227"/>
    </row>
    <row r="177" ht="16.5" customHeight="1">
      <c r="A177" s="227"/>
    </row>
    <row r="178" ht="16.5" customHeight="1">
      <c r="A178" s="227"/>
    </row>
    <row r="179" ht="16.5" customHeight="1">
      <c r="A179" s="227"/>
    </row>
    <row r="180" ht="16.5" customHeight="1">
      <c r="A180" s="227"/>
    </row>
    <row r="181" ht="16.5" customHeight="1">
      <c r="A181" s="227"/>
    </row>
    <row r="182" ht="16.5" customHeight="1">
      <c r="A182" s="227"/>
    </row>
    <row r="183" ht="16.5" customHeight="1">
      <c r="A183" s="227"/>
    </row>
    <row r="184" ht="16.5" customHeight="1">
      <c r="A184" s="227"/>
    </row>
    <row r="185" ht="16.5" customHeight="1">
      <c r="A185" s="227"/>
    </row>
    <row r="186" ht="16.5" customHeight="1">
      <c r="A186" s="227"/>
    </row>
    <row r="187" ht="16.5" customHeight="1">
      <c r="A187" s="227"/>
    </row>
    <row r="188" ht="16.5" customHeight="1">
      <c r="A188" s="227"/>
    </row>
    <row r="189" ht="16.5" customHeight="1">
      <c r="A189" s="227"/>
    </row>
    <row r="190" ht="16.5" customHeight="1">
      <c r="A190" s="227"/>
    </row>
    <row r="191" ht="16.5" customHeight="1">
      <c r="A191" s="227"/>
    </row>
    <row r="192" ht="16.5" customHeight="1">
      <c r="A192" s="227"/>
    </row>
    <row r="193" ht="16.5" customHeight="1">
      <c r="A193" s="227"/>
    </row>
    <row r="194" ht="16.5" customHeight="1">
      <c r="A194" s="227"/>
    </row>
    <row r="195" ht="16.5" customHeight="1">
      <c r="A195" s="227"/>
    </row>
    <row r="196" ht="16.5" customHeight="1">
      <c r="A196" s="227"/>
    </row>
    <row r="197" ht="16.5" customHeight="1">
      <c r="A197" s="227"/>
    </row>
    <row r="198" ht="16.5" customHeight="1">
      <c r="A198" s="227"/>
    </row>
    <row r="199" ht="16.5" customHeight="1">
      <c r="A199" s="227"/>
    </row>
    <row r="200" ht="16.5" customHeight="1">
      <c r="A200" s="227"/>
    </row>
    <row r="201" ht="16.5" customHeight="1">
      <c r="A201" s="227"/>
    </row>
    <row r="202" ht="16.5" customHeight="1">
      <c r="A202" s="227"/>
    </row>
    <row r="203" ht="16.5" customHeight="1">
      <c r="A203" s="227"/>
    </row>
    <row r="204" ht="16.5" customHeight="1">
      <c r="A204" s="227"/>
    </row>
    <row r="205" ht="16.5" customHeight="1">
      <c r="A205" s="227"/>
    </row>
    <row r="206" ht="16.5" customHeight="1">
      <c r="A206" s="227"/>
    </row>
    <row r="207" ht="16.5" customHeight="1">
      <c r="A207" s="227"/>
    </row>
    <row r="208" ht="16.5" customHeight="1">
      <c r="A208" s="227"/>
    </row>
    <row r="209" ht="16.5" customHeight="1">
      <c r="A209" s="227"/>
    </row>
    <row r="210" ht="16.5" customHeight="1">
      <c r="A210" s="227"/>
    </row>
    <row r="211" ht="16.5" customHeight="1">
      <c r="A211" s="227"/>
    </row>
    <row r="212" ht="16.5" customHeight="1">
      <c r="A212" s="227"/>
    </row>
    <row r="213" ht="16.5" customHeight="1">
      <c r="A213" s="227"/>
    </row>
    <row r="214" ht="16.5" customHeight="1">
      <c r="A214" s="227"/>
    </row>
    <row r="215" ht="16.5" customHeight="1">
      <c r="A215" s="227"/>
    </row>
    <row r="216" ht="16.5" customHeight="1">
      <c r="A216" s="227"/>
    </row>
    <row r="217" ht="16.5" customHeight="1">
      <c r="A217" s="227"/>
    </row>
    <row r="218" ht="16.5" customHeight="1">
      <c r="A218" s="227"/>
    </row>
    <row r="219" ht="16.5" customHeight="1">
      <c r="A219" s="227"/>
    </row>
    <row r="220" ht="16.5" customHeight="1">
      <c r="A220" s="227"/>
    </row>
    <row r="221" ht="16.5" customHeight="1">
      <c r="A221" s="227"/>
    </row>
    <row r="222" ht="16.5" customHeight="1">
      <c r="A222" s="227"/>
    </row>
    <row r="223" ht="16.5" customHeight="1">
      <c r="A223" s="227"/>
    </row>
    <row r="224" ht="16.5" customHeight="1">
      <c r="A224" s="227"/>
    </row>
    <row r="225" ht="16.5" customHeight="1">
      <c r="A225" s="227"/>
    </row>
    <row r="226" ht="16.5" customHeight="1">
      <c r="A226" s="227"/>
    </row>
    <row r="227" ht="16.5" customHeight="1">
      <c r="A227" s="227"/>
    </row>
    <row r="228" ht="16.5" customHeight="1">
      <c r="A228" s="227"/>
    </row>
    <row r="229" ht="16.5" customHeight="1">
      <c r="A229" s="227"/>
    </row>
    <row r="230" ht="16.5" customHeight="1">
      <c r="A230" s="227"/>
    </row>
    <row r="231" ht="16.5" customHeight="1">
      <c r="A231" s="227"/>
    </row>
    <row r="232" ht="16.5" customHeight="1">
      <c r="A232" s="227"/>
    </row>
    <row r="233" ht="16.5" customHeight="1">
      <c r="A233" s="227"/>
    </row>
    <row r="234" ht="16.5" customHeight="1">
      <c r="A234" s="227"/>
    </row>
    <row r="235" ht="16.5" customHeight="1">
      <c r="A235" s="227"/>
    </row>
    <row r="236" ht="16.5" customHeight="1">
      <c r="A236" s="227"/>
    </row>
    <row r="237" ht="16.5" customHeight="1">
      <c r="A237" s="227"/>
    </row>
    <row r="238" ht="16.5" customHeight="1">
      <c r="A238" s="227"/>
    </row>
  </sheetData>
  <sheetProtection/>
  <mergeCells count="3">
    <mergeCell ref="H3:I4"/>
    <mergeCell ref="J3:K4"/>
    <mergeCell ref="L3:L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7.59765625" style="228" customWidth="1"/>
    <col min="2" max="5" width="17.3984375" style="228" customWidth="1"/>
    <col min="6" max="16384" width="9" style="228" customWidth="1"/>
  </cols>
  <sheetData>
    <row r="1" spans="1:4" s="230" customFormat="1" ht="15" customHeight="1">
      <c r="A1" s="192" t="s">
        <v>194</v>
      </c>
      <c r="B1" s="229"/>
      <c r="C1" s="229"/>
      <c r="D1" s="229"/>
    </row>
    <row r="2" spans="1:5" ht="12.75" customHeight="1" thickBot="1">
      <c r="A2" s="195"/>
      <c r="B2" s="231"/>
      <c r="C2" s="231"/>
      <c r="D2" s="231"/>
      <c r="E2" s="232" t="s">
        <v>179</v>
      </c>
    </row>
    <row r="3" spans="1:5" s="205" customFormat="1" ht="15" customHeight="1" thickTop="1">
      <c r="A3" s="233" t="s">
        <v>195</v>
      </c>
      <c r="B3" s="718" t="s">
        <v>185</v>
      </c>
      <c r="C3" s="718" t="s">
        <v>196</v>
      </c>
      <c r="D3" s="718" t="s">
        <v>197</v>
      </c>
      <c r="E3" s="710" t="s">
        <v>198</v>
      </c>
    </row>
    <row r="4" spans="1:6" s="205" customFormat="1" ht="15" customHeight="1">
      <c r="A4" s="234" t="s">
        <v>199</v>
      </c>
      <c r="B4" s="719"/>
      <c r="C4" s="719"/>
      <c r="D4" s="719"/>
      <c r="E4" s="712"/>
      <c r="F4" s="235"/>
    </row>
    <row r="5" spans="1:5" s="238" customFormat="1" ht="18" customHeight="1">
      <c r="A5" s="212">
        <v>28</v>
      </c>
      <c r="B5" s="236">
        <v>343</v>
      </c>
      <c r="C5" s="236">
        <v>307</v>
      </c>
      <c r="D5" s="236">
        <v>20</v>
      </c>
      <c r="E5" s="237">
        <v>16</v>
      </c>
    </row>
    <row r="6" spans="1:5" s="238" customFormat="1" ht="18" customHeight="1">
      <c r="A6" s="203">
        <v>29</v>
      </c>
      <c r="B6" s="239">
        <v>340</v>
      </c>
      <c r="C6" s="239">
        <v>305</v>
      </c>
      <c r="D6" s="239">
        <v>19</v>
      </c>
      <c r="E6" s="240">
        <v>16</v>
      </c>
    </row>
    <row r="7" spans="1:5" s="238" customFormat="1" ht="18" customHeight="1">
      <c r="A7" s="218">
        <v>30</v>
      </c>
      <c r="B7" s="609">
        <v>340</v>
      </c>
      <c r="C7" s="609">
        <v>305</v>
      </c>
      <c r="D7" s="609">
        <v>19</v>
      </c>
      <c r="E7" s="610">
        <v>16</v>
      </c>
    </row>
    <row r="8" spans="1:10" s="222" customFormat="1" ht="12" customHeight="1">
      <c r="A8" s="221" t="s">
        <v>200</v>
      </c>
      <c r="G8" s="221"/>
      <c r="J8" s="223"/>
    </row>
    <row r="9" s="225" customFormat="1" ht="13.5" customHeight="1"/>
    <row r="10" s="225" customFormat="1" ht="13.5" customHeight="1"/>
    <row r="11" s="225" customFormat="1" ht="13.5" customHeight="1"/>
    <row r="12" s="225" customFormat="1" ht="13.5" customHeight="1"/>
    <row r="13" s="225" customFormat="1" ht="13.5" customHeight="1"/>
    <row r="14" s="225" customFormat="1" ht="13.5" customHeight="1"/>
    <row r="15" s="225" customFormat="1" ht="13.5" customHeight="1"/>
    <row r="16" s="225" customFormat="1" ht="13.5" customHeight="1"/>
    <row r="17" s="225" customFormat="1" ht="13.5" customHeight="1"/>
    <row r="18" s="225" customFormat="1" ht="13.5" customHeight="1"/>
    <row r="19" s="225" customFormat="1" ht="13.5" customHeight="1"/>
    <row r="20" s="225" customFormat="1" ht="13.5" customHeight="1"/>
    <row r="21" s="225" customFormat="1" ht="13.5" customHeight="1"/>
    <row r="22" s="225" customFormat="1" ht="13.5" customHeight="1"/>
    <row r="23" s="225" customFormat="1" ht="13.5" customHeight="1"/>
    <row r="24" s="225" customFormat="1" ht="13.5" customHeight="1"/>
    <row r="25" s="225" customFormat="1" ht="13.5" customHeight="1"/>
    <row r="26" s="225" customFormat="1" ht="13.5" customHeight="1"/>
    <row r="27" s="225" customFormat="1" ht="13.5" customHeight="1"/>
    <row r="28" s="225" customFormat="1" ht="13.5" customHeight="1"/>
    <row r="29" s="225" customFormat="1" ht="13.5" customHeight="1"/>
    <row r="30" s="225" customFormat="1" ht="13.5" customHeight="1"/>
    <row r="31" s="225" customFormat="1" ht="13.5" customHeight="1"/>
    <row r="32" s="225" customFormat="1" ht="13.5" customHeight="1"/>
    <row r="33" s="225" customFormat="1" ht="13.5" customHeight="1"/>
    <row r="34" s="225" customFormat="1" ht="13.5" customHeight="1"/>
    <row r="35" s="225" customFormat="1" ht="13.5" customHeight="1"/>
    <row r="36" s="225" customFormat="1" ht="13.5" customHeight="1"/>
    <row r="37" s="225" customFormat="1" ht="13.5" customHeight="1"/>
    <row r="38" s="225" customFormat="1" ht="13.5" customHeight="1"/>
    <row r="39" s="225" customFormat="1" ht="13.5" customHeight="1"/>
    <row r="40" s="225" customFormat="1" ht="13.5" customHeight="1"/>
    <row r="41" s="225" customFormat="1" ht="13.5" customHeight="1"/>
    <row r="42" s="225" customFormat="1" ht="13.5" customHeight="1"/>
    <row r="43" s="225" customFormat="1" ht="13.5" customHeight="1"/>
    <row r="44" s="225" customFormat="1" ht="13.5" customHeight="1"/>
    <row r="45" s="225" customFormat="1" ht="13.5" customHeight="1"/>
    <row r="46" s="225" customFormat="1" ht="13.5" customHeight="1"/>
  </sheetData>
  <sheetProtection/>
  <mergeCells count="4">
    <mergeCell ref="B3:B4"/>
    <mergeCell ref="C3:C4"/>
    <mergeCell ref="D3:D4"/>
    <mergeCell ref="E3:E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09765625" style="245" customWidth="1"/>
    <col min="2" max="2" width="3" style="245" customWidth="1"/>
    <col min="3" max="3" width="3.5" style="245" customWidth="1"/>
    <col min="4" max="4" width="19.69921875" style="245" customWidth="1"/>
    <col min="5" max="5" width="13" style="245" bestFit="1" customWidth="1"/>
    <col min="6" max="6" width="11.19921875" style="245" customWidth="1"/>
    <col min="7" max="7" width="12.59765625" style="245" customWidth="1"/>
    <col min="8" max="8" width="3.09765625" style="245" customWidth="1"/>
    <col min="9" max="9" width="8.59765625" style="245" customWidth="1"/>
    <col min="10" max="10" width="11.5" style="245" customWidth="1"/>
    <col min="11" max="11" width="9" style="246" customWidth="1"/>
    <col min="12" max="16384" width="9" style="245" customWidth="1"/>
  </cols>
  <sheetData>
    <row r="1" spans="1:11" s="242" customFormat="1" ht="15" customHeight="1">
      <c r="A1" s="241" t="s">
        <v>659</v>
      </c>
      <c r="E1" s="243"/>
      <c r="K1" s="244"/>
    </row>
    <row r="2" spans="1:10" ht="15" customHeight="1" thickBot="1">
      <c r="A2" s="241"/>
      <c r="E2" s="243"/>
      <c r="I2" s="731" t="s">
        <v>633</v>
      </c>
      <c r="J2" s="731"/>
    </row>
    <row r="3" spans="1:11" s="251" customFormat="1" ht="15" customHeight="1" thickTop="1">
      <c r="A3" s="247"/>
      <c r="B3" s="248"/>
      <c r="C3" s="732" t="s">
        <v>201</v>
      </c>
      <c r="D3" s="732" t="s">
        <v>202</v>
      </c>
      <c r="E3" s="732" t="s">
        <v>203</v>
      </c>
      <c r="F3" s="249" t="s">
        <v>204</v>
      </c>
      <c r="G3" s="734" t="s">
        <v>205</v>
      </c>
      <c r="H3" s="735"/>
      <c r="I3" s="735"/>
      <c r="J3" s="735"/>
      <c r="K3" s="250"/>
    </row>
    <row r="4" spans="1:18" s="251" customFormat="1" ht="15" customHeight="1">
      <c r="A4" s="252"/>
      <c r="B4" s="253"/>
      <c r="C4" s="733"/>
      <c r="D4" s="733"/>
      <c r="E4" s="733"/>
      <c r="F4" s="254" t="s">
        <v>206</v>
      </c>
      <c r="G4" s="255" t="s">
        <v>207</v>
      </c>
      <c r="H4" s="736" t="s">
        <v>208</v>
      </c>
      <c r="I4" s="727"/>
      <c r="J4" s="256" t="s">
        <v>209</v>
      </c>
      <c r="K4" s="257"/>
      <c r="L4" s="258"/>
      <c r="M4" s="258"/>
      <c r="N4" s="258"/>
      <c r="O4" s="258"/>
      <c r="P4" s="258"/>
      <c r="Q4" s="258"/>
      <c r="R4" s="258"/>
    </row>
    <row r="5" spans="1:18" s="251" customFormat="1" ht="14.25" customHeight="1">
      <c r="A5" s="720" t="s">
        <v>210</v>
      </c>
      <c r="B5" s="728" t="s">
        <v>660</v>
      </c>
      <c r="C5" s="259">
        <v>1</v>
      </c>
      <c r="D5" s="260" t="s">
        <v>211</v>
      </c>
      <c r="E5" s="261" t="s">
        <v>212</v>
      </c>
      <c r="F5" s="262">
        <v>13.65</v>
      </c>
      <c r="G5" s="263" t="s">
        <v>213</v>
      </c>
      <c r="H5" s="264" t="s">
        <v>214</v>
      </c>
      <c r="I5" s="265" t="s">
        <v>215</v>
      </c>
      <c r="J5" s="264" t="s">
        <v>216</v>
      </c>
      <c r="K5" s="257"/>
      <c r="L5" s="258"/>
      <c r="M5" s="258"/>
      <c r="N5" s="258"/>
      <c r="O5" s="258"/>
      <c r="P5" s="258"/>
      <c r="Q5" s="258"/>
      <c r="R5" s="258"/>
    </row>
    <row r="6" spans="1:18" s="251" customFormat="1" ht="14.25" customHeight="1">
      <c r="A6" s="721"/>
      <c r="B6" s="729"/>
      <c r="C6" s="259">
        <v>2</v>
      </c>
      <c r="D6" s="266" t="s">
        <v>217</v>
      </c>
      <c r="E6" s="267" t="s">
        <v>212</v>
      </c>
      <c r="F6" s="268">
        <v>19.47</v>
      </c>
      <c r="G6" s="269" t="s">
        <v>218</v>
      </c>
      <c r="H6" s="270"/>
      <c r="I6" s="271" t="s">
        <v>219</v>
      </c>
      <c r="J6" s="270" t="s">
        <v>220</v>
      </c>
      <c r="K6" s="257"/>
      <c r="L6" s="258"/>
      <c r="M6" s="258"/>
      <c r="N6" s="258"/>
      <c r="O6" s="258"/>
      <c r="P6" s="258"/>
      <c r="Q6" s="258"/>
      <c r="R6" s="258"/>
    </row>
    <row r="7" spans="1:18" s="251" customFormat="1" ht="14.25" customHeight="1">
      <c r="A7" s="721"/>
      <c r="B7" s="729"/>
      <c r="C7" s="259">
        <v>3</v>
      </c>
      <c r="D7" s="266" t="s">
        <v>221</v>
      </c>
      <c r="E7" s="267" t="s">
        <v>212</v>
      </c>
      <c r="F7" s="268">
        <v>46.22</v>
      </c>
      <c r="G7" s="269" t="s">
        <v>222</v>
      </c>
      <c r="H7" s="270"/>
      <c r="I7" s="271" t="s">
        <v>223</v>
      </c>
      <c r="J7" s="270" t="s">
        <v>224</v>
      </c>
      <c r="K7" s="257"/>
      <c r="L7" s="258"/>
      <c r="M7" s="258"/>
      <c r="N7" s="258"/>
      <c r="O7" s="258"/>
      <c r="P7" s="258"/>
      <c r="Q7" s="258"/>
      <c r="R7" s="258"/>
    </row>
    <row r="8" spans="1:18" s="251" customFormat="1" ht="14.25" customHeight="1">
      <c r="A8" s="721"/>
      <c r="B8" s="729"/>
      <c r="C8" s="259">
        <v>4</v>
      </c>
      <c r="D8" s="266" t="s">
        <v>225</v>
      </c>
      <c r="E8" s="267" t="s">
        <v>212</v>
      </c>
      <c r="F8" s="268">
        <v>57.06</v>
      </c>
      <c r="G8" s="269" t="s">
        <v>226</v>
      </c>
      <c r="H8" s="270"/>
      <c r="I8" s="271" t="s">
        <v>227</v>
      </c>
      <c r="J8" s="270" t="s">
        <v>228</v>
      </c>
      <c r="K8" s="257"/>
      <c r="L8" s="258"/>
      <c r="M8" s="258"/>
      <c r="N8" s="258"/>
      <c r="O8" s="258"/>
      <c r="P8" s="258"/>
      <c r="Q8" s="258"/>
      <c r="R8" s="258"/>
    </row>
    <row r="9" spans="1:18" s="251" customFormat="1" ht="14.25" customHeight="1">
      <c r="A9" s="721"/>
      <c r="B9" s="729"/>
      <c r="C9" s="259">
        <v>5</v>
      </c>
      <c r="D9" s="266" t="s">
        <v>229</v>
      </c>
      <c r="E9" s="267" t="s">
        <v>212</v>
      </c>
      <c r="F9" s="268">
        <v>2.7</v>
      </c>
      <c r="G9" s="269" t="s">
        <v>230</v>
      </c>
      <c r="H9" s="270"/>
      <c r="I9" s="271" t="s">
        <v>231</v>
      </c>
      <c r="J9" s="270" t="s">
        <v>232</v>
      </c>
      <c r="K9" s="257"/>
      <c r="L9" s="258"/>
      <c r="M9" s="258"/>
      <c r="N9" s="258"/>
      <c r="O9" s="258"/>
      <c r="P9" s="258"/>
      <c r="Q9" s="258"/>
      <c r="R9" s="258"/>
    </row>
    <row r="10" spans="1:18" s="251" customFormat="1" ht="14.25" customHeight="1">
      <c r="A10" s="721"/>
      <c r="B10" s="729"/>
      <c r="C10" s="259">
        <v>6</v>
      </c>
      <c r="D10" s="266" t="s">
        <v>233</v>
      </c>
      <c r="E10" s="267" t="s">
        <v>212</v>
      </c>
      <c r="F10" s="268">
        <v>2.61</v>
      </c>
      <c r="G10" s="269" t="s">
        <v>234</v>
      </c>
      <c r="H10" s="270"/>
      <c r="I10" s="271" t="s">
        <v>228</v>
      </c>
      <c r="J10" s="270" t="s">
        <v>228</v>
      </c>
      <c r="K10" s="257"/>
      <c r="L10" s="258"/>
      <c r="M10" s="258"/>
      <c r="N10" s="258"/>
      <c r="O10" s="258"/>
      <c r="P10" s="258"/>
      <c r="Q10" s="258"/>
      <c r="R10" s="258"/>
    </row>
    <row r="11" spans="1:18" s="251" customFormat="1" ht="14.25" customHeight="1">
      <c r="A11" s="721"/>
      <c r="B11" s="729"/>
      <c r="C11" s="259">
        <v>7</v>
      </c>
      <c r="D11" s="266" t="s">
        <v>235</v>
      </c>
      <c r="E11" s="267" t="s">
        <v>212</v>
      </c>
      <c r="F11" s="268">
        <v>65.82</v>
      </c>
      <c r="G11" s="269" t="s">
        <v>236</v>
      </c>
      <c r="H11" s="270"/>
      <c r="I11" s="271" t="s">
        <v>237</v>
      </c>
      <c r="J11" s="270" t="s">
        <v>228</v>
      </c>
      <c r="K11" s="257"/>
      <c r="L11" s="258"/>
      <c r="M11" s="258"/>
      <c r="N11" s="258"/>
      <c r="O11" s="258"/>
      <c r="P11" s="258"/>
      <c r="Q11" s="258"/>
      <c r="R11" s="258"/>
    </row>
    <row r="12" spans="1:18" s="251" customFormat="1" ht="14.25" customHeight="1">
      <c r="A12" s="721"/>
      <c r="B12" s="729"/>
      <c r="C12" s="259">
        <v>8</v>
      </c>
      <c r="D12" s="266" t="s">
        <v>238</v>
      </c>
      <c r="E12" s="267" t="s">
        <v>212</v>
      </c>
      <c r="F12" s="268">
        <v>54.77</v>
      </c>
      <c r="G12" s="269" t="s">
        <v>239</v>
      </c>
      <c r="H12" s="270"/>
      <c r="I12" s="271" t="s">
        <v>227</v>
      </c>
      <c r="J12" s="270" t="s">
        <v>228</v>
      </c>
      <c r="K12" s="257"/>
      <c r="L12" s="258"/>
      <c r="M12" s="258"/>
      <c r="N12" s="258"/>
      <c r="O12" s="258"/>
      <c r="P12" s="258"/>
      <c r="Q12" s="258"/>
      <c r="R12" s="258"/>
    </row>
    <row r="13" spans="1:18" s="251" customFormat="1" ht="14.25" customHeight="1">
      <c r="A13" s="721"/>
      <c r="B13" s="729"/>
      <c r="C13" s="259">
        <v>9</v>
      </c>
      <c r="D13" s="266" t="s">
        <v>240</v>
      </c>
      <c r="E13" s="267" t="s">
        <v>212</v>
      </c>
      <c r="F13" s="268">
        <v>36.54</v>
      </c>
      <c r="G13" s="269" t="s">
        <v>241</v>
      </c>
      <c r="H13" s="270"/>
      <c r="I13" s="271" t="s">
        <v>237</v>
      </c>
      <c r="J13" s="270" t="s">
        <v>228</v>
      </c>
      <c r="K13" s="257"/>
      <c r="L13" s="258"/>
      <c r="M13" s="258"/>
      <c r="N13" s="258"/>
      <c r="O13" s="258"/>
      <c r="P13" s="258"/>
      <c r="Q13" s="258"/>
      <c r="R13" s="258"/>
    </row>
    <row r="14" spans="1:18" s="251" customFormat="1" ht="14.25" customHeight="1">
      <c r="A14" s="722"/>
      <c r="B14" s="729"/>
      <c r="C14" s="255"/>
      <c r="D14" s="254" t="s">
        <v>242</v>
      </c>
      <c r="E14" s="254"/>
      <c r="F14" s="272">
        <f>SUM(F5:F13)</f>
        <v>298.84000000000003</v>
      </c>
      <c r="G14" s="273"/>
      <c r="H14" s="274"/>
      <c r="I14" s="275"/>
      <c r="J14" s="274"/>
      <c r="K14" s="257"/>
      <c r="L14" s="258"/>
      <c r="M14" s="258"/>
      <c r="N14" s="258"/>
      <c r="O14" s="258"/>
      <c r="P14" s="258"/>
      <c r="Q14" s="258"/>
      <c r="R14" s="258"/>
    </row>
    <row r="15" spans="1:18" s="251" customFormat="1" ht="14.25" customHeight="1">
      <c r="A15" s="723" t="s">
        <v>243</v>
      </c>
      <c r="B15" s="729"/>
      <c r="C15" s="267">
        <v>10</v>
      </c>
      <c r="D15" s="276" t="s">
        <v>244</v>
      </c>
      <c r="E15" s="267" t="s">
        <v>212</v>
      </c>
      <c r="F15" s="277">
        <v>28.43</v>
      </c>
      <c r="G15" s="278" t="s">
        <v>245</v>
      </c>
      <c r="H15" s="278" t="s">
        <v>214</v>
      </c>
      <c r="I15" s="279" t="s">
        <v>246</v>
      </c>
      <c r="J15" s="278" t="s">
        <v>247</v>
      </c>
      <c r="K15" s="257"/>
      <c r="L15" s="258"/>
      <c r="M15" s="258"/>
      <c r="N15" s="258"/>
      <c r="O15" s="258"/>
      <c r="P15" s="258"/>
      <c r="Q15" s="258"/>
      <c r="R15" s="258"/>
    </row>
    <row r="16" spans="1:18" s="251" customFormat="1" ht="14.25" customHeight="1">
      <c r="A16" s="724"/>
      <c r="B16" s="729"/>
      <c r="C16" s="267">
        <v>11</v>
      </c>
      <c r="D16" s="276" t="s">
        <v>248</v>
      </c>
      <c r="E16" s="267" t="s">
        <v>212</v>
      </c>
      <c r="F16" s="277">
        <v>37.44</v>
      </c>
      <c r="G16" s="278" t="s">
        <v>249</v>
      </c>
      <c r="H16" s="278"/>
      <c r="I16" s="279" t="s">
        <v>250</v>
      </c>
      <c r="J16" s="278" t="s">
        <v>251</v>
      </c>
      <c r="K16" s="257"/>
      <c r="L16" s="258"/>
      <c r="M16" s="258"/>
      <c r="N16" s="258"/>
      <c r="O16" s="258"/>
      <c r="P16" s="258"/>
      <c r="Q16" s="258"/>
      <c r="R16" s="258"/>
    </row>
    <row r="17" spans="1:18" s="251" customFormat="1" ht="14.25" customHeight="1">
      <c r="A17" s="724"/>
      <c r="B17" s="729"/>
      <c r="C17" s="267">
        <v>12</v>
      </c>
      <c r="D17" s="276" t="s">
        <v>252</v>
      </c>
      <c r="E17" s="267" t="s">
        <v>212</v>
      </c>
      <c r="F17" s="277">
        <v>61.11</v>
      </c>
      <c r="G17" s="278" t="s">
        <v>253</v>
      </c>
      <c r="H17" s="278"/>
      <c r="I17" s="279" t="s">
        <v>254</v>
      </c>
      <c r="J17" s="278" t="s">
        <v>255</v>
      </c>
      <c r="K17" s="257"/>
      <c r="L17" s="258"/>
      <c r="M17" s="258"/>
      <c r="N17" s="258"/>
      <c r="O17" s="258"/>
      <c r="P17" s="258"/>
      <c r="Q17" s="258"/>
      <c r="R17" s="258"/>
    </row>
    <row r="18" spans="1:18" s="251" customFormat="1" ht="14.25" customHeight="1">
      <c r="A18" s="724"/>
      <c r="B18" s="729"/>
      <c r="C18" s="267">
        <v>13</v>
      </c>
      <c r="D18" s="276" t="s">
        <v>256</v>
      </c>
      <c r="E18" s="267" t="s">
        <v>212</v>
      </c>
      <c r="F18" s="277">
        <v>69.53</v>
      </c>
      <c r="G18" s="278" t="s">
        <v>257</v>
      </c>
      <c r="H18" s="278"/>
      <c r="I18" s="279" t="s">
        <v>258</v>
      </c>
      <c r="J18" s="278" t="s">
        <v>259</v>
      </c>
      <c r="K18" s="257"/>
      <c r="L18" s="258"/>
      <c r="M18" s="258"/>
      <c r="N18" s="258"/>
      <c r="O18" s="258"/>
      <c r="P18" s="258"/>
      <c r="Q18" s="258"/>
      <c r="R18" s="258"/>
    </row>
    <row r="19" spans="1:18" s="251" customFormat="1" ht="14.25" customHeight="1">
      <c r="A19" s="724"/>
      <c r="B19" s="729"/>
      <c r="C19" s="267">
        <v>14</v>
      </c>
      <c r="D19" s="266" t="s">
        <v>260</v>
      </c>
      <c r="E19" s="267" t="s">
        <v>261</v>
      </c>
      <c r="F19" s="280">
        <v>99.98</v>
      </c>
      <c r="G19" s="281" t="s">
        <v>262</v>
      </c>
      <c r="H19" s="282"/>
      <c r="I19" s="271" t="s">
        <v>263</v>
      </c>
      <c r="J19" s="282" t="s">
        <v>264</v>
      </c>
      <c r="K19" s="257"/>
      <c r="L19" s="258"/>
      <c r="M19" s="258"/>
      <c r="N19" s="258"/>
      <c r="O19" s="258"/>
      <c r="P19" s="258"/>
      <c r="Q19" s="258"/>
      <c r="R19" s="258"/>
    </row>
    <row r="20" spans="1:18" s="251" customFormat="1" ht="14.25" customHeight="1">
      <c r="A20" s="724"/>
      <c r="B20" s="729"/>
      <c r="C20" s="267">
        <v>15</v>
      </c>
      <c r="D20" s="276" t="s">
        <v>265</v>
      </c>
      <c r="E20" s="267" t="s">
        <v>212</v>
      </c>
      <c r="F20" s="277">
        <v>30.99</v>
      </c>
      <c r="G20" s="278" t="s">
        <v>266</v>
      </c>
      <c r="H20" s="278"/>
      <c r="I20" s="279" t="s">
        <v>267</v>
      </c>
      <c r="J20" s="278" t="s">
        <v>268</v>
      </c>
      <c r="K20" s="257"/>
      <c r="L20" s="258"/>
      <c r="M20" s="258"/>
      <c r="N20" s="258"/>
      <c r="O20" s="258"/>
      <c r="P20" s="258"/>
      <c r="Q20" s="258"/>
      <c r="R20" s="258"/>
    </row>
    <row r="21" spans="1:18" s="251" customFormat="1" ht="14.25" customHeight="1">
      <c r="A21" s="724"/>
      <c r="B21" s="729"/>
      <c r="C21" s="267">
        <v>16</v>
      </c>
      <c r="D21" s="276" t="s">
        <v>269</v>
      </c>
      <c r="E21" s="267" t="s">
        <v>212</v>
      </c>
      <c r="F21" s="277">
        <v>66.2</v>
      </c>
      <c r="G21" s="278" t="s">
        <v>266</v>
      </c>
      <c r="H21" s="278" t="s">
        <v>270</v>
      </c>
      <c r="I21" s="279" t="s">
        <v>271</v>
      </c>
      <c r="J21" s="278" t="s">
        <v>247</v>
      </c>
      <c r="K21" s="257"/>
      <c r="L21" s="258"/>
      <c r="M21" s="258"/>
      <c r="N21" s="258"/>
      <c r="O21" s="258"/>
      <c r="P21" s="258"/>
      <c r="Q21" s="258"/>
      <c r="R21" s="258"/>
    </row>
    <row r="22" spans="1:18" s="251" customFormat="1" ht="14.25" customHeight="1">
      <c r="A22" s="724"/>
      <c r="B22" s="729"/>
      <c r="C22" s="267">
        <v>17</v>
      </c>
      <c r="D22" s="276" t="s">
        <v>272</v>
      </c>
      <c r="E22" s="267" t="s">
        <v>212</v>
      </c>
      <c r="F22" s="277">
        <v>148.63</v>
      </c>
      <c r="G22" s="278" t="s">
        <v>273</v>
      </c>
      <c r="H22" s="278" t="s">
        <v>214</v>
      </c>
      <c r="I22" s="279" t="s">
        <v>274</v>
      </c>
      <c r="J22" s="278" t="s">
        <v>275</v>
      </c>
      <c r="K22" s="283"/>
      <c r="L22" s="283"/>
      <c r="M22" s="284"/>
      <c r="N22" s="285"/>
      <c r="O22" s="286"/>
      <c r="P22" s="286"/>
      <c r="Q22" s="286"/>
      <c r="R22" s="257"/>
    </row>
    <row r="23" spans="1:18" s="251" customFormat="1" ht="14.25" customHeight="1">
      <c r="A23" s="724"/>
      <c r="B23" s="729"/>
      <c r="C23" s="267">
        <v>18</v>
      </c>
      <c r="D23" s="276" t="s">
        <v>661</v>
      </c>
      <c r="E23" s="267" t="s">
        <v>212</v>
      </c>
      <c r="F23" s="277">
        <v>14.72</v>
      </c>
      <c r="G23" s="287" t="s">
        <v>276</v>
      </c>
      <c r="H23" s="287"/>
      <c r="I23" s="279" t="s">
        <v>277</v>
      </c>
      <c r="J23" s="278" t="s">
        <v>278</v>
      </c>
      <c r="K23" s="257"/>
      <c r="L23" s="258"/>
      <c r="M23" s="258"/>
      <c r="N23" s="258"/>
      <c r="O23" s="258"/>
      <c r="P23" s="258"/>
      <c r="Q23" s="258"/>
      <c r="R23" s="258"/>
    </row>
    <row r="24" spans="1:18" s="251" customFormat="1" ht="14.25" customHeight="1">
      <c r="A24" s="724"/>
      <c r="B24" s="729"/>
      <c r="C24" s="267">
        <v>19</v>
      </c>
      <c r="D24" s="276" t="s">
        <v>279</v>
      </c>
      <c r="E24" s="267" t="s">
        <v>212</v>
      </c>
      <c r="F24" s="277">
        <v>47.32</v>
      </c>
      <c r="G24" s="278" t="s">
        <v>280</v>
      </c>
      <c r="H24" s="278"/>
      <c r="I24" s="279" t="s">
        <v>281</v>
      </c>
      <c r="J24" s="278" t="s">
        <v>282</v>
      </c>
      <c r="K24" s="257"/>
      <c r="L24" s="258"/>
      <c r="M24" s="258"/>
      <c r="N24" s="258"/>
      <c r="O24" s="258"/>
      <c r="P24" s="258"/>
      <c r="Q24" s="258"/>
      <c r="R24" s="258"/>
    </row>
    <row r="25" spans="1:18" s="251" customFormat="1" ht="14.25" customHeight="1">
      <c r="A25" s="724"/>
      <c r="B25" s="729"/>
      <c r="C25" s="267">
        <v>20</v>
      </c>
      <c r="D25" s="276" t="s">
        <v>283</v>
      </c>
      <c r="E25" s="267" t="s">
        <v>212</v>
      </c>
      <c r="F25" s="277">
        <v>57.96</v>
      </c>
      <c r="G25" s="278" t="s">
        <v>280</v>
      </c>
      <c r="H25" s="278"/>
      <c r="I25" s="279" t="s">
        <v>284</v>
      </c>
      <c r="J25" s="278" t="s">
        <v>285</v>
      </c>
      <c r="K25" s="257"/>
      <c r="L25" s="258"/>
      <c r="M25" s="258"/>
      <c r="N25" s="258"/>
      <c r="O25" s="258"/>
      <c r="P25" s="258"/>
      <c r="Q25" s="258"/>
      <c r="R25" s="258"/>
    </row>
    <row r="26" spans="1:18" s="251" customFormat="1" ht="14.25" customHeight="1">
      <c r="A26" s="724"/>
      <c r="B26" s="729"/>
      <c r="C26" s="267">
        <v>21</v>
      </c>
      <c r="D26" s="276" t="s">
        <v>662</v>
      </c>
      <c r="E26" s="267" t="s">
        <v>212</v>
      </c>
      <c r="F26" s="277">
        <v>34.35</v>
      </c>
      <c r="G26" s="278" t="s">
        <v>286</v>
      </c>
      <c r="H26" s="278"/>
      <c r="I26" s="279" t="s">
        <v>287</v>
      </c>
      <c r="J26" s="278" t="s">
        <v>288</v>
      </c>
      <c r="K26" s="257"/>
      <c r="L26" s="258"/>
      <c r="M26" s="258"/>
      <c r="N26" s="258"/>
      <c r="O26" s="258"/>
      <c r="P26" s="258"/>
      <c r="Q26" s="258"/>
      <c r="R26" s="258"/>
    </row>
    <row r="27" spans="1:18" s="251" customFormat="1" ht="14.25" customHeight="1">
      <c r="A27" s="724"/>
      <c r="B27" s="729"/>
      <c r="C27" s="267">
        <v>22</v>
      </c>
      <c r="D27" s="276" t="s">
        <v>289</v>
      </c>
      <c r="E27" s="267" t="s">
        <v>212</v>
      </c>
      <c r="F27" s="277">
        <v>61.12</v>
      </c>
      <c r="G27" s="278" t="s">
        <v>290</v>
      </c>
      <c r="H27" s="278"/>
      <c r="I27" s="279" t="s">
        <v>291</v>
      </c>
      <c r="J27" s="278" t="s">
        <v>292</v>
      </c>
      <c r="K27" s="257"/>
      <c r="L27" s="258"/>
      <c r="M27" s="258"/>
      <c r="N27" s="258"/>
      <c r="O27" s="258"/>
      <c r="P27" s="258"/>
      <c r="Q27" s="258"/>
      <c r="R27" s="258"/>
    </row>
    <row r="28" spans="1:18" s="251" customFormat="1" ht="14.25" customHeight="1">
      <c r="A28" s="724"/>
      <c r="B28" s="729"/>
      <c r="C28" s="267">
        <v>23</v>
      </c>
      <c r="D28" s="276" t="s">
        <v>293</v>
      </c>
      <c r="E28" s="267" t="s">
        <v>212</v>
      </c>
      <c r="F28" s="277">
        <v>6.28</v>
      </c>
      <c r="G28" s="278" t="s">
        <v>294</v>
      </c>
      <c r="H28" s="278"/>
      <c r="I28" s="279" t="s">
        <v>295</v>
      </c>
      <c r="J28" s="278" t="s">
        <v>296</v>
      </c>
      <c r="K28" s="257"/>
      <c r="L28" s="258"/>
      <c r="M28" s="258"/>
      <c r="N28" s="258"/>
      <c r="O28" s="258"/>
      <c r="P28" s="258"/>
      <c r="Q28" s="258"/>
      <c r="R28" s="258"/>
    </row>
    <row r="29" spans="1:18" s="251" customFormat="1" ht="14.25" customHeight="1">
      <c r="A29" s="724"/>
      <c r="B29" s="729"/>
      <c r="C29" s="267">
        <v>24</v>
      </c>
      <c r="D29" s="276" t="s">
        <v>663</v>
      </c>
      <c r="E29" s="288" t="s">
        <v>297</v>
      </c>
      <c r="F29" s="277">
        <v>20.41</v>
      </c>
      <c r="G29" s="278" t="s">
        <v>298</v>
      </c>
      <c r="H29" s="278"/>
      <c r="I29" s="279" t="s">
        <v>299</v>
      </c>
      <c r="J29" s="282" t="s">
        <v>264</v>
      </c>
      <c r="K29" s="283"/>
      <c r="L29" s="284"/>
      <c r="M29" s="289"/>
      <c r="N29" s="290"/>
      <c r="O29" s="290"/>
      <c r="P29" s="290"/>
      <c r="Q29" s="258"/>
      <c r="R29" s="258"/>
    </row>
    <row r="30" spans="1:16" s="251" customFormat="1" ht="14.25" customHeight="1">
      <c r="A30" s="724"/>
      <c r="B30" s="729"/>
      <c r="C30" s="267">
        <v>25</v>
      </c>
      <c r="D30" s="276" t="s">
        <v>300</v>
      </c>
      <c r="E30" s="267" t="s">
        <v>212</v>
      </c>
      <c r="F30" s="277">
        <v>18.98</v>
      </c>
      <c r="G30" s="278" t="s">
        <v>301</v>
      </c>
      <c r="H30" s="278"/>
      <c r="I30" s="279" t="s">
        <v>302</v>
      </c>
      <c r="J30" s="278" t="s">
        <v>303</v>
      </c>
      <c r="K30" s="257"/>
      <c r="L30" s="258"/>
      <c r="M30" s="258"/>
      <c r="N30" s="258"/>
      <c r="O30" s="258"/>
      <c r="P30" s="258"/>
    </row>
    <row r="31" spans="1:16" s="251" customFormat="1" ht="14.25" customHeight="1">
      <c r="A31" s="724"/>
      <c r="B31" s="729"/>
      <c r="C31" s="267">
        <v>26</v>
      </c>
      <c r="D31" s="276" t="s">
        <v>85</v>
      </c>
      <c r="E31" s="267" t="s">
        <v>212</v>
      </c>
      <c r="F31" s="277">
        <v>48.62</v>
      </c>
      <c r="G31" s="278" t="s">
        <v>304</v>
      </c>
      <c r="H31" s="278"/>
      <c r="I31" s="279" t="s">
        <v>305</v>
      </c>
      <c r="J31" s="278" t="s">
        <v>306</v>
      </c>
      <c r="K31" s="283"/>
      <c r="L31" s="284"/>
      <c r="M31" s="291"/>
      <c r="N31" s="286"/>
      <c r="O31" s="286"/>
      <c r="P31" s="286"/>
    </row>
    <row r="32" spans="1:16" s="251" customFormat="1" ht="14.25" customHeight="1">
      <c r="A32" s="724"/>
      <c r="B32" s="729"/>
      <c r="C32" s="267">
        <v>27</v>
      </c>
      <c r="D32" s="276" t="s">
        <v>307</v>
      </c>
      <c r="E32" s="267" t="s">
        <v>212</v>
      </c>
      <c r="F32" s="277">
        <v>52.76</v>
      </c>
      <c r="G32" s="278" t="s">
        <v>308</v>
      </c>
      <c r="H32" s="278"/>
      <c r="I32" s="279" t="s">
        <v>309</v>
      </c>
      <c r="J32" s="278" t="s">
        <v>310</v>
      </c>
      <c r="K32" s="257"/>
      <c r="L32" s="258"/>
      <c r="M32" s="258"/>
      <c r="N32" s="258"/>
      <c r="O32" s="258"/>
      <c r="P32" s="258"/>
    </row>
    <row r="33" spans="1:16" s="251" customFormat="1" ht="14.25" customHeight="1">
      <c r="A33" s="724"/>
      <c r="B33" s="729"/>
      <c r="C33" s="267">
        <v>28</v>
      </c>
      <c r="D33" s="276" t="s">
        <v>311</v>
      </c>
      <c r="E33" s="267" t="s">
        <v>212</v>
      </c>
      <c r="F33" s="277">
        <v>35.2</v>
      </c>
      <c r="G33" s="278" t="s">
        <v>308</v>
      </c>
      <c r="H33" s="278" t="s">
        <v>270</v>
      </c>
      <c r="I33" s="279" t="s">
        <v>312</v>
      </c>
      <c r="J33" s="278" t="s">
        <v>313</v>
      </c>
      <c r="K33" s="257"/>
      <c r="L33" s="258"/>
      <c r="M33" s="258"/>
      <c r="N33" s="258"/>
      <c r="O33" s="258"/>
      <c r="P33" s="258"/>
    </row>
    <row r="34" spans="1:16" s="251" customFormat="1" ht="14.25" customHeight="1">
      <c r="A34" s="724"/>
      <c r="B34" s="729"/>
      <c r="C34" s="267">
        <v>29</v>
      </c>
      <c r="D34" s="276" t="s">
        <v>664</v>
      </c>
      <c r="E34" s="267" t="s">
        <v>212</v>
      </c>
      <c r="F34" s="277">
        <v>24.52</v>
      </c>
      <c r="G34" s="278" t="s">
        <v>314</v>
      </c>
      <c r="H34" s="278"/>
      <c r="I34" s="279" t="s">
        <v>315</v>
      </c>
      <c r="J34" s="278" t="s">
        <v>316</v>
      </c>
      <c r="K34" s="257"/>
      <c r="L34" s="258"/>
      <c r="M34" s="258"/>
      <c r="N34" s="258"/>
      <c r="O34" s="258"/>
      <c r="P34" s="258"/>
    </row>
    <row r="35" spans="1:16" s="251" customFormat="1" ht="14.25" customHeight="1">
      <c r="A35" s="724"/>
      <c r="B35" s="729"/>
      <c r="C35" s="267">
        <v>30</v>
      </c>
      <c r="D35" s="608" t="s">
        <v>665</v>
      </c>
      <c r="E35" s="288" t="s">
        <v>297</v>
      </c>
      <c r="F35" s="292">
        <v>60.89</v>
      </c>
      <c r="G35" s="281" t="s">
        <v>317</v>
      </c>
      <c r="H35" s="282"/>
      <c r="I35" s="271" t="s">
        <v>318</v>
      </c>
      <c r="J35" s="282" t="s">
        <v>264</v>
      </c>
      <c r="K35" s="257"/>
      <c r="L35" s="258"/>
      <c r="M35" s="258"/>
      <c r="N35" s="258"/>
      <c r="O35" s="258"/>
      <c r="P35" s="258"/>
    </row>
    <row r="36" spans="1:16" s="251" customFormat="1" ht="14.25" customHeight="1">
      <c r="A36" s="724"/>
      <c r="B36" s="729"/>
      <c r="C36" s="267">
        <v>31</v>
      </c>
      <c r="D36" s="608" t="s">
        <v>666</v>
      </c>
      <c r="E36" s="288" t="s">
        <v>297</v>
      </c>
      <c r="F36" s="292">
        <v>78.47</v>
      </c>
      <c r="G36" s="281" t="s">
        <v>317</v>
      </c>
      <c r="H36" s="282"/>
      <c r="I36" s="271" t="s">
        <v>319</v>
      </c>
      <c r="J36" s="282" t="s">
        <v>264</v>
      </c>
      <c r="K36" s="257"/>
      <c r="L36" s="258"/>
      <c r="M36" s="258"/>
      <c r="N36" s="258"/>
      <c r="O36" s="258"/>
      <c r="P36" s="258"/>
    </row>
    <row r="37" spans="1:16" s="251" customFormat="1" ht="14.25" customHeight="1">
      <c r="A37" s="724"/>
      <c r="B37" s="729"/>
      <c r="C37" s="267">
        <v>32</v>
      </c>
      <c r="D37" s="608" t="s">
        <v>667</v>
      </c>
      <c r="E37" s="288" t="s">
        <v>297</v>
      </c>
      <c r="F37" s="293">
        <v>44.89</v>
      </c>
      <c r="G37" s="269" t="s">
        <v>317</v>
      </c>
      <c r="H37" s="270"/>
      <c r="I37" s="294" t="s">
        <v>320</v>
      </c>
      <c r="J37" s="282" t="s">
        <v>264</v>
      </c>
      <c r="K37" s="257"/>
      <c r="L37" s="258"/>
      <c r="M37" s="258"/>
      <c r="N37" s="258"/>
      <c r="O37" s="258"/>
      <c r="P37" s="258"/>
    </row>
    <row r="38" spans="1:16" s="251" customFormat="1" ht="14.25" customHeight="1">
      <c r="A38" s="724"/>
      <c r="B38" s="729"/>
      <c r="C38" s="267">
        <v>33</v>
      </c>
      <c r="D38" s="276" t="s">
        <v>321</v>
      </c>
      <c r="E38" s="267" t="s">
        <v>212</v>
      </c>
      <c r="F38" s="293">
        <v>27.94</v>
      </c>
      <c r="G38" s="269" t="s">
        <v>322</v>
      </c>
      <c r="H38" s="270" t="s">
        <v>214</v>
      </c>
      <c r="I38" s="294" t="s">
        <v>323</v>
      </c>
      <c r="J38" s="270" t="s">
        <v>324</v>
      </c>
      <c r="K38" s="257"/>
      <c r="L38" s="258"/>
      <c r="M38" s="258"/>
      <c r="N38" s="258"/>
      <c r="O38" s="258"/>
      <c r="P38" s="258"/>
    </row>
    <row r="39" spans="1:16" s="251" customFormat="1" ht="14.25" customHeight="1">
      <c r="A39" s="724"/>
      <c r="B39" s="729"/>
      <c r="C39" s="267">
        <v>34</v>
      </c>
      <c r="D39" s="295" t="s">
        <v>668</v>
      </c>
      <c r="E39" s="267" t="s">
        <v>212</v>
      </c>
      <c r="F39" s="285">
        <v>71.73</v>
      </c>
      <c r="G39" s="278" t="s">
        <v>266</v>
      </c>
      <c r="H39" s="282" t="s">
        <v>270</v>
      </c>
      <c r="I39" s="279" t="s">
        <v>325</v>
      </c>
      <c r="J39" s="278" t="s">
        <v>326</v>
      </c>
      <c r="K39" s="257"/>
      <c r="L39" s="258"/>
      <c r="M39" s="258"/>
      <c r="N39" s="258"/>
      <c r="O39" s="258"/>
      <c r="P39" s="258"/>
    </row>
    <row r="40" spans="1:16" s="251" customFormat="1" ht="14.25" customHeight="1">
      <c r="A40" s="724"/>
      <c r="B40" s="729"/>
      <c r="C40" s="267">
        <v>35</v>
      </c>
      <c r="D40" s="276" t="s">
        <v>327</v>
      </c>
      <c r="E40" s="267" t="s">
        <v>212</v>
      </c>
      <c r="F40" s="280">
        <v>117.99</v>
      </c>
      <c r="G40" s="281" t="s">
        <v>328</v>
      </c>
      <c r="I40" s="271" t="s">
        <v>329</v>
      </c>
      <c r="J40" s="282" t="s">
        <v>330</v>
      </c>
      <c r="K40" s="257"/>
      <c r="L40" s="258"/>
      <c r="M40" s="258"/>
      <c r="N40" s="258"/>
      <c r="O40" s="258"/>
      <c r="P40" s="258"/>
    </row>
    <row r="41" spans="1:16" s="251" customFormat="1" ht="14.25" customHeight="1">
      <c r="A41" s="724"/>
      <c r="B41" s="729"/>
      <c r="C41" s="267">
        <v>36</v>
      </c>
      <c r="D41" s="276" t="s">
        <v>331</v>
      </c>
      <c r="E41" s="267" t="s">
        <v>212</v>
      </c>
      <c r="F41" s="296">
        <v>152.06</v>
      </c>
      <c r="G41" s="297" t="s">
        <v>332</v>
      </c>
      <c r="H41" s="278"/>
      <c r="I41" s="298" t="s">
        <v>333</v>
      </c>
      <c r="J41" s="278" t="s">
        <v>334</v>
      </c>
      <c r="K41" s="257"/>
      <c r="L41" s="258"/>
      <c r="M41" s="258"/>
      <c r="N41" s="258"/>
      <c r="O41" s="258"/>
      <c r="P41" s="258"/>
    </row>
    <row r="42" spans="1:16" s="251" customFormat="1" ht="14.25" customHeight="1">
      <c r="A42" s="724"/>
      <c r="B42" s="729"/>
      <c r="C42" s="267">
        <v>37</v>
      </c>
      <c r="D42" s="276" t="s">
        <v>669</v>
      </c>
      <c r="E42" s="267" t="s">
        <v>212</v>
      </c>
      <c r="F42" s="268">
        <v>97.12</v>
      </c>
      <c r="G42" s="269" t="s">
        <v>335</v>
      </c>
      <c r="H42" s="270"/>
      <c r="I42" s="271" t="s">
        <v>336</v>
      </c>
      <c r="J42" s="282" t="s">
        <v>337</v>
      </c>
      <c r="K42" s="257"/>
      <c r="L42" s="258"/>
      <c r="M42" s="258"/>
      <c r="N42" s="258"/>
      <c r="O42" s="258"/>
      <c r="P42" s="258"/>
    </row>
    <row r="43" spans="1:16" s="251" customFormat="1" ht="14.25" customHeight="1">
      <c r="A43" s="724"/>
      <c r="B43" s="729"/>
      <c r="C43" s="267">
        <v>38</v>
      </c>
      <c r="D43" s="276" t="s">
        <v>338</v>
      </c>
      <c r="E43" s="299" t="s">
        <v>212</v>
      </c>
      <c r="F43" s="300">
        <v>5.9</v>
      </c>
      <c r="G43" s="269" t="s">
        <v>339</v>
      </c>
      <c r="H43" s="270"/>
      <c r="I43" s="271" t="s">
        <v>340</v>
      </c>
      <c r="J43" s="282" t="s">
        <v>341</v>
      </c>
      <c r="K43" s="257"/>
      <c r="L43" s="258"/>
      <c r="M43" s="258"/>
      <c r="N43" s="258"/>
      <c r="O43" s="258"/>
      <c r="P43" s="258"/>
    </row>
    <row r="44" spans="1:16" s="251" customFormat="1" ht="14.25" customHeight="1">
      <c r="A44" s="724"/>
      <c r="B44" s="729"/>
      <c r="C44" s="267">
        <v>39</v>
      </c>
      <c r="D44" s="276" t="s">
        <v>357</v>
      </c>
      <c r="E44" s="288" t="s">
        <v>297</v>
      </c>
      <c r="F44" s="268">
        <v>54.44</v>
      </c>
      <c r="G44" s="269" t="s">
        <v>358</v>
      </c>
      <c r="H44" s="270"/>
      <c r="I44" s="307" t="s">
        <v>359</v>
      </c>
      <c r="J44" s="282" t="s">
        <v>264</v>
      </c>
      <c r="K44" s="257"/>
      <c r="L44" s="258"/>
      <c r="M44" s="258"/>
      <c r="N44" s="258"/>
      <c r="O44" s="258"/>
      <c r="P44" s="258"/>
    </row>
    <row r="45" spans="1:16" s="251" customFormat="1" ht="14.25" customHeight="1">
      <c r="A45" s="724"/>
      <c r="B45" s="729"/>
      <c r="C45" s="267">
        <v>40</v>
      </c>
      <c r="D45" s="276" t="s">
        <v>342</v>
      </c>
      <c r="E45" s="288" t="s">
        <v>343</v>
      </c>
      <c r="F45" s="300">
        <v>10.66</v>
      </c>
      <c r="G45" s="297" t="s">
        <v>344</v>
      </c>
      <c r="H45" s="278"/>
      <c r="I45" s="298" t="s">
        <v>345</v>
      </c>
      <c r="J45" s="282" t="s">
        <v>264</v>
      </c>
      <c r="K45" s="257"/>
      <c r="L45" s="258"/>
      <c r="M45" s="258"/>
      <c r="N45" s="258"/>
      <c r="O45" s="258"/>
      <c r="P45" s="258"/>
    </row>
    <row r="46" spans="1:16" s="251" customFormat="1" ht="14.25" customHeight="1">
      <c r="A46" s="724"/>
      <c r="B46" s="729"/>
      <c r="C46" s="267">
        <v>43</v>
      </c>
      <c r="D46" s="276" t="s">
        <v>346</v>
      </c>
      <c r="E46" s="267" t="s">
        <v>347</v>
      </c>
      <c r="F46" s="268">
        <v>18.28</v>
      </c>
      <c r="G46" s="281" t="s">
        <v>348</v>
      </c>
      <c r="H46" s="270"/>
      <c r="I46" s="271" t="s">
        <v>349</v>
      </c>
      <c r="J46" s="282" t="s">
        <v>264</v>
      </c>
      <c r="K46" s="257"/>
      <c r="L46" s="258"/>
      <c r="M46" s="258"/>
      <c r="N46" s="258"/>
      <c r="O46" s="258"/>
      <c r="P46" s="258"/>
    </row>
    <row r="47" spans="1:16" s="251" customFormat="1" ht="14.25" customHeight="1">
      <c r="A47" s="724"/>
      <c r="B47" s="729"/>
      <c r="C47" s="267">
        <v>44</v>
      </c>
      <c r="D47" s="276" t="s">
        <v>350</v>
      </c>
      <c r="E47" s="288" t="s">
        <v>351</v>
      </c>
      <c r="F47" s="268">
        <v>2.42</v>
      </c>
      <c r="G47" s="269" t="s">
        <v>352</v>
      </c>
      <c r="H47" s="270"/>
      <c r="I47" s="271" t="s">
        <v>353</v>
      </c>
      <c r="J47" s="282" t="s">
        <v>264</v>
      </c>
      <c r="K47" s="257"/>
      <c r="L47" s="258"/>
      <c r="M47" s="258"/>
      <c r="N47" s="258"/>
      <c r="O47" s="258"/>
      <c r="P47" s="258"/>
    </row>
    <row r="48" spans="1:16" s="251" customFormat="1" ht="14.25" customHeight="1">
      <c r="A48" s="724"/>
      <c r="B48" s="729"/>
      <c r="C48" s="288">
        <v>45</v>
      </c>
      <c r="D48" s="276" t="s">
        <v>354</v>
      </c>
      <c r="E48" s="288" t="s">
        <v>351</v>
      </c>
      <c r="F48" s="301">
        <v>0.33</v>
      </c>
      <c r="G48" s="302" t="s">
        <v>355</v>
      </c>
      <c r="H48" s="303"/>
      <c r="I48" s="304" t="s">
        <v>356</v>
      </c>
      <c r="J48" s="303" t="s">
        <v>264</v>
      </c>
      <c r="K48" s="257"/>
      <c r="L48" s="258"/>
      <c r="M48" s="258"/>
      <c r="N48" s="258"/>
      <c r="O48" s="258"/>
      <c r="P48" s="258"/>
    </row>
    <row r="49" spans="1:16" s="251" customFormat="1" ht="14.25" customHeight="1">
      <c r="A49" s="724"/>
      <c r="B49" s="730"/>
      <c r="C49" s="254"/>
      <c r="D49" s="254" t="s">
        <v>242</v>
      </c>
      <c r="E49" s="305"/>
      <c r="F49" s="306">
        <f>SUM(F15:F48)</f>
        <v>1707.6700000000005</v>
      </c>
      <c r="G49" s="273"/>
      <c r="H49" s="274"/>
      <c r="I49" s="275"/>
      <c r="J49" s="274"/>
      <c r="K49" s="257"/>
      <c r="L49" s="258"/>
      <c r="M49" s="258"/>
      <c r="N49" s="258"/>
      <c r="O49" s="258"/>
      <c r="P49" s="258"/>
    </row>
    <row r="50" spans="1:16" s="251" customFormat="1" ht="14.25" customHeight="1">
      <c r="A50" s="724"/>
      <c r="B50" s="729" t="s">
        <v>670</v>
      </c>
      <c r="C50" s="267">
        <v>41</v>
      </c>
      <c r="D50" s="276" t="s">
        <v>360</v>
      </c>
      <c r="E50" s="288" t="s">
        <v>343</v>
      </c>
      <c r="F50" s="268">
        <v>24.8</v>
      </c>
      <c r="G50" s="269" t="s">
        <v>361</v>
      </c>
      <c r="H50" s="270"/>
      <c r="I50" s="307" t="s">
        <v>264</v>
      </c>
      <c r="J50" s="282" t="s">
        <v>264</v>
      </c>
      <c r="K50" s="257"/>
      <c r="L50" s="258"/>
      <c r="M50" s="258"/>
      <c r="N50" s="258"/>
      <c r="O50" s="258"/>
      <c r="P50" s="258"/>
    </row>
    <row r="51" spans="1:16" s="251" customFormat="1" ht="14.25" customHeight="1">
      <c r="A51" s="724"/>
      <c r="B51" s="729"/>
      <c r="C51" s="267">
        <v>42</v>
      </c>
      <c r="D51" s="276" t="s">
        <v>671</v>
      </c>
      <c r="E51" s="288" t="s">
        <v>297</v>
      </c>
      <c r="F51" s="268">
        <v>69.03</v>
      </c>
      <c r="G51" s="269" t="s">
        <v>362</v>
      </c>
      <c r="H51" s="270"/>
      <c r="I51" s="307" t="s">
        <v>264</v>
      </c>
      <c r="J51" s="282" t="s">
        <v>264</v>
      </c>
      <c r="K51" s="257"/>
      <c r="L51" s="258"/>
      <c r="M51" s="258"/>
      <c r="N51" s="258"/>
      <c r="O51" s="258"/>
      <c r="P51" s="258"/>
    </row>
    <row r="52" spans="1:16" s="251" customFormat="1" ht="14.25" customHeight="1">
      <c r="A52" s="725"/>
      <c r="B52" s="730"/>
      <c r="C52" s="254"/>
      <c r="D52" s="254" t="s">
        <v>242</v>
      </c>
      <c r="E52" s="254"/>
      <c r="F52" s="306">
        <f>SUM(F50:F51)</f>
        <v>93.83</v>
      </c>
      <c r="G52" s="273"/>
      <c r="H52" s="274"/>
      <c r="I52" s="308"/>
      <c r="J52" s="274"/>
      <c r="K52" s="257"/>
      <c r="L52" s="258"/>
      <c r="M52" s="258"/>
      <c r="N52" s="258"/>
      <c r="O52" s="258"/>
      <c r="P52" s="258"/>
    </row>
    <row r="53" spans="1:16" s="251" customFormat="1" ht="14.25" customHeight="1">
      <c r="A53" s="726" t="s">
        <v>363</v>
      </c>
      <c r="B53" s="726"/>
      <c r="C53" s="726"/>
      <c r="D53" s="727"/>
      <c r="E53" s="254"/>
      <c r="F53" s="309">
        <f>F14+F49+F52</f>
        <v>2100.3400000000006</v>
      </c>
      <c r="G53" s="310"/>
      <c r="H53" s="311"/>
      <c r="I53" s="312"/>
      <c r="J53" s="313"/>
      <c r="K53" s="257"/>
      <c r="L53" s="258"/>
      <c r="M53" s="258"/>
      <c r="N53" s="258"/>
      <c r="O53" s="258"/>
      <c r="P53" s="258"/>
    </row>
    <row r="54" spans="1:16" ht="13.5">
      <c r="A54" s="314" t="s">
        <v>364</v>
      </c>
      <c r="B54" s="315"/>
      <c r="C54" s="315"/>
      <c r="D54" s="315"/>
      <c r="E54" s="316"/>
      <c r="F54" s="315"/>
      <c r="G54" s="317"/>
      <c r="H54" s="317"/>
      <c r="I54" s="317"/>
      <c r="J54" s="318" t="s">
        <v>365</v>
      </c>
      <c r="K54" s="319"/>
      <c r="L54" s="320"/>
      <c r="M54" s="320"/>
      <c r="N54" s="320"/>
      <c r="O54" s="320"/>
      <c r="P54" s="320"/>
    </row>
    <row r="55" spans="1:16" s="317" customFormat="1" ht="12.75" customHeight="1">
      <c r="A55" s="320"/>
      <c r="B55" s="320"/>
      <c r="C55" s="320"/>
      <c r="D55" s="320"/>
      <c r="E55" s="320"/>
      <c r="F55" s="320"/>
      <c r="G55" s="320"/>
      <c r="H55" s="320"/>
      <c r="I55" s="320"/>
      <c r="J55" s="320"/>
      <c r="K55" s="321"/>
      <c r="L55" s="315"/>
      <c r="M55" s="315"/>
      <c r="N55" s="315"/>
      <c r="O55" s="315"/>
      <c r="P55" s="315"/>
    </row>
    <row r="56" spans="1:16" ht="13.5">
      <c r="A56" s="320"/>
      <c r="B56" s="320"/>
      <c r="C56" s="320"/>
      <c r="D56" s="320"/>
      <c r="E56" s="320"/>
      <c r="F56" s="320"/>
      <c r="G56" s="320"/>
      <c r="H56" s="320"/>
      <c r="I56" s="320"/>
      <c r="J56" s="320"/>
      <c r="K56" s="319"/>
      <c r="L56" s="320"/>
      <c r="M56" s="320"/>
      <c r="N56" s="320"/>
      <c r="O56" s="320"/>
      <c r="P56" s="320"/>
    </row>
    <row r="57" spans="1:16" ht="13.5">
      <c r="A57" s="320"/>
      <c r="B57" s="320"/>
      <c r="C57" s="320"/>
      <c r="D57" s="320"/>
      <c r="E57" s="320"/>
      <c r="F57" s="320"/>
      <c r="G57" s="320"/>
      <c r="H57" s="320"/>
      <c r="I57" s="320"/>
      <c r="J57" s="320"/>
      <c r="K57" s="319"/>
      <c r="L57" s="320"/>
      <c r="M57" s="320"/>
      <c r="N57" s="320"/>
      <c r="O57" s="320"/>
      <c r="P57" s="320"/>
    </row>
    <row r="58" spans="1:16" ht="13.5">
      <c r="A58" s="320"/>
      <c r="B58" s="320"/>
      <c r="C58" s="320"/>
      <c r="D58" s="320"/>
      <c r="E58" s="320"/>
      <c r="F58" s="320"/>
      <c r="G58" s="320"/>
      <c r="H58" s="320"/>
      <c r="I58" s="320"/>
      <c r="J58" s="320"/>
      <c r="K58" s="319"/>
      <c r="L58" s="320"/>
      <c r="M58" s="320"/>
      <c r="N58" s="320"/>
      <c r="O58" s="320"/>
      <c r="P58" s="320"/>
    </row>
    <row r="59" spans="1:16" ht="13.5">
      <c r="A59" s="320"/>
      <c r="B59" s="320"/>
      <c r="C59" s="320"/>
      <c r="D59" s="320"/>
      <c r="E59" s="320"/>
      <c r="F59" s="320"/>
      <c r="G59" s="320"/>
      <c r="H59" s="320"/>
      <c r="I59" s="320"/>
      <c r="J59" s="320"/>
      <c r="K59" s="319"/>
      <c r="L59" s="320"/>
      <c r="M59" s="320"/>
      <c r="N59" s="320"/>
      <c r="O59" s="320"/>
      <c r="P59" s="320"/>
    </row>
    <row r="60" spans="1:16" ht="13.5">
      <c r="A60" s="320"/>
      <c r="B60" s="320"/>
      <c r="C60" s="320"/>
      <c r="D60" s="320"/>
      <c r="E60" s="320"/>
      <c r="F60" s="320"/>
      <c r="G60" s="320"/>
      <c r="H60" s="320"/>
      <c r="I60" s="320"/>
      <c r="J60" s="320"/>
      <c r="K60" s="319"/>
      <c r="L60" s="320"/>
      <c r="M60" s="320"/>
      <c r="N60" s="320"/>
      <c r="O60" s="320"/>
      <c r="P60" s="320"/>
    </row>
    <row r="61" spans="1:16" ht="13.5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19"/>
      <c r="L61" s="320"/>
      <c r="M61" s="320"/>
      <c r="N61" s="320"/>
      <c r="O61" s="320"/>
      <c r="P61" s="320"/>
    </row>
    <row r="62" spans="1:16" ht="13.5">
      <c r="A62" s="320"/>
      <c r="B62" s="320"/>
      <c r="C62" s="320"/>
      <c r="D62" s="320"/>
      <c r="E62" s="320"/>
      <c r="F62" s="320"/>
      <c r="G62" s="320"/>
      <c r="H62" s="320"/>
      <c r="I62" s="320"/>
      <c r="J62" s="320"/>
      <c r="K62" s="319"/>
      <c r="L62" s="320"/>
      <c r="M62" s="320"/>
      <c r="N62" s="320"/>
      <c r="O62" s="320"/>
      <c r="P62" s="320"/>
    </row>
    <row r="63" spans="1:16" ht="13.5">
      <c r="A63" s="320"/>
      <c r="B63" s="320"/>
      <c r="C63" s="320"/>
      <c r="D63" s="320"/>
      <c r="E63" s="320"/>
      <c r="F63" s="320"/>
      <c r="G63" s="320"/>
      <c r="H63" s="320"/>
      <c r="I63" s="320"/>
      <c r="J63" s="320"/>
      <c r="K63" s="319"/>
      <c r="L63" s="320"/>
      <c r="M63" s="320"/>
      <c r="N63" s="320"/>
      <c r="O63" s="320"/>
      <c r="P63" s="320"/>
    </row>
    <row r="64" spans="1:16" ht="13.5">
      <c r="A64" s="320"/>
      <c r="B64" s="320"/>
      <c r="C64" s="320"/>
      <c r="D64" s="320"/>
      <c r="E64" s="320"/>
      <c r="F64" s="320"/>
      <c r="G64" s="320"/>
      <c r="H64" s="320"/>
      <c r="I64" s="320"/>
      <c r="J64" s="320"/>
      <c r="K64" s="319"/>
      <c r="L64" s="320"/>
      <c r="M64" s="320"/>
      <c r="N64" s="320"/>
      <c r="O64" s="320"/>
      <c r="P64" s="320"/>
    </row>
    <row r="65" spans="11:16" ht="13.5">
      <c r="K65" s="319"/>
      <c r="L65" s="320"/>
      <c r="M65" s="320"/>
      <c r="N65" s="320"/>
      <c r="O65" s="320"/>
      <c r="P65" s="320"/>
    </row>
  </sheetData>
  <sheetProtection/>
  <mergeCells count="11">
    <mergeCell ref="H4:I4"/>
    <mergeCell ref="A5:A14"/>
    <mergeCell ref="A15:A52"/>
    <mergeCell ref="A53:D53"/>
    <mergeCell ref="B5:B49"/>
    <mergeCell ref="B50:B52"/>
    <mergeCell ref="I2:J2"/>
    <mergeCell ref="C3:C4"/>
    <mergeCell ref="D3:D4"/>
    <mergeCell ref="E3:E4"/>
    <mergeCell ref="G3:J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C14" sqref="C14"/>
    </sheetView>
  </sheetViews>
  <sheetFormatPr defaultColWidth="8.796875" defaultRowHeight="14.25"/>
  <cols>
    <col min="1" max="1" width="15.8984375" style="353" customWidth="1"/>
    <col min="2" max="2" width="4.69921875" style="353" customWidth="1"/>
    <col min="3" max="3" width="20.09765625" style="353" customWidth="1"/>
    <col min="4" max="4" width="8" style="354" customWidth="1"/>
    <col min="5" max="5" width="8" style="353" customWidth="1"/>
    <col min="6" max="6" width="8.09765625" style="353" customWidth="1"/>
    <col min="7" max="7" width="7.8984375" style="353" customWidth="1"/>
    <col min="8" max="9" width="8" style="353" customWidth="1"/>
    <col min="10" max="16384" width="9" style="353" customWidth="1"/>
  </cols>
  <sheetData>
    <row r="1" spans="1:7" s="574" customFormat="1" ht="15" customHeight="1">
      <c r="A1" s="57" t="s">
        <v>366</v>
      </c>
      <c r="B1" s="572"/>
      <c r="C1" s="572"/>
      <c r="D1" s="573"/>
      <c r="E1" s="572"/>
      <c r="F1" s="572"/>
      <c r="G1" s="572"/>
    </row>
    <row r="2" spans="1:9" s="58" customFormat="1" ht="12.75" customHeight="1" thickBot="1">
      <c r="A2" s="27"/>
      <c r="B2" s="55"/>
      <c r="C2" s="55"/>
      <c r="D2" s="322"/>
      <c r="E2" s="87"/>
      <c r="F2" s="87"/>
      <c r="G2" s="87"/>
      <c r="H2" s="737" t="s">
        <v>633</v>
      </c>
      <c r="I2" s="738"/>
    </row>
    <row r="3" spans="1:9" s="22" customFormat="1" ht="16.5" customHeight="1" thickTop="1">
      <c r="A3" s="5" t="s">
        <v>367</v>
      </c>
      <c r="B3" s="739" t="s">
        <v>368</v>
      </c>
      <c r="C3" s="323"/>
      <c r="D3" s="324"/>
      <c r="E3" s="742" t="s">
        <v>369</v>
      </c>
      <c r="F3" s="742"/>
      <c r="G3" s="742"/>
      <c r="H3" s="742"/>
      <c r="I3" s="324"/>
    </row>
    <row r="4" spans="1:9" s="22" customFormat="1" ht="16.5" customHeight="1">
      <c r="A4" s="325"/>
      <c r="B4" s="740"/>
      <c r="C4" s="326" t="s">
        <v>370</v>
      </c>
      <c r="D4" s="327" t="s">
        <v>371</v>
      </c>
      <c r="E4" s="328" t="s">
        <v>372</v>
      </c>
      <c r="F4" s="329" t="s">
        <v>373</v>
      </c>
      <c r="G4" s="664" t="s">
        <v>374</v>
      </c>
      <c r="H4" s="328" t="s">
        <v>375</v>
      </c>
      <c r="I4" s="328" t="s">
        <v>376</v>
      </c>
    </row>
    <row r="5" spans="1:9" s="22" customFormat="1" ht="16.5" customHeight="1">
      <c r="A5" s="330" t="s">
        <v>377</v>
      </c>
      <c r="B5" s="741"/>
      <c r="C5" s="331"/>
      <c r="D5" s="332" t="s">
        <v>378</v>
      </c>
      <c r="E5" s="333" t="s">
        <v>379</v>
      </c>
      <c r="F5" s="334" t="s">
        <v>380</v>
      </c>
      <c r="G5" s="665"/>
      <c r="H5" s="333" t="s">
        <v>379</v>
      </c>
      <c r="I5" s="333" t="s">
        <v>381</v>
      </c>
    </row>
    <row r="6" spans="1:9" s="22" customFormat="1" ht="18" customHeight="1">
      <c r="A6" s="335" t="s">
        <v>382</v>
      </c>
      <c r="B6" s="336" t="s">
        <v>383</v>
      </c>
      <c r="C6" s="337" t="s">
        <v>384</v>
      </c>
      <c r="D6" s="338" t="s">
        <v>385</v>
      </c>
      <c r="E6" s="339" t="s">
        <v>386</v>
      </c>
      <c r="F6" s="340" t="s">
        <v>387</v>
      </c>
      <c r="G6" s="339" t="s">
        <v>388</v>
      </c>
      <c r="H6" s="341" t="s">
        <v>389</v>
      </c>
      <c r="I6" s="342" t="s">
        <v>390</v>
      </c>
    </row>
    <row r="7" spans="1:9" s="22" customFormat="1" ht="18" customHeight="1">
      <c r="A7" s="335" t="s">
        <v>391</v>
      </c>
      <c r="B7" s="336" t="s">
        <v>392</v>
      </c>
      <c r="C7" s="337" t="s">
        <v>393</v>
      </c>
      <c r="D7" s="343" t="s">
        <v>394</v>
      </c>
      <c r="E7" s="325" t="s">
        <v>395</v>
      </c>
      <c r="F7" s="344" t="s">
        <v>396</v>
      </c>
      <c r="G7" s="325" t="s">
        <v>397</v>
      </c>
      <c r="H7" s="345" t="s">
        <v>398</v>
      </c>
      <c r="I7" s="345" t="s">
        <v>399</v>
      </c>
    </row>
    <row r="8" spans="1:9" s="22" customFormat="1" ht="20.25" customHeight="1">
      <c r="A8" s="335" t="s">
        <v>400</v>
      </c>
      <c r="B8" s="336" t="s">
        <v>401</v>
      </c>
      <c r="C8" s="337" t="s">
        <v>402</v>
      </c>
      <c r="D8" s="343" t="s">
        <v>403</v>
      </c>
      <c r="E8" s="325" t="s">
        <v>404</v>
      </c>
      <c r="F8" s="344" t="s">
        <v>405</v>
      </c>
      <c r="G8" s="325" t="s">
        <v>406</v>
      </c>
      <c r="H8" s="345" t="s">
        <v>407</v>
      </c>
      <c r="I8" s="345" t="s">
        <v>408</v>
      </c>
    </row>
    <row r="9" spans="1:9" s="348" customFormat="1" ht="18" customHeight="1">
      <c r="A9" s="575" t="s">
        <v>409</v>
      </c>
      <c r="B9" s="576" t="s">
        <v>410</v>
      </c>
      <c r="C9" s="330" t="s">
        <v>411</v>
      </c>
      <c r="D9" s="577" t="s">
        <v>412</v>
      </c>
      <c r="E9" s="578" t="s">
        <v>413</v>
      </c>
      <c r="F9" s="579" t="s">
        <v>414</v>
      </c>
      <c r="G9" s="346" t="s">
        <v>415</v>
      </c>
      <c r="H9" s="347" t="s">
        <v>415</v>
      </c>
      <c r="I9" s="346" t="s">
        <v>415</v>
      </c>
    </row>
    <row r="10" spans="1:4" s="4" customFormat="1" ht="12" customHeight="1">
      <c r="A10" s="7" t="s">
        <v>416</v>
      </c>
      <c r="D10" s="349"/>
    </row>
    <row r="11" s="350" customFormat="1" ht="13.5" customHeight="1">
      <c r="D11" s="351"/>
    </row>
    <row r="12" spans="1:4" s="350" customFormat="1" ht="16.5" customHeight="1">
      <c r="A12" s="36"/>
      <c r="D12" s="351"/>
    </row>
    <row r="13" s="350" customFormat="1" ht="16.5" customHeight="1">
      <c r="D13" s="351"/>
    </row>
    <row r="14" spans="1:13" s="350" customFormat="1" ht="16.5" customHeight="1">
      <c r="A14" s="352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</row>
    <row r="15" spans="1:13" s="350" customFormat="1" ht="16.5" customHeight="1">
      <c r="A15" s="352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</row>
    <row r="16" spans="1:13" ht="16.5" customHeight="1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</row>
    <row r="17" spans="1:13" ht="16.5" customHeight="1">
      <c r="A17" s="352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</row>
    <row r="18" spans="1:13" ht="16.5" customHeight="1">
      <c r="A18" s="352"/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</row>
    <row r="19" spans="1:13" ht="16.5" customHeight="1">
      <c r="A19" s="352"/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</row>
    <row r="20" spans="1:13" ht="16.5" customHeight="1">
      <c r="A20" s="352"/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</row>
    <row r="21" spans="1:13" ht="16.5" customHeight="1">
      <c r="A21" s="352"/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</row>
    <row r="22" spans="1:13" ht="16.5" customHeight="1">
      <c r="A22" s="352"/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</row>
    <row r="23" spans="1:13" ht="16.5" customHeight="1">
      <c r="A23" s="352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</row>
    <row r="24" spans="1:13" ht="16.5" customHeight="1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</row>
    <row r="25" spans="1:13" ht="16.5" customHeight="1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</row>
    <row r="26" spans="1:13" ht="16.5" customHeight="1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</row>
    <row r="27" spans="1:13" ht="16.5" customHeight="1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</row>
    <row r="28" spans="1:13" ht="16.5" customHeight="1">
      <c r="A28" s="352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</row>
    <row r="29" spans="1:13" ht="16.5" customHeight="1">
      <c r="A29" s="352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</row>
    <row r="30" spans="1:13" ht="16.5" customHeight="1">
      <c r="A30" s="352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</row>
    <row r="31" spans="1:13" ht="16.5" customHeight="1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</row>
    <row r="32" spans="1:13" ht="16.5" customHeight="1">
      <c r="A32" s="352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</row>
    <row r="33" spans="1:13" ht="16.5" customHeight="1">
      <c r="A33" s="352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</row>
    <row r="34" spans="1:13" ht="16.5" customHeight="1">
      <c r="A34" s="352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</row>
    <row r="35" spans="1:13" ht="16.5" customHeight="1">
      <c r="A35" s="352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</row>
    <row r="36" spans="1:13" ht="16.5" customHeight="1">
      <c r="A36" s="352"/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</row>
    <row r="37" spans="1:13" ht="16.5" customHeight="1">
      <c r="A37" s="352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</row>
    <row r="38" spans="1:13" ht="16.5" customHeight="1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</row>
    <row r="39" spans="1:13" ht="16.5" customHeight="1">
      <c r="A39" s="352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</row>
    <row r="40" spans="1:13" ht="16.5" customHeight="1">
      <c r="A40" s="352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</row>
    <row r="41" spans="1:13" ht="16.5" customHeight="1">
      <c r="A41" s="352"/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</row>
    <row r="42" spans="1:13" ht="16.5" customHeight="1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</row>
    <row r="43" spans="1:13" ht="16.5" customHeight="1">
      <c r="A43" s="352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</row>
    <row r="44" spans="1:13" ht="16.5" customHeight="1">
      <c r="A44" s="352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</row>
    <row r="45" spans="1:13" ht="16.5" customHeight="1">
      <c r="A45" s="352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</row>
    <row r="46" spans="1:13" ht="16.5" customHeight="1">
      <c r="A46" s="352"/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</row>
    <row r="47" spans="1:13" ht="16.5" customHeight="1">
      <c r="A47" s="352"/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</row>
    <row r="48" spans="1:13" ht="16.5" customHeight="1">
      <c r="A48" s="352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</row>
    <row r="49" spans="1:13" ht="16.5" customHeight="1">
      <c r="A49" s="352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</row>
    <row r="50" spans="1:13" ht="16.5" customHeight="1">
      <c r="A50" s="352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</row>
    <row r="51" spans="1:13" ht="16.5" customHeight="1">
      <c r="A51" s="352"/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</row>
    <row r="52" spans="1:13" ht="16.5" customHeight="1">
      <c r="A52" s="352"/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</row>
    <row r="53" spans="1:13" ht="16.5" customHeight="1">
      <c r="A53" s="352"/>
      <c r="B53" s="352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</row>
    <row r="54" spans="1:13" ht="16.5" customHeight="1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</row>
    <row r="55" spans="1:13" ht="16.5" customHeight="1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</row>
    <row r="56" spans="1:13" ht="16.5" customHeight="1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</row>
    <row r="57" spans="1:13" ht="16.5" customHeight="1">
      <c r="A57" s="352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</row>
    <row r="58" spans="1:13" ht="16.5" customHeight="1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</row>
    <row r="59" spans="1:13" ht="16.5" customHeight="1">
      <c r="A59" s="352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</row>
    <row r="60" spans="1:13" ht="16.5" customHeight="1">
      <c r="A60" s="352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</row>
    <row r="61" spans="1:13" ht="16.5" customHeight="1">
      <c r="A61" s="352"/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</row>
    <row r="62" spans="1:13" ht="16.5" customHeight="1">
      <c r="A62" s="352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</row>
    <row r="63" spans="1:13" ht="16.5" customHeight="1">
      <c r="A63" s="352"/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</row>
    <row r="64" spans="1:13" ht="16.5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</row>
    <row r="65" spans="1:13" ht="16.5" customHeight="1">
      <c r="A65" s="352"/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</row>
    <row r="66" spans="1:13" ht="16.5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</row>
    <row r="67" spans="1:13" ht="16.5" customHeight="1">
      <c r="A67" s="352"/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</row>
    <row r="68" spans="1:13" ht="16.5" customHeight="1">
      <c r="A68" s="352"/>
      <c r="B68" s="352"/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</row>
    <row r="69" spans="1:13" ht="16.5" customHeight="1">
      <c r="A69" s="352"/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</row>
    <row r="70" spans="1:13" ht="16.5" customHeight="1">
      <c r="A70" s="352"/>
      <c r="B70" s="352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</row>
    <row r="71" spans="1:13" ht="16.5" customHeight="1">
      <c r="A71" s="352"/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</row>
    <row r="72" spans="1:13" ht="16.5" customHeight="1">
      <c r="A72" s="352"/>
      <c r="B72" s="352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</row>
    <row r="73" spans="1:13" ht="16.5" customHeight="1">
      <c r="A73" s="352"/>
      <c r="B73" s="352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</row>
    <row r="74" spans="1:13" ht="16.5" customHeight="1">
      <c r="A74" s="352"/>
      <c r="B74" s="352"/>
      <c r="C74" s="352"/>
      <c r="D74" s="352"/>
      <c r="E74" s="352"/>
      <c r="F74" s="352"/>
      <c r="G74" s="352"/>
      <c r="H74" s="352"/>
      <c r="I74" s="352"/>
      <c r="J74" s="352"/>
      <c r="K74" s="352"/>
      <c r="L74" s="352"/>
      <c r="M74" s="352"/>
    </row>
    <row r="75" spans="1:13" ht="16.5" customHeight="1">
      <c r="A75" s="352"/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</row>
    <row r="76" spans="1:13" ht="16.5" customHeight="1">
      <c r="A76" s="352"/>
      <c r="B76" s="352"/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</row>
    <row r="77" spans="1:13" ht="16.5" customHeight="1">
      <c r="A77" s="352"/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</row>
    <row r="78" spans="1:13" ht="16.5" customHeight="1">
      <c r="A78" s="352"/>
      <c r="B78" s="352"/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</row>
    <row r="79" spans="1:13" ht="16.5" customHeight="1">
      <c r="A79" s="352"/>
      <c r="B79" s="352"/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</row>
    <row r="80" spans="1:13" ht="16.5" customHeight="1">
      <c r="A80" s="352"/>
      <c r="B80" s="352"/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</row>
    <row r="81" spans="1:13" ht="16.5" customHeight="1">
      <c r="A81" s="352"/>
      <c r="B81" s="352"/>
      <c r="C81" s="352"/>
      <c r="D81" s="352"/>
      <c r="E81" s="352"/>
      <c r="F81" s="352"/>
      <c r="G81" s="352"/>
      <c r="H81" s="352"/>
      <c r="I81" s="352"/>
      <c r="J81" s="352"/>
      <c r="K81" s="352"/>
      <c r="L81" s="352"/>
      <c r="M81" s="352"/>
    </row>
    <row r="82" spans="1:13" ht="16.5" customHeight="1">
      <c r="A82" s="352"/>
      <c r="B82" s="352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</row>
    <row r="83" spans="1:13" ht="16.5" customHeight="1">
      <c r="A83" s="352"/>
      <c r="B83" s="352"/>
      <c r="C83" s="352"/>
      <c r="D83" s="352"/>
      <c r="E83" s="352"/>
      <c r="F83" s="352"/>
      <c r="G83" s="352"/>
      <c r="H83" s="352"/>
      <c r="I83" s="352"/>
      <c r="J83" s="352"/>
      <c r="K83" s="352"/>
      <c r="L83" s="352"/>
      <c r="M83" s="352"/>
    </row>
    <row r="84" spans="1:13" ht="16.5" customHeight="1">
      <c r="A84" s="352"/>
      <c r="B84" s="352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</row>
    <row r="85" spans="1:13" ht="16.5" customHeight="1">
      <c r="A85" s="352"/>
      <c r="B85" s="352"/>
      <c r="C85" s="352"/>
      <c r="D85" s="352"/>
      <c r="E85" s="352"/>
      <c r="F85" s="352"/>
      <c r="G85" s="352"/>
      <c r="H85" s="352"/>
      <c r="I85" s="352"/>
      <c r="J85" s="352"/>
      <c r="K85" s="352"/>
      <c r="L85" s="352"/>
      <c r="M85" s="352"/>
    </row>
    <row r="86" spans="1:13" ht="16.5" customHeight="1">
      <c r="A86" s="352"/>
      <c r="B86" s="352"/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/>
    </row>
  </sheetData>
  <sheetProtection/>
  <mergeCells count="4">
    <mergeCell ref="H2:I2"/>
    <mergeCell ref="B3:B5"/>
    <mergeCell ref="E3:H3"/>
    <mergeCell ref="G4:G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59765625" style="361" customWidth="1"/>
    <col min="2" max="2" width="7.59765625" style="361" customWidth="1"/>
    <col min="3" max="3" width="11.59765625" style="361" customWidth="1"/>
    <col min="4" max="4" width="7.59765625" style="361" customWidth="1"/>
    <col min="5" max="5" width="11.59765625" style="361" customWidth="1"/>
    <col min="6" max="6" width="7.59765625" style="361" customWidth="1"/>
    <col min="7" max="7" width="11.59765625" style="361" customWidth="1"/>
    <col min="8" max="8" width="7.59765625" style="361" customWidth="1"/>
    <col min="9" max="9" width="11.59765625" style="361" customWidth="1"/>
    <col min="10" max="16384" width="9" style="361" customWidth="1"/>
  </cols>
  <sheetData>
    <row r="1" spans="1:9" s="355" customFormat="1" ht="15" customHeight="1">
      <c r="A1" s="57" t="s">
        <v>417</v>
      </c>
      <c r="B1" s="87"/>
      <c r="C1" s="87"/>
      <c r="D1" s="87"/>
      <c r="E1" s="580"/>
      <c r="F1" s="580"/>
      <c r="G1" s="580"/>
      <c r="H1" s="58"/>
      <c r="I1" s="58"/>
    </row>
    <row r="2" spans="1:9" s="355" customFormat="1" ht="9.75" customHeight="1" thickBot="1">
      <c r="A2" s="356"/>
      <c r="B2" s="55"/>
      <c r="C2" s="55"/>
      <c r="D2" s="55"/>
      <c r="E2" s="571"/>
      <c r="F2" s="571"/>
      <c r="G2" s="571"/>
      <c r="H2" s="55"/>
      <c r="I2" s="477" t="s">
        <v>418</v>
      </c>
    </row>
    <row r="3" spans="1:9" s="357" customFormat="1" ht="13.5" customHeight="1" thickTop="1">
      <c r="A3" s="439" t="s">
        <v>419</v>
      </c>
      <c r="B3" s="743" t="s">
        <v>420</v>
      </c>
      <c r="C3" s="744"/>
      <c r="D3" s="697" t="s">
        <v>421</v>
      </c>
      <c r="E3" s="745"/>
      <c r="F3" s="743" t="s">
        <v>422</v>
      </c>
      <c r="G3" s="745"/>
      <c r="H3" s="697" t="s">
        <v>423</v>
      </c>
      <c r="I3" s="743"/>
    </row>
    <row r="4" spans="1:9" s="357" customFormat="1" ht="26.25" customHeight="1">
      <c r="A4" s="581" t="s">
        <v>424</v>
      </c>
      <c r="B4" s="49" t="s">
        <v>425</v>
      </c>
      <c r="C4" s="454" t="s">
        <v>426</v>
      </c>
      <c r="D4" s="49" t="s">
        <v>425</v>
      </c>
      <c r="E4" s="582" t="s">
        <v>426</v>
      </c>
      <c r="F4" s="570" t="s">
        <v>425</v>
      </c>
      <c r="G4" s="582" t="s">
        <v>426</v>
      </c>
      <c r="H4" s="570" t="s">
        <v>425</v>
      </c>
      <c r="I4" s="583" t="s">
        <v>426</v>
      </c>
    </row>
    <row r="5" spans="1:9" s="357" customFormat="1" ht="13.5" customHeight="1">
      <c r="A5" s="569">
        <v>28</v>
      </c>
      <c r="B5" s="584">
        <v>44</v>
      </c>
      <c r="C5" s="585">
        <v>1134.6</v>
      </c>
      <c r="D5" s="584">
        <v>6</v>
      </c>
      <c r="E5" s="586">
        <v>92.19</v>
      </c>
      <c r="F5" s="587">
        <v>4</v>
      </c>
      <c r="G5" s="586">
        <v>143.9</v>
      </c>
      <c r="H5" s="587">
        <v>54</v>
      </c>
      <c r="I5" s="588">
        <v>1370.69</v>
      </c>
    </row>
    <row r="6" spans="1:9" s="357" customFormat="1" ht="18" customHeight="1">
      <c r="A6" s="569">
        <v>29</v>
      </c>
      <c r="B6" s="584">
        <v>44</v>
      </c>
      <c r="C6" s="585">
        <v>1134.6</v>
      </c>
      <c r="D6" s="584">
        <v>6</v>
      </c>
      <c r="E6" s="586">
        <v>92.19</v>
      </c>
      <c r="F6" s="587">
        <v>4</v>
      </c>
      <c r="G6" s="586">
        <v>143.9</v>
      </c>
      <c r="H6" s="587">
        <v>54</v>
      </c>
      <c r="I6" s="588">
        <v>1370.69</v>
      </c>
    </row>
    <row r="7" spans="1:9" s="357" customFormat="1" ht="18" customHeight="1">
      <c r="A7" s="589">
        <v>30</v>
      </c>
      <c r="B7" s="590">
        <v>47</v>
      </c>
      <c r="C7" s="591">
        <v>1185.1</v>
      </c>
      <c r="D7" s="592">
        <v>6</v>
      </c>
      <c r="E7" s="593">
        <v>92.19</v>
      </c>
      <c r="F7" s="594">
        <v>4</v>
      </c>
      <c r="G7" s="593">
        <v>143.9</v>
      </c>
      <c r="H7" s="594">
        <v>57</v>
      </c>
      <c r="I7" s="595">
        <v>1421.19</v>
      </c>
    </row>
    <row r="8" spans="1:9" s="357" customFormat="1" ht="11.25" customHeight="1">
      <c r="A8" s="7" t="s">
        <v>416</v>
      </c>
      <c r="B8" s="58"/>
      <c r="C8" s="58"/>
      <c r="D8" s="58"/>
      <c r="E8" s="596"/>
      <c r="F8" s="597"/>
      <c r="G8" s="596"/>
      <c r="H8" s="58"/>
      <c r="I8" s="598"/>
    </row>
    <row r="9" s="358" customFormat="1" ht="12" customHeight="1">
      <c r="G9" s="359"/>
    </row>
    <row r="10" s="360" customFormat="1" ht="13.5" customHeight="1"/>
    <row r="12" ht="13.5">
      <c r="A12" s="36"/>
    </row>
  </sheetData>
  <sheetProtection/>
  <mergeCells count="4">
    <mergeCell ref="B3:C3"/>
    <mergeCell ref="D3:E3"/>
    <mergeCell ref="F3:G3"/>
    <mergeCell ref="H3:I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"/>
  <sheetViews>
    <sheetView zoomScale="106" zoomScaleNormal="106" zoomScalePageLayoutView="0" workbookViewId="0" topLeftCell="A1">
      <selection activeCell="A1" sqref="A1"/>
    </sheetView>
  </sheetViews>
  <sheetFormatPr defaultColWidth="8.796875" defaultRowHeight="16.5" customHeight="1"/>
  <cols>
    <col min="1" max="1" width="4.5" style="353" customWidth="1"/>
    <col min="2" max="2" width="8" style="353" bestFit="1" customWidth="1"/>
    <col min="3" max="3" width="7.59765625" style="353" customWidth="1"/>
    <col min="4" max="4" width="7.19921875" style="353" customWidth="1"/>
    <col min="5" max="5" width="7.69921875" style="353" customWidth="1"/>
    <col min="6" max="7" width="7.5" style="353" customWidth="1"/>
    <col min="8" max="8" width="5.8984375" style="353" customWidth="1"/>
    <col min="9" max="9" width="7.3984375" style="353" customWidth="1"/>
    <col min="10" max="10" width="6.09765625" style="353" bestFit="1" customWidth="1"/>
    <col min="11" max="11" width="8" style="353" bestFit="1" customWidth="1"/>
    <col min="12" max="12" width="7.5" style="353" customWidth="1"/>
    <col min="13" max="13" width="6.09765625" style="353" bestFit="1" customWidth="1"/>
    <col min="14" max="14" width="5" style="353" customWidth="1"/>
    <col min="15" max="16384" width="9" style="353" customWidth="1"/>
  </cols>
  <sheetData>
    <row r="1" spans="1:12" s="574" customFormat="1" ht="15" customHeight="1">
      <c r="A1" s="57" t="s">
        <v>427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4" s="58" customFormat="1" ht="12.75" customHeight="1" thickBot="1">
      <c r="A2" s="2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4" t="s">
        <v>634</v>
      </c>
    </row>
    <row r="3" spans="1:14" s="4" customFormat="1" ht="27.75" customHeight="1" thickTop="1">
      <c r="A3" s="746" t="s">
        <v>428</v>
      </c>
      <c r="B3" s="739" t="s">
        <v>429</v>
      </c>
      <c r="C3" s="739" t="s">
        <v>430</v>
      </c>
      <c r="D3" s="739" t="s">
        <v>431</v>
      </c>
      <c r="E3" s="739" t="s">
        <v>432</v>
      </c>
      <c r="F3" s="739" t="s">
        <v>433</v>
      </c>
      <c r="G3" s="739" t="s">
        <v>434</v>
      </c>
      <c r="H3" s="739" t="s">
        <v>435</v>
      </c>
      <c r="I3" s="739" t="s">
        <v>436</v>
      </c>
      <c r="J3" s="739" t="s">
        <v>437</v>
      </c>
      <c r="K3" s="751" t="s">
        <v>438</v>
      </c>
      <c r="L3" s="751"/>
      <c r="M3" s="739" t="s">
        <v>439</v>
      </c>
      <c r="N3" s="748" t="s">
        <v>440</v>
      </c>
    </row>
    <row r="4" spans="1:14" s="4" customFormat="1" ht="27" customHeight="1">
      <c r="A4" s="747"/>
      <c r="B4" s="741"/>
      <c r="C4" s="741"/>
      <c r="D4" s="741"/>
      <c r="E4" s="741"/>
      <c r="F4" s="741"/>
      <c r="G4" s="741"/>
      <c r="H4" s="741"/>
      <c r="I4" s="750"/>
      <c r="J4" s="741"/>
      <c r="K4" s="331"/>
      <c r="L4" s="105" t="s">
        <v>441</v>
      </c>
      <c r="M4" s="741"/>
      <c r="N4" s="749"/>
    </row>
    <row r="5" spans="1:15" s="22" customFormat="1" ht="18" customHeight="1">
      <c r="A5" s="364" t="s">
        <v>204</v>
      </c>
      <c r="B5" s="365">
        <v>4810</v>
      </c>
      <c r="C5" s="365">
        <v>401.6</v>
      </c>
      <c r="D5" s="365">
        <v>1147.6</v>
      </c>
      <c r="E5" s="365">
        <v>87.6</v>
      </c>
      <c r="F5" s="365">
        <v>1173.2</v>
      </c>
      <c r="G5" s="365">
        <v>15.7</v>
      </c>
      <c r="H5" s="365">
        <v>89.8</v>
      </c>
      <c r="I5" s="365">
        <v>505</v>
      </c>
      <c r="J5" s="365">
        <v>103.1</v>
      </c>
      <c r="K5" s="365">
        <v>1104.5</v>
      </c>
      <c r="L5" s="365">
        <v>319.9</v>
      </c>
      <c r="M5" s="365">
        <v>167.9</v>
      </c>
      <c r="N5" s="366">
        <v>14</v>
      </c>
      <c r="O5" s="367"/>
    </row>
    <row r="6" spans="1:14" s="4" customFormat="1" ht="12" customHeight="1">
      <c r="A6" s="7" t="s">
        <v>416</v>
      </c>
      <c r="N6" s="5" t="s">
        <v>442</v>
      </c>
    </row>
    <row r="7" s="350" customFormat="1" ht="13.5" customHeight="1">
      <c r="G7" s="351"/>
    </row>
    <row r="8" s="350" customFormat="1" ht="16.5" customHeight="1">
      <c r="G8" s="351"/>
    </row>
    <row r="9" s="350" customFormat="1" ht="16.5" customHeight="1">
      <c r="G9" s="351"/>
    </row>
    <row r="10" spans="3:11" s="350" customFormat="1" ht="16.5" customHeight="1">
      <c r="C10" s="353"/>
      <c r="D10" s="353"/>
      <c r="E10" s="353"/>
      <c r="F10" s="353"/>
      <c r="G10" s="354"/>
      <c r="H10" s="353"/>
      <c r="I10" s="353"/>
      <c r="J10" s="353"/>
      <c r="K10" s="353"/>
    </row>
    <row r="11" spans="3:11" s="350" customFormat="1" ht="16.5" customHeight="1">
      <c r="C11" s="353"/>
      <c r="D11" s="353"/>
      <c r="E11" s="353"/>
      <c r="F11" s="353"/>
      <c r="G11" s="354"/>
      <c r="H11" s="353"/>
      <c r="I11" s="353"/>
      <c r="J11" s="353"/>
      <c r="K11" s="353"/>
    </row>
    <row r="12" spans="1:7" ht="16.5" customHeight="1">
      <c r="A12" s="36"/>
      <c r="G12" s="354"/>
    </row>
  </sheetData>
  <sheetProtection/>
  <mergeCells count="13">
    <mergeCell ref="N3:N4"/>
    <mergeCell ref="G3:G4"/>
    <mergeCell ref="H3:H4"/>
    <mergeCell ref="I3:I4"/>
    <mergeCell ref="J3:J4"/>
    <mergeCell ref="K3:L3"/>
    <mergeCell ref="M3:M4"/>
    <mergeCell ref="A3:A4"/>
    <mergeCell ref="B3:B4"/>
    <mergeCell ref="C3:C4"/>
    <mergeCell ref="D3:D4"/>
    <mergeCell ref="E3:E4"/>
    <mergeCell ref="F3:F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2" sqref="N2"/>
    </sheetView>
  </sheetViews>
  <sheetFormatPr defaultColWidth="8.796875" defaultRowHeight="14.25"/>
  <cols>
    <col min="1" max="1" width="5.69921875" style="353" customWidth="1"/>
    <col min="2" max="3" width="7.59765625" style="353" bestFit="1" customWidth="1"/>
    <col min="4" max="5" width="7.3984375" style="353" customWidth="1"/>
    <col min="6" max="6" width="7.59765625" style="353" customWidth="1"/>
    <col min="7" max="7" width="6.19921875" style="353" customWidth="1"/>
    <col min="8" max="8" width="7.59765625" style="353" bestFit="1" customWidth="1"/>
    <col min="9" max="9" width="6.19921875" style="353" customWidth="1"/>
    <col min="10" max="10" width="7.59765625" style="353" customWidth="1"/>
    <col min="11" max="11" width="5.8984375" style="353" customWidth="1"/>
    <col min="12" max="13" width="6.19921875" style="353" customWidth="1"/>
    <col min="14" max="16384" width="9" style="353" customWidth="1"/>
  </cols>
  <sheetData>
    <row r="1" spans="1:11" s="574" customFormat="1" ht="15" customHeight="1">
      <c r="A1" s="57" t="s">
        <v>443</v>
      </c>
      <c r="B1" s="572"/>
      <c r="C1" s="572"/>
      <c r="D1" s="752"/>
      <c r="E1" s="752"/>
      <c r="F1" s="752"/>
      <c r="G1" s="752"/>
      <c r="H1" s="599"/>
      <c r="I1" s="572"/>
      <c r="J1" s="572"/>
      <c r="K1" s="572"/>
    </row>
    <row r="2" spans="1:13" s="58" customFormat="1" ht="12.75" customHeight="1" thickBot="1">
      <c r="A2" s="27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" t="s">
        <v>686</v>
      </c>
    </row>
    <row r="3" spans="1:13" s="369" customFormat="1" ht="45" customHeight="1" thickTop="1">
      <c r="A3" s="368" t="s">
        <v>33</v>
      </c>
      <c r="B3" s="363" t="s">
        <v>24</v>
      </c>
      <c r="C3" s="363" t="s">
        <v>444</v>
      </c>
      <c r="D3" s="363" t="s">
        <v>445</v>
      </c>
      <c r="E3" s="363" t="s">
        <v>446</v>
      </c>
      <c r="F3" s="363" t="s">
        <v>447</v>
      </c>
      <c r="G3" s="363" t="s">
        <v>448</v>
      </c>
      <c r="H3" s="363" t="s">
        <v>449</v>
      </c>
      <c r="I3" s="363" t="s">
        <v>450</v>
      </c>
      <c r="J3" s="363" t="s">
        <v>451</v>
      </c>
      <c r="K3" s="363" t="s">
        <v>452</v>
      </c>
      <c r="L3" s="91" t="s">
        <v>453</v>
      </c>
      <c r="M3" s="91" t="s">
        <v>171</v>
      </c>
    </row>
    <row r="4" spans="1:13" s="22" customFormat="1" ht="18" customHeight="1">
      <c r="A4" s="370" t="s">
        <v>204</v>
      </c>
      <c r="B4" s="371">
        <v>5320</v>
      </c>
      <c r="C4" s="372">
        <v>2864</v>
      </c>
      <c r="D4" s="371">
        <v>360</v>
      </c>
      <c r="E4" s="372">
        <v>391</v>
      </c>
      <c r="F4" s="371">
        <v>117</v>
      </c>
      <c r="G4" s="372">
        <v>50</v>
      </c>
      <c r="H4" s="371">
        <v>1063</v>
      </c>
      <c r="I4" s="372">
        <v>70</v>
      </c>
      <c r="J4" s="371">
        <v>297</v>
      </c>
      <c r="K4" s="372">
        <v>1</v>
      </c>
      <c r="L4" s="371">
        <v>106</v>
      </c>
      <c r="M4" s="373">
        <v>1</v>
      </c>
    </row>
    <row r="5" spans="1:13" s="22" customFormat="1" ht="18" customHeight="1">
      <c r="A5" s="374" t="s">
        <v>454</v>
      </c>
      <c r="B5" s="375">
        <v>100</v>
      </c>
      <c r="C5" s="375">
        <v>53.8</v>
      </c>
      <c r="D5" s="375">
        <v>6.8</v>
      </c>
      <c r="E5" s="375">
        <v>7.4</v>
      </c>
      <c r="F5" s="375">
        <v>2.2</v>
      </c>
      <c r="G5" s="375">
        <v>0.9</v>
      </c>
      <c r="H5" s="375">
        <v>20</v>
      </c>
      <c r="I5" s="375">
        <v>1.3</v>
      </c>
      <c r="J5" s="375">
        <v>5.6</v>
      </c>
      <c r="K5" s="375">
        <v>0</v>
      </c>
      <c r="L5" s="375">
        <v>2</v>
      </c>
      <c r="M5" s="376">
        <v>0</v>
      </c>
    </row>
    <row r="6" spans="1:13" s="4" customFormat="1" ht="12" customHeight="1">
      <c r="A6" s="7" t="s">
        <v>455</v>
      </c>
      <c r="M6" s="5" t="s">
        <v>456</v>
      </c>
    </row>
    <row r="7" spans="10:13" s="4" customFormat="1" ht="12" customHeight="1">
      <c r="J7" s="2"/>
      <c r="K7" s="1"/>
      <c r="M7" s="5" t="s">
        <v>457</v>
      </c>
    </row>
    <row r="8" s="350" customFormat="1" ht="13.5" customHeight="1"/>
    <row r="9" s="350" customFormat="1" ht="13.5" customHeight="1"/>
    <row r="10" s="350" customFormat="1" ht="13.5" customHeight="1">
      <c r="B10" s="377"/>
    </row>
    <row r="11" s="350" customFormat="1" ht="13.5" customHeight="1">
      <c r="G11" s="351"/>
    </row>
    <row r="12" s="350" customFormat="1" ht="16.5" customHeight="1">
      <c r="G12" s="351"/>
    </row>
    <row r="13" s="350" customFormat="1" ht="16.5" customHeight="1">
      <c r="G13" s="351"/>
    </row>
    <row r="14" s="350" customFormat="1" ht="16.5" customHeight="1">
      <c r="G14" s="351"/>
    </row>
    <row r="15" s="350" customFormat="1" ht="16.5" customHeight="1">
      <c r="G15" s="351"/>
    </row>
    <row r="16" ht="16.5" customHeight="1">
      <c r="G16" s="354"/>
    </row>
    <row r="17" ht="16.5" customHeight="1">
      <c r="G17" s="354"/>
    </row>
    <row r="18" ht="16.5" customHeight="1">
      <c r="G18" s="354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>
      <c r="K26" s="378"/>
    </row>
    <row r="27" ht="16.5" customHeight="1">
      <c r="K27" s="378"/>
    </row>
  </sheetData>
  <sheetProtection/>
  <mergeCells count="1">
    <mergeCell ref="D1:G1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8.796875" defaultRowHeight="16.5" customHeight="1"/>
  <cols>
    <col min="1" max="1" width="10.09765625" style="353" customWidth="1"/>
    <col min="2" max="6" width="15.3984375" style="353" customWidth="1"/>
    <col min="7" max="16384" width="9" style="353" customWidth="1"/>
  </cols>
  <sheetData>
    <row r="1" spans="1:7" s="31" customFormat="1" ht="15" customHeight="1">
      <c r="A1" s="57" t="s">
        <v>458</v>
      </c>
      <c r="B1" s="600"/>
      <c r="C1" s="752"/>
      <c r="D1" s="752"/>
      <c r="E1" s="752"/>
      <c r="G1" s="601"/>
    </row>
    <row r="2" spans="1:7" s="58" customFormat="1" ht="12.75" customHeight="1" thickBot="1">
      <c r="A2" s="27"/>
      <c r="B2" s="379"/>
      <c r="C2" s="55"/>
      <c r="D2" s="55"/>
      <c r="E2" s="55"/>
      <c r="F2" s="24" t="s">
        <v>459</v>
      </c>
      <c r="G2" s="87"/>
    </row>
    <row r="3" spans="1:7" s="22" customFormat="1" ht="16.5" customHeight="1" thickTop="1">
      <c r="A3" s="59" t="s">
        <v>460</v>
      </c>
      <c r="B3" s="380" t="s">
        <v>461</v>
      </c>
      <c r="C3" s="381" t="s">
        <v>462</v>
      </c>
      <c r="D3" s="380" t="s">
        <v>463</v>
      </c>
      <c r="E3" s="381" t="s">
        <v>464</v>
      </c>
      <c r="F3" s="382" t="s">
        <v>465</v>
      </c>
      <c r="G3" s="23"/>
    </row>
    <row r="4" spans="1:7" s="22" customFormat="1" ht="16.5" customHeight="1">
      <c r="A4" s="383" t="s">
        <v>466</v>
      </c>
      <c r="B4" s="384" t="s">
        <v>185</v>
      </c>
      <c r="C4" s="385" t="s">
        <v>467</v>
      </c>
      <c r="D4" s="384" t="s">
        <v>467</v>
      </c>
      <c r="E4" s="385" t="s">
        <v>467</v>
      </c>
      <c r="F4" s="386" t="s">
        <v>467</v>
      </c>
      <c r="G4" s="23"/>
    </row>
    <row r="5" spans="1:7" s="22" customFormat="1" ht="19.5" customHeight="1">
      <c r="A5" s="69">
        <v>28</v>
      </c>
      <c r="B5" s="80">
        <v>4753.8</v>
      </c>
      <c r="C5" s="80">
        <v>145</v>
      </c>
      <c r="D5" s="80">
        <v>2036.6</v>
      </c>
      <c r="E5" s="80">
        <v>2206.4</v>
      </c>
      <c r="F5" s="387">
        <v>365.8</v>
      </c>
      <c r="G5" s="388"/>
    </row>
    <row r="6" spans="1:7" s="22" customFormat="1" ht="19.5" customHeight="1">
      <c r="A6" s="66">
        <v>29</v>
      </c>
      <c r="B6" s="82">
        <v>4753.8</v>
      </c>
      <c r="C6" s="82">
        <v>145</v>
      </c>
      <c r="D6" s="82">
        <v>2036.6</v>
      </c>
      <c r="E6" s="82">
        <v>2206.4</v>
      </c>
      <c r="F6" s="389">
        <v>365.8</v>
      </c>
      <c r="G6" s="388"/>
    </row>
    <row r="7" spans="1:7" s="22" customFormat="1" ht="19.5" customHeight="1">
      <c r="A7" s="63">
        <v>30</v>
      </c>
      <c r="B7" s="83">
        <v>4755.4</v>
      </c>
      <c r="C7" s="83">
        <v>145</v>
      </c>
      <c r="D7" s="83">
        <v>2035.7</v>
      </c>
      <c r="E7" s="83">
        <v>2204.4</v>
      </c>
      <c r="F7" s="390">
        <v>370.3</v>
      </c>
      <c r="G7" s="388"/>
    </row>
    <row r="8" spans="1:7" s="4" customFormat="1" ht="12" customHeight="1">
      <c r="A8" s="7" t="s">
        <v>416</v>
      </c>
      <c r="F8" s="5" t="s">
        <v>442</v>
      </c>
      <c r="G8" s="13"/>
    </row>
    <row r="9" s="350" customFormat="1" ht="13.5" customHeight="1">
      <c r="G9" s="391"/>
    </row>
    <row r="10" s="350" customFormat="1" ht="13.5" customHeight="1"/>
    <row r="11" s="350" customFormat="1" ht="13.5" customHeight="1"/>
    <row r="12" s="350" customFormat="1" ht="13.5" customHeight="1">
      <c r="B12" s="36"/>
    </row>
    <row r="13" s="350" customFormat="1" ht="16.5" customHeight="1"/>
    <row r="14" s="350" customFormat="1" ht="16.5" customHeight="1"/>
    <row r="15" s="350" customFormat="1" ht="16.5" customHeight="1"/>
    <row r="16" s="350" customFormat="1" ht="16.5" customHeight="1"/>
  </sheetData>
  <sheetProtection/>
  <mergeCells count="1">
    <mergeCell ref="C1:E1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1.8984375" style="1" customWidth="1"/>
    <col min="2" max="2" width="21.59765625" style="1" customWidth="1"/>
    <col min="3" max="3" width="21.8984375" style="1" customWidth="1"/>
    <col min="4" max="4" width="21.59765625" style="1" customWidth="1"/>
    <col min="5" max="16384" width="9" style="1" customWidth="1"/>
  </cols>
  <sheetData>
    <row r="1" spans="1:3" s="35" customFormat="1" ht="15" customHeight="1">
      <c r="A1" s="57" t="s">
        <v>44</v>
      </c>
      <c r="B1" s="56"/>
      <c r="C1" s="56"/>
    </row>
    <row r="2" spans="1:4" ht="12.75" customHeight="1" thickBot="1">
      <c r="A2" s="27"/>
      <c r="B2" s="55"/>
      <c r="C2" s="55"/>
      <c r="D2" s="24" t="s">
        <v>43</v>
      </c>
    </row>
    <row r="3" spans="1:4" s="38" customFormat="1" ht="22.5" customHeight="1" thickTop="1">
      <c r="A3" s="54" t="s">
        <v>42</v>
      </c>
      <c r="B3" s="53" t="s">
        <v>41</v>
      </c>
      <c r="C3" s="52"/>
      <c r="D3" s="653" t="s">
        <v>40</v>
      </c>
    </row>
    <row r="4" spans="1:5" s="38" customFormat="1" ht="22.5" customHeight="1">
      <c r="A4" s="51" t="s">
        <v>39</v>
      </c>
      <c r="B4" s="50" t="s">
        <v>38</v>
      </c>
      <c r="C4" s="49" t="s">
        <v>37</v>
      </c>
      <c r="D4" s="654"/>
      <c r="E4" s="39"/>
    </row>
    <row r="5" spans="1:5" s="38" customFormat="1" ht="18" customHeight="1">
      <c r="A5" s="48">
        <v>28</v>
      </c>
      <c r="B5" s="47">
        <v>950350</v>
      </c>
      <c r="C5" s="47">
        <v>7266419.8</v>
      </c>
      <c r="D5" s="46">
        <v>548215</v>
      </c>
      <c r="E5" s="39"/>
    </row>
    <row r="6" spans="1:5" s="38" customFormat="1" ht="18" customHeight="1">
      <c r="A6" s="45">
        <v>29</v>
      </c>
      <c r="B6" s="44">
        <v>954482</v>
      </c>
      <c r="C6" s="44">
        <v>7320393</v>
      </c>
      <c r="D6" s="43">
        <v>550267</v>
      </c>
      <c r="E6" s="39"/>
    </row>
    <row r="7" spans="1:5" s="38" customFormat="1" ht="18" customHeight="1">
      <c r="A7" s="42">
        <v>30</v>
      </c>
      <c r="B7" s="41">
        <v>958507</v>
      </c>
      <c r="C7" s="41">
        <v>7359266</v>
      </c>
      <c r="D7" s="40">
        <v>551752</v>
      </c>
      <c r="E7" s="39"/>
    </row>
    <row r="8" spans="1:4" ht="12" customHeight="1">
      <c r="A8" s="37" t="s">
        <v>36</v>
      </c>
      <c r="B8" s="11"/>
      <c r="C8" s="11"/>
      <c r="D8" s="11"/>
    </row>
    <row r="9" spans="1:4" ht="13.5">
      <c r="A9" s="7"/>
      <c r="B9" s="4"/>
      <c r="C9" s="4"/>
      <c r="D9" s="4"/>
    </row>
  </sheetData>
  <sheetProtection/>
  <mergeCells count="1">
    <mergeCell ref="D3:D4"/>
  </mergeCells>
  <printOptions horizontalCentered="1"/>
  <pageMargins left="0" right="0" top="0.3937007874015748" bottom="0.3937007874015748" header="0.5118110236220472" footer="0.5118110236220472"/>
  <pageSetup horizontalDpi="1200" verticalDpi="12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R2" sqref="R2"/>
    </sheetView>
  </sheetViews>
  <sheetFormatPr defaultColWidth="8.796875" defaultRowHeight="14.25"/>
  <cols>
    <col min="1" max="1" width="5.69921875" style="58" customWidth="1"/>
    <col min="2" max="2" width="6.69921875" style="58" customWidth="1"/>
    <col min="3" max="11" width="5.09765625" style="58" customWidth="1"/>
    <col min="12" max="12" width="6" style="58" customWidth="1"/>
    <col min="13" max="13" width="6.19921875" style="58" customWidth="1"/>
    <col min="14" max="17" width="5.09765625" style="58" customWidth="1"/>
    <col min="18" max="18" width="3.59765625" style="58" customWidth="1"/>
    <col min="19" max="16384" width="9" style="58" customWidth="1"/>
  </cols>
  <sheetData>
    <row r="1" spans="1:256" ht="13.5">
      <c r="A1" s="57" t="s">
        <v>635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17" ht="14.25" thickBot="1">
      <c r="A2" s="27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4" t="s">
        <v>687</v>
      </c>
    </row>
    <row r="3" spans="1:17" ht="14.25" thickTop="1">
      <c r="A3" s="392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3"/>
    </row>
    <row r="4" spans="1:256" ht="109.5" customHeight="1">
      <c r="A4" s="393" t="s">
        <v>468</v>
      </c>
      <c r="B4" s="394" t="s">
        <v>137</v>
      </c>
      <c r="C4" s="394" t="s">
        <v>469</v>
      </c>
      <c r="D4" s="394" t="s">
        <v>470</v>
      </c>
      <c r="E4" s="394" t="s">
        <v>471</v>
      </c>
      <c r="F4" s="394" t="s">
        <v>472</v>
      </c>
      <c r="G4" s="394" t="s">
        <v>473</v>
      </c>
      <c r="H4" s="394" t="s">
        <v>474</v>
      </c>
      <c r="I4" s="394" t="s">
        <v>475</v>
      </c>
      <c r="J4" s="394" t="s">
        <v>476</v>
      </c>
      <c r="K4" s="394" t="s">
        <v>477</v>
      </c>
      <c r="L4" s="394" t="s">
        <v>478</v>
      </c>
      <c r="M4" s="394" t="s">
        <v>479</v>
      </c>
      <c r="N4" s="394" t="s">
        <v>480</v>
      </c>
      <c r="O4" s="394" t="s">
        <v>481</v>
      </c>
      <c r="P4" s="394" t="s">
        <v>482</v>
      </c>
      <c r="Q4" s="395" t="s">
        <v>483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13.5">
      <c r="A5" s="396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8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3.5">
      <c r="A6" s="647" t="s">
        <v>204</v>
      </c>
      <c r="B6" s="648">
        <v>2864</v>
      </c>
      <c r="C6" s="649">
        <v>19</v>
      </c>
      <c r="D6" s="648">
        <v>229</v>
      </c>
      <c r="E6" s="649">
        <v>49</v>
      </c>
      <c r="F6" s="648">
        <v>61</v>
      </c>
      <c r="G6" s="649">
        <v>68</v>
      </c>
      <c r="H6" s="648">
        <v>102</v>
      </c>
      <c r="I6" s="649">
        <v>184</v>
      </c>
      <c r="J6" s="648">
        <v>13</v>
      </c>
      <c r="K6" s="649">
        <v>17</v>
      </c>
      <c r="L6" s="648">
        <v>1050</v>
      </c>
      <c r="M6" s="649">
        <v>691</v>
      </c>
      <c r="N6" s="648">
        <v>140</v>
      </c>
      <c r="O6" s="649">
        <v>67</v>
      </c>
      <c r="P6" s="648">
        <v>173</v>
      </c>
      <c r="Q6" s="649">
        <v>1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3.5">
      <c r="A7" s="650" t="s">
        <v>454</v>
      </c>
      <c r="B7" s="651">
        <v>100</v>
      </c>
      <c r="C7" s="652">
        <v>0.7</v>
      </c>
      <c r="D7" s="651">
        <v>8</v>
      </c>
      <c r="E7" s="652">
        <v>1.7</v>
      </c>
      <c r="F7" s="651">
        <v>2.1</v>
      </c>
      <c r="G7" s="652">
        <v>2.4</v>
      </c>
      <c r="H7" s="651">
        <v>3.6</v>
      </c>
      <c r="I7" s="652">
        <v>6.4</v>
      </c>
      <c r="J7" s="651">
        <v>0.5</v>
      </c>
      <c r="K7" s="652">
        <v>0.6</v>
      </c>
      <c r="L7" s="651">
        <v>36.7</v>
      </c>
      <c r="M7" s="652">
        <v>24.1</v>
      </c>
      <c r="N7" s="651">
        <v>4.9</v>
      </c>
      <c r="O7" s="652">
        <v>2.3</v>
      </c>
      <c r="P7" s="651">
        <v>6</v>
      </c>
      <c r="Q7" s="652">
        <v>0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3.5">
      <c r="A8" s="7" t="s">
        <v>455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 t="s">
        <v>484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3.5">
      <c r="A9" s="4"/>
      <c r="B9" s="4"/>
      <c r="C9" s="4"/>
      <c r="D9" s="4"/>
      <c r="E9" s="4"/>
      <c r="F9" s="4"/>
      <c r="G9" s="4"/>
      <c r="H9" s="753" t="s">
        <v>485</v>
      </c>
      <c r="I9" s="753"/>
      <c r="J9" s="753"/>
      <c r="K9" s="753"/>
      <c r="L9" s="753"/>
      <c r="M9" s="753"/>
      <c r="N9" s="753"/>
      <c r="O9" s="753"/>
      <c r="P9" s="753"/>
      <c r="Q9" s="75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3.5">
      <c r="A12" s="22"/>
      <c r="B12" s="22"/>
      <c r="C12" s="22"/>
      <c r="D12" s="4"/>
      <c r="E12" s="4"/>
      <c r="F12" s="4"/>
      <c r="G12" s="4"/>
      <c r="H12" s="4"/>
      <c r="I12" s="4"/>
      <c r="J12" s="4"/>
      <c r="K12" s="4"/>
      <c r="L12" s="4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3.5">
      <c r="A13" s="4"/>
      <c r="B13" s="4"/>
      <c r="C13" s="4"/>
      <c r="D13" s="4"/>
      <c r="E13" s="4"/>
      <c r="F13" s="4"/>
      <c r="G13" s="4"/>
      <c r="H13" s="34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3.5">
      <c r="A14" s="4"/>
      <c r="B14" s="4"/>
      <c r="C14" s="4"/>
      <c r="D14" s="4"/>
      <c r="E14" s="4"/>
      <c r="F14" s="4"/>
      <c r="G14" s="4"/>
      <c r="H14" s="34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3.5">
      <c r="A15" s="4"/>
      <c r="B15" s="399"/>
      <c r="C15" s="4"/>
      <c r="D15" s="4"/>
      <c r="E15" s="4"/>
      <c r="F15" s="4"/>
      <c r="G15" s="4"/>
      <c r="H15" s="34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3.5">
      <c r="A16" s="4"/>
      <c r="B16" s="4"/>
      <c r="C16" s="4"/>
      <c r="D16" s="4"/>
      <c r="E16" s="4"/>
      <c r="F16" s="4"/>
      <c r="G16" s="4"/>
      <c r="H16" s="34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3.5">
      <c r="A17" s="4"/>
      <c r="B17" s="4"/>
      <c r="C17" s="4"/>
      <c r="D17" s="4"/>
      <c r="E17" s="4"/>
      <c r="F17" s="4"/>
      <c r="G17" s="4"/>
      <c r="H17" s="34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3.5">
      <c r="A18" s="4"/>
      <c r="B18" s="4"/>
      <c r="C18" s="4"/>
      <c r="H18" s="40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ht="13.5">
      <c r="H19" s="400"/>
    </row>
    <row r="20" ht="13.5">
      <c r="H20" s="400"/>
    </row>
  </sheetData>
  <sheetProtection/>
  <mergeCells count="1">
    <mergeCell ref="H9:Q9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M2" sqref="M2"/>
    </sheetView>
  </sheetViews>
  <sheetFormatPr defaultColWidth="8.796875" defaultRowHeight="14.25"/>
  <cols>
    <col min="1" max="1" width="5.69921875" style="1" customWidth="1"/>
    <col min="2" max="2" width="7.3984375" style="1" customWidth="1"/>
    <col min="3" max="3" width="6.3984375" style="1" customWidth="1"/>
    <col min="4" max="4" width="7.09765625" style="1" customWidth="1"/>
    <col min="5" max="5" width="7.3984375" style="1" customWidth="1"/>
    <col min="6" max="6" width="6.59765625" style="1" customWidth="1"/>
    <col min="7" max="7" width="7.5" style="1" customWidth="1"/>
    <col min="8" max="8" width="6.8984375" style="1" customWidth="1"/>
    <col min="9" max="9" width="5.59765625" style="1" customWidth="1"/>
    <col min="10" max="10" width="7.8984375" style="1" customWidth="1"/>
    <col min="11" max="11" width="10.5" style="1" customWidth="1"/>
    <col min="12" max="12" width="9" style="1" customWidth="1"/>
    <col min="13" max="16384" width="9" style="1" customWidth="1"/>
  </cols>
  <sheetData>
    <row r="1" spans="1:256" ht="13.5">
      <c r="A1" s="401" t="s">
        <v>486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12" ht="14.25" thickBot="1">
      <c r="A2" s="401"/>
      <c r="L2" s="5" t="s">
        <v>688</v>
      </c>
    </row>
    <row r="3" spans="1:256" ht="18" customHeight="1" thickTop="1">
      <c r="A3" s="756" t="s">
        <v>33</v>
      </c>
      <c r="B3" s="402" t="s">
        <v>487</v>
      </c>
      <c r="C3" s="402" t="s">
        <v>488</v>
      </c>
      <c r="D3" s="751" t="s">
        <v>489</v>
      </c>
      <c r="E3" s="402" t="s">
        <v>490</v>
      </c>
      <c r="F3" s="758" t="s">
        <v>491</v>
      </c>
      <c r="G3" s="759"/>
      <c r="H3" s="758" t="s">
        <v>492</v>
      </c>
      <c r="I3" s="759"/>
      <c r="J3" s="760" t="s">
        <v>493</v>
      </c>
      <c r="K3" s="751" t="s">
        <v>494</v>
      </c>
      <c r="L3" s="754" t="s">
        <v>495</v>
      </c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188"/>
      <c r="IN3" s="188"/>
      <c r="IO3" s="188"/>
      <c r="IP3" s="188"/>
      <c r="IQ3" s="188"/>
      <c r="IR3" s="188"/>
      <c r="IS3" s="188"/>
      <c r="IT3" s="188"/>
      <c r="IU3" s="188"/>
      <c r="IV3" s="188"/>
    </row>
    <row r="4" spans="1:256" ht="18" customHeight="1">
      <c r="A4" s="757"/>
      <c r="B4" s="403" t="s">
        <v>496</v>
      </c>
      <c r="C4" s="403" t="s">
        <v>497</v>
      </c>
      <c r="D4" s="665"/>
      <c r="E4" s="403" t="s">
        <v>497</v>
      </c>
      <c r="F4" s="374" t="s">
        <v>498</v>
      </c>
      <c r="G4" s="92" t="s">
        <v>499</v>
      </c>
      <c r="H4" s="374" t="s">
        <v>500</v>
      </c>
      <c r="I4" s="92" t="s">
        <v>501</v>
      </c>
      <c r="J4" s="761"/>
      <c r="K4" s="762"/>
      <c r="L4" s="755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  <c r="IO4" s="188"/>
      <c r="IP4" s="188"/>
      <c r="IQ4" s="188"/>
      <c r="IR4" s="188"/>
      <c r="IS4" s="188"/>
      <c r="IT4" s="188"/>
      <c r="IU4" s="188"/>
      <c r="IV4" s="188"/>
    </row>
    <row r="5" spans="1:256" ht="13.5">
      <c r="A5" s="374" t="s">
        <v>502</v>
      </c>
      <c r="B5" s="404">
        <v>25.7</v>
      </c>
      <c r="C5" s="404">
        <v>71.2</v>
      </c>
      <c r="D5" s="405">
        <v>2.2</v>
      </c>
      <c r="E5" s="404">
        <v>71.3</v>
      </c>
      <c r="F5" s="405">
        <v>56.4</v>
      </c>
      <c r="G5" s="404">
        <v>14.9</v>
      </c>
      <c r="H5" s="405">
        <v>26.3</v>
      </c>
      <c r="I5" s="404">
        <v>2.4</v>
      </c>
      <c r="J5" s="405">
        <v>386</v>
      </c>
      <c r="K5" s="406">
        <v>137832</v>
      </c>
      <c r="L5" s="405">
        <v>17.9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13.5">
      <c r="A6" s="7" t="s">
        <v>455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5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2:12" ht="13.5">
      <c r="B7" s="38"/>
      <c r="C7" s="38"/>
      <c r="D7" s="38"/>
      <c r="E7" s="38"/>
      <c r="F7" s="38"/>
      <c r="G7" s="38"/>
      <c r="H7" s="38"/>
      <c r="I7" s="38"/>
      <c r="J7" s="38"/>
      <c r="K7" s="38"/>
      <c r="L7" s="5" t="s">
        <v>503</v>
      </c>
    </row>
    <row r="8" ht="13.5">
      <c r="L8" s="5" t="s">
        <v>504</v>
      </c>
    </row>
    <row r="9" spans="4:11" ht="13.5">
      <c r="D9" s="4"/>
      <c r="E9" s="4"/>
      <c r="F9" s="4"/>
      <c r="G9" s="4"/>
      <c r="H9" s="4"/>
      <c r="I9" s="4"/>
      <c r="J9" s="4"/>
      <c r="K9" s="4"/>
    </row>
    <row r="10" spans="3:11" ht="13.5">
      <c r="C10" s="4"/>
      <c r="D10" s="4"/>
      <c r="E10" s="4"/>
      <c r="F10" s="4"/>
      <c r="G10" s="4"/>
      <c r="H10" s="4"/>
      <c r="I10" s="4"/>
      <c r="J10" s="4"/>
      <c r="K10" s="4"/>
    </row>
    <row r="11" spans="3:11" ht="13.5">
      <c r="C11" s="4"/>
      <c r="D11" s="4"/>
      <c r="E11" s="4"/>
      <c r="F11" s="4"/>
      <c r="G11" s="4"/>
      <c r="H11" s="4"/>
      <c r="I11" s="4"/>
      <c r="J11" s="4"/>
      <c r="K11" s="4"/>
    </row>
    <row r="12" spans="3:13" ht="13.5">
      <c r="C12" s="4"/>
      <c r="D12" s="4"/>
      <c r="E12" s="4"/>
      <c r="F12" s="4"/>
      <c r="G12" s="4"/>
      <c r="H12" s="4"/>
      <c r="I12" s="349"/>
      <c r="J12" s="4"/>
      <c r="K12" s="4"/>
      <c r="L12" s="4"/>
      <c r="M12" s="4"/>
    </row>
    <row r="13" spans="3:13" ht="13.5">
      <c r="C13" s="4"/>
      <c r="D13" s="4"/>
      <c r="E13" s="4"/>
      <c r="F13" s="4"/>
      <c r="G13" s="4"/>
      <c r="H13" s="4"/>
      <c r="I13" s="349"/>
      <c r="J13" s="4"/>
      <c r="K13" s="4"/>
      <c r="L13" s="4"/>
      <c r="M13" s="4"/>
    </row>
    <row r="14" spans="3:13" ht="13.5">
      <c r="C14" s="58"/>
      <c r="D14" s="4"/>
      <c r="E14" s="4"/>
      <c r="F14" s="4"/>
      <c r="G14" s="4"/>
      <c r="H14" s="4"/>
      <c r="I14" s="349"/>
      <c r="J14" s="4"/>
      <c r="K14" s="4"/>
      <c r="L14" s="4"/>
      <c r="M14" s="4"/>
    </row>
    <row r="15" spans="4:13" ht="13.5">
      <c r="D15" s="4"/>
      <c r="E15" s="4"/>
      <c r="F15" s="4"/>
      <c r="G15" s="4"/>
      <c r="H15" s="4"/>
      <c r="I15" s="349"/>
      <c r="J15" s="4"/>
      <c r="K15" s="4"/>
      <c r="L15" s="4"/>
      <c r="M15" s="4"/>
    </row>
    <row r="16" spans="4:13" ht="13.5">
      <c r="D16" s="4"/>
      <c r="E16" s="4"/>
      <c r="F16" s="4"/>
      <c r="G16" s="4"/>
      <c r="H16" s="4"/>
      <c r="I16" s="349"/>
      <c r="J16" s="4"/>
      <c r="K16" s="4"/>
      <c r="L16" s="4"/>
      <c r="M16" s="4"/>
    </row>
    <row r="17" spans="4:13" ht="13.5">
      <c r="D17" s="4"/>
      <c r="E17" s="58"/>
      <c r="F17" s="58"/>
      <c r="G17" s="58"/>
      <c r="H17" s="58"/>
      <c r="I17" s="400"/>
      <c r="J17" s="58"/>
      <c r="K17" s="58"/>
      <c r="L17" s="58"/>
      <c r="M17" s="58"/>
    </row>
    <row r="18" spans="4:13" ht="13.5">
      <c r="D18" s="58"/>
      <c r="E18" s="58"/>
      <c r="F18" s="58"/>
      <c r="G18" s="58"/>
      <c r="H18" s="58"/>
      <c r="I18" s="400"/>
      <c r="J18" s="58"/>
      <c r="K18" s="58"/>
      <c r="L18" s="58"/>
      <c r="M18" s="58"/>
    </row>
    <row r="19" spans="4:13" ht="13.5">
      <c r="D19" s="58"/>
      <c r="E19" s="58"/>
      <c r="F19" s="58"/>
      <c r="G19" s="58"/>
      <c r="H19" s="58"/>
      <c r="I19" s="400"/>
      <c r="J19" s="58"/>
      <c r="K19" s="58"/>
      <c r="L19" s="58"/>
      <c r="M19" s="58"/>
    </row>
    <row r="20" spans="4:13" ht="13.5"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4:13" ht="13.5">
      <c r="D21" s="58"/>
      <c r="E21" s="58"/>
      <c r="F21" s="58"/>
      <c r="G21" s="58"/>
      <c r="H21" s="58"/>
      <c r="I21" s="58"/>
      <c r="J21" s="58"/>
      <c r="K21" s="58"/>
      <c r="L21" s="58"/>
      <c r="M21" s="58"/>
    </row>
  </sheetData>
  <sheetProtection/>
  <mergeCells count="7">
    <mergeCell ref="L3:L4"/>
    <mergeCell ref="A3:A4"/>
    <mergeCell ref="D3:D4"/>
    <mergeCell ref="F3:G3"/>
    <mergeCell ref="H3:I3"/>
    <mergeCell ref="J3:J4"/>
    <mergeCell ref="K3:K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53" customWidth="1"/>
    <col min="2" max="5" width="19.3984375" style="353" customWidth="1"/>
    <col min="6" max="16384" width="9" style="353" customWidth="1"/>
  </cols>
  <sheetData>
    <row r="1" spans="1:5" s="574" customFormat="1" ht="15" customHeight="1">
      <c r="A1" s="401" t="s">
        <v>505</v>
      </c>
      <c r="B1" s="572"/>
      <c r="C1" s="572"/>
      <c r="D1" s="572"/>
      <c r="E1" s="407"/>
    </row>
    <row r="2" spans="1:5" s="58" customFormat="1" ht="12.75" customHeight="1" thickBot="1">
      <c r="A2" s="408"/>
      <c r="B2" s="55"/>
      <c r="C2" s="55"/>
      <c r="D2" s="55"/>
      <c r="E2" s="24" t="s">
        <v>506</v>
      </c>
    </row>
    <row r="3" spans="1:5" s="22" customFormat="1" ht="17.25" customHeight="1" thickTop="1">
      <c r="A3" s="59" t="s">
        <v>176</v>
      </c>
      <c r="B3" s="409" t="s">
        <v>507</v>
      </c>
      <c r="C3" s="52"/>
      <c r="D3" s="655" t="s">
        <v>508</v>
      </c>
      <c r="E3" s="653" t="s">
        <v>509</v>
      </c>
    </row>
    <row r="4" spans="1:5" s="22" customFormat="1" ht="17.25" customHeight="1">
      <c r="A4" s="383" t="s">
        <v>510</v>
      </c>
      <c r="B4" s="72"/>
      <c r="C4" s="113" t="s">
        <v>511</v>
      </c>
      <c r="D4" s="656"/>
      <c r="E4" s="654"/>
    </row>
    <row r="5" spans="1:6" s="22" customFormat="1" ht="18" customHeight="1">
      <c r="A5" s="69">
        <v>28</v>
      </c>
      <c r="B5" s="80">
        <v>4749.1</v>
      </c>
      <c r="C5" s="80">
        <v>700.4</v>
      </c>
      <c r="D5" s="80">
        <v>911.1</v>
      </c>
      <c r="E5" s="387">
        <v>3838</v>
      </c>
      <c r="F5" s="410"/>
    </row>
    <row r="6" spans="1:6" s="22" customFormat="1" ht="18" customHeight="1">
      <c r="A6" s="66">
        <v>29</v>
      </c>
      <c r="B6" s="82">
        <v>4749.1</v>
      </c>
      <c r="C6" s="82">
        <v>700.4</v>
      </c>
      <c r="D6" s="82">
        <v>911.1</v>
      </c>
      <c r="E6" s="389">
        <v>3838</v>
      </c>
      <c r="F6" s="410"/>
    </row>
    <row r="7" spans="1:6" s="22" customFormat="1" ht="18" customHeight="1">
      <c r="A7" s="63">
        <v>30</v>
      </c>
      <c r="B7" s="83">
        <v>4749.1</v>
      </c>
      <c r="C7" s="83">
        <v>700.4</v>
      </c>
      <c r="D7" s="83">
        <v>919.2</v>
      </c>
      <c r="E7" s="390">
        <v>3829.9</v>
      </c>
      <c r="F7" s="410"/>
    </row>
    <row r="8" spans="1:5" s="4" customFormat="1" ht="12" customHeight="1">
      <c r="A8" s="7" t="s">
        <v>416</v>
      </c>
      <c r="E8" s="5" t="s">
        <v>636</v>
      </c>
    </row>
    <row r="9" s="350" customFormat="1" ht="13.5" customHeight="1">
      <c r="E9" s="411"/>
    </row>
    <row r="10" s="350" customFormat="1" ht="13.5" customHeight="1"/>
    <row r="11" s="350" customFormat="1" ht="13.5" customHeight="1">
      <c r="D11" s="412"/>
    </row>
    <row r="12" s="350" customFormat="1" ht="13.5" customHeight="1"/>
    <row r="13" s="350" customFormat="1" ht="16.5" customHeight="1"/>
    <row r="14" s="350" customFormat="1" ht="16.5" customHeight="1"/>
    <row r="15" s="350" customFormat="1" ht="16.5" customHeight="1"/>
    <row r="16" s="350" customFormat="1" ht="16.5" customHeight="1"/>
  </sheetData>
  <sheetProtection/>
  <mergeCells count="2">
    <mergeCell ref="D3:D4"/>
    <mergeCell ref="E3:E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8.796875" defaultRowHeight="16.5" customHeight="1"/>
  <cols>
    <col min="1" max="1" width="28.8984375" style="353" customWidth="1"/>
    <col min="2" max="3" width="29.09765625" style="353" customWidth="1"/>
    <col min="4" max="16384" width="9" style="353" customWidth="1"/>
  </cols>
  <sheetData>
    <row r="1" spans="1:2" s="574" customFormat="1" ht="15" customHeight="1">
      <c r="A1" s="57" t="s">
        <v>637</v>
      </c>
      <c r="B1" s="572"/>
    </row>
    <row r="2" spans="1:3" s="58" customFormat="1" ht="12.75" customHeight="1" thickBot="1">
      <c r="A2" s="27"/>
      <c r="B2" s="55"/>
      <c r="C2" s="24" t="s">
        <v>638</v>
      </c>
    </row>
    <row r="3" spans="1:3" s="22" customFormat="1" ht="15.75" customHeight="1" thickTop="1">
      <c r="A3" s="59" t="s">
        <v>639</v>
      </c>
      <c r="B3" s="655" t="s">
        <v>523</v>
      </c>
      <c r="C3" s="653" t="s">
        <v>524</v>
      </c>
    </row>
    <row r="4" spans="1:3" s="22" customFormat="1" ht="15.75" customHeight="1">
      <c r="A4" s="383" t="s">
        <v>510</v>
      </c>
      <c r="B4" s="656"/>
      <c r="C4" s="654"/>
    </row>
    <row r="5" spans="1:3" s="22" customFormat="1" ht="19.5" customHeight="1">
      <c r="A5" s="69">
        <v>27</v>
      </c>
      <c r="B5" s="431">
        <v>33.19</v>
      </c>
      <c r="C5" s="67">
        <v>214</v>
      </c>
    </row>
    <row r="6" spans="1:3" s="22" customFormat="1" ht="19.5" customHeight="1">
      <c r="A6" s="66">
        <v>28</v>
      </c>
      <c r="B6" s="432">
        <v>32.68</v>
      </c>
      <c r="C6" s="64">
        <v>212</v>
      </c>
    </row>
    <row r="7" spans="1:3" s="22" customFormat="1" ht="19.5" customHeight="1">
      <c r="A7" s="63">
        <v>29</v>
      </c>
      <c r="B7" s="433">
        <v>32.21</v>
      </c>
      <c r="C7" s="61">
        <v>209</v>
      </c>
    </row>
    <row r="8" spans="1:3" s="4" customFormat="1" ht="12" customHeight="1">
      <c r="A8" s="7" t="s">
        <v>416</v>
      </c>
      <c r="C8" s="5"/>
    </row>
    <row r="9" s="350" customFormat="1" ht="13.5" customHeight="1"/>
    <row r="10" s="350" customFormat="1" ht="13.5" customHeight="1"/>
    <row r="11" s="350" customFormat="1" ht="13.5" customHeight="1"/>
    <row r="12" s="350" customFormat="1" ht="13.5" customHeight="1"/>
    <row r="13" s="350" customFormat="1" ht="16.5" customHeight="1"/>
    <row r="14" s="350" customFormat="1" ht="16.5" customHeight="1"/>
    <row r="15" s="350" customFormat="1" ht="16.5" customHeight="1"/>
    <row r="16" s="350" customFormat="1" ht="16.5" customHeight="1"/>
  </sheetData>
  <sheetProtection/>
  <mergeCells count="2">
    <mergeCell ref="B3:B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.5" style="361" customWidth="1"/>
    <col min="2" max="7" width="12.19921875" style="361" customWidth="1"/>
    <col min="8" max="16384" width="9" style="361" customWidth="1"/>
  </cols>
  <sheetData>
    <row r="1" s="355" customFormat="1" ht="15" customHeight="1">
      <c r="A1" s="413" t="s">
        <v>512</v>
      </c>
    </row>
    <row r="2" s="355" customFormat="1" ht="9.75" customHeight="1" thickBot="1"/>
    <row r="3" spans="1:7" s="357" customFormat="1" ht="13.5" customHeight="1" thickTop="1">
      <c r="A3" s="414" t="s">
        <v>136</v>
      </c>
      <c r="B3" s="763" t="s">
        <v>513</v>
      </c>
      <c r="C3" s="766" t="s">
        <v>514</v>
      </c>
      <c r="D3" s="766"/>
      <c r="E3" s="766"/>
      <c r="F3" s="767"/>
      <c r="G3" s="768" t="s">
        <v>515</v>
      </c>
    </row>
    <row r="4" spans="1:7" s="357" customFormat="1" ht="13.5" customHeight="1">
      <c r="A4" s="415"/>
      <c r="B4" s="764"/>
      <c r="C4" s="771" t="s">
        <v>516</v>
      </c>
      <c r="D4" s="771" t="s">
        <v>517</v>
      </c>
      <c r="E4" s="771" t="s">
        <v>518</v>
      </c>
      <c r="F4" s="773" t="s">
        <v>519</v>
      </c>
      <c r="G4" s="769"/>
    </row>
    <row r="5" spans="1:7" s="357" customFormat="1" ht="13.5" customHeight="1">
      <c r="A5" s="416" t="s">
        <v>520</v>
      </c>
      <c r="B5" s="765"/>
      <c r="C5" s="772"/>
      <c r="D5" s="772"/>
      <c r="E5" s="772"/>
      <c r="F5" s="774"/>
      <c r="G5" s="770"/>
    </row>
    <row r="6" spans="1:7" s="357" customFormat="1" ht="18" customHeight="1">
      <c r="A6" s="417">
        <v>27</v>
      </c>
      <c r="B6" s="418">
        <v>130</v>
      </c>
      <c r="C6" s="419">
        <v>5</v>
      </c>
      <c r="D6" s="419">
        <v>1</v>
      </c>
      <c r="E6" s="424" t="s">
        <v>640</v>
      </c>
      <c r="F6" s="419">
        <v>4</v>
      </c>
      <c r="G6" s="420">
        <v>120</v>
      </c>
    </row>
    <row r="7" spans="1:7" s="357" customFormat="1" ht="18" customHeight="1">
      <c r="A7" s="421">
        <v>28</v>
      </c>
      <c r="B7" s="422">
        <v>152</v>
      </c>
      <c r="C7" s="423">
        <v>3</v>
      </c>
      <c r="D7" s="423">
        <v>10</v>
      </c>
      <c r="E7" s="423">
        <v>1</v>
      </c>
      <c r="F7" s="423">
        <v>3</v>
      </c>
      <c r="G7" s="425">
        <v>135</v>
      </c>
    </row>
    <row r="8" spans="1:7" s="357" customFormat="1" ht="18" customHeight="1">
      <c r="A8" s="426">
        <v>29</v>
      </c>
      <c r="B8" s="427">
        <v>171</v>
      </c>
      <c r="C8" s="428">
        <v>5</v>
      </c>
      <c r="D8" s="428">
        <v>6</v>
      </c>
      <c r="E8" s="429">
        <v>2</v>
      </c>
      <c r="F8" s="428">
        <v>13</v>
      </c>
      <c r="G8" s="430">
        <v>145</v>
      </c>
    </row>
    <row r="9" spans="1:7" s="358" customFormat="1" ht="12" customHeight="1">
      <c r="A9" s="358" t="s">
        <v>522</v>
      </c>
      <c r="G9" s="359"/>
    </row>
    <row r="10" s="360" customFormat="1" ht="13.5" customHeight="1"/>
    <row r="12" ht="13.5">
      <c r="A12" s="36"/>
    </row>
  </sheetData>
  <sheetProtection/>
  <mergeCells count="7">
    <mergeCell ref="B3:B5"/>
    <mergeCell ref="C3:F3"/>
    <mergeCell ref="G3:G5"/>
    <mergeCell ref="C4:C5"/>
    <mergeCell ref="D4:D5"/>
    <mergeCell ref="E4:E5"/>
    <mergeCell ref="F4:F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9.3984375" style="436" customWidth="1"/>
    <col min="2" max="3" width="28.8984375" style="436" customWidth="1"/>
    <col min="4" max="4" width="25.5" style="436" bestFit="1" customWidth="1"/>
    <col min="5" max="16384" width="9" style="436" customWidth="1"/>
  </cols>
  <sheetData>
    <row r="1" spans="1:3" ht="15" customHeight="1">
      <c r="A1" s="401" t="s">
        <v>525</v>
      </c>
      <c r="B1" s="434"/>
      <c r="C1" s="435" t="s">
        <v>526</v>
      </c>
    </row>
    <row r="2" spans="1:3" ht="9.75" customHeight="1" thickBot="1">
      <c r="A2" s="437"/>
      <c r="B2" s="437"/>
      <c r="C2" s="438"/>
    </row>
    <row r="3" spans="1:3" s="440" customFormat="1" ht="15" customHeight="1" thickTop="1">
      <c r="A3" s="439" t="s">
        <v>47</v>
      </c>
      <c r="B3" s="775" t="s">
        <v>527</v>
      </c>
      <c r="C3" s="776" t="s">
        <v>528</v>
      </c>
    </row>
    <row r="4" spans="1:3" s="440" customFormat="1" ht="15" customHeight="1">
      <c r="A4" s="441" t="s">
        <v>529</v>
      </c>
      <c r="B4" s="656"/>
      <c r="C4" s="654"/>
    </row>
    <row r="5" spans="1:3" s="440" customFormat="1" ht="18" customHeight="1">
      <c r="A5" s="69">
        <v>27</v>
      </c>
      <c r="B5" s="442">
        <v>2663</v>
      </c>
      <c r="C5" s="443">
        <v>140</v>
      </c>
    </row>
    <row r="6" spans="1:3" s="440" customFormat="1" ht="18" customHeight="1">
      <c r="A6" s="66">
        <v>28</v>
      </c>
      <c r="B6" s="444">
        <v>2803</v>
      </c>
      <c r="C6" s="445">
        <v>133</v>
      </c>
    </row>
    <row r="7" spans="1:3" s="440" customFormat="1" ht="18" customHeight="1">
      <c r="A7" s="63">
        <v>29</v>
      </c>
      <c r="B7" s="446">
        <v>2649</v>
      </c>
      <c r="C7" s="447">
        <v>174</v>
      </c>
    </row>
    <row r="8" spans="1:3" s="448" customFormat="1" ht="12" customHeight="1">
      <c r="A8" s="4" t="s">
        <v>530</v>
      </c>
      <c r="B8" s="58"/>
      <c r="C8" s="5" t="s">
        <v>531</v>
      </c>
    </row>
    <row r="9" spans="1:3" ht="12" customHeight="1">
      <c r="A9" s="4"/>
      <c r="B9" s="5"/>
      <c r="C9" s="5" t="s">
        <v>532</v>
      </c>
    </row>
    <row r="10" spans="1:2" ht="13.5">
      <c r="A10"/>
      <c r="B10" s="5"/>
    </row>
  </sheetData>
  <sheetProtection/>
  <mergeCells count="2">
    <mergeCell ref="B3:B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" style="436" customWidth="1"/>
    <col min="2" max="3" width="11.69921875" style="436" customWidth="1"/>
    <col min="4" max="5" width="12.09765625" style="436" customWidth="1"/>
    <col min="6" max="6" width="17.5" style="436" customWidth="1"/>
    <col min="7" max="7" width="11.59765625" style="436" customWidth="1"/>
    <col min="8" max="16384" width="9" style="436" customWidth="1"/>
  </cols>
  <sheetData>
    <row r="1" spans="1:7" ht="15" customHeight="1" thickBot="1">
      <c r="A1" s="449" t="s">
        <v>533</v>
      </c>
      <c r="B1" s="437"/>
      <c r="C1" s="437"/>
      <c r="D1" s="437"/>
      <c r="E1" s="437"/>
      <c r="F1" s="437"/>
      <c r="G1" s="438" t="s">
        <v>526</v>
      </c>
    </row>
    <row r="2" spans="1:7" s="440" customFormat="1" ht="15" customHeight="1" thickTop="1">
      <c r="A2" s="54" t="s">
        <v>47</v>
      </c>
      <c r="B2" s="775" t="s">
        <v>137</v>
      </c>
      <c r="C2" s="775" t="s">
        <v>534</v>
      </c>
      <c r="D2" s="450" t="s">
        <v>535</v>
      </c>
      <c r="E2" s="450" t="s">
        <v>536</v>
      </c>
      <c r="F2" s="450" t="s">
        <v>537</v>
      </c>
      <c r="G2" s="776" t="s">
        <v>171</v>
      </c>
    </row>
    <row r="3" spans="1:7" s="440" customFormat="1" ht="15" customHeight="1">
      <c r="A3" s="175" t="s">
        <v>529</v>
      </c>
      <c r="B3" s="656"/>
      <c r="C3" s="656"/>
      <c r="D3" s="451" t="s">
        <v>538</v>
      </c>
      <c r="E3" s="451" t="s">
        <v>538</v>
      </c>
      <c r="F3" s="451" t="s">
        <v>539</v>
      </c>
      <c r="G3" s="654"/>
    </row>
    <row r="4" spans="1:7" s="440" customFormat="1" ht="18" customHeight="1">
      <c r="A4" s="69">
        <v>27</v>
      </c>
      <c r="B4" s="144">
        <v>2663</v>
      </c>
      <c r="C4" s="144">
        <v>1946</v>
      </c>
      <c r="D4" s="144">
        <v>4</v>
      </c>
      <c r="E4" s="144">
        <v>81</v>
      </c>
      <c r="F4" s="144">
        <v>409</v>
      </c>
      <c r="G4" s="145">
        <v>223</v>
      </c>
    </row>
    <row r="5" spans="1:7" s="440" customFormat="1" ht="18" customHeight="1">
      <c r="A5" s="66">
        <v>28</v>
      </c>
      <c r="B5" s="147">
        <v>2803</v>
      </c>
      <c r="C5" s="147">
        <v>2105</v>
      </c>
      <c r="D5" s="147">
        <v>1</v>
      </c>
      <c r="E5" s="147">
        <v>82</v>
      </c>
      <c r="F5" s="147">
        <v>435</v>
      </c>
      <c r="G5" s="148">
        <v>180</v>
      </c>
    </row>
    <row r="6" spans="1:7" s="440" customFormat="1" ht="18" customHeight="1">
      <c r="A6" s="63">
        <v>29</v>
      </c>
      <c r="B6" s="149">
        <v>2649</v>
      </c>
      <c r="C6" s="149">
        <v>1906</v>
      </c>
      <c r="D6" s="149">
        <v>1</v>
      </c>
      <c r="E6" s="149">
        <v>90</v>
      </c>
      <c r="F6" s="149">
        <v>459</v>
      </c>
      <c r="G6" s="150">
        <v>193</v>
      </c>
    </row>
    <row r="7" spans="1:7" s="448" customFormat="1" ht="12" customHeight="1">
      <c r="A7" s="4" t="s">
        <v>540</v>
      </c>
      <c r="E7" s="452"/>
      <c r="F7" s="7"/>
      <c r="G7" s="5" t="s">
        <v>541</v>
      </c>
    </row>
    <row r="8" spans="5:7" s="448" customFormat="1" ht="12" customHeight="1">
      <c r="E8" s="4"/>
      <c r="F8" s="7"/>
      <c r="G8" s="5" t="s">
        <v>542</v>
      </c>
    </row>
    <row r="11" ht="13.5">
      <c r="B11" s="453"/>
    </row>
  </sheetData>
  <sheetProtection/>
  <mergeCells count="3">
    <mergeCell ref="B2:B3"/>
    <mergeCell ref="C2:C3"/>
    <mergeCell ref="G2:G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19921875" style="436" customWidth="1"/>
    <col min="2" max="2" width="6.3984375" style="436" customWidth="1"/>
    <col min="3" max="3" width="6.8984375" style="436" customWidth="1"/>
    <col min="4" max="5" width="6.3984375" style="436" customWidth="1"/>
    <col min="6" max="6" width="7.3984375" style="436" customWidth="1"/>
    <col min="7" max="8" width="6.3984375" style="436" customWidth="1"/>
    <col min="9" max="9" width="6.8984375" style="436" customWidth="1"/>
    <col min="10" max="11" width="6.3984375" style="436" customWidth="1"/>
    <col min="12" max="12" width="6.8984375" style="436" customWidth="1"/>
    <col min="13" max="13" width="6.3984375" style="436" customWidth="1"/>
    <col min="14" max="16384" width="9" style="436" customWidth="1"/>
  </cols>
  <sheetData>
    <row r="1" spans="1:13" ht="15" customHeight="1">
      <c r="A1" s="401" t="s">
        <v>543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5" t="s">
        <v>526</v>
      </c>
    </row>
    <row r="2" spans="1:13" ht="9.75" customHeight="1" thickBot="1">
      <c r="A2" s="408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8"/>
    </row>
    <row r="3" spans="1:13" s="440" customFormat="1" ht="15" customHeight="1" thickTop="1">
      <c r="A3" s="169" t="s">
        <v>47</v>
      </c>
      <c r="B3" s="697" t="s">
        <v>544</v>
      </c>
      <c r="C3" s="743"/>
      <c r="D3" s="745"/>
      <c r="E3" s="697" t="s">
        <v>545</v>
      </c>
      <c r="F3" s="743"/>
      <c r="G3" s="745"/>
      <c r="H3" s="697" t="s">
        <v>546</v>
      </c>
      <c r="I3" s="743"/>
      <c r="J3" s="745"/>
      <c r="K3" s="697" t="s">
        <v>547</v>
      </c>
      <c r="L3" s="743"/>
      <c r="M3" s="743"/>
    </row>
    <row r="4" spans="1:13" s="440" customFormat="1" ht="15" customHeight="1">
      <c r="A4" s="441" t="s">
        <v>529</v>
      </c>
      <c r="B4" s="113" t="s">
        <v>548</v>
      </c>
      <c r="C4" s="103" t="s">
        <v>549</v>
      </c>
      <c r="D4" s="454" t="s">
        <v>171</v>
      </c>
      <c r="E4" s="113" t="s">
        <v>548</v>
      </c>
      <c r="F4" s="103" t="s">
        <v>549</v>
      </c>
      <c r="G4" s="454" t="s">
        <v>171</v>
      </c>
      <c r="H4" s="113" t="s">
        <v>548</v>
      </c>
      <c r="I4" s="103" t="s">
        <v>549</v>
      </c>
      <c r="J4" s="455" t="s">
        <v>171</v>
      </c>
      <c r="K4" s="113" t="s">
        <v>548</v>
      </c>
      <c r="L4" s="103" t="s">
        <v>549</v>
      </c>
      <c r="M4" s="455" t="s">
        <v>171</v>
      </c>
    </row>
    <row r="5" spans="1:13" s="440" customFormat="1" ht="18" customHeight="1">
      <c r="A5" s="456">
        <v>27</v>
      </c>
      <c r="B5" s="457">
        <v>726</v>
      </c>
      <c r="C5" s="457">
        <v>590</v>
      </c>
      <c r="D5" s="457">
        <v>136</v>
      </c>
      <c r="E5" s="457">
        <v>718</v>
      </c>
      <c r="F5" s="457">
        <v>582</v>
      </c>
      <c r="G5" s="457">
        <v>136</v>
      </c>
      <c r="H5" s="457">
        <v>690</v>
      </c>
      <c r="I5" s="457">
        <v>565</v>
      </c>
      <c r="J5" s="457">
        <v>125</v>
      </c>
      <c r="K5" s="457">
        <v>690</v>
      </c>
      <c r="L5" s="457">
        <v>565</v>
      </c>
      <c r="M5" s="443">
        <v>125</v>
      </c>
    </row>
    <row r="6" spans="1:14" s="440" customFormat="1" ht="18" customHeight="1">
      <c r="A6" s="458">
        <v>28</v>
      </c>
      <c r="B6" s="459">
        <v>844</v>
      </c>
      <c r="C6" s="459">
        <v>705</v>
      </c>
      <c r="D6" s="459">
        <v>139</v>
      </c>
      <c r="E6" s="459">
        <v>826</v>
      </c>
      <c r="F6" s="459">
        <v>692</v>
      </c>
      <c r="G6" s="459">
        <v>134</v>
      </c>
      <c r="H6" s="459">
        <v>799</v>
      </c>
      <c r="I6" s="459">
        <v>679</v>
      </c>
      <c r="J6" s="459">
        <v>120</v>
      </c>
      <c r="K6" s="459">
        <v>799</v>
      </c>
      <c r="L6" s="459">
        <v>679</v>
      </c>
      <c r="M6" s="445">
        <v>120</v>
      </c>
      <c r="N6" s="460"/>
    </row>
    <row r="7" spans="1:14" s="440" customFormat="1" ht="18" customHeight="1">
      <c r="A7" s="461">
        <v>29</v>
      </c>
      <c r="B7" s="462">
        <v>971</v>
      </c>
      <c r="C7" s="462">
        <v>795</v>
      </c>
      <c r="D7" s="462">
        <v>176</v>
      </c>
      <c r="E7" s="462">
        <v>772</v>
      </c>
      <c r="F7" s="462">
        <v>652</v>
      </c>
      <c r="G7" s="462">
        <v>120</v>
      </c>
      <c r="H7" s="462">
        <v>612</v>
      </c>
      <c r="I7" s="462">
        <v>527</v>
      </c>
      <c r="J7" s="462">
        <v>85</v>
      </c>
      <c r="K7" s="462">
        <v>612</v>
      </c>
      <c r="L7" s="462">
        <v>527</v>
      </c>
      <c r="M7" s="463">
        <v>85</v>
      </c>
      <c r="N7" s="460"/>
    </row>
    <row r="8" spans="1:13" ht="12" customHeight="1">
      <c r="A8" s="4" t="s">
        <v>540</v>
      </c>
      <c r="B8" s="452"/>
      <c r="C8" s="452"/>
      <c r="D8" s="452"/>
      <c r="E8" s="452"/>
      <c r="F8" s="452"/>
      <c r="G8" s="4"/>
      <c r="H8" s="452"/>
      <c r="I8" s="452"/>
      <c r="J8" s="5"/>
      <c r="K8" s="464"/>
      <c r="L8" s="464"/>
      <c r="M8" s="5" t="s">
        <v>550</v>
      </c>
    </row>
    <row r="9" spans="1:13" ht="12" customHeight="1">
      <c r="A9" s="452"/>
      <c r="B9" s="452"/>
      <c r="C9" s="452"/>
      <c r="D9" s="452"/>
      <c r="E9" s="452"/>
      <c r="F9" s="452"/>
      <c r="G9" s="4"/>
      <c r="H9" s="452"/>
      <c r="I9" s="452"/>
      <c r="J9" s="5"/>
      <c r="K9" s="464"/>
      <c r="L9" s="464"/>
      <c r="M9" s="5" t="s">
        <v>551</v>
      </c>
    </row>
    <row r="10" spans="1:13" ht="12" customHeight="1">
      <c r="A10" s="452"/>
      <c r="B10" s="452"/>
      <c r="C10" s="452"/>
      <c r="D10" s="452"/>
      <c r="E10" s="452"/>
      <c r="F10" s="452"/>
      <c r="G10" s="452"/>
      <c r="H10" s="452"/>
      <c r="I10" s="452"/>
      <c r="J10" s="5"/>
      <c r="K10" s="464"/>
      <c r="L10" s="464"/>
      <c r="M10" s="5" t="s">
        <v>672</v>
      </c>
    </row>
  </sheetData>
  <sheetProtection/>
  <mergeCells count="4">
    <mergeCell ref="B3:D3"/>
    <mergeCell ref="E3:G3"/>
    <mergeCell ref="H3:J3"/>
    <mergeCell ref="K3:M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.5" style="436" customWidth="1"/>
    <col min="2" max="5" width="18.3984375" style="436" customWidth="1"/>
    <col min="6" max="16384" width="9" style="436" customWidth="1"/>
  </cols>
  <sheetData>
    <row r="1" spans="1:5" s="466" customFormat="1" ht="15" customHeight="1">
      <c r="A1" s="401" t="s">
        <v>552</v>
      </c>
      <c r="B1" s="465"/>
      <c r="C1" s="465"/>
      <c r="D1" s="465"/>
      <c r="E1" s="435" t="s">
        <v>526</v>
      </c>
    </row>
    <row r="2" spans="1:5" s="448" customFormat="1" ht="9.75" customHeight="1" thickBot="1">
      <c r="A2" s="408"/>
      <c r="B2" s="408"/>
      <c r="C2" s="408"/>
      <c r="D2" s="408"/>
      <c r="E2" s="24"/>
    </row>
    <row r="3" spans="1:5" s="440" customFormat="1" ht="15" customHeight="1" thickTop="1">
      <c r="A3" s="439" t="s">
        <v>47</v>
      </c>
      <c r="B3" s="775" t="s">
        <v>553</v>
      </c>
      <c r="C3" s="775" t="s">
        <v>554</v>
      </c>
      <c r="D3" s="775" t="s">
        <v>555</v>
      </c>
      <c r="E3" s="776" t="s">
        <v>556</v>
      </c>
    </row>
    <row r="4" spans="1:5" s="440" customFormat="1" ht="15" customHeight="1">
      <c r="A4" s="441" t="s">
        <v>529</v>
      </c>
      <c r="B4" s="656"/>
      <c r="C4" s="656"/>
      <c r="D4" s="656"/>
      <c r="E4" s="654"/>
    </row>
    <row r="5" spans="1:5" s="440" customFormat="1" ht="18" customHeight="1">
      <c r="A5" s="69">
        <v>27</v>
      </c>
      <c r="B5" s="457">
        <v>2383</v>
      </c>
      <c r="C5" s="457">
        <v>2339</v>
      </c>
      <c r="D5" s="457">
        <v>2273</v>
      </c>
      <c r="E5" s="467">
        <v>2269</v>
      </c>
    </row>
    <row r="6" spans="1:5" s="440" customFormat="1" ht="18" customHeight="1">
      <c r="A6" s="66">
        <v>28</v>
      </c>
      <c r="B6" s="468">
        <v>2567</v>
      </c>
      <c r="C6" s="468">
        <v>2518</v>
      </c>
      <c r="D6" s="459">
        <v>2472</v>
      </c>
      <c r="E6" s="469">
        <v>2465</v>
      </c>
    </row>
    <row r="7" spans="1:6" s="440" customFormat="1" ht="18" customHeight="1">
      <c r="A7" s="63">
        <v>29</v>
      </c>
      <c r="B7" s="462">
        <v>2399</v>
      </c>
      <c r="C7" s="462">
        <v>1240</v>
      </c>
      <c r="D7" s="462">
        <v>1142</v>
      </c>
      <c r="E7" s="470">
        <v>1133</v>
      </c>
      <c r="F7" s="460"/>
    </row>
    <row r="8" spans="1:5" s="448" customFormat="1" ht="12" customHeight="1">
      <c r="A8" s="4" t="s">
        <v>540</v>
      </c>
      <c r="B8" s="452"/>
      <c r="C8" s="452"/>
      <c r="D8" s="7" t="s">
        <v>557</v>
      </c>
      <c r="E8" s="5"/>
    </row>
    <row r="9" spans="1:5" ht="12" customHeight="1">
      <c r="A9" s="471"/>
      <c r="B9" s="471"/>
      <c r="C9" s="472"/>
      <c r="D9" s="473" t="s">
        <v>558</v>
      </c>
      <c r="E9" s="472"/>
    </row>
    <row r="10" spans="1:5" ht="12" customHeight="1">
      <c r="A10" s="471"/>
      <c r="B10" s="471"/>
      <c r="C10" s="474"/>
      <c r="D10" s="473" t="s">
        <v>559</v>
      </c>
      <c r="E10" s="472"/>
    </row>
    <row r="11" spans="3:5" ht="12" customHeight="1">
      <c r="C11" s="475"/>
      <c r="D11" s="473" t="s">
        <v>673</v>
      </c>
      <c r="E11" s="476"/>
    </row>
    <row r="12" ht="13.5">
      <c r="C12" s="475"/>
    </row>
  </sheetData>
  <sheetProtection/>
  <mergeCells count="4">
    <mergeCell ref="B3:B4"/>
    <mergeCell ref="C3:C4"/>
    <mergeCell ref="D3:D4"/>
    <mergeCell ref="E3:E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8.3984375" style="58" customWidth="1"/>
    <col min="2" max="2" width="7.8984375" style="58" customWidth="1"/>
    <col min="3" max="3" width="8.5" style="58" bestFit="1" customWidth="1"/>
    <col min="4" max="11" width="7.8984375" style="58" customWidth="1"/>
    <col min="12" max="16384" width="9" style="58" customWidth="1"/>
  </cols>
  <sheetData>
    <row r="1" spans="1:11" ht="15" customHeight="1">
      <c r="A1" s="57" t="s">
        <v>560</v>
      </c>
      <c r="B1" s="87"/>
      <c r="C1" s="87"/>
      <c r="D1" s="87"/>
      <c r="E1" s="87"/>
      <c r="F1" s="87"/>
      <c r="G1" s="87"/>
      <c r="H1" s="87"/>
      <c r="I1" s="57"/>
      <c r="J1" s="1"/>
      <c r="K1" s="477"/>
    </row>
    <row r="2" spans="1:11" ht="9.75" customHeight="1" thickBot="1">
      <c r="A2" s="27"/>
      <c r="B2" s="55"/>
      <c r="C2" s="55"/>
      <c r="D2" s="55"/>
      <c r="E2" s="55"/>
      <c r="F2" s="55"/>
      <c r="G2" s="55"/>
      <c r="H2" s="55"/>
      <c r="I2" s="27"/>
      <c r="J2" s="478"/>
      <c r="K2" s="24"/>
    </row>
    <row r="3" spans="1:11" s="60" customFormat="1" ht="15" customHeight="1" thickTop="1">
      <c r="A3" s="54" t="s">
        <v>176</v>
      </c>
      <c r="B3" s="479" t="s">
        <v>185</v>
      </c>
      <c r="C3" s="480"/>
      <c r="D3" s="777" t="s">
        <v>561</v>
      </c>
      <c r="E3" s="778"/>
      <c r="F3" s="779" t="s">
        <v>562</v>
      </c>
      <c r="G3" s="778"/>
      <c r="H3" s="779" t="s">
        <v>563</v>
      </c>
      <c r="I3" s="778"/>
      <c r="J3" s="779" t="s">
        <v>564</v>
      </c>
      <c r="K3" s="698"/>
    </row>
    <row r="4" spans="1:11" s="60" customFormat="1" ht="15" customHeight="1">
      <c r="A4" s="70" t="s">
        <v>177</v>
      </c>
      <c r="B4" s="72" t="s">
        <v>565</v>
      </c>
      <c r="C4" s="114" t="s">
        <v>566</v>
      </c>
      <c r="D4" s="114" t="s">
        <v>565</v>
      </c>
      <c r="E4" s="114" t="s">
        <v>566</v>
      </c>
      <c r="F4" s="114" t="s">
        <v>565</v>
      </c>
      <c r="G4" s="114" t="s">
        <v>566</v>
      </c>
      <c r="H4" s="114" t="s">
        <v>565</v>
      </c>
      <c r="I4" s="114" t="s">
        <v>566</v>
      </c>
      <c r="J4" s="114" t="s">
        <v>565</v>
      </c>
      <c r="K4" s="114" t="s">
        <v>566</v>
      </c>
    </row>
    <row r="5" spans="1:11" s="60" customFormat="1" ht="18" customHeight="1">
      <c r="A5" s="69">
        <v>27</v>
      </c>
      <c r="B5" s="157">
        <v>65</v>
      </c>
      <c r="C5" s="481">
        <v>8.43</v>
      </c>
      <c r="D5" s="157">
        <v>39</v>
      </c>
      <c r="E5" s="481">
        <v>2.92</v>
      </c>
      <c r="F5" s="157">
        <v>24</v>
      </c>
      <c r="G5" s="481">
        <v>3.82</v>
      </c>
      <c r="H5" s="157" t="s">
        <v>120</v>
      </c>
      <c r="I5" s="481" t="s">
        <v>120</v>
      </c>
      <c r="J5" s="157">
        <v>2</v>
      </c>
      <c r="K5" s="482">
        <v>1.69</v>
      </c>
    </row>
    <row r="6" spans="1:12" s="60" customFormat="1" ht="18" customHeight="1">
      <c r="A6" s="66">
        <v>28</v>
      </c>
      <c r="B6" s="158">
        <v>79</v>
      </c>
      <c r="C6" s="483">
        <v>10.97</v>
      </c>
      <c r="D6" s="158">
        <v>30</v>
      </c>
      <c r="E6" s="483">
        <v>2.24</v>
      </c>
      <c r="F6" s="158">
        <v>48</v>
      </c>
      <c r="G6" s="483">
        <v>7.68</v>
      </c>
      <c r="H6" s="158" t="s">
        <v>120</v>
      </c>
      <c r="I6" s="158" t="s">
        <v>120</v>
      </c>
      <c r="J6" s="158">
        <v>1</v>
      </c>
      <c r="K6" s="484">
        <v>1.05</v>
      </c>
      <c r="L6" s="485"/>
    </row>
    <row r="7" spans="1:12" s="60" customFormat="1" ht="18" customHeight="1">
      <c r="A7" s="63">
        <v>29</v>
      </c>
      <c r="B7" s="159">
        <v>44</v>
      </c>
      <c r="C7" s="486">
        <v>5.61</v>
      </c>
      <c r="D7" s="159">
        <v>15</v>
      </c>
      <c r="E7" s="486">
        <v>1.2</v>
      </c>
      <c r="F7" s="159">
        <v>29</v>
      </c>
      <c r="G7" s="486">
        <v>4.41</v>
      </c>
      <c r="H7" s="159" t="s">
        <v>120</v>
      </c>
      <c r="I7" s="159" t="s">
        <v>120</v>
      </c>
      <c r="J7" s="159" t="s">
        <v>120</v>
      </c>
      <c r="K7" s="191" t="s">
        <v>120</v>
      </c>
      <c r="L7" s="487"/>
    </row>
    <row r="8" spans="1:11" s="4" customFormat="1" ht="12" customHeight="1">
      <c r="A8" s="7" t="s">
        <v>567</v>
      </c>
      <c r="K8" s="5" t="s">
        <v>568</v>
      </c>
    </row>
    <row r="9" s="4" customFormat="1" ht="13.5" customHeight="1"/>
    <row r="10" s="4" customFormat="1" ht="13.5" customHeight="1">
      <c r="C10" s="488"/>
    </row>
    <row r="11" s="4" customFormat="1" ht="13.5" customHeight="1">
      <c r="C11" s="488"/>
    </row>
    <row r="12" s="4" customFormat="1" ht="13.5" customHeight="1"/>
    <row r="13" s="4" customFormat="1" ht="13.5" customHeight="1"/>
    <row r="14" s="22" customFormat="1" ht="13.5" customHeight="1"/>
    <row r="15" s="22" customFormat="1" ht="13.5" customHeight="1"/>
  </sheetData>
  <sheetProtection/>
  <mergeCells count="4"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zoomScalePageLayoutView="0" workbookViewId="0" topLeftCell="A1">
      <selection activeCell="A1" sqref="A1"/>
    </sheetView>
  </sheetViews>
  <sheetFormatPr defaultColWidth="8.796875" defaultRowHeight="16.5" customHeight="1"/>
  <cols>
    <col min="1" max="1" width="22.09765625" style="58" customWidth="1"/>
    <col min="2" max="4" width="21.59765625" style="58" customWidth="1"/>
    <col min="5" max="16384" width="9" style="58" customWidth="1"/>
  </cols>
  <sheetData>
    <row r="1" spans="1:3" s="35" customFormat="1" ht="15" customHeight="1">
      <c r="A1" s="57" t="s">
        <v>48</v>
      </c>
      <c r="B1" s="56"/>
      <c r="C1" s="56"/>
    </row>
    <row r="2" spans="1:4" ht="12.75" customHeight="1" thickBot="1">
      <c r="A2" s="27"/>
      <c r="B2" s="55"/>
      <c r="C2" s="55"/>
      <c r="D2" s="71" t="s">
        <v>647</v>
      </c>
    </row>
    <row r="3" spans="1:4" s="60" customFormat="1" ht="16.5" customHeight="1" thickTop="1">
      <c r="A3" s="54" t="s">
        <v>648</v>
      </c>
      <c r="B3" s="655" t="s">
        <v>46</v>
      </c>
      <c r="C3" s="655" t="s">
        <v>649</v>
      </c>
      <c r="D3" s="653" t="s">
        <v>650</v>
      </c>
    </row>
    <row r="4" spans="1:4" s="60" customFormat="1" ht="16.5" customHeight="1">
      <c r="A4" s="70" t="s">
        <v>651</v>
      </c>
      <c r="B4" s="656"/>
      <c r="C4" s="656"/>
      <c r="D4" s="654"/>
    </row>
    <row r="5" spans="1:4" s="60" customFormat="1" ht="18" customHeight="1">
      <c r="A5" s="69">
        <v>28</v>
      </c>
      <c r="B5" s="68">
        <v>536</v>
      </c>
      <c r="C5" s="68">
        <v>46517</v>
      </c>
      <c r="D5" s="67">
        <v>151010</v>
      </c>
    </row>
    <row r="6" spans="1:4" s="60" customFormat="1" ht="18" customHeight="1">
      <c r="A6" s="66">
        <v>29</v>
      </c>
      <c r="B6" s="65">
        <v>536</v>
      </c>
      <c r="C6" s="65">
        <v>46517</v>
      </c>
      <c r="D6" s="64">
        <v>151027</v>
      </c>
    </row>
    <row r="7" spans="1:4" s="60" customFormat="1" ht="18" customHeight="1">
      <c r="A7" s="63">
        <v>30</v>
      </c>
      <c r="B7" s="62">
        <v>534</v>
      </c>
      <c r="C7" s="62">
        <v>46354.93</v>
      </c>
      <c r="D7" s="61">
        <v>150337.44</v>
      </c>
    </row>
    <row r="8" spans="1:4" s="1" customFormat="1" ht="12" customHeight="1">
      <c r="A8" s="37" t="s">
        <v>45</v>
      </c>
      <c r="B8" s="11"/>
      <c r="C8" s="11"/>
      <c r="D8" s="11"/>
    </row>
    <row r="9" s="22" customFormat="1" ht="13.5" customHeight="1">
      <c r="D9" s="59"/>
    </row>
    <row r="10" s="22" customFormat="1" ht="13.5" customHeight="1"/>
    <row r="11" s="22" customFormat="1" ht="13.5" customHeight="1"/>
    <row r="12" s="22" customFormat="1" ht="13.5" customHeight="1"/>
    <row r="13" s="22" customFormat="1" ht="13.5" customHeight="1"/>
    <row r="14" s="22" customFormat="1" ht="13.5" customHeight="1"/>
    <row r="15" s="22" customFormat="1" ht="13.5" customHeight="1"/>
    <row r="16" s="22" customFormat="1" ht="13.5" customHeight="1"/>
    <row r="17" s="22" customFormat="1" ht="13.5" customHeight="1"/>
  </sheetData>
  <sheetProtection/>
  <mergeCells count="3">
    <mergeCell ref="B3:B4"/>
    <mergeCell ref="C3:C4"/>
    <mergeCell ref="D3:D4"/>
  </mergeCells>
  <printOptions horizontalCentered="1"/>
  <pageMargins left="0" right="0" top="0.3937007874015748" bottom="0.3937007874015748" header="0.5118110236220472" footer="0.5118110236220472"/>
  <pageSetup horizontalDpi="1200" verticalDpi="12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6.59765625" style="58" customWidth="1"/>
    <col min="2" max="2" width="9.59765625" style="58" customWidth="1"/>
    <col min="3" max="3" width="8.3984375" style="58" customWidth="1"/>
    <col min="4" max="4" width="9" style="58" customWidth="1"/>
    <col min="5" max="5" width="9.3984375" style="58" customWidth="1"/>
    <col min="6" max="8" width="9.59765625" style="58" customWidth="1"/>
    <col min="9" max="10" width="8.3984375" style="58" customWidth="1"/>
    <col min="11" max="16384" width="9" style="58" customWidth="1"/>
  </cols>
  <sheetData>
    <row r="1" spans="1:10" s="28" customFormat="1" ht="15" customHeight="1">
      <c r="A1" s="57" t="s">
        <v>569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2" customFormat="1" ht="9.75" customHeight="1" thickBot="1">
      <c r="A2" s="27"/>
      <c r="B2" s="26"/>
      <c r="C2" s="26"/>
      <c r="D2" s="26"/>
      <c r="E2" s="26"/>
      <c r="F2" s="26"/>
      <c r="G2" s="26"/>
      <c r="H2" s="26"/>
      <c r="I2" s="26"/>
      <c r="J2" s="26"/>
    </row>
    <row r="3" spans="1:10" s="60" customFormat="1" ht="18" customHeight="1" thickTop="1">
      <c r="A3" s="59" t="s">
        <v>33</v>
      </c>
      <c r="B3" s="654" t="s">
        <v>570</v>
      </c>
      <c r="C3" s="784"/>
      <c r="D3" s="784"/>
      <c r="E3" s="693"/>
      <c r="F3" s="697" t="s">
        <v>571</v>
      </c>
      <c r="G3" s="743"/>
      <c r="H3" s="785"/>
      <c r="I3" s="489" t="s">
        <v>572</v>
      </c>
      <c r="J3" s="72" t="s">
        <v>171</v>
      </c>
    </row>
    <row r="4" spans="1:10" s="491" customFormat="1" ht="21.75" customHeight="1">
      <c r="A4" s="490"/>
      <c r="B4" s="780" t="s">
        <v>573</v>
      </c>
      <c r="C4" s="780" t="s">
        <v>574</v>
      </c>
      <c r="D4" s="780" t="s">
        <v>683</v>
      </c>
      <c r="E4" s="780" t="s">
        <v>575</v>
      </c>
      <c r="F4" s="780" t="s">
        <v>576</v>
      </c>
      <c r="G4" s="780" t="s">
        <v>577</v>
      </c>
      <c r="H4" s="780" t="s">
        <v>578</v>
      </c>
      <c r="I4" s="780" t="s">
        <v>579</v>
      </c>
      <c r="J4" s="782" t="s">
        <v>580</v>
      </c>
    </row>
    <row r="5" spans="1:10" s="491" customFormat="1" ht="19.5" customHeight="1">
      <c r="A5" s="492" t="s">
        <v>581</v>
      </c>
      <c r="B5" s="781"/>
      <c r="C5" s="781"/>
      <c r="D5" s="781"/>
      <c r="E5" s="781"/>
      <c r="F5" s="781"/>
      <c r="G5" s="781"/>
      <c r="H5" s="781"/>
      <c r="I5" s="781"/>
      <c r="J5" s="783"/>
    </row>
    <row r="6" spans="1:11" s="142" customFormat="1" ht="18" customHeight="1">
      <c r="A6" s="69">
        <v>27</v>
      </c>
      <c r="B6" s="144">
        <v>1</v>
      </c>
      <c r="C6" s="157" t="s">
        <v>120</v>
      </c>
      <c r="D6" s="144">
        <v>1</v>
      </c>
      <c r="E6" s="144">
        <v>46</v>
      </c>
      <c r="F6" s="144">
        <v>421</v>
      </c>
      <c r="G6" s="157">
        <v>1</v>
      </c>
      <c r="H6" s="157">
        <v>3</v>
      </c>
      <c r="I6" s="157" t="s">
        <v>120</v>
      </c>
      <c r="J6" s="189" t="s">
        <v>120</v>
      </c>
      <c r="K6" s="493"/>
    </row>
    <row r="7" spans="1:11" s="142" customFormat="1" ht="18" customHeight="1">
      <c r="A7" s="66">
        <v>28</v>
      </c>
      <c r="B7" s="147">
        <v>1</v>
      </c>
      <c r="C7" s="158" t="s">
        <v>120</v>
      </c>
      <c r="D7" s="158" t="s">
        <v>120</v>
      </c>
      <c r="E7" s="147">
        <v>47</v>
      </c>
      <c r="F7" s="147">
        <v>267</v>
      </c>
      <c r="G7" s="158">
        <v>1</v>
      </c>
      <c r="H7" s="158">
        <v>6</v>
      </c>
      <c r="I7" s="158" t="s">
        <v>120</v>
      </c>
      <c r="J7" s="190">
        <v>1</v>
      </c>
      <c r="K7" s="493"/>
    </row>
    <row r="8" spans="1:11" s="142" customFormat="1" ht="18" customHeight="1">
      <c r="A8" s="63">
        <v>29</v>
      </c>
      <c r="B8" s="149">
        <v>0</v>
      </c>
      <c r="C8" s="159">
        <v>0</v>
      </c>
      <c r="D8" s="159">
        <v>0</v>
      </c>
      <c r="E8" s="149">
        <v>40</v>
      </c>
      <c r="F8" s="149">
        <v>372</v>
      </c>
      <c r="G8" s="159">
        <v>0</v>
      </c>
      <c r="H8" s="159">
        <v>6</v>
      </c>
      <c r="I8" s="159">
        <v>0</v>
      </c>
      <c r="J8" s="191">
        <v>1</v>
      </c>
      <c r="K8" s="494"/>
    </row>
    <row r="9" s="4" customFormat="1" ht="12" customHeight="1">
      <c r="A9" s="7" t="s">
        <v>582</v>
      </c>
    </row>
    <row r="10" s="22" customFormat="1" ht="13.5" customHeight="1"/>
    <row r="11" s="22" customFormat="1" ht="13.5" customHeight="1"/>
    <row r="12" s="22" customFormat="1" ht="13.5" customHeight="1"/>
    <row r="13" s="22" customFormat="1" ht="13.5" customHeight="1"/>
    <row r="14" s="22" customFormat="1" ht="13.5" customHeight="1"/>
    <row r="15" s="22" customFormat="1" ht="13.5" customHeight="1"/>
  </sheetData>
  <sheetProtection/>
  <mergeCells count="11">
    <mergeCell ref="E4:E5"/>
    <mergeCell ref="F4:F5"/>
    <mergeCell ref="G4:G5"/>
    <mergeCell ref="H4:H5"/>
    <mergeCell ref="I4:I5"/>
    <mergeCell ref="J4:J5"/>
    <mergeCell ref="B3:E3"/>
    <mergeCell ref="F3:H3"/>
    <mergeCell ref="B4:B5"/>
    <mergeCell ref="C4:C5"/>
    <mergeCell ref="D4:D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11.09765625" style="58" customWidth="1"/>
    <col min="2" max="6" width="15.09765625" style="58" customWidth="1"/>
    <col min="7" max="7" width="10.5" style="58" bestFit="1" customWidth="1"/>
    <col min="8" max="16384" width="9" style="58" customWidth="1"/>
  </cols>
  <sheetData>
    <row r="1" spans="1:6" s="28" customFormat="1" ht="15" customHeight="1">
      <c r="A1" s="401" t="s">
        <v>583</v>
      </c>
      <c r="B1" s="29"/>
      <c r="C1" s="29"/>
      <c r="D1" s="29"/>
      <c r="E1" s="29"/>
      <c r="F1" s="29"/>
    </row>
    <row r="2" spans="1:6" s="22" customFormat="1" ht="9.75" customHeight="1" thickBot="1">
      <c r="A2" s="408"/>
      <c r="B2" s="26"/>
      <c r="C2" s="26"/>
      <c r="D2" s="26"/>
      <c r="E2" s="26"/>
      <c r="F2" s="26"/>
    </row>
    <row r="3" spans="1:6" s="60" customFormat="1" ht="15" customHeight="1" thickTop="1">
      <c r="A3" s="54" t="s">
        <v>584</v>
      </c>
      <c r="B3" s="655" t="s">
        <v>585</v>
      </c>
      <c r="C3" s="53" t="s">
        <v>586</v>
      </c>
      <c r="D3" s="52"/>
      <c r="E3" s="495"/>
      <c r="F3" s="776" t="s">
        <v>587</v>
      </c>
    </row>
    <row r="4" spans="1:6" s="60" customFormat="1" ht="15" customHeight="1">
      <c r="A4" s="175" t="s">
        <v>581</v>
      </c>
      <c r="B4" s="656"/>
      <c r="C4" s="72" t="s">
        <v>588</v>
      </c>
      <c r="D4" s="113" t="s">
        <v>589</v>
      </c>
      <c r="E4" s="113" t="s">
        <v>590</v>
      </c>
      <c r="F4" s="654"/>
    </row>
    <row r="5" spans="1:6" s="60" customFormat="1" ht="18" customHeight="1">
      <c r="A5" s="69">
        <v>27</v>
      </c>
      <c r="B5" s="68">
        <v>130</v>
      </c>
      <c r="C5" s="496">
        <v>1816.63</v>
      </c>
      <c r="D5" s="158" t="s">
        <v>120</v>
      </c>
      <c r="E5" s="496">
        <v>1816.63</v>
      </c>
      <c r="F5" s="67">
        <v>246303</v>
      </c>
    </row>
    <row r="6" spans="1:6" s="60" customFormat="1" ht="18" customHeight="1">
      <c r="A6" s="66">
        <v>28</v>
      </c>
      <c r="B6" s="65">
        <v>90</v>
      </c>
      <c r="C6" s="497">
        <v>1103.28</v>
      </c>
      <c r="D6" s="158" t="s">
        <v>120</v>
      </c>
      <c r="E6" s="498">
        <v>1103.28</v>
      </c>
      <c r="F6" s="64">
        <v>181529</v>
      </c>
    </row>
    <row r="7" spans="1:7" s="60" customFormat="1" ht="18" customHeight="1">
      <c r="A7" s="63">
        <v>29</v>
      </c>
      <c r="B7" s="62">
        <v>92</v>
      </c>
      <c r="C7" s="499">
        <v>1312.35</v>
      </c>
      <c r="D7" s="500" t="s">
        <v>120</v>
      </c>
      <c r="E7" s="499">
        <v>1312.35</v>
      </c>
      <c r="F7" s="61">
        <v>216835</v>
      </c>
      <c r="G7" s="501"/>
    </row>
    <row r="8" spans="1:9" s="4" customFormat="1" ht="12" customHeight="1">
      <c r="A8" s="7" t="s">
        <v>591</v>
      </c>
      <c r="D8" s="502"/>
      <c r="E8" s="503"/>
      <c r="F8" s="5" t="s">
        <v>592</v>
      </c>
      <c r="G8" s="35"/>
      <c r="H8" s="35"/>
      <c r="I8" s="22"/>
    </row>
    <row r="9" spans="5:9" s="4" customFormat="1" ht="12" customHeight="1">
      <c r="E9" s="58"/>
      <c r="F9" s="5" t="s">
        <v>593</v>
      </c>
      <c r="G9" s="22"/>
      <c r="H9" s="22"/>
      <c r="I9" s="22"/>
    </row>
    <row r="10" spans="4:6" s="4" customFormat="1" ht="13.5" customHeight="1">
      <c r="D10" s="7"/>
      <c r="F10" s="5"/>
    </row>
    <row r="11" s="4" customFormat="1" ht="13.5" customHeight="1">
      <c r="D11" s="7"/>
    </row>
  </sheetData>
  <sheetProtection/>
  <mergeCells count="2">
    <mergeCell ref="B3:B4"/>
    <mergeCell ref="F3:F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09765625" style="1" customWidth="1"/>
    <col min="2" max="2" width="20.8984375" style="1" customWidth="1"/>
    <col min="3" max="3" width="23.5" style="1" customWidth="1"/>
    <col min="4" max="4" width="20.59765625" style="1" customWidth="1"/>
    <col min="5" max="6" width="10.8984375" style="1" customWidth="1"/>
    <col min="7" max="16384" width="9" style="1" customWidth="1"/>
  </cols>
  <sheetData>
    <row r="1" spans="1:4" s="28" customFormat="1" ht="15" customHeight="1">
      <c r="A1" s="401" t="s">
        <v>678</v>
      </c>
      <c r="B1" s="29"/>
      <c r="C1" s="29"/>
      <c r="D1" s="29"/>
    </row>
    <row r="2" spans="1:4" s="22" customFormat="1" ht="9.75" customHeight="1" thickBot="1">
      <c r="A2" s="408"/>
      <c r="B2" s="26"/>
      <c r="C2" s="26"/>
      <c r="D2" s="26"/>
    </row>
    <row r="3" spans="1:4" s="60" customFormat="1" ht="15" customHeight="1" thickTop="1">
      <c r="A3" s="54" t="s">
        <v>679</v>
      </c>
      <c r="B3" s="655" t="s">
        <v>680</v>
      </c>
      <c r="C3" s="775" t="s">
        <v>681</v>
      </c>
      <c r="D3" s="776" t="s">
        <v>685</v>
      </c>
    </row>
    <row r="4" spans="1:4" s="60" customFormat="1" ht="15" customHeight="1">
      <c r="A4" s="175" t="s">
        <v>581</v>
      </c>
      <c r="B4" s="656"/>
      <c r="C4" s="656"/>
      <c r="D4" s="654"/>
    </row>
    <row r="5" spans="1:4" s="60" customFormat="1" ht="18" customHeight="1">
      <c r="A5" s="69">
        <v>27</v>
      </c>
      <c r="B5" s="442">
        <v>630</v>
      </c>
      <c r="C5" s="626">
        <v>79</v>
      </c>
      <c r="D5" s="626">
        <v>637</v>
      </c>
    </row>
    <row r="6" spans="1:4" s="60" customFormat="1" ht="18" customHeight="1">
      <c r="A6" s="66">
        <v>28</v>
      </c>
      <c r="B6" s="444">
        <v>415</v>
      </c>
      <c r="C6" s="43">
        <v>48</v>
      </c>
      <c r="D6" s="627">
        <v>227</v>
      </c>
    </row>
    <row r="7" spans="1:5" s="60" customFormat="1" ht="18" customHeight="1">
      <c r="A7" s="63">
        <v>29</v>
      </c>
      <c r="B7" s="446">
        <v>366</v>
      </c>
      <c r="C7" s="40">
        <v>37</v>
      </c>
      <c r="D7" s="628">
        <v>268</v>
      </c>
      <c r="E7" s="501"/>
    </row>
    <row r="8" spans="1:7" s="4" customFormat="1" ht="12" customHeight="1">
      <c r="A8" s="7" t="s">
        <v>682</v>
      </c>
      <c r="D8" s="5"/>
      <c r="E8" s="35"/>
      <c r="F8" s="35"/>
      <c r="G8" s="22"/>
    </row>
  </sheetData>
  <sheetProtection/>
  <mergeCells count="3">
    <mergeCell ref="B3:B4"/>
    <mergeCell ref="D3:D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09765625" style="1" customWidth="1"/>
    <col min="2" max="6" width="15.09765625" style="1" customWidth="1"/>
    <col min="7" max="8" width="10.8984375" style="1" customWidth="1"/>
    <col min="9" max="16384" width="9" style="1" customWidth="1"/>
  </cols>
  <sheetData>
    <row r="1" spans="1:7" s="58" customFormat="1" ht="15" customHeight="1">
      <c r="A1" s="57" t="s">
        <v>684</v>
      </c>
      <c r="G1" s="87"/>
    </row>
    <row r="2" spans="1:9" s="58" customFormat="1" ht="9.75" customHeight="1" thickBot="1">
      <c r="A2" s="57"/>
      <c r="I2" s="87"/>
    </row>
    <row r="3" spans="1:7" s="60" customFormat="1" ht="17.25" customHeight="1" thickTop="1">
      <c r="A3" s="439" t="s">
        <v>33</v>
      </c>
      <c r="B3" s="657" t="s">
        <v>594</v>
      </c>
      <c r="C3" s="657" t="s">
        <v>595</v>
      </c>
      <c r="D3" s="657" t="s">
        <v>596</v>
      </c>
      <c r="E3" s="657" t="s">
        <v>597</v>
      </c>
      <c r="F3" s="659" t="s">
        <v>598</v>
      </c>
      <c r="G3" s="485"/>
    </row>
    <row r="4" spans="1:7" s="60" customFormat="1" ht="17.25" customHeight="1">
      <c r="A4" s="441" t="s">
        <v>599</v>
      </c>
      <c r="B4" s="656"/>
      <c r="C4" s="658"/>
      <c r="D4" s="658"/>
      <c r="E4" s="658"/>
      <c r="F4" s="660"/>
      <c r="G4" s="485"/>
    </row>
    <row r="5" spans="1:7" s="60" customFormat="1" ht="18" customHeight="1">
      <c r="A5" s="69">
        <v>27</v>
      </c>
      <c r="B5" s="504">
        <v>1641</v>
      </c>
      <c r="C5" s="504">
        <v>1007</v>
      </c>
      <c r="D5" s="505">
        <v>149</v>
      </c>
      <c r="E5" s="505">
        <v>24</v>
      </c>
      <c r="F5" s="506">
        <v>461</v>
      </c>
      <c r="G5" s="485"/>
    </row>
    <row r="6" spans="1:7" s="60" customFormat="1" ht="18" customHeight="1">
      <c r="A6" s="66">
        <v>28</v>
      </c>
      <c r="B6" s="507">
        <v>1693</v>
      </c>
      <c r="C6" s="507">
        <v>1026</v>
      </c>
      <c r="D6" s="508">
        <v>158</v>
      </c>
      <c r="E6" s="508">
        <v>29</v>
      </c>
      <c r="F6" s="509">
        <v>480</v>
      </c>
      <c r="G6" s="485"/>
    </row>
    <row r="7" spans="1:7" s="60" customFormat="1" ht="18" customHeight="1">
      <c r="A7" s="63">
        <v>29</v>
      </c>
      <c r="B7" s="510">
        <v>1622</v>
      </c>
      <c r="C7" s="510">
        <v>1030</v>
      </c>
      <c r="D7" s="511">
        <v>117</v>
      </c>
      <c r="E7" s="511">
        <v>37</v>
      </c>
      <c r="F7" s="512">
        <v>438</v>
      </c>
      <c r="G7" s="513"/>
    </row>
    <row r="8" spans="1:7" ht="13.5">
      <c r="A8" s="4" t="s">
        <v>600</v>
      </c>
      <c r="F8" s="472"/>
      <c r="G8" s="109"/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12.8984375" style="58" customWidth="1"/>
    <col min="2" max="7" width="12.3984375" style="58" customWidth="1"/>
    <col min="8" max="16384" width="9" style="58" customWidth="1"/>
  </cols>
  <sheetData>
    <row r="1" spans="1:6" s="28" customFormat="1" ht="15" customHeight="1">
      <c r="A1" s="57" t="s">
        <v>674</v>
      </c>
      <c r="B1" s="29"/>
      <c r="C1" s="29"/>
      <c r="D1" s="29"/>
      <c r="E1" s="29"/>
      <c r="F1" s="29"/>
    </row>
    <row r="2" spans="1:7" s="22" customFormat="1" ht="12.75" customHeight="1" thickBot="1">
      <c r="A2" s="27"/>
      <c r="B2" s="26"/>
      <c r="C2" s="26"/>
      <c r="D2" s="26"/>
      <c r="E2" s="26"/>
      <c r="F2" s="26"/>
      <c r="G2" s="24" t="s">
        <v>601</v>
      </c>
    </row>
    <row r="3" spans="1:7" s="60" customFormat="1" ht="17.25" customHeight="1" thickTop="1">
      <c r="A3" s="54" t="s">
        <v>176</v>
      </c>
      <c r="B3" s="53" t="s">
        <v>41</v>
      </c>
      <c r="C3" s="495"/>
      <c r="D3" s="53" t="s">
        <v>602</v>
      </c>
      <c r="E3" s="495"/>
      <c r="F3" s="53" t="s">
        <v>603</v>
      </c>
      <c r="G3" s="52"/>
    </row>
    <row r="4" spans="1:7" s="60" customFormat="1" ht="17.25" customHeight="1">
      <c r="A4" s="70" t="s">
        <v>510</v>
      </c>
      <c r="B4" s="72" t="s">
        <v>604</v>
      </c>
      <c r="C4" s="113" t="s">
        <v>605</v>
      </c>
      <c r="D4" s="72" t="s">
        <v>604</v>
      </c>
      <c r="E4" s="113" t="s">
        <v>605</v>
      </c>
      <c r="F4" s="72" t="s">
        <v>604</v>
      </c>
      <c r="G4" s="114" t="s">
        <v>605</v>
      </c>
    </row>
    <row r="5" spans="1:7" s="60" customFormat="1" ht="18" customHeight="1">
      <c r="A5" s="69">
        <v>28</v>
      </c>
      <c r="B5" s="68">
        <v>18</v>
      </c>
      <c r="C5" s="68">
        <v>550</v>
      </c>
      <c r="D5" s="68">
        <v>13</v>
      </c>
      <c r="E5" s="68">
        <v>482</v>
      </c>
      <c r="F5" s="68">
        <v>5</v>
      </c>
      <c r="G5" s="67">
        <v>68</v>
      </c>
    </row>
    <row r="6" spans="1:7" s="60" customFormat="1" ht="18" customHeight="1">
      <c r="A6" s="611">
        <v>29</v>
      </c>
      <c r="B6" s="612">
        <v>19</v>
      </c>
      <c r="C6" s="612">
        <v>670</v>
      </c>
      <c r="D6" s="612">
        <v>14</v>
      </c>
      <c r="E6" s="612">
        <v>602</v>
      </c>
      <c r="F6" s="612">
        <v>5</v>
      </c>
      <c r="G6" s="613">
        <v>68</v>
      </c>
    </row>
    <row r="7" spans="1:7" s="60" customFormat="1" ht="18" customHeight="1">
      <c r="A7" s="514">
        <v>30</v>
      </c>
      <c r="B7" s="515">
        <v>16</v>
      </c>
      <c r="C7" s="515">
        <v>634</v>
      </c>
      <c r="D7" s="515">
        <v>11</v>
      </c>
      <c r="E7" s="515">
        <v>566</v>
      </c>
      <c r="F7" s="515">
        <v>5</v>
      </c>
      <c r="G7" s="516">
        <v>68</v>
      </c>
    </row>
    <row r="8" s="4" customFormat="1" ht="12" customHeight="1">
      <c r="A8" s="7" t="s">
        <v>606</v>
      </c>
    </row>
    <row r="9" s="4" customFormat="1" ht="13.5" customHeight="1"/>
    <row r="10" s="4" customFormat="1" ht="13.5" customHeight="1"/>
    <row r="11" s="4" customFormat="1" ht="13.5" customHeight="1"/>
    <row r="12" s="4" customFormat="1" ht="13.5" customHeight="1"/>
    <row r="13" s="4" customFormat="1" ht="13.5" customHeight="1"/>
    <row r="14" s="22" customFormat="1" ht="13.5" customHeight="1"/>
    <row r="15" s="22" customFormat="1" ht="13.5" customHeight="1"/>
    <row r="16" s="22" customFormat="1" ht="13.5" customHeight="1"/>
    <row r="17" s="22" customFormat="1" ht="13.5" customHeight="1"/>
    <row r="18" s="22" customFormat="1" ht="13.5" customHeight="1"/>
    <row r="19" s="22" customFormat="1" ht="13.5" customHeight="1"/>
    <row r="20" s="22" customFormat="1" ht="13.5" customHeight="1"/>
    <row r="21" s="22" customFormat="1" ht="13.5" customHeight="1"/>
    <row r="22" s="22" customFormat="1" ht="13.5" customHeight="1"/>
    <row r="23" s="22" customFormat="1" ht="13.5" customHeight="1"/>
    <row r="24" s="22" customFormat="1" ht="13.5" customHeight="1"/>
    <row r="25" s="22" customFormat="1" ht="13.5" customHeight="1"/>
    <row r="26" s="22" customFormat="1" ht="13.5" customHeight="1"/>
    <row r="27" s="22" customFormat="1" ht="13.5" customHeight="1"/>
    <row r="28" s="22" customFormat="1" ht="13.5" customHeight="1"/>
    <row r="29" s="22" customFormat="1" ht="13.5" customHeight="1"/>
    <row r="30" s="22" customFormat="1" ht="13.5" customHeight="1"/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8" width="10.8984375" style="552" customWidth="1"/>
    <col min="9" max="16384" width="9" style="552" customWidth="1"/>
  </cols>
  <sheetData>
    <row r="1" spans="1:7" s="519" customFormat="1" ht="15" customHeight="1">
      <c r="A1" s="517" t="s">
        <v>675</v>
      </c>
      <c r="B1" s="518"/>
      <c r="C1" s="518"/>
      <c r="D1" s="518"/>
      <c r="E1" s="518"/>
      <c r="F1" s="518"/>
      <c r="G1" s="518"/>
    </row>
    <row r="2" spans="1:8" s="523" customFormat="1" ht="12.75" customHeight="1" thickBot="1">
      <c r="A2" s="520"/>
      <c r="B2" s="521"/>
      <c r="C2" s="521"/>
      <c r="D2" s="521"/>
      <c r="E2" s="521"/>
      <c r="F2" s="521"/>
      <c r="G2" s="521"/>
      <c r="H2" s="522" t="s">
        <v>607</v>
      </c>
    </row>
    <row r="3" spans="1:8" s="523" customFormat="1" ht="17.25" customHeight="1" thickTop="1">
      <c r="A3" s="524" t="s">
        <v>176</v>
      </c>
      <c r="B3" s="786" t="s">
        <v>185</v>
      </c>
      <c r="C3" s="525" t="s">
        <v>608</v>
      </c>
      <c r="D3" s="525"/>
      <c r="E3" s="786" t="s">
        <v>609</v>
      </c>
      <c r="F3" s="786" t="s">
        <v>610</v>
      </c>
      <c r="G3" s="526" t="s">
        <v>611</v>
      </c>
      <c r="H3" s="526"/>
    </row>
    <row r="4" spans="1:8" s="523" customFormat="1" ht="17.25" customHeight="1">
      <c r="A4" s="527" t="s">
        <v>510</v>
      </c>
      <c r="B4" s="787"/>
      <c r="C4" s="528"/>
      <c r="D4" s="529" t="s">
        <v>612</v>
      </c>
      <c r="E4" s="787"/>
      <c r="F4" s="787"/>
      <c r="G4" s="530" t="s">
        <v>613</v>
      </c>
      <c r="H4" s="531" t="s">
        <v>614</v>
      </c>
    </row>
    <row r="5" spans="1:9" s="523" customFormat="1" ht="18" customHeight="1">
      <c r="A5" s="614">
        <v>28</v>
      </c>
      <c r="B5" s="533">
        <v>32233</v>
      </c>
      <c r="C5" s="533">
        <v>31119</v>
      </c>
      <c r="D5" s="615">
        <v>346</v>
      </c>
      <c r="E5" s="533">
        <v>664</v>
      </c>
      <c r="F5" s="533">
        <v>411</v>
      </c>
      <c r="G5" s="533">
        <v>39</v>
      </c>
      <c r="H5" s="534" t="s">
        <v>120</v>
      </c>
      <c r="I5" s="535"/>
    </row>
    <row r="6" spans="1:9" s="523" customFormat="1" ht="18" customHeight="1">
      <c r="A6" s="536">
        <v>29</v>
      </c>
      <c r="B6" s="532">
        <v>31620</v>
      </c>
      <c r="C6" s="532">
        <v>30545</v>
      </c>
      <c r="D6" s="537">
        <v>154</v>
      </c>
      <c r="E6" s="532">
        <v>664</v>
      </c>
      <c r="F6" s="616">
        <v>411</v>
      </c>
      <c r="G6" s="537" t="s">
        <v>120</v>
      </c>
      <c r="H6" s="617" t="s">
        <v>120</v>
      </c>
      <c r="I6" s="535"/>
    </row>
    <row r="7" spans="1:9" s="540" customFormat="1" ht="18" customHeight="1">
      <c r="A7" s="538">
        <v>30</v>
      </c>
      <c r="B7" s="618">
        <v>30935</v>
      </c>
      <c r="C7" s="618">
        <v>29860</v>
      </c>
      <c r="D7" s="619">
        <v>154</v>
      </c>
      <c r="E7" s="618">
        <v>664</v>
      </c>
      <c r="F7" s="618">
        <v>411</v>
      </c>
      <c r="G7" s="619">
        <v>0</v>
      </c>
      <c r="H7" s="620">
        <v>0</v>
      </c>
      <c r="I7" s="539"/>
    </row>
    <row r="8" spans="1:8" s="544" customFormat="1" ht="12" customHeight="1">
      <c r="A8" s="541" t="s">
        <v>615</v>
      </c>
      <c r="B8" s="542"/>
      <c r="C8" s="542"/>
      <c r="D8" s="542"/>
      <c r="E8" s="543"/>
      <c r="F8" s="621"/>
      <c r="G8" s="542"/>
      <c r="H8" s="622"/>
    </row>
    <row r="9" spans="1:8" s="549" customFormat="1" ht="13.5" customHeight="1">
      <c r="A9" s="545" t="s">
        <v>616</v>
      </c>
      <c r="B9" s="546"/>
      <c r="C9" s="546"/>
      <c r="D9" s="546"/>
      <c r="E9" s="547"/>
      <c r="F9" s="548"/>
      <c r="H9" s="550"/>
    </row>
    <row r="10" spans="1:8" s="549" customFormat="1" ht="13.5" customHeight="1">
      <c r="A10" s="546"/>
      <c r="B10" s="551"/>
      <c r="C10" s="546"/>
      <c r="D10" s="546"/>
      <c r="E10" s="547"/>
      <c r="F10" s="548"/>
      <c r="H10" s="550"/>
    </row>
    <row r="11" spans="1:5" s="549" customFormat="1" ht="13.5" customHeight="1">
      <c r="A11" s="546"/>
      <c r="B11" s="546"/>
      <c r="C11" s="546"/>
      <c r="D11" s="546"/>
      <c r="E11" s="546"/>
    </row>
    <row r="12" spans="1:5" s="549" customFormat="1" ht="13.5" customHeight="1">
      <c r="A12" s="546"/>
      <c r="B12" s="551"/>
      <c r="C12" s="546"/>
      <c r="D12" s="546"/>
      <c r="E12" s="546"/>
    </row>
    <row r="13" s="549" customFormat="1" ht="13.5" customHeight="1"/>
    <row r="14" s="540" customFormat="1" ht="13.5" customHeight="1"/>
    <row r="15" s="540" customFormat="1" ht="13.5" customHeight="1"/>
    <row r="16" s="540" customFormat="1" ht="13.5" customHeight="1"/>
    <row r="17" s="540" customFormat="1" ht="13.5" customHeight="1"/>
    <row r="18" s="540" customFormat="1" ht="13.5" customHeight="1"/>
    <row r="19" s="540" customFormat="1" ht="13.5" customHeight="1"/>
    <row r="20" s="540" customFormat="1" ht="13.5" customHeight="1"/>
    <row r="21" s="540" customFormat="1" ht="13.5" customHeight="1"/>
    <row r="22" s="540" customFormat="1" ht="13.5" customHeight="1"/>
    <row r="23" s="540" customFormat="1" ht="13.5" customHeight="1"/>
    <row r="24" s="540" customFormat="1" ht="13.5" customHeight="1"/>
    <row r="25" s="540" customFormat="1" ht="13.5" customHeight="1"/>
    <row r="26" s="540" customFormat="1" ht="13.5" customHeight="1"/>
    <row r="27" s="540" customFormat="1" ht="13.5" customHeight="1"/>
    <row r="28" s="540" customFormat="1" ht="13.5" customHeight="1"/>
    <row r="29" s="540" customFormat="1" ht="13.5" customHeight="1"/>
    <row r="30" s="540" customFormat="1" ht="13.5" customHeight="1"/>
  </sheetData>
  <sheetProtection/>
  <mergeCells count="3">
    <mergeCell ref="B3:B4"/>
    <mergeCell ref="E3:E4"/>
    <mergeCell ref="F3:F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9.3984375" style="552" customWidth="1"/>
    <col min="2" max="10" width="8.59765625" style="552" customWidth="1"/>
    <col min="11" max="16384" width="9" style="552" customWidth="1"/>
  </cols>
  <sheetData>
    <row r="1" spans="1:9" s="519" customFormat="1" ht="15" customHeight="1">
      <c r="A1" s="517" t="s">
        <v>676</v>
      </c>
      <c r="B1" s="518"/>
      <c r="C1" s="518"/>
      <c r="D1" s="518"/>
      <c r="E1" s="518"/>
      <c r="F1" s="518"/>
      <c r="G1" s="518"/>
      <c r="H1" s="518"/>
      <c r="I1" s="518"/>
    </row>
    <row r="2" spans="1:10" s="523" customFormat="1" ht="12.75" customHeight="1" thickBot="1">
      <c r="A2" s="520"/>
      <c r="B2" s="521"/>
      <c r="C2" s="521"/>
      <c r="D2" s="521"/>
      <c r="E2" s="521"/>
      <c r="F2" s="521"/>
      <c r="G2" s="521"/>
      <c r="H2" s="521"/>
      <c r="I2" s="521"/>
      <c r="J2" s="522" t="s">
        <v>607</v>
      </c>
    </row>
    <row r="3" spans="1:10" s="523" customFormat="1" ht="17.25" customHeight="1" thickTop="1">
      <c r="A3" s="524" t="s">
        <v>176</v>
      </c>
      <c r="B3" s="553" t="s">
        <v>185</v>
      </c>
      <c r="C3" s="526"/>
      <c r="D3" s="554"/>
      <c r="E3" s="526" t="s">
        <v>617</v>
      </c>
      <c r="F3" s="526"/>
      <c r="G3" s="526"/>
      <c r="H3" s="553" t="s">
        <v>618</v>
      </c>
      <c r="I3" s="526"/>
      <c r="J3" s="526"/>
    </row>
    <row r="4" spans="1:10" s="523" customFormat="1" ht="17.25" customHeight="1">
      <c r="A4" s="527" t="s">
        <v>510</v>
      </c>
      <c r="B4" s="555" t="s">
        <v>619</v>
      </c>
      <c r="C4" s="556" t="s">
        <v>620</v>
      </c>
      <c r="D4" s="557" t="s">
        <v>621</v>
      </c>
      <c r="E4" s="530" t="s">
        <v>619</v>
      </c>
      <c r="F4" s="556" t="s">
        <v>620</v>
      </c>
      <c r="G4" s="530" t="s">
        <v>621</v>
      </c>
      <c r="H4" s="555" t="s">
        <v>619</v>
      </c>
      <c r="I4" s="556" t="s">
        <v>620</v>
      </c>
      <c r="J4" s="530" t="s">
        <v>621</v>
      </c>
    </row>
    <row r="5" spans="1:10" s="523" customFormat="1" ht="18" customHeight="1">
      <c r="A5" s="558">
        <v>28</v>
      </c>
      <c r="B5" s="559">
        <v>31</v>
      </c>
      <c r="C5" s="559">
        <v>273</v>
      </c>
      <c r="D5" s="559">
        <v>14521</v>
      </c>
      <c r="E5" s="559">
        <v>24</v>
      </c>
      <c r="F5" s="559">
        <v>237</v>
      </c>
      <c r="G5" s="559">
        <v>12281</v>
      </c>
      <c r="H5" s="559">
        <v>7</v>
      </c>
      <c r="I5" s="559">
        <v>36</v>
      </c>
      <c r="J5" s="560">
        <v>2240</v>
      </c>
    </row>
    <row r="6" spans="1:11" s="523" customFormat="1" ht="18" customHeight="1">
      <c r="A6" s="561">
        <v>29</v>
      </c>
      <c r="B6" s="562">
        <v>30</v>
      </c>
      <c r="C6" s="562">
        <v>272</v>
      </c>
      <c r="D6" s="562">
        <v>14485</v>
      </c>
      <c r="E6" s="562">
        <v>23</v>
      </c>
      <c r="F6" s="562">
        <v>236</v>
      </c>
      <c r="G6" s="562">
        <v>12245</v>
      </c>
      <c r="H6" s="562">
        <v>7</v>
      </c>
      <c r="I6" s="562">
        <v>36</v>
      </c>
      <c r="J6" s="563">
        <v>2240</v>
      </c>
      <c r="K6" s="564"/>
    </row>
    <row r="7" spans="1:11" s="540" customFormat="1" ht="18" customHeight="1">
      <c r="A7" s="565">
        <v>30</v>
      </c>
      <c r="B7" s="566">
        <v>30</v>
      </c>
      <c r="C7" s="566">
        <v>272</v>
      </c>
      <c r="D7" s="566">
        <v>14485</v>
      </c>
      <c r="E7" s="623">
        <v>23</v>
      </c>
      <c r="F7" s="623">
        <v>236</v>
      </c>
      <c r="G7" s="623">
        <v>12245</v>
      </c>
      <c r="H7" s="566">
        <v>7</v>
      </c>
      <c r="I7" s="624">
        <v>36</v>
      </c>
      <c r="J7" s="625">
        <v>2240</v>
      </c>
      <c r="K7" s="567"/>
    </row>
    <row r="8" spans="1:11" s="523" customFormat="1" ht="12" customHeight="1">
      <c r="A8" s="541" t="s">
        <v>622</v>
      </c>
      <c r="B8" s="542"/>
      <c r="C8" s="542"/>
      <c r="D8" s="542"/>
      <c r="E8" s="542"/>
      <c r="F8" s="541"/>
      <c r="G8" s="542"/>
      <c r="H8" s="542"/>
      <c r="I8" s="542"/>
      <c r="J8" s="542"/>
      <c r="K8" s="564"/>
    </row>
    <row r="9" spans="1:11" s="540" customFormat="1" ht="12" customHeight="1">
      <c r="A9" s="545"/>
      <c r="B9" s="546"/>
      <c r="C9" s="545"/>
      <c r="D9" s="546"/>
      <c r="E9" s="546"/>
      <c r="F9" s="546"/>
      <c r="G9" s="546"/>
      <c r="H9" s="546"/>
      <c r="I9" s="546"/>
      <c r="J9" s="543" t="s">
        <v>623</v>
      </c>
      <c r="K9" s="567"/>
    </row>
    <row r="10" spans="1:11" s="540" customFormat="1" ht="13.5" customHeight="1">
      <c r="A10" s="545"/>
      <c r="B10" s="546"/>
      <c r="C10" s="546"/>
      <c r="D10" s="546"/>
      <c r="E10" s="546"/>
      <c r="F10" s="546"/>
      <c r="G10" s="568"/>
      <c r="H10" s="546"/>
      <c r="I10" s="546"/>
      <c r="J10" s="546"/>
      <c r="K10" s="567"/>
    </row>
    <row r="11" spans="1:11" s="540" customFormat="1" ht="13.5" customHeight="1">
      <c r="A11" s="546"/>
      <c r="B11" s="546"/>
      <c r="C11" s="546"/>
      <c r="D11" s="546"/>
      <c r="E11" s="546"/>
      <c r="F11" s="546"/>
      <c r="G11" s="546"/>
      <c r="H11" s="546"/>
      <c r="I11" s="546"/>
      <c r="J11" s="546"/>
      <c r="K11" s="567"/>
    </row>
    <row r="12" spans="1:11" s="540" customFormat="1" ht="13.5" customHeight="1">
      <c r="A12" s="567"/>
      <c r="B12" s="567"/>
      <c r="C12" s="567"/>
      <c r="D12" s="567"/>
      <c r="E12" s="567"/>
      <c r="F12" s="567"/>
      <c r="G12" s="567"/>
      <c r="H12" s="567"/>
      <c r="I12" s="567"/>
      <c r="J12" s="567"/>
      <c r="K12" s="567"/>
    </row>
    <row r="13" spans="1:11" s="540" customFormat="1" ht="13.5" customHeight="1">
      <c r="A13" s="567"/>
      <c r="B13" s="567"/>
      <c r="C13" s="567"/>
      <c r="D13" s="567"/>
      <c r="E13" s="567"/>
      <c r="F13" s="567"/>
      <c r="G13" s="567"/>
      <c r="H13" s="567"/>
      <c r="I13" s="567"/>
      <c r="J13" s="567"/>
      <c r="K13" s="567"/>
    </row>
    <row r="14" s="540" customFormat="1" ht="13.5" customHeight="1"/>
    <row r="15" s="540" customFormat="1" ht="13.5" customHeight="1"/>
    <row r="16" s="540" customFormat="1" ht="13.5" customHeight="1"/>
    <row r="17" s="540" customFormat="1" ht="13.5" customHeight="1"/>
  </sheetData>
  <sheetProtection/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12.8984375" style="58" customWidth="1"/>
    <col min="2" max="7" width="12.3984375" style="58" customWidth="1"/>
    <col min="8" max="16384" width="9" style="58" customWidth="1"/>
  </cols>
  <sheetData>
    <row r="1" spans="1:6" s="28" customFormat="1" ht="15" customHeight="1">
      <c r="A1" s="57" t="s">
        <v>677</v>
      </c>
      <c r="B1" s="29"/>
      <c r="C1" s="29"/>
      <c r="D1" s="29"/>
      <c r="E1" s="29"/>
      <c r="F1" s="29"/>
    </row>
    <row r="2" spans="1:7" s="22" customFormat="1" ht="12.75" customHeight="1" thickBot="1">
      <c r="A2" s="27"/>
      <c r="B2" s="26"/>
      <c r="C2" s="26"/>
      <c r="D2" s="26"/>
      <c r="E2" s="26"/>
      <c r="F2" s="26"/>
      <c r="G2" s="24" t="s">
        <v>601</v>
      </c>
    </row>
    <row r="3" spans="1:7" s="60" customFormat="1" ht="16.5" customHeight="1" thickTop="1">
      <c r="A3" s="54" t="s">
        <v>176</v>
      </c>
      <c r="B3" s="53" t="s">
        <v>624</v>
      </c>
      <c r="C3" s="495"/>
      <c r="D3" s="52" t="s">
        <v>625</v>
      </c>
      <c r="E3" s="52"/>
      <c r="F3" s="53" t="s">
        <v>626</v>
      </c>
      <c r="G3" s="52"/>
    </row>
    <row r="4" spans="1:7" s="60" customFormat="1" ht="16.5" customHeight="1">
      <c r="A4" s="70" t="s">
        <v>510</v>
      </c>
      <c r="B4" s="72" t="s">
        <v>627</v>
      </c>
      <c r="C4" s="50" t="s">
        <v>628</v>
      </c>
      <c r="D4" s="72" t="s">
        <v>627</v>
      </c>
      <c r="E4" s="72" t="s">
        <v>628</v>
      </c>
      <c r="F4" s="72" t="s">
        <v>627</v>
      </c>
      <c r="G4" s="72" t="s">
        <v>628</v>
      </c>
    </row>
    <row r="5" spans="1:7" s="60" customFormat="1" ht="19.5" customHeight="1">
      <c r="A5" s="69">
        <v>28</v>
      </c>
      <c r="B5" s="68">
        <v>8</v>
      </c>
      <c r="C5" s="68">
        <v>198</v>
      </c>
      <c r="D5" s="68">
        <v>1</v>
      </c>
      <c r="E5" s="68">
        <v>24</v>
      </c>
      <c r="F5" s="68">
        <v>9</v>
      </c>
      <c r="G5" s="67">
        <v>219</v>
      </c>
    </row>
    <row r="6" spans="1:7" s="60" customFormat="1" ht="19.5" customHeight="1">
      <c r="A6" s="611">
        <v>29</v>
      </c>
      <c r="B6" s="612">
        <v>8</v>
      </c>
      <c r="C6" s="612">
        <v>198</v>
      </c>
      <c r="D6" s="612">
        <v>1</v>
      </c>
      <c r="E6" s="612">
        <v>24</v>
      </c>
      <c r="F6" s="612">
        <v>9</v>
      </c>
      <c r="G6" s="613">
        <v>219</v>
      </c>
    </row>
    <row r="7" spans="1:7" s="60" customFormat="1" ht="19.5" customHeight="1">
      <c r="A7" s="514">
        <v>30</v>
      </c>
      <c r="B7" s="515">
        <v>8</v>
      </c>
      <c r="C7" s="515">
        <v>198</v>
      </c>
      <c r="D7" s="515">
        <v>1</v>
      </c>
      <c r="E7" s="515">
        <v>24</v>
      </c>
      <c r="F7" s="515">
        <v>9</v>
      </c>
      <c r="G7" s="516">
        <v>219</v>
      </c>
    </row>
    <row r="8" s="4" customFormat="1" ht="12.75" customHeight="1">
      <c r="A8" s="7" t="s">
        <v>606</v>
      </c>
    </row>
    <row r="9" s="4" customFormat="1" ht="13.5" customHeight="1"/>
    <row r="10" s="4" customFormat="1" ht="13.5" customHeight="1"/>
    <row r="11" s="4" customFormat="1" ht="13.5" customHeight="1"/>
    <row r="12" s="4" customFormat="1" ht="13.5" customHeight="1"/>
    <row r="13" s="22" customFormat="1" ht="13.5" customHeight="1"/>
    <row r="14" s="22" customFormat="1" ht="13.5" customHeight="1"/>
    <row r="15" s="22" customFormat="1" ht="13.5" customHeight="1"/>
    <row r="16" s="22" customFormat="1" ht="13.5" customHeight="1"/>
    <row r="17" s="22" customFormat="1" ht="13.5" customHeight="1"/>
    <row r="18" s="22" customFormat="1" ht="13.5" customHeight="1"/>
    <row r="19" s="22" customFormat="1" ht="13.5" customHeight="1"/>
    <row r="20" s="22" customFormat="1" ht="13.5" customHeight="1"/>
    <row r="21" s="22" customFormat="1" ht="13.5" customHeight="1"/>
    <row r="22" s="22" customFormat="1" ht="13.5" customHeight="1"/>
    <row r="23" s="22" customFormat="1" ht="13.5" customHeight="1"/>
    <row r="24" s="22" customFormat="1" ht="13.5" customHeight="1"/>
    <row r="25" s="22" customFormat="1" ht="13.5" customHeight="1"/>
    <row r="26" s="22" customFormat="1" ht="13.5" customHeight="1"/>
    <row r="27" s="22" customFormat="1" ht="13.5" customHeight="1"/>
    <row r="28" s="22" customFormat="1" ht="13.5" customHeight="1"/>
    <row r="29" s="22" customFormat="1" ht="13.5" customHeight="1"/>
    <row r="30" s="22" customFormat="1" ht="13.5" customHeight="1"/>
    <row r="31" s="22" customFormat="1" ht="13.5" customHeight="1"/>
    <row r="32" s="22" customFormat="1" ht="13.5" customHeight="1"/>
    <row r="33" s="22" customFormat="1" ht="13.5" customHeight="1"/>
    <row r="34" s="22" customFormat="1" ht="13.5" customHeight="1"/>
    <row r="35" s="22" customFormat="1" ht="13.5" customHeight="1"/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.8984375" style="1" customWidth="1"/>
    <col min="2" max="6" width="14.59765625" style="1" customWidth="1"/>
    <col min="7" max="7" width="11.69921875" style="1" customWidth="1"/>
    <col min="8" max="16384" width="9" style="1" customWidth="1"/>
  </cols>
  <sheetData>
    <row r="1" spans="1:6" s="35" customFormat="1" ht="15" customHeight="1">
      <c r="A1" s="73" t="s">
        <v>54</v>
      </c>
      <c r="B1" s="74"/>
      <c r="C1" s="74"/>
      <c r="D1" s="74"/>
      <c r="E1" s="74"/>
      <c r="F1" s="74"/>
    </row>
    <row r="2" spans="1:6" ht="9.75" customHeight="1" thickBot="1">
      <c r="A2" s="75"/>
      <c r="B2" s="76"/>
      <c r="C2" s="76"/>
      <c r="D2" s="76"/>
      <c r="E2" s="76"/>
      <c r="F2" s="76"/>
    </row>
    <row r="3" spans="1:6" s="78" customFormat="1" ht="16.5" customHeight="1" thickTop="1">
      <c r="A3" s="77" t="s">
        <v>641</v>
      </c>
      <c r="B3" s="657" t="s">
        <v>642</v>
      </c>
      <c r="C3" s="657" t="s">
        <v>643</v>
      </c>
      <c r="D3" s="657" t="s">
        <v>644</v>
      </c>
      <c r="E3" s="657" t="s">
        <v>645</v>
      </c>
      <c r="F3" s="659" t="s">
        <v>55</v>
      </c>
    </row>
    <row r="4" spans="1:6" s="78" customFormat="1" ht="16.5" customHeight="1">
      <c r="A4" s="79" t="s">
        <v>56</v>
      </c>
      <c r="B4" s="658"/>
      <c r="C4" s="658"/>
      <c r="D4" s="658"/>
      <c r="E4" s="658"/>
      <c r="F4" s="660"/>
    </row>
    <row r="5" spans="1:6" s="81" customFormat="1" ht="18" customHeight="1">
      <c r="A5" s="69">
        <v>27</v>
      </c>
      <c r="B5" s="68">
        <v>15</v>
      </c>
      <c r="C5" s="80">
        <v>754</v>
      </c>
      <c r="D5" s="80">
        <v>1506.5</v>
      </c>
      <c r="E5" s="80">
        <v>1172.1</v>
      </c>
      <c r="F5" s="67">
        <v>93273000</v>
      </c>
    </row>
    <row r="6" spans="1:6" s="81" customFormat="1" ht="18" customHeight="1">
      <c r="A6" s="66">
        <v>28</v>
      </c>
      <c r="B6" s="65">
        <v>13</v>
      </c>
      <c r="C6" s="82">
        <v>789.8</v>
      </c>
      <c r="D6" s="82">
        <v>1692.25</v>
      </c>
      <c r="E6" s="82">
        <v>1312.1</v>
      </c>
      <c r="F6" s="64">
        <v>113581100</v>
      </c>
    </row>
    <row r="7" spans="1:6" s="81" customFormat="1" ht="18" customHeight="1">
      <c r="A7" s="63">
        <v>29</v>
      </c>
      <c r="B7" s="62">
        <v>16</v>
      </c>
      <c r="C7" s="83">
        <v>668.2</v>
      </c>
      <c r="D7" s="83">
        <v>2134.7</v>
      </c>
      <c r="E7" s="83">
        <v>1190.4</v>
      </c>
      <c r="F7" s="61">
        <v>122919900</v>
      </c>
    </row>
    <row r="8" spans="1:6" ht="12" customHeight="1">
      <c r="A8" s="37" t="s">
        <v>57</v>
      </c>
      <c r="B8" s="11"/>
      <c r="C8" s="11"/>
      <c r="D8" s="11"/>
      <c r="E8" s="84"/>
      <c r="F8" s="84"/>
    </row>
    <row r="9" s="85" customFormat="1" ht="13.5" customHeight="1">
      <c r="F9" s="86"/>
    </row>
    <row r="10" s="85" customFormat="1" ht="13.5" customHeight="1"/>
    <row r="11" s="85" customFormat="1" ht="13.5" customHeight="1"/>
    <row r="12" s="85" customFormat="1" ht="13.5" customHeight="1"/>
    <row r="13" s="85" customFormat="1" ht="13.5" customHeight="1"/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09765625" style="58" customWidth="1"/>
    <col min="2" max="2" width="7.59765625" style="58" customWidth="1"/>
    <col min="3" max="3" width="15.8984375" style="58" customWidth="1"/>
    <col min="4" max="4" width="7.3984375" style="58" customWidth="1"/>
    <col min="5" max="5" width="9.09765625" style="58" customWidth="1"/>
    <col min="6" max="6" width="9.69921875" style="58" customWidth="1"/>
    <col min="7" max="7" width="18.8984375" style="58" customWidth="1"/>
    <col min="8" max="8" width="14.19921875" style="58" customWidth="1"/>
    <col min="9" max="16384" width="9" style="58" customWidth="1"/>
  </cols>
  <sheetData>
    <row r="1" spans="1:9" s="35" customFormat="1" ht="15" customHeight="1">
      <c r="A1" s="57" t="s">
        <v>58</v>
      </c>
      <c r="B1" s="56"/>
      <c r="C1" s="56"/>
      <c r="D1" s="56"/>
      <c r="E1" s="56"/>
      <c r="F1" s="56"/>
      <c r="I1" s="56"/>
    </row>
    <row r="2" spans="1:9" ht="12.75" customHeight="1" thickBot="1">
      <c r="A2" s="27"/>
      <c r="B2" s="55"/>
      <c r="C2" s="55"/>
      <c r="D2" s="55"/>
      <c r="E2" s="55"/>
      <c r="F2" s="55"/>
      <c r="G2" s="24"/>
      <c r="H2" s="24" t="s">
        <v>629</v>
      </c>
      <c r="I2" s="87"/>
    </row>
    <row r="3" spans="1:8" s="22" customFormat="1" ht="27" customHeight="1" thickTop="1">
      <c r="A3" s="88" t="s">
        <v>59</v>
      </c>
      <c r="B3" s="89" t="s">
        <v>60</v>
      </c>
      <c r="C3" s="90" t="s">
        <v>61</v>
      </c>
      <c r="D3" s="91" t="s">
        <v>62</v>
      </c>
      <c r="E3" s="90" t="s">
        <v>63</v>
      </c>
      <c r="F3" s="91" t="s">
        <v>64</v>
      </c>
      <c r="G3" s="90" t="s">
        <v>65</v>
      </c>
      <c r="H3" s="90" t="s">
        <v>66</v>
      </c>
    </row>
    <row r="4" spans="1:8" s="22" customFormat="1" ht="31.5" customHeight="1">
      <c r="A4" s="661" t="s">
        <v>67</v>
      </c>
      <c r="B4" s="92" t="s">
        <v>5</v>
      </c>
      <c r="C4" s="93" t="s">
        <v>68</v>
      </c>
      <c r="D4" s="94">
        <v>9.3</v>
      </c>
      <c r="E4" s="95" t="s">
        <v>69</v>
      </c>
      <c r="F4" s="96" t="s">
        <v>70</v>
      </c>
      <c r="G4" s="97"/>
      <c r="H4" s="98" t="s">
        <v>71</v>
      </c>
    </row>
    <row r="5" spans="1:8" s="22" customFormat="1" ht="31.5" customHeight="1">
      <c r="A5" s="662"/>
      <c r="B5" s="92" t="s">
        <v>72</v>
      </c>
      <c r="C5" s="93" t="s">
        <v>68</v>
      </c>
      <c r="D5" s="94">
        <v>14.07</v>
      </c>
      <c r="E5" s="95" t="s">
        <v>73</v>
      </c>
      <c r="F5" s="96" t="s">
        <v>74</v>
      </c>
      <c r="G5" s="97"/>
      <c r="H5" s="98" t="s">
        <v>75</v>
      </c>
    </row>
    <row r="6" spans="1:8" s="22" customFormat="1" ht="31.5" customHeight="1">
      <c r="A6" s="662"/>
      <c r="B6" s="92" t="s">
        <v>76</v>
      </c>
      <c r="C6" s="93" t="s">
        <v>77</v>
      </c>
      <c r="D6" s="94">
        <v>0.43</v>
      </c>
      <c r="E6" s="95" t="s">
        <v>78</v>
      </c>
      <c r="F6" s="96">
        <v>6.3</v>
      </c>
      <c r="G6" s="97"/>
      <c r="H6" s="98" t="s">
        <v>79</v>
      </c>
    </row>
    <row r="7" spans="1:8" s="22" customFormat="1" ht="31.5" customHeight="1">
      <c r="A7" s="662"/>
      <c r="B7" s="92" t="s">
        <v>80</v>
      </c>
      <c r="C7" s="93" t="s">
        <v>81</v>
      </c>
      <c r="D7" s="94">
        <v>1.6</v>
      </c>
      <c r="E7" s="95">
        <v>86.4</v>
      </c>
      <c r="F7" s="96">
        <v>7</v>
      </c>
      <c r="G7" s="97"/>
      <c r="H7" s="98" t="s">
        <v>79</v>
      </c>
    </row>
    <row r="8" spans="1:8" s="22" customFormat="1" ht="31.5" customHeight="1">
      <c r="A8" s="663"/>
      <c r="B8" s="92" t="s">
        <v>82</v>
      </c>
      <c r="C8" s="93" t="s">
        <v>83</v>
      </c>
      <c r="D8" s="94">
        <v>0.33</v>
      </c>
      <c r="E8" s="95">
        <v>40</v>
      </c>
      <c r="F8" s="96">
        <v>7</v>
      </c>
      <c r="G8" s="97"/>
      <c r="H8" s="98" t="s">
        <v>79</v>
      </c>
    </row>
    <row r="9" spans="1:8" s="22" customFormat="1" ht="31.5" customHeight="1">
      <c r="A9" s="661" t="s">
        <v>84</v>
      </c>
      <c r="B9" s="16" t="s">
        <v>85</v>
      </c>
      <c r="C9" s="99" t="s">
        <v>86</v>
      </c>
      <c r="D9" s="100">
        <v>4.1</v>
      </c>
      <c r="E9" s="96" t="s">
        <v>87</v>
      </c>
      <c r="F9" s="96" t="s">
        <v>88</v>
      </c>
      <c r="G9" s="101" t="s">
        <v>89</v>
      </c>
      <c r="H9" s="102" t="s">
        <v>90</v>
      </c>
    </row>
    <row r="10" spans="1:8" s="22" customFormat="1" ht="31.5" customHeight="1">
      <c r="A10" s="662"/>
      <c r="B10" s="664" t="s">
        <v>91</v>
      </c>
      <c r="C10" s="93" t="s">
        <v>92</v>
      </c>
      <c r="D10" s="94">
        <v>3</v>
      </c>
      <c r="E10" s="95" t="s">
        <v>93</v>
      </c>
      <c r="F10" s="96" t="s">
        <v>94</v>
      </c>
      <c r="G10" s="97"/>
      <c r="H10" s="102" t="s">
        <v>90</v>
      </c>
    </row>
    <row r="11" spans="1:8" s="22" customFormat="1" ht="31.5" customHeight="1">
      <c r="A11" s="662"/>
      <c r="B11" s="665"/>
      <c r="C11" s="93" t="s">
        <v>95</v>
      </c>
      <c r="D11" s="94">
        <v>3.73</v>
      </c>
      <c r="E11" s="95">
        <v>34</v>
      </c>
      <c r="F11" s="96">
        <v>5.5</v>
      </c>
      <c r="G11" s="97" t="s">
        <v>96</v>
      </c>
      <c r="H11" s="104" t="s">
        <v>75</v>
      </c>
    </row>
    <row r="12" spans="1:8" s="22" customFormat="1" ht="31.5" customHeight="1">
      <c r="A12" s="662"/>
      <c r="B12" s="92" t="s">
        <v>97</v>
      </c>
      <c r="C12" s="93" t="s">
        <v>98</v>
      </c>
      <c r="D12" s="94">
        <v>1.4</v>
      </c>
      <c r="E12" s="95">
        <v>33</v>
      </c>
      <c r="F12" s="96" t="s">
        <v>99</v>
      </c>
      <c r="G12" s="97" t="s">
        <v>100</v>
      </c>
      <c r="H12" s="98" t="s">
        <v>79</v>
      </c>
    </row>
    <row r="13" spans="1:8" s="22" customFormat="1" ht="31.5" customHeight="1">
      <c r="A13" s="662"/>
      <c r="B13" s="105" t="s">
        <v>101</v>
      </c>
      <c r="C13" s="93" t="s">
        <v>102</v>
      </c>
      <c r="D13" s="94">
        <v>6.97</v>
      </c>
      <c r="E13" s="95" t="s">
        <v>103</v>
      </c>
      <c r="F13" s="96" t="s">
        <v>88</v>
      </c>
      <c r="G13" s="97" t="s">
        <v>104</v>
      </c>
      <c r="H13" s="104" t="s">
        <v>75</v>
      </c>
    </row>
    <row r="14" spans="1:8" s="22" customFormat="1" ht="31.5" customHeight="1">
      <c r="A14" s="662"/>
      <c r="B14" s="105" t="s">
        <v>105</v>
      </c>
      <c r="C14" s="93" t="s">
        <v>630</v>
      </c>
      <c r="D14" s="94">
        <v>2.25</v>
      </c>
      <c r="E14" s="95" t="s">
        <v>631</v>
      </c>
      <c r="F14" s="106">
        <v>3.3</v>
      </c>
      <c r="G14" s="97"/>
      <c r="H14" s="98" t="s">
        <v>79</v>
      </c>
    </row>
    <row r="15" spans="1:8" s="22" customFormat="1" ht="31.5" customHeight="1">
      <c r="A15" s="663"/>
      <c r="B15" s="92" t="s">
        <v>106</v>
      </c>
      <c r="C15" s="93" t="s">
        <v>632</v>
      </c>
      <c r="D15" s="94">
        <v>0.57</v>
      </c>
      <c r="E15" s="95">
        <v>20</v>
      </c>
      <c r="F15" s="95">
        <v>4</v>
      </c>
      <c r="G15" s="97"/>
      <c r="H15" s="107" t="s">
        <v>79</v>
      </c>
    </row>
    <row r="16" spans="1:8" s="4" customFormat="1" ht="12" customHeight="1">
      <c r="A16" s="7" t="s">
        <v>107</v>
      </c>
      <c r="H16" s="5" t="s">
        <v>108</v>
      </c>
    </row>
    <row r="17" ht="16.5" customHeight="1">
      <c r="C17" s="108"/>
    </row>
  </sheetData>
  <sheetProtection/>
  <mergeCells count="3">
    <mergeCell ref="A4:A8"/>
    <mergeCell ref="A9:A15"/>
    <mergeCell ref="B10:B11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6.09765625" style="1" customWidth="1"/>
    <col min="2" max="2" width="6.59765625" style="1" customWidth="1"/>
    <col min="3" max="3" width="7.8984375" style="1" customWidth="1"/>
    <col min="4" max="4" width="8.59765625" style="1" customWidth="1"/>
    <col min="5" max="5" width="6.59765625" style="1" customWidth="1"/>
    <col min="6" max="6" width="7.8984375" style="1" customWidth="1"/>
    <col min="7" max="7" width="9" style="1" customWidth="1"/>
    <col min="8" max="8" width="6.59765625" style="1" customWidth="1"/>
    <col min="9" max="9" width="7.8984375" style="1" customWidth="1"/>
    <col min="10" max="10" width="9.19921875" style="1" customWidth="1"/>
    <col min="11" max="16384" width="9" style="1" customWidth="1"/>
  </cols>
  <sheetData>
    <row r="1" spans="1:11" s="35" customFormat="1" ht="15" customHeight="1">
      <c r="A1" s="57" t="s">
        <v>109</v>
      </c>
      <c r="C1" s="28"/>
      <c r="D1" s="28"/>
      <c r="E1" s="28"/>
      <c r="F1" s="28"/>
      <c r="H1" s="28"/>
      <c r="I1" s="28"/>
      <c r="K1" s="56"/>
    </row>
    <row r="2" spans="1:11" ht="12.75" customHeight="1" thickBot="1">
      <c r="A2" s="27"/>
      <c r="B2" s="55"/>
      <c r="C2" s="26"/>
      <c r="D2" s="26"/>
      <c r="E2" s="26"/>
      <c r="F2" s="26"/>
      <c r="G2" s="24"/>
      <c r="H2" s="26"/>
      <c r="I2" s="26"/>
      <c r="J2" s="24" t="s">
        <v>43</v>
      </c>
      <c r="K2" s="109"/>
    </row>
    <row r="3" spans="1:11" s="38" customFormat="1" ht="16.5" customHeight="1" thickTop="1">
      <c r="A3" s="110" t="s">
        <v>110</v>
      </c>
      <c r="B3" s="72"/>
      <c r="C3" s="49">
        <v>28</v>
      </c>
      <c r="D3" s="111"/>
      <c r="E3" s="72"/>
      <c r="F3" s="49">
        <v>29</v>
      </c>
      <c r="G3" s="111"/>
      <c r="H3" s="72"/>
      <c r="I3" s="112">
        <v>30</v>
      </c>
      <c r="J3" s="111"/>
      <c r="K3" s="39"/>
    </row>
    <row r="4" spans="1:11" s="38" customFormat="1" ht="16.5" customHeight="1">
      <c r="A4" s="70" t="s">
        <v>111</v>
      </c>
      <c r="B4" s="113" t="s">
        <v>112</v>
      </c>
      <c r="C4" s="113" t="s">
        <v>113</v>
      </c>
      <c r="D4" s="114" t="s">
        <v>114</v>
      </c>
      <c r="E4" s="113" t="s">
        <v>112</v>
      </c>
      <c r="F4" s="113" t="s">
        <v>113</v>
      </c>
      <c r="G4" s="114" t="s">
        <v>114</v>
      </c>
      <c r="H4" s="113" t="s">
        <v>112</v>
      </c>
      <c r="I4" s="113" t="s">
        <v>115</v>
      </c>
      <c r="J4" s="114" t="s">
        <v>114</v>
      </c>
      <c r="K4" s="39"/>
    </row>
    <row r="5" spans="1:11" s="38" customFormat="1" ht="18" customHeight="1">
      <c r="A5" s="115" t="s">
        <v>116</v>
      </c>
      <c r="B5" s="635">
        <v>67</v>
      </c>
      <c r="C5" s="635">
        <v>1354</v>
      </c>
      <c r="D5" s="635">
        <v>15757</v>
      </c>
      <c r="E5" s="635">
        <v>67</v>
      </c>
      <c r="F5" s="635">
        <v>1354</v>
      </c>
      <c r="G5" s="635">
        <v>15757</v>
      </c>
      <c r="H5" s="636">
        <v>68</v>
      </c>
      <c r="I5" s="636">
        <v>1370</v>
      </c>
      <c r="J5" s="636">
        <v>15793</v>
      </c>
      <c r="K5" s="39"/>
    </row>
    <row r="6" spans="1:11" s="38" customFormat="1" ht="4.5" customHeight="1">
      <c r="A6" s="115"/>
      <c r="B6" s="635"/>
      <c r="C6" s="635"/>
      <c r="D6" s="635"/>
      <c r="E6" s="635"/>
      <c r="F6" s="635"/>
      <c r="G6" s="635"/>
      <c r="H6" s="636"/>
      <c r="I6" s="636"/>
      <c r="J6" s="636"/>
      <c r="K6" s="39"/>
    </row>
    <row r="7" spans="1:11" s="38" customFormat="1" ht="18" customHeight="1">
      <c r="A7" s="116" t="s">
        <v>117</v>
      </c>
      <c r="B7" s="637">
        <v>10</v>
      </c>
      <c r="C7" s="637">
        <v>921</v>
      </c>
      <c r="D7" s="635">
        <v>10845</v>
      </c>
      <c r="E7" s="637">
        <v>10</v>
      </c>
      <c r="F7" s="637">
        <v>921</v>
      </c>
      <c r="G7" s="635">
        <v>10845</v>
      </c>
      <c r="H7" s="638">
        <v>11</v>
      </c>
      <c r="I7" s="638">
        <v>937</v>
      </c>
      <c r="J7" s="636">
        <v>10881</v>
      </c>
      <c r="K7" s="39"/>
    </row>
    <row r="8" spans="1:11" s="38" customFormat="1" ht="18" customHeight="1">
      <c r="A8" s="116" t="s">
        <v>118</v>
      </c>
      <c r="B8" s="637">
        <v>56</v>
      </c>
      <c r="C8" s="637">
        <v>426</v>
      </c>
      <c r="D8" s="635">
        <v>4886</v>
      </c>
      <c r="E8" s="637">
        <v>56</v>
      </c>
      <c r="F8" s="637">
        <v>426</v>
      </c>
      <c r="G8" s="635">
        <v>4886</v>
      </c>
      <c r="H8" s="638">
        <v>56</v>
      </c>
      <c r="I8" s="638">
        <v>426</v>
      </c>
      <c r="J8" s="636">
        <v>4886</v>
      </c>
      <c r="K8" s="39"/>
    </row>
    <row r="9" spans="1:11" s="38" customFormat="1" ht="18" customHeight="1">
      <c r="A9" s="116" t="s">
        <v>119</v>
      </c>
      <c r="B9" s="639" t="s">
        <v>120</v>
      </c>
      <c r="C9" s="639" t="s">
        <v>120</v>
      </c>
      <c r="D9" s="640" t="s">
        <v>120</v>
      </c>
      <c r="E9" s="639" t="s">
        <v>120</v>
      </c>
      <c r="F9" s="639" t="s">
        <v>120</v>
      </c>
      <c r="G9" s="640" t="s">
        <v>120</v>
      </c>
      <c r="H9" s="641" t="s">
        <v>120</v>
      </c>
      <c r="I9" s="641" t="s">
        <v>120</v>
      </c>
      <c r="J9" s="642" t="s">
        <v>120</v>
      </c>
      <c r="K9" s="39"/>
    </row>
    <row r="10" spans="1:11" s="38" customFormat="1" ht="18" customHeight="1">
      <c r="A10" s="116" t="s">
        <v>121</v>
      </c>
      <c r="B10" s="637">
        <v>1</v>
      </c>
      <c r="C10" s="637">
        <v>7</v>
      </c>
      <c r="D10" s="635">
        <v>26</v>
      </c>
      <c r="E10" s="637">
        <v>1</v>
      </c>
      <c r="F10" s="637">
        <v>7</v>
      </c>
      <c r="G10" s="635">
        <v>26</v>
      </c>
      <c r="H10" s="638">
        <v>1</v>
      </c>
      <c r="I10" s="638">
        <v>7</v>
      </c>
      <c r="J10" s="636">
        <v>26</v>
      </c>
      <c r="K10" s="39"/>
    </row>
    <row r="11" spans="1:11" s="38" customFormat="1" ht="18" customHeight="1">
      <c r="A11" s="117" t="s">
        <v>122</v>
      </c>
      <c r="B11" s="643" t="s">
        <v>120</v>
      </c>
      <c r="C11" s="643" t="s">
        <v>120</v>
      </c>
      <c r="D11" s="644" t="s">
        <v>120</v>
      </c>
      <c r="E11" s="643" t="s">
        <v>120</v>
      </c>
      <c r="F11" s="643" t="s">
        <v>120</v>
      </c>
      <c r="G11" s="644" t="s">
        <v>120</v>
      </c>
      <c r="H11" s="645" t="s">
        <v>120</v>
      </c>
      <c r="I11" s="645" t="s">
        <v>120</v>
      </c>
      <c r="J11" s="646" t="s">
        <v>120</v>
      </c>
      <c r="K11" s="39"/>
    </row>
    <row r="12" s="118" customFormat="1" ht="12" customHeight="1">
      <c r="A12" s="7" t="s">
        <v>36</v>
      </c>
    </row>
    <row r="13" spans="1:11" ht="13.5">
      <c r="A13" s="58"/>
      <c r="B13" s="58"/>
      <c r="C13" s="58"/>
      <c r="D13" s="58"/>
      <c r="E13" s="119"/>
      <c r="F13" s="58"/>
      <c r="G13" s="58"/>
      <c r="H13" s="119"/>
      <c r="I13" s="58"/>
      <c r="J13" s="58"/>
      <c r="K13" s="109"/>
    </row>
    <row r="14" spans="1:11" ht="13.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109"/>
    </row>
    <row r="15" spans="1:11" ht="13.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109"/>
    </row>
    <row r="16" spans="1:10" ht="13.5">
      <c r="A16" s="58"/>
      <c r="B16" s="58"/>
      <c r="C16" s="58"/>
      <c r="D16" s="58"/>
      <c r="E16" s="58"/>
      <c r="F16" s="58"/>
      <c r="G16" s="58"/>
      <c r="H16" s="58"/>
      <c r="I16" s="58"/>
      <c r="J16" s="58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09765625" style="138" customWidth="1"/>
    <col min="2" max="2" width="4.19921875" style="138" customWidth="1"/>
    <col min="3" max="3" width="7.8984375" style="138" customWidth="1"/>
    <col min="4" max="4" width="13.5" style="138" customWidth="1"/>
    <col min="5" max="5" width="7.8984375" style="138" customWidth="1"/>
    <col min="6" max="6" width="11.8984375" style="138" customWidth="1"/>
    <col min="7" max="7" width="7.8984375" style="138" customWidth="1"/>
    <col min="8" max="8" width="11.8984375" style="138" customWidth="1"/>
    <col min="9" max="9" width="7.8984375" style="138" customWidth="1"/>
    <col min="10" max="10" width="11.8984375" style="138" customWidth="1"/>
    <col min="11" max="16384" width="9" style="138" customWidth="1"/>
  </cols>
  <sheetData>
    <row r="1" spans="1:5" s="120" customFormat="1" ht="15" customHeight="1">
      <c r="A1" s="73" t="s">
        <v>123</v>
      </c>
      <c r="E1" s="121"/>
    </row>
    <row r="2" spans="1:10" s="124" customFormat="1" ht="12.75" customHeight="1" thickBot="1">
      <c r="A2" s="75"/>
      <c r="B2" s="122"/>
      <c r="C2" s="122"/>
      <c r="D2" s="122"/>
      <c r="E2" s="123"/>
      <c r="F2" s="122"/>
      <c r="G2" s="122"/>
      <c r="H2" s="122"/>
      <c r="I2" s="668" t="s">
        <v>124</v>
      </c>
      <c r="J2" s="668"/>
    </row>
    <row r="3" spans="1:10" s="126" customFormat="1" ht="16.5" customHeight="1" thickTop="1">
      <c r="A3" s="669"/>
      <c r="B3" s="125" t="s">
        <v>125</v>
      </c>
      <c r="C3" s="671" t="s">
        <v>126</v>
      </c>
      <c r="D3" s="672"/>
      <c r="E3" s="675" t="s">
        <v>127</v>
      </c>
      <c r="F3" s="676"/>
      <c r="G3" s="676"/>
      <c r="H3" s="677"/>
      <c r="I3" s="678" t="s">
        <v>128</v>
      </c>
      <c r="J3" s="679"/>
    </row>
    <row r="4" spans="1:10" s="126" customFormat="1" ht="16.5" customHeight="1">
      <c r="A4" s="670"/>
      <c r="B4" s="127"/>
      <c r="C4" s="673"/>
      <c r="D4" s="674"/>
      <c r="E4" s="682" t="s">
        <v>129</v>
      </c>
      <c r="F4" s="683"/>
      <c r="G4" s="682" t="s">
        <v>130</v>
      </c>
      <c r="H4" s="683"/>
      <c r="I4" s="680"/>
      <c r="J4" s="681"/>
    </row>
    <row r="5" spans="1:10" s="126" customFormat="1" ht="16.5" customHeight="1">
      <c r="A5" s="128"/>
      <c r="B5" s="127"/>
      <c r="C5" s="684" t="s">
        <v>131</v>
      </c>
      <c r="D5" s="666" t="s">
        <v>132</v>
      </c>
      <c r="E5" s="684" t="s">
        <v>131</v>
      </c>
      <c r="F5" s="666" t="s">
        <v>132</v>
      </c>
      <c r="G5" s="684" t="s">
        <v>131</v>
      </c>
      <c r="H5" s="666" t="s">
        <v>132</v>
      </c>
      <c r="I5" s="684" t="s">
        <v>131</v>
      </c>
      <c r="J5" s="686" t="s">
        <v>132</v>
      </c>
    </row>
    <row r="6" spans="1:10" s="126" customFormat="1" ht="16.5" customHeight="1">
      <c r="A6" s="129" t="s">
        <v>133</v>
      </c>
      <c r="B6" s="130"/>
      <c r="C6" s="685"/>
      <c r="D6" s="667"/>
      <c r="E6" s="685"/>
      <c r="F6" s="667"/>
      <c r="G6" s="685"/>
      <c r="H6" s="667"/>
      <c r="I6" s="685"/>
      <c r="J6" s="687"/>
    </row>
    <row r="7" spans="1:10" s="126" customFormat="1" ht="18" customHeight="1">
      <c r="A7" s="688">
        <v>28</v>
      </c>
      <c r="B7" s="689"/>
      <c r="C7" s="131">
        <v>3</v>
      </c>
      <c r="D7" s="131">
        <v>5</v>
      </c>
      <c r="E7" s="131">
        <v>6</v>
      </c>
      <c r="F7" s="131">
        <v>11</v>
      </c>
      <c r="G7" s="131">
        <v>54</v>
      </c>
      <c r="H7" s="131">
        <v>86</v>
      </c>
      <c r="I7" s="132">
        <v>14.6</v>
      </c>
      <c r="J7" s="133">
        <v>14.6</v>
      </c>
    </row>
    <row r="8" spans="1:10" s="126" customFormat="1" ht="18" customHeight="1">
      <c r="A8" s="690">
        <v>29</v>
      </c>
      <c r="B8" s="691"/>
      <c r="C8" s="131">
        <v>3</v>
      </c>
      <c r="D8" s="131">
        <v>5</v>
      </c>
      <c r="E8" s="131">
        <v>6</v>
      </c>
      <c r="F8" s="131">
        <v>11</v>
      </c>
      <c r="G8" s="131">
        <v>54</v>
      </c>
      <c r="H8" s="131">
        <v>86</v>
      </c>
      <c r="I8" s="132">
        <v>14.6</v>
      </c>
      <c r="J8" s="133">
        <v>14.6</v>
      </c>
    </row>
    <row r="9" spans="1:10" s="126" customFormat="1" ht="18" customHeight="1">
      <c r="A9" s="692">
        <v>30</v>
      </c>
      <c r="B9" s="693"/>
      <c r="C9" s="134">
        <v>3</v>
      </c>
      <c r="D9" s="134">
        <v>5</v>
      </c>
      <c r="E9" s="134">
        <v>6</v>
      </c>
      <c r="F9" s="134">
        <v>11</v>
      </c>
      <c r="G9" s="134">
        <v>54</v>
      </c>
      <c r="H9" s="134">
        <v>86</v>
      </c>
      <c r="I9" s="135">
        <v>14.6</v>
      </c>
      <c r="J9" s="136">
        <v>14.6</v>
      </c>
    </row>
    <row r="10" ht="12.75" customHeight="1">
      <c r="A10" s="137" t="s">
        <v>134</v>
      </c>
    </row>
    <row r="11" ht="12" customHeight="1"/>
  </sheetData>
  <sheetProtection/>
  <mergeCells count="18">
    <mergeCell ref="F5:F6"/>
    <mergeCell ref="G5:G6"/>
    <mergeCell ref="A7:B7"/>
    <mergeCell ref="A8:B8"/>
    <mergeCell ref="A9:B9"/>
    <mergeCell ref="C5:C6"/>
    <mergeCell ref="D5:D6"/>
    <mergeCell ref="E5:E6"/>
    <mergeCell ref="H5:H6"/>
    <mergeCell ref="I2:J2"/>
    <mergeCell ref="A3:A4"/>
    <mergeCell ref="C3:D4"/>
    <mergeCell ref="E3:H3"/>
    <mergeCell ref="I3:J4"/>
    <mergeCell ref="E4:F4"/>
    <mergeCell ref="G4:H4"/>
    <mergeCell ref="I5:I6"/>
    <mergeCell ref="J5:J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796875" defaultRowHeight="16.5" customHeight="1"/>
  <cols>
    <col min="1" max="7" width="12.3984375" style="141" customWidth="1"/>
    <col min="8" max="16384" width="9" style="141" customWidth="1"/>
  </cols>
  <sheetData>
    <row r="1" spans="1:7" s="139" customFormat="1" ht="15" customHeight="1">
      <c r="A1" s="73" t="s">
        <v>135</v>
      </c>
      <c r="B1" s="74"/>
      <c r="C1" s="74"/>
      <c r="D1" s="74"/>
      <c r="E1" s="74"/>
      <c r="F1" s="74"/>
      <c r="G1" s="74"/>
    </row>
    <row r="2" spans="1:7" ht="12.75" customHeight="1" thickBot="1">
      <c r="A2" s="75"/>
      <c r="B2" s="76"/>
      <c r="C2" s="76"/>
      <c r="D2" s="76"/>
      <c r="E2" s="76"/>
      <c r="F2" s="76"/>
      <c r="G2" s="140" t="s">
        <v>43</v>
      </c>
    </row>
    <row r="3" spans="1:7" s="142" customFormat="1" ht="15.75" customHeight="1" thickTop="1">
      <c r="A3" s="77" t="s">
        <v>136</v>
      </c>
      <c r="B3" s="694" t="s">
        <v>137</v>
      </c>
      <c r="C3" s="694" t="s">
        <v>652</v>
      </c>
      <c r="D3" s="694" t="s">
        <v>138</v>
      </c>
      <c r="E3" s="694" t="s">
        <v>139</v>
      </c>
      <c r="F3" s="694" t="s">
        <v>140</v>
      </c>
      <c r="G3" s="659" t="s">
        <v>141</v>
      </c>
    </row>
    <row r="4" spans="1:7" s="142" customFormat="1" ht="15.75" customHeight="1">
      <c r="A4" s="143" t="s">
        <v>653</v>
      </c>
      <c r="B4" s="695"/>
      <c r="C4" s="695"/>
      <c r="D4" s="695"/>
      <c r="E4" s="695"/>
      <c r="F4" s="695"/>
      <c r="G4" s="696"/>
    </row>
    <row r="5" spans="1:7" s="146" customFormat="1" ht="18" customHeight="1">
      <c r="A5" s="69">
        <v>28</v>
      </c>
      <c r="B5" s="144">
        <v>41774</v>
      </c>
      <c r="C5" s="144">
        <v>18418</v>
      </c>
      <c r="D5" s="144">
        <v>20721</v>
      </c>
      <c r="E5" s="144">
        <v>1704</v>
      </c>
      <c r="F5" s="144">
        <v>883</v>
      </c>
      <c r="G5" s="145">
        <v>48</v>
      </c>
    </row>
    <row r="6" spans="1:7" s="146" customFormat="1" ht="18" customHeight="1">
      <c r="A6" s="66">
        <v>29</v>
      </c>
      <c r="B6" s="147">
        <v>41835</v>
      </c>
      <c r="C6" s="147">
        <v>22902</v>
      </c>
      <c r="D6" s="147">
        <v>16565</v>
      </c>
      <c r="E6" s="147">
        <v>1508</v>
      </c>
      <c r="F6" s="147">
        <v>817</v>
      </c>
      <c r="G6" s="148">
        <v>43</v>
      </c>
    </row>
    <row r="7" spans="1:7" s="146" customFormat="1" ht="18" customHeight="1">
      <c r="A7" s="63">
        <v>30</v>
      </c>
      <c r="B7" s="149">
        <v>41796</v>
      </c>
      <c r="C7" s="149">
        <v>27391</v>
      </c>
      <c r="D7" s="149">
        <v>12368</v>
      </c>
      <c r="E7" s="149">
        <v>1214</v>
      </c>
      <c r="F7" s="149">
        <v>786</v>
      </c>
      <c r="G7" s="150">
        <v>37</v>
      </c>
    </row>
    <row r="8" spans="1:5" s="124" customFormat="1" ht="12" customHeight="1">
      <c r="A8" s="37" t="s">
        <v>142</v>
      </c>
      <c r="B8" s="11"/>
      <c r="E8" s="21"/>
    </row>
    <row r="9" s="11" customFormat="1" ht="13.5" customHeight="1"/>
    <row r="10" s="11" customFormat="1" ht="13.5" customHeight="1">
      <c r="E10" s="151"/>
    </row>
    <row r="11" s="11" customFormat="1" ht="13.5" customHeight="1">
      <c r="D11" s="151"/>
    </row>
    <row r="12" s="124" customFormat="1" ht="13.5" customHeight="1"/>
    <row r="13" s="124" customFormat="1" ht="13.5" customHeight="1"/>
    <row r="14" s="124" customFormat="1" ht="13.5" customHeight="1"/>
    <row r="15" s="124" customFormat="1" ht="13.5" customHeight="1"/>
    <row r="16" s="124" customFormat="1" ht="13.5" customHeight="1"/>
    <row r="17" s="124" customFormat="1" ht="13.5" customHeight="1"/>
    <row r="18" s="124" customFormat="1" ht="13.5" customHeight="1"/>
    <row r="19" s="124" customFormat="1" ht="13.5" customHeight="1"/>
    <row r="20" s="124" customFormat="1" ht="13.5" customHeight="1"/>
    <row r="21" s="124" customFormat="1" ht="13.5" customHeight="1"/>
    <row r="22" s="124" customFormat="1" ht="13.5" customHeight="1"/>
    <row r="23" s="124" customFormat="1" ht="13.5" customHeight="1"/>
    <row r="24" s="124" customFormat="1" ht="13.5" customHeight="1"/>
    <row r="25" s="124" customFormat="1" ht="13.5" customHeight="1"/>
    <row r="26" s="124" customFormat="1" ht="13.5" customHeight="1"/>
    <row r="27" s="124" customFormat="1" ht="13.5" customHeight="1"/>
    <row r="28" s="124" customFormat="1" ht="13.5" customHeight="1"/>
    <row r="29" s="124" customFormat="1" ht="13.5" customHeight="1"/>
    <row r="30" s="124" customFormat="1" ht="13.5" customHeight="1"/>
    <row r="31" s="124" customFormat="1" ht="13.5" customHeight="1"/>
    <row r="32" s="124" customFormat="1" ht="13.5" customHeight="1"/>
    <row r="33" s="124" customFormat="1" ht="13.5" customHeight="1"/>
    <row r="34" s="124" customFormat="1" ht="13.5" customHeight="1"/>
    <row r="35" s="124" customFormat="1" ht="13.5" customHeight="1"/>
    <row r="36" s="124" customFormat="1" ht="13.5" customHeight="1"/>
    <row r="37" s="124" customFormat="1" ht="13.5" customHeight="1"/>
    <row r="38" s="124" customFormat="1" ht="13.5" customHeight="1"/>
    <row r="39" s="124" customFormat="1" ht="13.5" customHeight="1"/>
    <row r="40" s="124" customFormat="1" ht="13.5" customHeight="1"/>
    <row r="41" s="124" customFormat="1" ht="13.5" customHeight="1"/>
    <row r="42" s="124" customFormat="1" ht="13.5" customHeight="1"/>
    <row r="43" s="124" customFormat="1" ht="13.5" customHeight="1"/>
    <row r="44" s="124" customFormat="1" ht="13.5" customHeight="1"/>
    <row r="45" s="124" customFormat="1" ht="13.5" customHeight="1"/>
    <row r="46" s="124" customFormat="1" ht="13.5" customHeight="1"/>
    <row r="47" s="124" customFormat="1" ht="13.5" customHeight="1"/>
    <row r="48" s="124" customFormat="1" ht="13.5" customHeight="1"/>
    <row r="49" s="124" customFormat="1" ht="13.5" customHeight="1"/>
    <row r="50" s="124" customFormat="1" ht="13.5" customHeight="1"/>
    <row r="51" s="124" customFormat="1" ht="13.5" customHeight="1"/>
    <row r="52" s="124" customFormat="1" ht="13.5" customHeight="1"/>
    <row r="53" s="124" customFormat="1" ht="13.5" customHeight="1"/>
    <row r="54" s="124" customFormat="1" ht="13.5" customHeight="1"/>
    <row r="55" s="124" customFormat="1" ht="13.5" customHeight="1"/>
    <row r="56" s="124" customFormat="1" ht="13.5" customHeight="1"/>
    <row r="57" s="124" customFormat="1" ht="13.5" customHeight="1"/>
    <row r="58" s="124" customFormat="1" ht="13.5" customHeight="1"/>
    <row r="59" s="124" customFormat="1" ht="13.5" customHeight="1"/>
    <row r="60" s="124" customFormat="1" ht="13.5" customHeight="1"/>
    <row r="61" s="124" customFormat="1" ht="13.5" customHeight="1"/>
    <row r="62" s="124" customFormat="1" ht="13.5" customHeight="1"/>
    <row r="63" s="124" customFormat="1" ht="13.5" customHeight="1"/>
    <row r="64" s="124" customFormat="1" ht="13.5" customHeight="1"/>
    <row r="65" s="124" customFormat="1" ht="13.5" customHeight="1"/>
    <row r="66" s="124" customFormat="1" ht="13.5" customHeight="1"/>
    <row r="67" s="124" customFormat="1" ht="13.5" customHeight="1"/>
    <row r="68" s="124" customFormat="1" ht="13.5" customHeight="1"/>
    <row r="69" s="124" customFormat="1" ht="13.5" customHeight="1"/>
    <row r="70" s="124" customFormat="1" ht="13.5" customHeight="1"/>
    <row r="71" s="124" customFormat="1" ht="13.5" customHeight="1"/>
    <row r="72" s="124" customFormat="1" ht="13.5" customHeight="1"/>
    <row r="73" s="124" customFormat="1" ht="13.5" customHeight="1"/>
    <row r="74" s="124" customFormat="1" ht="13.5" customHeight="1"/>
    <row r="75" s="124" customFormat="1" ht="13.5" customHeight="1"/>
    <row r="76" s="124" customFormat="1" ht="13.5" customHeight="1"/>
    <row r="77" s="124" customFormat="1" ht="13.5" customHeight="1"/>
    <row r="78" s="124" customFormat="1" ht="13.5" customHeight="1"/>
    <row r="79" s="124" customFormat="1" ht="13.5" customHeight="1"/>
    <row r="80" s="124" customFormat="1" ht="13.5" customHeight="1"/>
    <row r="81" s="124" customFormat="1" ht="13.5" customHeight="1"/>
    <row r="82" s="124" customFormat="1" ht="13.5" customHeight="1"/>
    <row r="83" s="124" customFormat="1" ht="13.5" customHeight="1"/>
    <row r="84" s="124" customFormat="1" ht="13.5" customHeight="1"/>
    <row r="85" s="124" customFormat="1" ht="13.5" customHeight="1"/>
    <row r="86" s="124" customFormat="1" ht="13.5" customHeight="1"/>
    <row r="87" s="124" customFormat="1" ht="13.5" customHeight="1"/>
    <row r="88" s="124" customFormat="1" ht="13.5" customHeight="1"/>
    <row r="89" s="124" customFormat="1" ht="13.5" customHeight="1"/>
    <row r="90" s="124" customFormat="1" ht="13.5" customHeight="1"/>
    <row r="91" s="124" customFormat="1" ht="13.5" customHeight="1"/>
    <row r="92" s="124" customFormat="1" ht="13.5" customHeight="1"/>
    <row r="93" s="124" customFormat="1" ht="13.5" customHeight="1"/>
    <row r="94" s="124" customFormat="1" ht="13.5" customHeight="1"/>
    <row r="95" s="124" customFormat="1" ht="13.5" customHeight="1"/>
    <row r="96" s="124" customFormat="1" ht="13.5" customHeight="1"/>
    <row r="97" s="124" customFormat="1" ht="13.5" customHeight="1"/>
    <row r="98" s="124" customFormat="1" ht="13.5" customHeight="1"/>
    <row r="99" s="124" customFormat="1" ht="13.5" customHeight="1"/>
    <row r="100" s="124" customFormat="1" ht="13.5" customHeight="1"/>
    <row r="101" s="124" customFormat="1" ht="13.5" customHeight="1"/>
    <row r="102" s="124" customFormat="1" ht="13.5" customHeight="1"/>
    <row r="103" s="124" customFormat="1" ht="13.5" customHeight="1"/>
    <row r="104" s="124" customFormat="1" ht="13.5" customHeight="1"/>
    <row r="105" s="124" customFormat="1" ht="13.5" customHeight="1"/>
    <row r="106" s="124" customFormat="1" ht="13.5" customHeight="1"/>
    <row r="107" s="124" customFormat="1" ht="13.5" customHeight="1"/>
    <row r="108" s="124" customFormat="1" ht="13.5" customHeight="1"/>
    <row r="109" s="124" customFormat="1" ht="13.5" customHeight="1"/>
    <row r="110" s="124" customFormat="1" ht="13.5" customHeight="1"/>
    <row r="111" s="124" customFormat="1" ht="13.5" customHeight="1"/>
    <row r="112" s="124" customFormat="1" ht="13.5" customHeight="1"/>
    <row r="113" s="124" customFormat="1" ht="13.5" customHeight="1"/>
    <row r="114" s="124" customFormat="1" ht="13.5" customHeight="1"/>
    <row r="115" s="124" customFormat="1" ht="13.5" customHeight="1"/>
    <row r="116" s="124" customFormat="1" ht="13.5" customHeight="1"/>
    <row r="117" s="124" customFormat="1" ht="13.5" customHeight="1"/>
    <row r="118" s="124" customFormat="1" ht="13.5" customHeight="1"/>
    <row r="119" s="124" customFormat="1" ht="13.5" customHeight="1"/>
    <row r="120" s="124" customFormat="1" ht="13.5" customHeight="1"/>
    <row r="121" s="124" customFormat="1" ht="13.5" customHeight="1"/>
    <row r="122" s="124" customFormat="1" ht="13.5" customHeight="1"/>
    <row r="123" s="124" customFormat="1" ht="13.5" customHeight="1"/>
    <row r="124" s="124" customFormat="1" ht="13.5" customHeight="1"/>
    <row r="125" s="124" customFormat="1" ht="13.5" customHeight="1"/>
    <row r="126" s="124" customFormat="1" ht="13.5" customHeight="1"/>
    <row r="127" s="124" customFormat="1" ht="13.5" customHeight="1"/>
    <row r="128" s="124" customFormat="1" ht="13.5" customHeight="1"/>
    <row r="129" s="124" customFormat="1" ht="13.5" customHeight="1"/>
    <row r="130" s="124" customFormat="1" ht="13.5" customHeight="1"/>
    <row r="131" s="124" customFormat="1" ht="13.5" customHeight="1"/>
    <row r="132" s="124" customFormat="1" ht="13.5" customHeight="1"/>
    <row r="133" s="124" customFormat="1" ht="13.5" customHeight="1"/>
    <row r="134" s="124" customFormat="1" ht="13.5" customHeight="1"/>
    <row r="135" s="124" customFormat="1" ht="13.5" customHeight="1"/>
    <row r="136" s="124" customFormat="1" ht="13.5" customHeight="1"/>
    <row r="137" s="124" customFormat="1" ht="13.5" customHeight="1"/>
    <row r="138" s="124" customFormat="1" ht="13.5" customHeight="1"/>
    <row r="139" s="124" customFormat="1" ht="13.5" customHeight="1"/>
    <row r="140" s="124" customFormat="1" ht="13.5" customHeight="1"/>
    <row r="141" s="124" customFormat="1" ht="13.5" customHeight="1"/>
    <row r="142" s="124" customFormat="1" ht="13.5" customHeight="1"/>
  </sheetData>
  <sheetProtection/>
  <mergeCells count="6">
    <mergeCell ref="B3:B4"/>
    <mergeCell ref="C3:C4"/>
    <mergeCell ref="D3:D4"/>
    <mergeCell ref="E3:E4"/>
    <mergeCell ref="F3:F4"/>
    <mergeCell ref="G3:G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59765625" style="1" customWidth="1"/>
    <col min="2" max="2" width="11" style="1" customWidth="1"/>
    <col min="3" max="3" width="13.09765625" style="1" customWidth="1"/>
    <col min="4" max="8" width="6.59765625" style="1" customWidth="1"/>
    <col min="9" max="9" width="8.8984375" style="1" customWidth="1"/>
    <col min="10" max="10" width="12.59765625" style="1" customWidth="1"/>
    <col min="11" max="16384" width="9" style="1" customWidth="1"/>
  </cols>
  <sheetData>
    <row r="1" spans="1:10" s="35" customFormat="1" ht="15" customHeight="1">
      <c r="A1" s="152" t="s">
        <v>143</v>
      </c>
      <c r="B1" s="74"/>
      <c r="C1" s="74"/>
      <c r="D1" s="28"/>
      <c r="E1" s="28"/>
      <c r="F1" s="28"/>
      <c r="G1" s="28"/>
      <c r="H1" s="28"/>
      <c r="I1" s="28"/>
      <c r="J1" s="28"/>
    </row>
    <row r="2" spans="1:10" ht="9.75" customHeight="1" thickBot="1">
      <c r="A2" s="153"/>
      <c r="B2" s="76"/>
      <c r="C2" s="76"/>
      <c r="D2" s="154"/>
      <c r="E2" s="154"/>
      <c r="F2" s="154"/>
      <c r="G2" s="154"/>
      <c r="H2" s="154"/>
      <c r="I2" s="154"/>
      <c r="J2" s="154"/>
    </row>
    <row r="3" spans="1:10" s="38" customFormat="1" ht="15.75" customHeight="1" thickTop="1">
      <c r="A3" s="77" t="s">
        <v>654</v>
      </c>
      <c r="B3" s="155" t="s">
        <v>144</v>
      </c>
      <c r="C3" s="156"/>
      <c r="D3" s="697" t="s">
        <v>145</v>
      </c>
      <c r="E3" s="698"/>
      <c r="F3" s="698"/>
      <c r="G3" s="698"/>
      <c r="H3" s="698"/>
      <c r="I3" s="698"/>
      <c r="J3" s="698"/>
    </row>
    <row r="4" spans="1:10" s="38" customFormat="1" ht="15.75" customHeight="1">
      <c r="A4" s="77"/>
      <c r="B4" s="694" t="s">
        <v>146</v>
      </c>
      <c r="C4" s="694" t="s">
        <v>147</v>
      </c>
      <c r="D4" s="699" t="s">
        <v>24</v>
      </c>
      <c r="E4" s="699" t="s">
        <v>148</v>
      </c>
      <c r="F4" s="699" t="s">
        <v>149</v>
      </c>
      <c r="G4" s="700" t="s">
        <v>150</v>
      </c>
      <c r="H4" s="701"/>
      <c r="I4" s="702" t="s">
        <v>151</v>
      </c>
      <c r="J4" s="703" t="s">
        <v>655</v>
      </c>
    </row>
    <row r="5" spans="1:10" s="38" customFormat="1" ht="15.75" customHeight="1">
      <c r="A5" s="79" t="s">
        <v>56</v>
      </c>
      <c r="B5" s="695"/>
      <c r="C5" s="695"/>
      <c r="D5" s="656"/>
      <c r="E5" s="656"/>
      <c r="F5" s="656"/>
      <c r="G5" s="113" t="s">
        <v>148</v>
      </c>
      <c r="H5" s="113" t="s">
        <v>149</v>
      </c>
      <c r="I5" s="665"/>
      <c r="J5" s="654"/>
    </row>
    <row r="6" spans="1:10" s="38" customFormat="1" ht="18" customHeight="1">
      <c r="A6" s="69">
        <v>27</v>
      </c>
      <c r="B6" s="144">
        <v>8688</v>
      </c>
      <c r="C6" s="602">
        <v>24654200</v>
      </c>
      <c r="D6" s="144">
        <v>286</v>
      </c>
      <c r="E6" s="144">
        <v>277</v>
      </c>
      <c r="F6" s="144">
        <v>9</v>
      </c>
      <c r="G6" s="144">
        <v>176</v>
      </c>
      <c r="H6" s="144">
        <v>37</v>
      </c>
      <c r="I6" s="157" t="s">
        <v>120</v>
      </c>
      <c r="J6" s="603">
        <v>16597400</v>
      </c>
    </row>
    <row r="7" spans="1:10" s="38" customFormat="1" ht="18" customHeight="1">
      <c r="A7" s="66">
        <v>28</v>
      </c>
      <c r="B7" s="147">
        <v>8673</v>
      </c>
      <c r="C7" s="604">
        <v>24249000</v>
      </c>
      <c r="D7" s="147">
        <v>354</v>
      </c>
      <c r="E7" s="147">
        <v>348</v>
      </c>
      <c r="F7" s="147">
        <v>6</v>
      </c>
      <c r="G7" s="147">
        <v>258</v>
      </c>
      <c r="H7" s="147">
        <v>47</v>
      </c>
      <c r="I7" s="158" t="s">
        <v>120</v>
      </c>
      <c r="J7" s="605">
        <v>22860500</v>
      </c>
    </row>
    <row r="8" spans="1:10" s="38" customFormat="1" ht="18" customHeight="1">
      <c r="A8" s="63">
        <v>29</v>
      </c>
      <c r="B8" s="149">
        <v>8759</v>
      </c>
      <c r="C8" s="606">
        <v>23367400</v>
      </c>
      <c r="D8" s="149">
        <v>557</v>
      </c>
      <c r="E8" s="149">
        <v>555</v>
      </c>
      <c r="F8" s="149">
        <v>2</v>
      </c>
      <c r="G8" s="149">
        <v>418</v>
      </c>
      <c r="H8" s="149">
        <v>83</v>
      </c>
      <c r="I8" s="159" t="s">
        <v>521</v>
      </c>
      <c r="J8" s="607">
        <v>37387900</v>
      </c>
    </row>
    <row r="9" spans="1:9" s="124" customFormat="1" ht="12" customHeight="1">
      <c r="A9" s="37" t="s">
        <v>152</v>
      </c>
      <c r="B9" s="11"/>
      <c r="E9" s="21"/>
      <c r="I9" s="160"/>
    </row>
    <row r="10" ht="13.5">
      <c r="J10" s="161"/>
    </row>
    <row r="11" spans="4:10" ht="13.5">
      <c r="D11" s="162"/>
      <c r="J11" s="161"/>
    </row>
    <row r="12" ht="13.5">
      <c r="J12" s="161"/>
    </row>
    <row r="13" ht="13.5">
      <c r="J13" s="161"/>
    </row>
    <row r="14" ht="13.5">
      <c r="J14" s="161"/>
    </row>
    <row r="15" ht="13.5">
      <c r="J15" s="161"/>
    </row>
    <row r="16" ht="13.5">
      <c r="J16" s="161"/>
    </row>
    <row r="17" ht="13.5">
      <c r="J17" s="161"/>
    </row>
  </sheetData>
  <sheetProtection/>
  <mergeCells count="9">
    <mergeCell ref="D3:J3"/>
    <mergeCell ref="B4:B5"/>
    <mergeCell ref="C4:C5"/>
    <mergeCell ref="D4:D5"/>
    <mergeCell ref="E4:E5"/>
    <mergeCell ref="F4:F5"/>
    <mergeCell ref="G4:H4"/>
    <mergeCell ref="I4:I5"/>
    <mergeCell ref="J4:J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2019-10-24T07:25:43Z</dcterms:created>
  <dcterms:modified xsi:type="dcterms:W3CDTF">2019-10-24T07:25:51Z</dcterms:modified>
  <cp:category/>
  <cp:version/>
  <cp:contentType/>
  <cp:contentStatus/>
</cp:coreProperties>
</file>