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40" windowWidth="15330" windowHeight="4485" tabRatio="753" activeTab="0"/>
  </bookViews>
  <sheets>
    <sheet name="目次" sheetId="1" r:id="rId1"/>
    <sheet name="5-1" sheetId="2" r:id="rId2"/>
    <sheet name="5-2" sheetId="3" r:id="rId3"/>
    <sheet name="5-3" sheetId="4" r:id="rId4"/>
    <sheet name="5-4" sheetId="5" r:id="rId5"/>
    <sheet name="5-5" sheetId="6" r:id="rId6"/>
    <sheet name="5-6" sheetId="7" r:id="rId7"/>
    <sheet name="5-7" sheetId="8" r:id="rId8"/>
    <sheet name="5-8" sheetId="9" r:id="rId9"/>
    <sheet name="5-9" sheetId="10" r:id="rId10"/>
    <sheet name="5-10" sheetId="11" r:id="rId11"/>
    <sheet name="5-11" sheetId="12" r:id="rId12"/>
    <sheet name="5-12" sheetId="13" r:id="rId13"/>
    <sheet name="5-13" sheetId="14" r:id="rId14"/>
    <sheet name="5-14" sheetId="15" r:id="rId15"/>
    <sheet name="5-15" sheetId="16" r:id="rId16"/>
    <sheet name="5-16" sheetId="17" r:id="rId17"/>
    <sheet name="5-17" sheetId="18" r:id="rId18"/>
    <sheet name="5-18" sheetId="19" r:id="rId19"/>
    <sheet name="5-19" sheetId="20" r:id="rId20"/>
    <sheet name="5-20" sheetId="21" r:id="rId21"/>
    <sheet name="5-21" sheetId="22" r:id="rId22"/>
    <sheet name="5-22" sheetId="23" r:id="rId23"/>
    <sheet name="5-23(1)" sheetId="24" r:id="rId24"/>
    <sheet name="5-23(2)" sheetId="25" r:id="rId25"/>
    <sheet name="5-23(3)" sheetId="26" r:id="rId26"/>
    <sheet name="5-23(4)" sheetId="27" r:id="rId27"/>
    <sheet name="5-23(5)" sheetId="28" r:id="rId28"/>
  </sheets>
  <externalReferences>
    <externalReference r:id="rId31"/>
    <externalReference r:id="rId32"/>
  </externalReferences>
  <definedNames>
    <definedName name="I25600" localSheetId="12">#REF!</definedName>
    <definedName name="I25600" localSheetId="13">#REF!</definedName>
    <definedName name="I25600" localSheetId="14">#REF!</definedName>
    <definedName name="I25600" localSheetId="15">#REF!</definedName>
    <definedName name="I25600" localSheetId="16">#REF!</definedName>
    <definedName name="I25600" localSheetId="17">#REF!</definedName>
    <definedName name="I25600">#REF!</definedName>
    <definedName name="_xlnm.Print_Area" localSheetId="7">'5-7'!$A$1:$H$9</definedName>
  </definedNames>
  <calcPr fullCalcOnLoad="1"/>
</workbook>
</file>

<file path=xl/sharedStrings.xml><?xml version="1.0" encoding="utf-8"?>
<sst xmlns="http://schemas.openxmlformats.org/spreadsheetml/2006/main" count="675" uniqueCount="490">
  <si>
    <t>5 区民・生活</t>
  </si>
  <si>
    <t>区分</t>
  </si>
  <si>
    <t>決　定　の　内　容</t>
  </si>
  <si>
    <t>年度</t>
  </si>
  <si>
    <t>開示Ｃ</t>
  </si>
  <si>
    <t>一部開示Ｄ</t>
  </si>
  <si>
    <t>不存在Ｆ</t>
  </si>
  <si>
    <t>（単位：件数）</t>
  </si>
  <si>
    <t>訂正</t>
  </si>
  <si>
    <t>削除</t>
  </si>
  <si>
    <t>開示</t>
  </si>
  <si>
    <t>一部開示</t>
  </si>
  <si>
    <t>非開示</t>
  </si>
  <si>
    <t>不存在</t>
  </si>
  <si>
    <t>Ａ</t>
  </si>
  <si>
    <t>(単位：件数)</t>
  </si>
  <si>
    <t>請求に応じられない</t>
  </si>
  <si>
    <t>開示率 (％)</t>
  </si>
  <si>
    <t>開示請求に対する決定内容</t>
  </si>
  <si>
    <t>開示請求以外に対する決定内容　Ｈ</t>
  </si>
  <si>
    <t>-</t>
  </si>
  <si>
    <t>目 的 外利用中止</t>
  </si>
  <si>
    <r>
      <t xml:space="preserve">開示率    </t>
    </r>
    <r>
      <rPr>
        <sz val="8"/>
        <rFont val="ＭＳ 明朝"/>
        <family val="1"/>
      </rPr>
      <t>(％)</t>
    </r>
  </si>
  <si>
    <t>Ｂ</t>
  </si>
  <si>
    <t>Ｃ</t>
  </si>
  <si>
    <t>Ｄ</t>
  </si>
  <si>
    <t>Ｅ</t>
  </si>
  <si>
    <t>Ｆ</t>
  </si>
  <si>
    <t>Ｇ</t>
  </si>
  <si>
    <t>(C+D)/(A-B-F-G-H)</t>
  </si>
  <si>
    <t>資料室蔵書数</t>
  </si>
  <si>
    <t>貸出総数</t>
  </si>
  <si>
    <t>有償刊行物頒布状況</t>
  </si>
  <si>
    <t>総数</t>
  </si>
  <si>
    <t>資料</t>
  </si>
  <si>
    <t>雑誌</t>
  </si>
  <si>
    <t>ビデオ</t>
  </si>
  <si>
    <t>（点）</t>
  </si>
  <si>
    <t>種別数</t>
  </si>
  <si>
    <t>頒布部数</t>
  </si>
  <si>
    <t>3．区政資料室運営状況</t>
  </si>
  <si>
    <t>コピーサービス
枚数</t>
  </si>
  <si>
    <t>開示請求</t>
  </si>
  <si>
    <t>取 下 げ</t>
  </si>
  <si>
    <t>件 数 Ａ</t>
  </si>
  <si>
    <t>件 数 Ｂ</t>
  </si>
  <si>
    <t>非開示Ｅ</t>
  </si>
  <si>
    <t>存否非開示Ｇ</t>
  </si>
  <si>
    <t>(C+D)／(A-B-F-G)</t>
  </si>
  <si>
    <t xml:space="preserve">資料：広報室区政情報課 </t>
  </si>
  <si>
    <t>開 示 等
請求件数</t>
  </si>
  <si>
    <t>1．情報公開制度運用状況</t>
  </si>
  <si>
    <t>2．個人情報保護制度運用状況</t>
  </si>
  <si>
    <t>総  数</t>
  </si>
  <si>
    <t>4．区民の声受理件数</t>
  </si>
  <si>
    <t>意見・提案</t>
  </si>
  <si>
    <t>要望・要請</t>
  </si>
  <si>
    <t>苦　情</t>
  </si>
  <si>
    <t>感謝・質問</t>
  </si>
  <si>
    <t>資料：広報室区民の声相談課</t>
  </si>
  <si>
    <t>一般相談</t>
  </si>
  <si>
    <t>法律相談</t>
  </si>
  <si>
    <t>税務相談</t>
  </si>
  <si>
    <t>行政相談</t>
  </si>
  <si>
    <t>登記相談</t>
  </si>
  <si>
    <t>5．区民相談件数</t>
  </si>
  <si>
    <t>交通事故
相　　談</t>
  </si>
  <si>
    <t>人権身の
上 相 談</t>
  </si>
  <si>
    <t>不動産
相　談</t>
  </si>
  <si>
    <t>社会保険･
労務相談</t>
  </si>
  <si>
    <t>暮らしと
事業の手
続き相談</t>
  </si>
  <si>
    <t>資料：広報室区民の声相談課</t>
  </si>
  <si>
    <t>借地借家・</t>
  </si>
  <si>
    <t>相  続</t>
  </si>
  <si>
    <t>離  婚</t>
  </si>
  <si>
    <t>土地家屋</t>
  </si>
  <si>
    <t>金  銭</t>
  </si>
  <si>
    <t>商  工</t>
  </si>
  <si>
    <t>損害賠償</t>
  </si>
  <si>
    <t>家  庭</t>
  </si>
  <si>
    <t>相  隣</t>
  </si>
  <si>
    <t>そ の 他</t>
  </si>
  <si>
    <t>貸地貸家</t>
  </si>
  <si>
    <t>6．法律相談内訳</t>
  </si>
  <si>
    <t>総　数</t>
  </si>
  <si>
    <t>7．公益通報・公益通報に類する相談・一般相談及び特定の提言要望等の数</t>
  </si>
  <si>
    <t xml:space="preserve">公益通報件数
Ａ </t>
  </si>
  <si>
    <t xml:space="preserve">公益通報に類する
相談件数　Ｄ  </t>
  </si>
  <si>
    <t>一般相談件数
Ｅ</t>
  </si>
  <si>
    <t xml:space="preserve">特定の提言要望
等の件数　Ｆ </t>
  </si>
  <si>
    <t>年度</t>
  </si>
  <si>
    <t>（Ａ+Ｄ+Ｅ+Ｆ）</t>
  </si>
  <si>
    <t>（Ａ≧Ｂ+Ｃ）</t>
  </si>
  <si>
    <t>資料：総務部コンプライアンス推進担当課</t>
  </si>
  <si>
    <t>(注)通報事実の存在及び不存在件数は当該年度中に　　</t>
  </si>
  <si>
    <t>その全部或いは一部の存否が判明した件数である。</t>
  </si>
  <si>
    <t xml:space="preserve"> 区分</t>
  </si>
  <si>
    <t>自分自身</t>
  </si>
  <si>
    <t>夫婦関係</t>
  </si>
  <si>
    <t>家族関係</t>
  </si>
  <si>
    <t>福祉関係</t>
  </si>
  <si>
    <t>男女関係</t>
  </si>
  <si>
    <t>人間関係</t>
  </si>
  <si>
    <t>心の問題</t>
  </si>
  <si>
    <t>8．女性相談件数</t>
  </si>
  <si>
    <t>総 数</t>
  </si>
  <si>
    <t xml:space="preserve">ＤＶ
電話相談  </t>
  </si>
  <si>
    <t xml:space="preserve">        -</t>
  </si>
  <si>
    <t>資料：地域のちから推進部区民参画推進課</t>
  </si>
  <si>
    <t>9．審議会等附属機関における女性委員数</t>
  </si>
  <si>
    <t>附属機関総数</t>
  </si>
  <si>
    <t>うち女性を含む附属機関</t>
  </si>
  <si>
    <t>委員総数</t>
  </si>
  <si>
    <t>うち女性委員</t>
  </si>
  <si>
    <t>機関の数</t>
  </si>
  <si>
    <t>割合（％）</t>
  </si>
  <si>
    <t>委員の数</t>
  </si>
  <si>
    <t>(各年3.31現在)</t>
  </si>
  <si>
    <t>足立区に主たる事務所を置くＮＰＯ法人</t>
  </si>
  <si>
    <t>内閣府認証</t>
  </si>
  <si>
    <t>東京都認証</t>
  </si>
  <si>
    <t>10．ＮＰＯ法人数</t>
  </si>
  <si>
    <t>区分</t>
  </si>
  <si>
    <t>年</t>
  </si>
  <si>
    <t>総　　数</t>
  </si>
  <si>
    <t>(注)内閣府認証は平成24年4月に東京都認証へ移管。</t>
  </si>
  <si>
    <t>11．ＮＰＯ活動支援センター活動分野別登録団体数</t>
  </si>
  <si>
    <t>(各年3.31現在)</t>
  </si>
  <si>
    <t>区分</t>
  </si>
  <si>
    <t>総　数</t>
  </si>
  <si>
    <t>福祉･健康･</t>
  </si>
  <si>
    <t>教育･文化・</t>
  </si>
  <si>
    <t>まちづくり・</t>
  </si>
  <si>
    <t>IT･経済活動</t>
  </si>
  <si>
    <t>国際・平和・</t>
  </si>
  <si>
    <t>その他</t>
  </si>
  <si>
    <t>子　育　て</t>
  </si>
  <si>
    <t>ス ポ ー ツ</t>
  </si>
  <si>
    <t>環　　　　境</t>
  </si>
  <si>
    <t>人　　　　権</t>
  </si>
  <si>
    <t>(注)活動分野別登録団体数はＮＰＯ活動支援センターに登録しているＮＰＯ法人又はボランティア団体数。</t>
  </si>
  <si>
    <t>出　生</t>
  </si>
  <si>
    <t>死　亡</t>
  </si>
  <si>
    <t>死　産</t>
  </si>
  <si>
    <t>婚　姻</t>
  </si>
  <si>
    <t>離　婚</t>
  </si>
  <si>
    <t>資料：区民部戸籍住民課</t>
  </si>
  <si>
    <t>12．戸籍受理件数</t>
  </si>
  <si>
    <t>区分</t>
  </si>
  <si>
    <t>年度</t>
  </si>
  <si>
    <t>戸籍謄本・抄本等</t>
  </si>
  <si>
    <t>埋 火 葬 許 可</t>
  </si>
  <si>
    <t>身 分 証 明</t>
  </si>
  <si>
    <t>身元調査回答</t>
  </si>
  <si>
    <t>相続税法の報告</t>
  </si>
  <si>
    <t>証明書交付件数</t>
  </si>
  <si>
    <t>13．戸籍に関する付帯事務取扱件数</t>
  </si>
  <si>
    <t>区分</t>
  </si>
  <si>
    <t>年度</t>
  </si>
  <si>
    <t>14．住民登録事務取扱件数</t>
  </si>
  <si>
    <t>区分</t>
  </si>
  <si>
    <t>出生</t>
  </si>
  <si>
    <t>死亡</t>
  </si>
  <si>
    <t>転　入（人）</t>
  </si>
  <si>
    <t>転　出（人）</t>
  </si>
  <si>
    <t>区内転居（人）</t>
  </si>
  <si>
    <t>年度</t>
  </si>
  <si>
    <t>(注)法改正により､平成24年7月から外国人が住民基本台帳法の適用対象となったため、平成24年度の各項目の数値は</t>
  </si>
  <si>
    <t>日本人と法改正により新たに加わった外国人住民を合わせたものである。    　  　　　　　　　　　　　　　</t>
  </si>
  <si>
    <t>新　規　登　録</t>
  </si>
  <si>
    <t>原　票　閉　鎖</t>
  </si>
  <si>
    <t>居 住 地</t>
  </si>
  <si>
    <t>登録証</t>
  </si>
  <si>
    <t>入　国</t>
  </si>
  <si>
    <t>日本国</t>
  </si>
  <si>
    <t>出　国</t>
  </si>
  <si>
    <t>転　入</t>
  </si>
  <si>
    <t>転　出</t>
  </si>
  <si>
    <t>以 外 の</t>
  </si>
  <si>
    <t>明書切</t>
  </si>
  <si>
    <t>籍離脱</t>
  </si>
  <si>
    <t>籍取得</t>
  </si>
  <si>
    <t>変更登録</t>
  </si>
  <si>
    <t>替交付</t>
  </si>
  <si>
    <t>15．外国人登録事務取扱件数</t>
  </si>
  <si>
    <t>区　内
転　居</t>
  </si>
  <si>
    <t>(注)外国人登録制度の廃止により､平成24年7月9日から外国人が住民基本台帳法の適用対象となったため、</t>
  </si>
  <si>
    <t xml:space="preserve"> 平成24年度の各項目の数値は平成24年4月1日から平成24年7月8日までとなっている。 　　　　　　　</t>
  </si>
  <si>
    <t>外国人登録原票</t>
  </si>
  <si>
    <t>16．住民票発行・閲覧・異動件数及び外国人登録原票記載事項証明書</t>
  </si>
  <si>
    <t>区分</t>
  </si>
  <si>
    <t>住 民 票 発 行</t>
  </si>
  <si>
    <t>住 民 票 閲 覧</t>
  </si>
  <si>
    <t>住 民 票 異 動 件 数</t>
  </si>
  <si>
    <t>年度</t>
  </si>
  <si>
    <t>記載事項証明書</t>
  </si>
  <si>
    <t xml:space="preserve">  　(注)法改正により､平成24年7月から外国人が住民基本台帳法の適用対象となったため、平成24年度の住民票関係項目の数値は</t>
  </si>
  <si>
    <t>日本人と法改正により新たに加わった外国人住民を合わせたものである。　　　　　　　　　　　　　　　　　　　　　</t>
  </si>
  <si>
    <t>同様に、平成24年度の外国人登録原票記載事項証明書の数値は、外国人登録制度に基づく平成24年7月8日までの数値と　</t>
  </si>
  <si>
    <t>印　鑑　登　録　数</t>
  </si>
  <si>
    <t>納 ・ 課 税 証 明 書</t>
  </si>
  <si>
    <t>17．印鑑登録・証明書の発行数及び納・課税証明書の発行数</t>
  </si>
  <si>
    <t>区分</t>
  </si>
  <si>
    <t>印 鑑 証 明 書</t>
  </si>
  <si>
    <t>資料：区民部戸籍住民課、課税課</t>
  </si>
  <si>
    <t>（注)印鑑登録数は各年度末現在。</t>
  </si>
  <si>
    <t>なっている。　　　　　　　　　　　　　　　　　　　　　　　　　　　　　　　　　　　　　　　　　　　　　　　　</t>
  </si>
  <si>
    <t>存 否
非開示</t>
  </si>
  <si>
    <t>取 下 げ
件  　数</t>
  </si>
  <si>
    <t>外部提供
中  止</t>
  </si>
  <si>
    <t>通報事実の
不存在件数 Ｃ</t>
  </si>
  <si>
    <t>通報事実の
存在件数  Ｂ</t>
  </si>
  <si>
    <t>年</t>
  </si>
  <si>
    <t>資料：産業経済部産業政策課</t>
  </si>
  <si>
    <t>18．消費者相談件数</t>
  </si>
  <si>
    <t>＜販売形態別＞</t>
  </si>
  <si>
    <t>総　数</t>
  </si>
  <si>
    <t>店舗
販売</t>
  </si>
  <si>
    <t>訪問
販売</t>
  </si>
  <si>
    <t>通信
販売</t>
  </si>
  <si>
    <t>電話勧誘
販売</t>
  </si>
  <si>
    <t>ﾈｶﾞﾃｨﾌﾞ･
ｵﾌﾟｼｮﾝ</t>
  </si>
  <si>
    <t>不明・
無関係</t>
  </si>
  <si>
    <t>＜契約当事者年代別＞</t>
  </si>
  <si>
    <t>20歳未満</t>
  </si>
  <si>
    <t>20代</t>
  </si>
  <si>
    <t>30代</t>
  </si>
  <si>
    <t>40代</t>
  </si>
  <si>
    <t>50代</t>
  </si>
  <si>
    <t>60代</t>
  </si>
  <si>
    <t>70歳以上</t>
  </si>
  <si>
    <t>不明・
その他</t>
  </si>
  <si>
    <t>＜多重債務相談年代別＞</t>
  </si>
  <si>
    <t>60代以上</t>
  </si>
  <si>
    <t>不明・
その他</t>
  </si>
  <si>
    <t>-</t>
  </si>
  <si>
    <t>用途地域</t>
  </si>
  <si>
    <t>所　　　　在</t>
  </si>
  <si>
    <t>住　居　表　示</t>
  </si>
  <si>
    <t>23年</t>
  </si>
  <si>
    <t>（円／㎡）</t>
  </si>
  <si>
    <t>（％）</t>
  </si>
  <si>
    <t>5－1</t>
  </si>
  <si>
    <t>商業系</t>
  </si>
  <si>
    <t>千住2-57-3外</t>
  </si>
  <si>
    <t>5－5</t>
  </si>
  <si>
    <t>東和2-45-3外</t>
  </si>
  <si>
    <t>東和2-26-2</t>
  </si>
  <si>
    <t>5－6</t>
  </si>
  <si>
    <t>本木北町9-35外</t>
  </si>
  <si>
    <t>本木北町9-21</t>
  </si>
  <si>
    <t>20</t>
  </si>
  <si>
    <t>住居系</t>
  </si>
  <si>
    <t>35</t>
  </si>
  <si>
    <t>東保木間2-19-6</t>
  </si>
  <si>
    <t>東保木間2-19-3</t>
  </si>
  <si>
    <t>42</t>
  </si>
  <si>
    <t>59</t>
  </si>
  <si>
    <t>竹の塚1-15-3外</t>
  </si>
  <si>
    <t>竹の塚1-15-4</t>
  </si>
  <si>
    <t>準工業</t>
  </si>
  <si>
    <t>入谷9-30-43</t>
  </si>
  <si>
    <t>入谷9-30-31</t>
  </si>
  <si>
    <t>足立2-1265-50</t>
  </si>
  <si>
    <t>足立2-13-5</t>
  </si>
  <si>
    <t>9－2</t>
  </si>
  <si>
    <t>工業地域</t>
  </si>
  <si>
    <t>宮城2-6-3</t>
  </si>
  <si>
    <t>宮城2-10-16</t>
  </si>
  <si>
    <t>19．地価公示価格</t>
  </si>
  <si>
    <t>標準地</t>
  </si>
  <si>
    <t>24年</t>
  </si>
  <si>
    <t>25年</t>
  </si>
  <si>
    <t>24年変動率</t>
  </si>
  <si>
    <t>25年変動率</t>
  </si>
  <si>
    <t>番　号</t>
  </si>
  <si>
    <t>古千谷本町2-21-1</t>
  </si>
  <si>
    <t>古千谷本町2-22-25</t>
  </si>
  <si>
    <t>-</t>
  </si>
  <si>
    <t>東和5-71-3</t>
  </si>
  <si>
    <t>東和5-13-19</t>
  </si>
  <si>
    <t>綾瀬1-111-2外</t>
  </si>
  <si>
    <t>綾瀬1-32-3</t>
  </si>
  <si>
    <t>60</t>
  </si>
  <si>
    <t>61</t>
  </si>
  <si>
    <t>64</t>
  </si>
  <si>
    <t>資料：資産管理部資産管理課</t>
  </si>
  <si>
    <t>駅　　　　　名</t>
  </si>
  <si>
    <t>総　　　数</t>
  </si>
  <si>
    <t>民　　  営</t>
  </si>
  <si>
    <t>箇所数</t>
  </si>
  <si>
    <t>収容台数</t>
  </si>
  <si>
    <t>見沼代親水公園駅周辺</t>
  </si>
  <si>
    <t>駅名</t>
  </si>
  <si>
    <t>北千住</t>
  </si>
  <si>
    <t>竹ノ塚</t>
  </si>
  <si>
    <t>西新井</t>
  </si>
  <si>
    <t>大師前</t>
  </si>
  <si>
    <t>綾　瀬</t>
  </si>
  <si>
    <t>北綾瀬</t>
  </si>
  <si>
    <t>五反野</t>
  </si>
  <si>
    <t>22．撤去自転車処理状況</t>
  </si>
  <si>
    <t>区分</t>
  </si>
  <si>
    <t>引取台数</t>
  </si>
  <si>
    <t>リ　サ　イ　ク　ル　台　数</t>
  </si>
  <si>
    <t>廃　　棄</t>
  </si>
  <si>
    <t>年度</t>
  </si>
  <si>
    <t>総　数</t>
  </si>
  <si>
    <t>区民向け</t>
  </si>
  <si>
    <t>公共用途</t>
  </si>
  <si>
    <t>20．自転車駐車場設置状況</t>
  </si>
  <si>
    <t>(平成25年4.1現在)</t>
  </si>
  <si>
    <t>区　　営(有料)</t>
  </si>
  <si>
    <t>区　　営(無料)</t>
  </si>
  <si>
    <t>その他(バス停周辺)</t>
  </si>
  <si>
    <t>資料：都市建設部交通対策課</t>
  </si>
  <si>
    <t>(注)区営(有料)には第三セクターが設置した分を含む。</t>
  </si>
  <si>
    <t>21．駅別放置自転車撤去台数</t>
  </si>
  <si>
    <t>総 数</t>
  </si>
  <si>
    <t>千住
大橋</t>
  </si>
  <si>
    <t>関屋・牛田</t>
  </si>
  <si>
    <t>小菅</t>
  </si>
  <si>
    <t>青井</t>
  </si>
  <si>
    <t>六町</t>
  </si>
  <si>
    <t>見沼代
親水公園</t>
  </si>
  <si>
    <t>舎人</t>
  </si>
  <si>
    <t>舎人
公園</t>
  </si>
  <si>
    <t>谷在家</t>
  </si>
  <si>
    <t>西新井大師西</t>
  </si>
  <si>
    <t>江北</t>
  </si>
  <si>
    <t>高野</t>
  </si>
  <si>
    <t>扇大橋</t>
  </si>
  <si>
    <t>足立
小台</t>
  </si>
  <si>
    <t>(注)北千住・竹ノ塚・西新井は東口と西口の合計数。</t>
  </si>
  <si>
    <t>＜暮らしやすさ、定住・移転意向＞</t>
  </si>
  <si>
    <t>暮らしやすい</t>
  </si>
  <si>
    <t>暮らしにくい</t>
  </si>
  <si>
    <t>定住意向</t>
  </si>
  <si>
    <t>移転意向</t>
  </si>
  <si>
    <t>わからない</t>
  </si>
  <si>
    <t>（単位：％）</t>
  </si>
  <si>
    <t>(注1)暮らしやすいとは「暮らしやすい」と「どちらかといえば暮らしやすい」</t>
  </si>
  <si>
    <t>の合計、定住意向とは「ずっと住み続けたい」と「当分は住み続けたい」</t>
  </si>
  <si>
    <t>の合計の数字である。　　　　　　　　　　　　　　　　　　　　　　　</t>
  </si>
  <si>
    <t>(注2)無回答については表示していない。　　　　　　　　　　　　　　　　　</t>
  </si>
  <si>
    <t>区　政　満　足　度</t>
  </si>
  <si>
    <t>満 足 層</t>
  </si>
  <si>
    <t>不 満 層</t>
  </si>
  <si>
    <t>男</t>
  </si>
  <si>
    <t>女</t>
  </si>
  <si>
    <t>第１位</t>
  </si>
  <si>
    <t>第２位</t>
  </si>
  <si>
    <t>第３位</t>
  </si>
  <si>
    <t>第４位</t>
  </si>
  <si>
    <t>第５位</t>
  </si>
  <si>
    <t>＜以前と比べてよくなったと思う区の取り組み＞</t>
  </si>
  <si>
    <t>＜区政への参加意向＞</t>
  </si>
  <si>
    <t>参加意向なし</t>
  </si>
  <si>
    <t>無　回　答</t>
  </si>
  <si>
    <t>(単位：％)</t>
  </si>
  <si>
    <t>区分</t>
  </si>
  <si>
    <t>年度</t>
  </si>
  <si>
    <t>＜区政満足度・年代別・性別内訳＞</t>
  </si>
  <si>
    <t>年度･区分</t>
  </si>
  <si>
    <t>平成24年度　区政満足度</t>
  </si>
  <si>
    <t>年度
・性別</t>
  </si>
  <si>
    <t>無 回 答</t>
  </si>
  <si>
    <t>年代
・性別</t>
  </si>
  <si>
    <t>満足層</t>
  </si>
  <si>
    <t>不満層</t>
  </si>
  <si>
    <t>無回答</t>
  </si>
  <si>
    <t>20 代</t>
  </si>
  <si>
    <t>30 代</t>
  </si>
  <si>
    <t>男</t>
  </si>
  <si>
    <t>40 代</t>
  </si>
  <si>
    <t>女</t>
  </si>
  <si>
    <t>50 代</t>
  </si>
  <si>
    <t>60 代</t>
  </si>
  <si>
    <t>70歳以上</t>
  </si>
  <si>
    <t>(単位：％)</t>
  </si>
  <si>
    <t>(注)満足層とは「満足」と「やや満足」の合計、不満層とは「不満」と「やや不満」の合計の数字である。</t>
  </si>
  <si>
    <t>＜今後特に力を入れてほしいと思う区の取り組み＞</t>
  </si>
  <si>
    <t>区分</t>
  </si>
  <si>
    <t>年度</t>
  </si>
  <si>
    <t>高齢者支援</t>
  </si>
  <si>
    <t>交通対策</t>
  </si>
  <si>
    <t>子育て支援</t>
  </si>
  <si>
    <t>低所得者対策</t>
  </si>
  <si>
    <t>都市開発/
学校教育対策</t>
  </si>
  <si>
    <t>18.1</t>
  </si>
  <si>
    <t>交通対策</t>
  </si>
  <si>
    <t>高齢者支援</t>
  </si>
  <si>
    <t>防災対策</t>
  </si>
  <si>
    <t>都市開発</t>
  </si>
  <si>
    <t>21.9</t>
  </si>
  <si>
    <t>交通対策</t>
  </si>
  <si>
    <t>高齢者対策</t>
  </si>
  <si>
    <t>住宅対策</t>
  </si>
  <si>
    <t>38.1</t>
  </si>
  <si>
    <t>（単位:％）</t>
  </si>
  <si>
    <t>(注)平成23年調査まで選択個数制限があったが、平成24年調査ではあてはまるものすべてを選択に変更になった。</t>
  </si>
  <si>
    <t>区分</t>
  </si>
  <si>
    <t>年度</t>
  </si>
  <si>
    <t>都市開発</t>
  </si>
  <si>
    <t>自然・緑化対策</t>
  </si>
  <si>
    <t>資源環境対策</t>
  </si>
  <si>
    <t>情報提供</t>
  </si>
  <si>
    <t>15.2</t>
  </si>
  <si>
    <t>資源環境対策</t>
  </si>
  <si>
    <t>自然･緑化対策</t>
  </si>
  <si>
    <t>情報提供</t>
  </si>
  <si>
    <t>19.8</t>
  </si>
  <si>
    <t>都市開発</t>
  </si>
  <si>
    <t>職員の接客態度</t>
  </si>
  <si>
    <t>23.9</t>
  </si>
  <si>
    <t>（単位：％）</t>
  </si>
  <si>
    <t>区分</t>
  </si>
  <si>
    <t>参加意向あり</t>
  </si>
  <si>
    <t>積極的に
参加・協力したい</t>
  </si>
  <si>
    <t>ある程度は
参加・協力したい</t>
  </si>
  <si>
    <t>あまり参加・
協力したくない</t>
  </si>
  <si>
    <t>参加・協力
したくない</t>
  </si>
  <si>
    <t>年度</t>
  </si>
  <si>
    <t>-</t>
  </si>
  <si>
    <t>資料：広報室区政情報課「足立区政に関する世論調査」</t>
  </si>
  <si>
    <t>(注)調査は平成23年度で終了。</t>
  </si>
  <si>
    <t>区分</t>
  </si>
  <si>
    <t>年度</t>
  </si>
  <si>
    <t>年度</t>
  </si>
  <si>
    <t>ﾏﾙﾁ･ﾏﾙﾁ
まがい取引</t>
  </si>
  <si>
    <t>その他
無店舗販売</t>
  </si>
  <si>
    <t>北千住駅周辺</t>
  </si>
  <si>
    <t>千住大橋駅周辺</t>
  </si>
  <si>
    <t>関屋・牛田駅周辺</t>
  </si>
  <si>
    <t>小菅駅周辺</t>
  </si>
  <si>
    <t>五反野駅周辺</t>
  </si>
  <si>
    <t>梅島駅周辺</t>
  </si>
  <si>
    <t>西新井駅周辺</t>
  </si>
  <si>
    <t>大師前駅周辺</t>
  </si>
  <si>
    <t>竹ノ塚駅周辺</t>
  </si>
  <si>
    <t>綾瀬駅周辺</t>
  </si>
  <si>
    <t>北綾瀬駅周辺</t>
  </si>
  <si>
    <t>青井駅周辺</t>
  </si>
  <si>
    <t>六町駅周辺</t>
  </si>
  <si>
    <t>舎人駅周辺</t>
  </si>
  <si>
    <t>舎人公園駅周辺</t>
  </si>
  <si>
    <t>谷在家駅周辺</t>
  </si>
  <si>
    <t>西新井大師西駅周辺</t>
  </si>
  <si>
    <t>江北駅周辺</t>
  </si>
  <si>
    <t>高野駅周辺</t>
  </si>
  <si>
    <t>扇大橋駅周辺</t>
  </si>
  <si>
    <t>足立小台駅周辺</t>
  </si>
  <si>
    <t>総　　　　　　数</t>
  </si>
  <si>
    <t>梅島</t>
  </si>
  <si>
    <t>23．世論調査(1)</t>
  </si>
  <si>
    <t>23．世論調査(2)</t>
  </si>
  <si>
    <t>23．世論調査(3)</t>
  </si>
  <si>
    <t>23．世論調査(4)</t>
  </si>
  <si>
    <t>23．世論調査(5)</t>
  </si>
  <si>
    <t>区分</t>
  </si>
  <si>
    <t>暮らしやすさ</t>
  </si>
  <si>
    <t>定住意向</t>
  </si>
  <si>
    <t>目　　次</t>
  </si>
  <si>
    <t>シート番号</t>
  </si>
  <si>
    <t>表　　題　　名</t>
  </si>
  <si>
    <t>＜５　区民・生活＞</t>
  </si>
  <si>
    <t>情報公開制度運用状況　</t>
  </si>
  <si>
    <t>個人情報保護制度運用状況　</t>
  </si>
  <si>
    <t>区政資料室運営状況</t>
  </si>
  <si>
    <t>区民の声受理件数</t>
  </si>
  <si>
    <t>区民相談件数</t>
  </si>
  <si>
    <t>法律相談内訳</t>
  </si>
  <si>
    <t>公益通報・公益通報に類する相談・一般相談及び特定の提言要望等の数</t>
  </si>
  <si>
    <t>女性相談件数　</t>
  </si>
  <si>
    <t>審議会等附属機関における女性委員数</t>
  </si>
  <si>
    <t>ＮＰＯ法人数</t>
  </si>
  <si>
    <t>ＮＰＯ活動支援センター活動分野別登録団体数</t>
  </si>
  <si>
    <t>戸籍受理件数</t>
  </si>
  <si>
    <t>戸籍に関する付帯事務取扱件数　</t>
  </si>
  <si>
    <t>住民登録事務取扱件数　</t>
  </si>
  <si>
    <t>外国人登録事務取扱件数　</t>
  </si>
  <si>
    <t>住民票発行・閲覧・異動件数及び外国人登録原票記載事項証明書　</t>
  </si>
  <si>
    <t>印鑑登録・証明書の発行数及び納・課税証明書の発行数</t>
  </si>
  <si>
    <t>消費者相談件数　</t>
  </si>
  <si>
    <t>地価公示価格　</t>
  </si>
  <si>
    <t>自転車駐車場設置状況</t>
  </si>
  <si>
    <t>駅別放置自転車撤去台数</t>
  </si>
  <si>
    <t>撤去自転車処理状況</t>
  </si>
  <si>
    <t>(1)～(5)</t>
  </si>
  <si>
    <t>世論調査　</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</si>
</sst>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Red]0"/>
    <numFmt numFmtId="186" formatCode="#,##0;[Red]#,##0"/>
    <numFmt numFmtId="187" formatCode="0.0_);[Red]\(0.0\)"/>
    <numFmt numFmtId="188" formatCode="0;&quot;△ &quot;0"/>
    <numFmt numFmtId="189" formatCode="0.0;&quot;△ &quot;0.0"/>
    <numFmt numFmtId="190" formatCode="0.0;[Red]0.0"/>
    <numFmt numFmtId="191" formatCode="0.0_);\(0.0\)"/>
    <numFmt numFmtId="192" formatCode="0_ "/>
    <numFmt numFmtId="193" formatCode="#,##0_);\(#,##0\)"/>
    <numFmt numFmtId="194" formatCode="0.000"/>
    <numFmt numFmtId="195" formatCode="#,##0_ "/>
    <numFmt numFmtId="196" formatCode="0.00_ "/>
    <numFmt numFmtId="197" formatCode="#,##0.00;[Red]#,##0.00"/>
    <numFmt numFmtId="198" formatCode="#,##0.00_ "/>
    <numFmt numFmtId="199" formatCode="#,##0.0"/>
    <numFmt numFmtId="200" formatCode="#,##0_ ;[Red]\-#,##0\ "/>
    <numFmt numFmtId="201" formatCode="#,##0_);[Red]\(#,##0\)"/>
    <numFmt numFmtId="202" formatCode="#,##0.00_);[Red]\(#,##0.00\)"/>
    <numFmt numFmtId="203" formatCode="0.0000_ "/>
    <numFmt numFmtId="204" formatCode="0.00_);[Red]\(0.00\)"/>
    <numFmt numFmtId="205" formatCode="0_);[Red]\(0\)"/>
    <numFmt numFmtId="206" formatCode="0.00;&quot;△ &quot;0.00"/>
    <numFmt numFmtId="207" formatCode="#,##0.0_);\(#,##0.0\)"/>
    <numFmt numFmtId="208" formatCode="0.0%"/>
    <numFmt numFmtId="209" formatCode="0.0"/>
    <numFmt numFmtId="210" formatCode="0.0_ ;[Red]\-0.0\ "/>
    <numFmt numFmtId="211" formatCode="&quot;Yes&quot;;&quot;Yes&quot;;&quot;No&quot;"/>
    <numFmt numFmtId="212" formatCode="&quot;True&quot;;&quot;True&quot;;&quot;False&quot;"/>
    <numFmt numFmtId="213" formatCode="&quot;On&quot;;&quot;On&quot;;&quot;Off&quot;"/>
    <numFmt numFmtId="214" formatCode="[$€-2]\ #,##0.00_);[Red]\([$€-2]\ #,##0.00\)"/>
    <numFmt numFmtId="215" formatCode="#,##0.0_ "/>
    <numFmt numFmtId="216" formatCode="#,##0.000_);\(#,##0.000\)"/>
    <numFmt numFmtId="217" formatCode="#,##0.00_);\(#,##0.00\)"/>
    <numFmt numFmtId="218" formatCode="0_);\(0\)"/>
    <numFmt numFmtId="219" formatCode="0.00_);\(0.00\)"/>
    <numFmt numFmtId="220" formatCode="#,##0\ "/>
    <numFmt numFmtId="221" formatCode="[&lt;=999]000;[&lt;=99999]000\-00;000\-0000"/>
    <numFmt numFmtId="222" formatCode="_ * #,##0.0_ ;_ * \-#,##0.0_ ;_ * &quot;-&quot;?_ ;_ @_ "/>
  </numFmts>
  <fonts count="51">
    <font>
      <sz val="11"/>
      <name val="ＭＳ 明朝"/>
      <family val="1"/>
    </font>
    <font>
      <sz val="11"/>
      <name val="ＭＳ Ｐゴシック"/>
      <family val="3"/>
    </font>
    <font>
      <b/>
      <sz val="11"/>
      <name val="ＭＳ ゴシック"/>
      <family val="3"/>
    </font>
    <font>
      <b/>
      <sz val="24"/>
      <name val="ＭＳ ゴシック"/>
      <family val="3"/>
    </font>
    <font>
      <sz val="9"/>
      <name val="ＭＳ 明朝"/>
      <family val="1"/>
    </font>
    <font>
      <sz val="8"/>
      <name val="ＭＳ 明朝"/>
      <family val="1"/>
    </font>
    <font>
      <b/>
      <sz val="9"/>
      <name val="ＭＳ ゴシック"/>
      <family val="3"/>
    </font>
    <font>
      <sz val="9"/>
      <name val="ＭＳ ゴシック"/>
      <family val="3"/>
    </font>
    <font>
      <sz val="6"/>
      <name val="ＭＳ 明朝"/>
      <family val="1"/>
    </font>
    <font>
      <u val="single"/>
      <sz val="11"/>
      <color indexed="12"/>
      <name val="ＭＳ Ｐゴシック"/>
      <family val="3"/>
    </font>
    <font>
      <u val="single"/>
      <sz val="11"/>
      <color indexed="36"/>
      <name val="ＭＳ Ｐゴシック"/>
      <family val="3"/>
    </font>
    <font>
      <b/>
      <sz val="8"/>
      <name val="ＭＳ ゴシック"/>
      <family val="3"/>
    </font>
    <font>
      <sz val="6"/>
      <name val="ＭＳ Ｐ明朝"/>
      <family val="1"/>
    </font>
    <font>
      <sz val="11"/>
      <name val="ＭＳ ゴシック"/>
      <family val="3"/>
    </font>
    <font>
      <sz val="8"/>
      <name val="ＭＳ Ｐ明朝"/>
      <family val="1"/>
    </font>
    <font>
      <sz val="10"/>
      <name val="ＭＳ 明朝"/>
      <family val="1"/>
    </font>
    <font>
      <sz val="6"/>
      <name val="ＭＳ Ｐゴシック"/>
      <family val="3"/>
    </font>
    <font>
      <sz val="11"/>
      <color indexed="10"/>
      <name val="ＭＳ Ｐゴシック"/>
      <family val="3"/>
    </font>
    <font>
      <sz val="8"/>
      <name val="ＭＳ Ｐゴシック"/>
      <family val="3"/>
    </font>
    <font>
      <sz val="8"/>
      <color indexed="10"/>
      <name val="ＭＳ Ｐゴシック"/>
      <family val="3"/>
    </font>
    <font>
      <sz val="8"/>
      <color indexed="10"/>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明朝"/>
      <family val="1"/>
    </font>
    <font>
      <b/>
      <sz val="11"/>
      <name val="ＭＳ Ｐゴシック"/>
      <family val="3"/>
    </font>
    <font>
      <sz val="14"/>
      <name val="ＭＳ Ｐゴシック"/>
      <family val="3"/>
    </font>
    <font>
      <sz val="10"/>
      <name val="ＭＳ ゴシック"/>
      <family val="3"/>
    </font>
    <font>
      <sz val="11"/>
      <color indexed="10"/>
      <name val="ＭＳ 明朝"/>
      <family val="1"/>
    </font>
    <font>
      <sz val="7"/>
      <name val="ＭＳ 明朝"/>
      <family val="1"/>
    </font>
    <font>
      <b/>
      <sz val="9"/>
      <color indexed="8"/>
      <name val="ＭＳ ゴシック"/>
      <family val="3"/>
    </font>
    <font>
      <b/>
      <sz val="11"/>
      <name val="ＭＳ 明朝"/>
      <family val="1"/>
    </font>
    <font>
      <sz val="10.5"/>
      <name val="ＭＳ ゴシック"/>
      <family val="3"/>
    </font>
    <font>
      <sz val="10.5"/>
      <name val="ＭＳ 明朝"/>
      <family val="1"/>
    </font>
    <font>
      <sz val="14"/>
      <name val="ＭＳ ゴシック"/>
      <family val="3"/>
    </font>
    <font>
      <sz val="14"/>
      <name val="ＭＳ 明朝"/>
      <family val="1"/>
    </font>
    <font>
      <sz val="12"/>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double"/>
      <bottom>
        <color indexed="63"/>
      </bottom>
    </border>
    <border>
      <left style="thin"/>
      <right>
        <color indexed="63"/>
      </right>
      <top style="double"/>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double"/>
      <bottom style="thin"/>
    </border>
    <border>
      <left>
        <color indexed="63"/>
      </left>
      <right style="double"/>
      <top style="double"/>
      <bottom style="thin"/>
    </border>
    <border>
      <left style="thin"/>
      <right style="double"/>
      <top style="thin"/>
      <bottom style="thin"/>
    </border>
    <border>
      <left style="thin"/>
      <right style="double"/>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style="thin"/>
      <right style="double"/>
      <top>
        <color indexed="63"/>
      </top>
      <bottom style="thin"/>
    </border>
    <border>
      <left style="double"/>
      <right>
        <color indexed="63"/>
      </right>
      <top>
        <color indexed="63"/>
      </top>
      <bottom style="thin"/>
    </border>
    <border>
      <left style="double"/>
      <right style="thin"/>
      <top style="double"/>
      <bottom>
        <color indexed="63"/>
      </bottom>
    </border>
    <border>
      <left style="double"/>
      <right>
        <color indexed="63"/>
      </right>
      <top style="double"/>
      <bottom>
        <color indexed="63"/>
      </bottom>
    </border>
    <border>
      <left style="hair"/>
      <right style="thin"/>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1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7" borderId="4" applyNumberFormat="0" applyAlignment="0" applyProtection="0"/>
    <xf numFmtId="0" fontId="0" fillId="0" borderId="0">
      <alignment/>
      <protection/>
    </xf>
    <xf numFmtId="0" fontId="40" fillId="0" borderId="0">
      <alignment/>
      <protection/>
    </xf>
    <xf numFmtId="0" fontId="1" fillId="0" borderId="0">
      <alignment vertical="center"/>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0" fillId="0" borderId="0" applyFont="0">
      <alignment/>
      <protection/>
    </xf>
    <xf numFmtId="0" fontId="0" fillId="0" borderId="0">
      <alignment/>
      <protection/>
    </xf>
    <xf numFmtId="0" fontId="10" fillId="0" borderId="0" applyNumberFormat="0" applyFill="0" applyBorder="0" applyAlignment="0" applyProtection="0"/>
    <xf numFmtId="0" fontId="37" fillId="4" borderId="0" applyNumberFormat="0" applyBorder="0" applyAlignment="0" applyProtection="0"/>
  </cellStyleXfs>
  <cellXfs count="641">
    <xf numFmtId="0" fontId="0" fillId="0" borderId="0" xfId="0" applyAlignment="1">
      <alignment/>
    </xf>
    <xf numFmtId="0" fontId="0" fillId="0" borderId="0" xfId="0" applyFont="1" applyAlignment="1">
      <alignment/>
    </xf>
    <xf numFmtId="0" fontId="4" fillId="0" borderId="0" xfId="0" applyFont="1" applyAlignment="1">
      <alignment horizontal="right"/>
    </xf>
    <xf numFmtId="0" fontId="2"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xf>
    <xf numFmtId="0" fontId="4" fillId="0" borderId="0" xfId="0" applyFont="1" applyBorder="1" applyAlignment="1">
      <alignment vertical="center"/>
    </xf>
    <xf numFmtId="0" fontId="4" fillId="0" borderId="0" xfId="0" applyFont="1" applyBorder="1" applyAlignment="1">
      <alignment horizontal="center" vertical="center"/>
    </xf>
    <xf numFmtId="0" fontId="7"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5" fillId="0" borderId="0" xfId="0" applyFont="1" applyAlignment="1">
      <alignment vertical="center"/>
    </xf>
    <xf numFmtId="0" fontId="5" fillId="0" borderId="10" xfId="0" applyFont="1" applyBorder="1" applyAlignment="1">
      <alignment horizontal="righ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horizontal="center" vertical="center"/>
    </xf>
    <xf numFmtId="0" fontId="5" fillId="0" borderId="0" xfId="0" applyFont="1" applyAlignment="1">
      <alignment horizontal="righ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vertical="center"/>
    </xf>
    <xf numFmtId="0" fontId="5" fillId="0" borderId="13" xfId="0" applyFont="1" applyFill="1" applyBorder="1" applyAlignment="1">
      <alignment vertical="center"/>
    </xf>
    <xf numFmtId="0" fontId="5" fillId="0" borderId="12" xfId="0" applyFont="1" applyBorder="1" applyAlignment="1">
      <alignment horizontal="center" vertical="center"/>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20" xfId="0" applyFont="1" applyBorder="1" applyAlignment="1">
      <alignment/>
    </xf>
    <xf numFmtId="0" fontId="0" fillId="0" borderId="21" xfId="0" applyFont="1" applyBorder="1" applyAlignment="1">
      <alignment/>
    </xf>
    <xf numFmtId="0" fontId="4" fillId="0" borderId="22" xfId="0" applyFont="1" applyBorder="1" applyAlignment="1">
      <alignment horizontal="center" vertical="center"/>
    </xf>
    <xf numFmtId="0" fontId="2" fillId="0" borderId="0" xfId="0" applyFont="1" applyAlignment="1">
      <alignment/>
    </xf>
    <xf numFmtId="0" fontId="4" fillId="0" borderId="0" xfId="0" applyFont="1" applyAlignment="1">
      <alignment/>
    </xf>
    <xf numFmtId="41" fontId="4" fillId="0" borderId="0" xfId="0" applyNumberFormat="1" applyFont="1" applyAlignment="1">
      <alignment/>
    </xf>
    <xf numFmtId="0" fontId="4" fillId="0" borderId="17" xfId="0" applyFont="1" applyBorder="1" applyAlignment="1">
      <alignment horizontal="center" vertical="center"/>
    </xf>
    <xf numFmtId="0" fontId="0" fillId="0" borderId="0" xfId="0" applyFont="1" applyAlignment="1">
      <alignment/>
    </xf>
    <xf numFmtId="0" fontId="4" fillId="0" borderId="14" xfId="0" applyFont="1" applyBorder="1" applyAlignment="1">
      <alignment horizontal="center"/>
    </xf>
    <xf numFmtId="0" fontId="4" fillId="0" borderId="23" xfId="0" applyFont="1" applyBorder="1" applyAlignment="1">
      <alignment horizontal="centerContinuous" vertical="center"/>
    </xf>
    <xf numFmtId="0" fontId="4" fillId="0" borderId="24" xfId="0" applyFont="1" applyBorder="1" applyAlignment="1">
      <alignment horizontal="centerContinuous" vertical="center"/>
    </xf>
    <xf numFmtId="0" fontId="4" fillId="0" borderId="25" xfId="0" applyFont="1" applyBorder="1" applyAlignment="1">
      <alignment horizontal="centerContinuous" vertical="center"/>
    </xf>
    <xf numFmtId="0" fontId="4" fillId="0" borderId="15" xfId="0" applyFont="1" applyBorder="1" applyAlignment="1">
      <alignment horizontal="center"/>
    </xf>
    <xf numFmtId="0" fontId="4" fillId="0" borderId="17" xfId="0" applyFont="1" applyBorder="1" applyAlignment="1">
      <alignment horizontal="center" vertical="top"/>
    </xf>
    <xf numFmtId="0" fontId="4" fillId="0" borderId="26" xfId="0" applyFont="1" applyBorder="1" applyAlignment="1">
      <alignment horizontal="center" vertical="top"/>
    </xf>
    <xf numFmtId="0" fontId="4" fillId="0" borderId="11" xfId="0" applyFont="1" applyBorder="1" applyAlignment="1">
      <alignment horizontal="center" vertical="center"/>
    </xf>
    <xf numFmtId="41" fontId="4" fillId="0" borderId="18" xfId="0" applyNumberFormat="1" applyFont="1" applyBorder="1" applyAlignment="1">
      <alignment vertical="center"/>
    </xf>
    <xf numFmtId="41" fontId="4" fillId="0" borderId="18" xfId="0" applyNumberFormat="1" applyFont="1" applyBorder="1" applyAlignment="1">
      <alignment horizontal="right" vertical="center"/>
    </xf>
    <xf numFmtId="0" fontId="6" fillId="0" borderId="12" xfId="0" applyFont="1" applyBorder="1" applyAlignment="1">
      <alignment horizontal="center" vertical="center"/>
    </xf>
    <xf numFmtId="41" fontId="6" fillId="0" borderId="17" xfId="0" applyNumberFormat="1" applyFont="1" applyBorder="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41" fontId="5" fillId="0" borderId="18" xfId="0" applyNumberFormat="1" applyFont="1" applyBorder="1" applyAlignment="1">
      <alignment vertical="center"/>
    </xf>
    <xf numFmtId="41" fontId="5" fillId="0" borderId="18" xfId="0" applyNumberFormat="1" applyFont="1" applyBorder="1" applyAlignment="1">
      <alignment horizontal="right" vertical="center"/>
    </xf>
    <xf numFmtId="41" fontId="11" fillId="0" borderId="17" xfId="0" applyNumberFormat="1" applyFont="1" applyBorder="1" applyAlignment="1">
      <alignment vertical="center"/>
    </xf>
    <xf numFmtId="191" fontId="6" fillId="0" borderId="26" xfId="0" applyNumberFormat="1" applyFont="1" applyBorder="1" applyAlignment="1">
      <alignment vertical="center"/>
    </xf>
    <xf numFmtId="41" fontId="4" fillId="0" borderId="11" xfId="0" applyNumberFormat="1" applyFont="1" applyBorder="1" applyAlignment="1">
      <alignment vertical="center"/>
    </xf>
    <xf numFmtId="191" fontId="4" fillId="0" borderId="0" xfId="0" applyNumberFormat="1" applyFont="1" applyBorder="1" applyAlignment="1">
      <alignment vertical="center"/>
    </xf>
    <xf numFmtId="184" fontId="11" fillId="0" borderId="26" xfId="0" applyNumberFormat="1" applyFont="1" applyBorder="1" applyAlignment="1">
      <alignment horizontal="right" vertical="center"/>
    </xf>
    <xf numFmtId="184" fontId="5" fillId="0" borderId="0" xfId="0" applyNumberFormat="1" applyFont="1" applyBorder="1" applyAlignment="1">
      <alignment horizontal="right" vertical="center"/>
    </xf>
    <xf numFmtId="0" fontId="3" fillId="0" borderId="27" xfId="0" applyFont="1" applyBorder="1" applyAlignment="1">
      <alignment vertical="center"/>
    </xf>
    <xf numFmtId="41" fontId="11" fillId="0" borderId="17" xfId="0" applyNumberFormat="1" applyFont="1" applyBorder="1" applyAlignment="1">
      <alignment horizontal="right" vertical="center"/>
    </xf>
    <xf numFmtId="41" fontId="6" fillId="0" borderId="17" xfId="0" applyNumberFormat="1" applyFont="1" applyBorder="1" applyAlignment="1">
      <alignment horizontal="right" vertical="center"/>
    </xf>
    <xf numFmtId="0" fontId="0" fillId="0" borderId="0" xfId="0" applyFont="1" applyBorder="1" applyAlignment="1">
      <alignment/>
    </xf>
    <xf numFmtId="0" fontId="2" fillId="0" borderId="0" xfId="0" applyFont="1" applyBorder="1" applyAlignment="1">
      <alignment/>
    </xf>
    <xf numFmtId="0" fontId="2" fillId="0" borderId="28" xfId="0" applyFont="1" applyBorder="1" applyAlignment="1">
      <alignment vertical="center"/>
    </xf>
    <xf numFmtId="0" fontId="4" fillId="0" borderId="26"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8" xfId="0" applyFont="1" applyBorder="1" applyAlignment="1">
      <alignment horizontal="center" vertical="center"/>
    </xf>
    <xf numFmtId="0" fontId="5" fillId="0" borderId="17" xfId="0" applyFont="1" applyBorder="1" applyAlignment="1">
      <alignment horizontal="right" vertical="center"/>
    </xf>
    <xf numFmtId="0" fontId="4" fillId="0" borderId="20" xfId="0" applyFont="1" applyBorder="1" applyAlignment="1">
      <alignment horizontal="center" vertical="center"/>
    </xf>
    <xf numFmtId="0" fontId="4" fillId="0" borderId="0" xfId="0" applyFont="1" applyBorder="1" applyAlignment="1">
      <alignment horizontal="centerContinuous" vertical="center"/>
    </xf>
    <xf numFmtId="193" fontId="4" fillId="0" borderId="18" xfId="49" applyNumberFormat="1" applyFont="1" applyBorder="1" applyAlignment="1">
      <alignment horizontal="right" vertical="center"/>
    </xf>
    <xf numFmtId="193" fontId="4" fillId="0" borderId="19" xfId="49" applyNumberFormat="1" applyFont="1" applyBorder="1" applyAlignment="1">
      <alignment horizontal="right" vertical="center"/>
    </xf>
    <xf numFmtId="0" fontId="6" fillId="0" borderId="12" xfId="0" applyFont="1" applyBorder="1" applyAlignment="1">
      <alignment horizontal="centerContinuous" vertical="center"/>
    </xf>
    <xf numFmtId="193" fontId="6" fillId="0" borderId="17" xfId="49" applyNumberFormat="1" applyFont="1" applyBorder="1" applyAlignment="1">
      <alignment horizontal="right" vertical="center"/>
    </xf>
    <xf numFmtId="193" fontId="6" fillId="0" borderId="26" xfId="49" applyNumberFormat="1" applyFont="1" applyBorder="1" applyAlignment="1">
      <alignment horizontal="right" vertical="center"/>
    </xf>
    <xf numFmtId="0" fontId="5" fillId="0" borderId="0" xfId="0" applyFont="1" applyAlignment="1">
      <alignment/>
    </xf>
    <xf numFmtId="0" fontId="5" fillId="0" borderId="0" xfId="0" applyFont="1" applyAlignment="1">
      <alignment horizontal="centerContinuous"/>
    </xf>
    <xf numFmtId="0" fontId="5" fillId="0" borderId="0" xfId="0" applyFont="1" applyAlignment="1">
      <alignment horizontal="right"/>
    </xf>
    <xf numFmtId="193" fontId="4" fillId="0" borderId="0" xfId="0" applyNumberFormat="1" applyFont="1" applyAlignment="1">
      <alignment/>
    </xf>
    <xf numFmtId="191" fontId="4" fillId="0" borderId="19" xfId="0" applyNumberFormat="1" applyFont="1" applyBorder="1" applyAlignment="1">
      <alignment vertical="center"/>
    </xf>
    <xf numFmtId="0" fontId="0" fillId="0" borderId="0" xfId="0" applyFont="1" applyAlignment="1">
      <alignment/>
    </xf>
    <xf numFmtId="0" fontId="0" fillId="0" borderId="0" xfId="0" applyFont="1" applyAlignment="1">
      <alignment vertical="center"/>
    </xf>
    <xf numFmtId="184" fontId="5" fillId="0" borderId="19" xfId="0" applyNumberFormat="1" applyFont="1" applyBorder="1" applyAlignment="1">
      <alignment horizontal="right" vertical="center"/>
    </xf>
    <xf numFmtId="0" fontId="0" fillId="0" borderId="0" xfId="0" applyFont="1" applyAlignment="1">
      <alignment/>
    </xf>
    <xf numFmtId="0" fontId="0" fillId="0" borderId="0" xfId="0" applyFont="1" applyBorder="1" applyAlignment="1">
      <alignment vertical="center"/>
    </xf>
    <xf numFmtId="0" fontId="0" fillId="0" borderId="28" xfId="0" applyFont="1" applyBorder="1" applyAlignment="1">
      <alignment vertical="center"/>
    </xf>
    <xf numFmtId="0" fontId="4" fillId="0" borderId="11" xfId="0" applyFont="1" applyBorder="1" applyAlignment="1">
      <alignment horizontal="centerContinuous" vertical="center"/>
    </xf>
    <xf numFmtId="0" fontId="0" fillId="0" borderId="0" xfId="0" applyFont="1" applyBorder="1" applyAlignment="1">
      <alignment vertical="center"/>
    </xf>
    <xf numFmtId="0" fontId="2" fillId="0" borderId="0" xfId="0" applyFont="1" applyBorder="1" applyAlignment="1">
      <alignment vertical="center"/>
    </xf>
    <xf numFmtId="0" fontId="4" fillId="0" borderId="14" xfId="0" applyFont="1" applyBorder="1" applyAlignment="1">
      <alignment horizontal="center" vertical="center"/>
    </xf>
    <xf numFmtId="193" fontId="4" fillId="0" borderId="18" xfId="0" applyNumberFormat="1" applyFont="1" applyBorder="1" applyAlignment="1">
      <alignment vertical="center"/>
    </xf>
    <xf numFmtId="193" fontId="4" fillId="0" borderId="19" xfId="0" applyNumberFormat="1" applyFont="1" applyBorder="1" applyAlignment="1">
      <alignment vertical="center"/>
    </xf>
    <xf numFmtId="193" fontId="6" fillId="0" borderId="17" xfId="0" applyNumberFormat="1" applyFont="1" applyBorder="1" applyAlignment="1">
      <alignment vertical="center"/>
    </xf>
    <xf numFmtId="193" fontId="6" fillId="0" borderId="26" xfId="0" applyNumberFormat="1" applyFont="1" applyBorder="1" applyAlignment="1">
      <alignment vertical="center"/>
    </xf>
    <xf numFmtId="0" fontId="5" fillId="0" borderId="0" xfId="0" applyFont="1" applyFill="1" applyAlignment="1">
      <alignment vertical="center"/>
    </xf>
    <xf numFmtId="0" fontId="0" fillId="0" borderId="0" xfId="0" applyFont="1" applyBorder="1" applyAlignment="1">
      <alignment/>
    </xf>
    <xf numFmtId="0" fontId="4" fillId="0" borderId="29" xfId="0" applyFont="1" applyBorder="1" applyAlignment="1">
      <alignment horizontal="center" vertical="center"/>
    </xf>
    <xf numFmtId="0" fontId="5" fillId="0" borderId="11" xfId="0" applyFont="1" applyBorder="1" applyAlignment="1">
      <alignment horizontal="right" vertical="center"/>
    </xf>
    <xf numFmtId="0" fontId="4" fillId="0" borderId="17" xfId="0" applyFont="1" applyFill="1" applyBorder="1" applyAlignment="1">
      <alignment horizontal="center" vertical="center"/>
    </xf>
    <xf numFmtId="0" fontId="4" fillId="0" borderId="13" xfId="0" applyFont="1" applyBorder="1" applyAlignment="1">
      <alignment horizontal="center" vertical="center"/>
    </xf>
    <xf numFmtId="0" fontId="13" fillId="0" borderId="0" xfId="0" applyFont="1" applyAlignment="1">
      <alignment vertical="center"/>
    </xf>
    <xf numFmtId="0" fontId="14" fillId="0" borderId="0" xfId="0" applyFont="1" applyFill="1" applyAlignment="1">
      <alignment vertical="center"/>
    </xf>
    <xf numFmtId="0" fontId="5" fillId="0" borderId="0" xfId="0" applyFont="1" applyBorder="1" applyAlignment="1">
      <alignment vertical="center" wrapText="1"/>
    </xf>
    <xf numFmtId="0" fontId="0" fillId="0" borderId="0" xfId="0" applyFont="1" applyBorder="1" applyAlignment="1">
      <alignment vertical="center" wrapText="1"/>
    </xf>
    <xf numFmtId="0" fontId="14" fillId="0" borderId="0" xfId="0" applyFont="1" applyAlignment="1">
      <alignment horizontal="right" vertical="center"/>
    </xf>
    <xf numFmtId="193" fontId="0" fillId="0" borderId="0" xfId="0" applyNumberFormat="1" applyFont="1" applyFill="1" applyAlignment="1">
      <alignment/>
    </xf>
    <xf numFmtId="0" fontId="15" fillId="0" borderId="0" xfId="0" applyFont="1" applyFill="1" applyAlignment="1">
      <alignment/>
    </xf>
    <xf numFmtId="193" fontId="13" fillId="0" borderId="0" xfId="0" applyNumberFormat="1" applyFont="1" applyAlignment="1">
      <alignment vertical="center"/>
    </xf>
    <xf numFmtId="193" fontId="0" fillId="0" borderId="0" xfId="0" applyNumberFormat="1" applyFont="1" applyAlignment="1">
      <alignment/>
    </xf>
    <xf numFmtId="0" fontId="0" fillId="0" borderId="0" xfId="0" applyFont="1" applyFill="1" applyAlignment="1">
      <alignment/>
    </xf>
    <xf numFmtId="0" fontId="15" fillId="0" borderId="0" xfId="0" applyFont="1" applyAlignment="1">
      <alignment/>
    </xf>
    <xf numFmtId="0" fontId="1" fillId="0" borderId="0" xfId="65" applyFont="1">
      <alignment/>
      <protection/>
    </xf>
    <xf numFmtId="0" fontId="1" fillId="0" borderId="0" xfId="65" applyFont="1" applyBorder="1">
      <alignment/>
      <protection/>
    </xf>
    <xf numFmtId="0" fontId="2" fillId="0" borderId="0" xfId="65" applyFont="1" applyAlignment="1">
      <alignment/>
      <protection/>
    </xf>
    <xf numFmtId="0" fontId="1" fillId="0" borderId="0" xfId="65" applyFont="1" applyAlignment="1">
      <alignment/>
      <protection/>
    </xf>
    <xf numFmtId="0" fontId="1" fillId="0" borderId="0" xfId="65" applyFont="1" applyBorder="1" applyAlignment="1">
      <alignment/>
      <protection/>
    </xf>
    <xf numFmtId="0" fontId="2" fillId="0" borderId="0" xfId="65" applyFont="1" applyAlignment="1">
      <alignment vertical="center"/>
      <protection/>
    </xf>
    <xf numFmtId="0" fontId="4" fillId="0" borderId="14" xfId="65" applyFont="1" applyBorder="1" applyAlignment="1">
      <alignment horizontal="center" vertical="center"/>
      <protection/>
    </xf>
    <xf numFmtId="0" fontId="4" fillId="0" borderId="14" xfId="65" applyFont="1" applyBorder="1" applyAlignment="1">
      <alignment horizontal="center" vertical="center" wrapText="1"/>
      <protection/>
    </xf>
    <xf numFmtId="0" fontId="4" fillId="0" borderId="17" xfId="65" applyFont="1" applyBorder="1" applyAlignment="1">
      <alignment horizontal="center" vertical="top"/>
      <protection/>
    </xf>
    <xf numFmtId="0" fontId="4" fillId="0" borderId="26" xfId="65" applyFont="1" applyBorder="1" applyAlignment="1">
      <alignment horizontal="center" vertical="top"/>
      <protection/>
    </xf>
    <xf numFmtId="0" fontId="4" fillId="0" borderId="11" xfId="65" applyFont="1" applyBorder="1" applyAlignment="1">
      <alignment horizontal="center" vertical="center"/>
      <protection/>
    </xf>
    <xf numFmtId="41" fontId="4" fillId="0" borderId="18" xfId="65" applyNumberFormat="1" applyFont="1" applyBorder="1" applyAlignment="1">
      <alignment vertical="center"/>
      <protection/>
    </xf>
    <xf numFmtId="41" fontId="4" fillId="0" borderId="19" xfId="65" applyNumberFormat="1" applyFont="1" applyBorder="1" applyAlignment="1">
      <alignment horizontal="right" vertical="center"/>
      <protection/>
    </xf>
    <xf numFmtId="41" fontId="5" fillId="0" borderId="19" xfId="65" applyNumberFormat="1" applyFont="1" applyFill="1" applyBorder="1" applyAlignment="1">
      <alignment horizontal="right" vertical="center"/>
      <protection/>
    </xf>
    <xf numFmtId="0" fontId="6" fillId="0" borderId="12" xfId="65" applyFont="1" applyBorder="1" applyAlignment="1">
      <alignment horizontal="center" vertical="center"/>
      <protection/>
    </xf>
    <xf numFmtId="41" fontId="6" fillId="0" borderId="17" xfId="65" applyNumberFormat="1" applyFont="1" applyBorder="1" applyAlignment="1">
      <alignment vertical="center"/>
      <protection/>
    </xf>
    <xf numFmtId="41" fontId="6" fillId="0" borderId="18" xfId="65" applyNumberFormat="1" applyFont="1" applyBorder="1" applyAlignment="1">
      <alignment vertical="center"/>
      <protection/>
    </xf>
    <xf numFmtId="41" fontId="6" fillId="0" borderId="17" xfId="65" applyNumberFormat="1" applyFont="1" applyBorder="1" applyAlignment="1">
      <alignment horizontal="right" vertical="center"/>
      <protection/>
    </xf>
    <xf numFmtId="41" fontId="7" fillId="0" borderId="19" xfId="65" applyNumberFormat="1" applyFont="1" applyFill="1" applyBorder="1" applyAlignment="1">
      <alignment horizontal="right" vertical="center"/>
      <protection/>
    </xf>
    <xf numFmtId="0" fontId="5" fillId="0" borderId="0" xfId="65" applyFont="1" applyAlignment="1">
      <alignment vertical="center"/>
      <protection/>
    </xf>
    <xf numFmtId="0" fontId="18" fillId="0" borderId="0" xfId="65" applyFont="1" applyAlignment="1">
      <alignment vertical="center"/>
      <protection/>
    </xf>
    <xf numFmtId="0" fontId="19" fillId="0" borderId="30" xfId="65" applyFont="1" applyBorder="1" applyAlignment="1">
      <alignment vertical="center"/>
      <protection/>
    </xf>
    <xf numFmtId="0" fontId="20" fillId="0" borderId="30" xfId="65" applyFont="1" applyBorder="1" applyAlignment="1">
      <alignment vertical="center"/>
      <protection/>
    </xf>
    <xf numFmtId="0" fontId="5" fillId="0" borderId="30" xfId="65" applyFont="1" applyBorder="1" applyAlignment="1">
      <alignment horizontal="left" vertical="center"/>
      <protection/>
    </xf>
    <xf numFmtId="0" fontId="5" fillId="0" borderId="30" xfId="65" applyFont="1" applyBorder="1" applyAlignment="1">
      <alignment horizontal="right" vertical="center"/>
      <protection/>
    </xf>
    <xf numFmtId="0" fontId="21" fillId="0" borderId="0" xfId="65" applyFont="1">
      <alignment/>
      <protection/>
    </xf>
    <xf numFmtId="0" fontId="5" fillId="0" borderId="0" xfId="65" applyFont="1" applyAlignment="1">
      <alignment/>
      <protection/>
    </xf>
    <xf numFmtId="0" fontId="5" fillId="0" borderId="0" xfId="65" applyFont="1" applyAlignment="1">
      <alignment horizontal="right"/>
      <protection/>
    </xf>
    <xf numFmtId="56" fontId="1" fillId="0" borderId="0" xfId="65" applyNumberFormat="1" applyFont="1" applyBorder="1">
      <alignment/>
      <protection/>
    </xf>
    <xf numFmtId="0" fontId="1" fillId="0" borderId="0" xfId="65" applyFont="1" applyFill="1" applyBorder="1">
      <alignment/>
      <protection/>
    </xf>
    <xf numFmtId="0" fontId="2" fillId="0" borderId="0" xfId="70" applyFont="1" applyBorder="1" applyAlignment="1">
      <alignment/>
      <protection/>
    </xf>
    <xf numFmtId="0" fontId="0" fillId="0" borderId="0" xfId="0" applyFont="1" applyBorder="1" applyAlignment="1">
      <alignment/>
    </xf>
    <xf numFmtId="0" fontId="2" fillId="0" borderId="0" xfId="70" applyFont="1" applyBorder="1" applyAlignment="1">
      <alignment vertical="center"/>
      <protection/>
    </xf>
    <xf numFmtId="0" fontId="5" fillId="0" borderId="10" xfId="70" applyFont="1" applyBorder="1" applyAlignment="1">
      <alignment horizontal="right" vertical="center"/>
      <protection/>
    </xf>
    <xf numFmtId="0" fontId="5" fillId="0" borderId="0" xfId="70" applyFont="1" applyBorder="1" applyAlignment="1">
      <alignment horizontal="center" vertical="center"/>
      <protection/>
    </xf>
    <xf numFmtId="0" fontId="5" fillId="0" borderId="12" xfId="70" applyFont="1" applyBorder="1" applyAlignment="1">
      <alignment vertical="center"/>
      <protection/>
    </xf>
    <xf numFmtId="0" fontId="4" fillId="0" borderId="17" xfId="70" applyFont="1" applyBorder="1" applyAlignment="1">
      <alignment horizontal="center" vertical="center"/>
      <protection/>
    </xf>
    <xf numFmtId="0" fontId="4" fillId="0" borderId="26" xfId="70" applyFont="1" applyBorder="1" applyAlignment="1">
      <alignment horizontal="center" vertical="center"/>
      <protection/>
    </xf>
    <xf numFmtId="0" fontId="4" fillId="0" borderId="0" xfId="70" applyFont="1" applyBorder="1" applyAlignment="1">
      <alignment vertical="center"/>
      <protection/>
    </xf>
    <xf numFmtId="0" fontId="4" fillId="0" borderId="11" xfId="70" applyFont="1" applyBorder="1" applyAlignment="1">
      <alignment horizontal="center" vertical="center"/>
      <protection/>
    </xf>
    <xf numFmtId="193" fontId="4" fillId="0" borderId="19" xfId="70" applyNumberFormat="1" applyFont="1" applyBorder="1" applyAlignment="1">
      <alignment vertical="center"/>
      <protection/>
    </xf>
    <xf numFmtId="193" fontId="4" fillId="0" borderId="18" xfId="70" applyNumberFormat="1" applyFont="1" applyBorder="1" applyAlignment="1">
      <alignment vertical="center"/>
      <protection/>
    </xf>
    <xf numFmtId="193" fontId="4" fillId="0" borderId="19" xfId="70" applyNumberFormat="1" applyFont="1" applyBorder="1" applyAlignment="1">
      <alignment horizontal="right" vertical="center"/>
      <protection/>
    </xf>
    <xf numFmtId="0" fontId="6" fillId="0" borderId="0" xfId="70" applyFont="1" applyBorder="1" applyAlignment="1">
      <alignment horizontal="center" vertical="center"/>
      <protection/>
    </xf>
    <xf numFmtId="0" fontId="6" fillId="0" borderId="12" xfId="70" applyFont="1" applyBorder="1" applyAlignment="1">
      <alignment horizontal="center" vertical="center"/>
      <protection/>
    </xf>
    <xf numFmtId="193" fontId="38" fillId="0" borderId="17" xfId="70" applyNumberFormat="1" applyFont="1" applyBorder="1" applyAlignment="1">
      <alignment vertical="center"/>
      <protection/>
    </xf>
    <xf numFmtId="193" fontId="6" fillId="0" borderId="17" xfId="70" applyNumberFormat="1" applyFont="1" applyBorder="1" applyAlignment="1">
      <alignment vertical="center"/>
      <protection/>
    </xf>
    <xf numFmtId="193" fontId="6" fillId="0" borderId="26" xfId="70" applyNumberFormat="1" applyFont="1" applyBorder="1" applyAlignment="1">
      <alignment horizontal="right" vertical="center"/>
      <protection/>
    </xf>
    <xf numFmtId="0" fontId="5" fillId="0" borderId="0" xfId="70" applyFont="1" applyAlignment="1">
      <alignment vertical="center"/>
      <protection/>
    </xf>
    <xf numFmtId="0" fontId="5" fillId="0" borderId="0" xfId="70" applyFont="1" applyAlignment="1">
      <alignment horizontal="right" vertical="center"/>
      <protection/>
    </xf>
    <xf numFmtId="207" fontId="4" fillId="0" borderId="19" xfId="70" applyNumberFormat="1" applyFont="1" applyBorder="1" applyAlignment="1">
      <alignment horizontal="right" vertical="center"/>
      <protection/>
    </xf>
    <xf numFmtId="193" fontId="4" fillId="0" borderId="31" xfId="70" applyNumberFormat="1" applyFont="1" applyBorder="1" applyAlignment="1">
      <alignment vertical="center"/>
      <protection/>
    </xf>
    <xf numFmtId="207" fontId="4" fillId="0" borderId="19" xfId="70" applyNumberFormat="1" applyFont="1" applyBorder="1" applyAlignment="1">
      <alignment vertical="center"/>
      <protection/>
    </xf>
    <xf numFmtId="0" fontId="6" fillId="0" borderId="0" xfId="70" applyFont="1" applyBorder="1" applyAlignment="1">
      <alignment vertical="center"/>
      <protection/>
    </xf>
    <xf numFmtId="0" fontId="6" fillId="0" borderId="0" xfId="70" applyFont="1" applyBorder="1" applyAlignment="1">
      <alignment horizontal="right" vertical="center"/>
      <protection/>
    </xf>
    <xf numFmtId="207" fontId="6" fillId="0" borderId="26" xfId="70" applyNumberFormat="1" applyFont="1" applyBorder="1" applyAlignment="1">
      <alignment horizontal="right" vertical="center"/>
      <protection/>
    </xf>
    <xf numFmtId="193" fontId="6" fillId="0" borderId="32" xfId="70" applyNumberFormat="1" applyFont="1" applyBorder="1" applyAlignment="1">
      <alignment vertical="center"/>
      <protection/>
    </xf>
    <xf numFmtId="207" fontId="6" fillId="0" borderId="26" xfId="70" applyNumberFormat="1" applyFont="1" applyBorder="1" applyAlignment="1">
      <alignment vertical="center"/>
      <protection/>
    </xf>
    <xf numFmtId="0" fontId="5" fillId="0" borderId="0" xfId="70" applyFont="1" applyBorder="1" applyAlignment="1">
      <alignment horizontal="right" vertical="center"/>
      <protection/>
    </xf>
    <xf numFmtId="0" fontId="2" fillId="0" borderId="0" xfId="72" applyFont="1" applyAlignment="1">
      <alignment vertical="center"/>
      <protection/>
    </xf>
    <xf numFmtId="0" fontId="0" fillId="0" borderId="0" xfId="74" applyFont="1">
      <alignment/>
      <protection/>
    </xf>
    <xf numFmtId="0" fontId="2" fillId="0" borderId="0" xfId="74" applyFont="1" applyBorder="1" applyAlignment="1">
      <alignment/>
      <protection/>
    </xf>
    <xf numFmtId="0" fontId="0" fillId="0" borderId="0" xfId="74" applyFont="1" applyAlignment="1">
      <alignment/>
      <protection/>
    </xf>
    <xf numFmtId="0" fontId="0" fillId="0" borderId="0" xfId="0" applyFont="1" applyAlignment="1">
      <alignment/>
    </xf>
    <xf numFmtId="0" fontId="2" fillId="0" borderId="28" xfId="74" applyFont="1" applyBorder="1" applyAlignment="1">
      <alignment vertical="center"/>
      <protection/>
    </xf>
    <xf numFmtId="0" fontId="0" fillId="0" borderId="28" xfId="74" applyFont="1" applyBorder="1" applyAlignment="1">
      <alignment vertical="center"/>
      <protection/>
    </xf>
    <xf numFmtId="0" fontId="5" fillId="0" borderId="28" xfId="74" applyFont="1" applyBorder="1" applyAlignment="1">
      <alignment horizontal="right" vertical="center"/>
      <protection/>
    </xf>
    <xf numFmtId="0" fontId="5" fillId="0" borderId="10" xfId="74" applyFont="1" applyBorder="1" applyAlignment="1">
      <alignment horizontal="right" vertical="center"/>
      <protection/>
    </xf>
    <xf numFmtId="0" fontId="5" fillId="0" borderId="12" xfId="74" applyFont="1" applyBorder="1" applyAlignment="1">
      <alignment vertical="center"/>
      <protection/>
    </xf>
    <xf numFmtId="0" fontId="4" fillId="0" borderId="17" xfId="74" applyFont="1" applyBorder="1" applyAlignment="1">
      <alignment horizontal="center" vertical="center"/>
      <protection/>
    </xf>
    <xf numFmtId="0" fontId="4" fillId="0" borderId="26" xfId="74" applyFont="1" applyBorder="1" applyAlignment="1">
      <alignment horizontal="center" vertical="center"/>
      <protection/>
    </xf>
    <xf numFmtId="0" fontId="4" fillId="0" borderId="11" xfId="74" applyFont="1" applyBorder="1" applyAlignment="1">
      <alignment horizontal="center" vertical="center"/>
      <protection/>
    </xf>
    <xf numFmtId="193" fontId="4" fillId="0" borderId="18" xfId="74" applyNumberFormat="1" applyFont="1" applyBorder="1" applyAlignment="1">
      <alignment vertical="center"/>
      <protection/>
    </xf>
    <xf numFmtId="193" fontId="4" fillId="0" borderId="19" xfId="74" applyNumberFormat="1" applyFont="1" applyBorder="1" applyAlignment="1">
      <alignment vertical="center"/>
      <protection/>
    </xf>
    <xf numFmtId="0" fontId="6" fillId="0" borderId="12" xfId="74" applyFont="1" applyBorder="1" applyAlignment="1">
      <alignment horizontal="center" vertical="center"/>
      <protection/>
    </xf>
    <xf numFmtId="193" fontId="6" fillId="0" borderId="17" xfId="74" applyNumberFormat="1" applyFont="1" applyBorder="1" applyAlignment="1">
      <alignment vertical="center"/>
      <protection/>
    </xf>
    <xf numFmtId="41" fontId="6" fillId="0" borderId="17" xfId="74" applyNumberFormat="1" applyFont="1" applyBorder="1" applyAlignment="1">
      <alignment horizontal="right" vertical="center"/>
      <protection/>
    </xf>
    <xf numFmtId="193" fontId="6" fillId="0" borderId="26" xfId="74" applyNumberFormat="1" applyFont="1" applyBorder="1" applyAlignment="1">
      <alignment vertical="center"/>
      <protection/>
    </xf>
    <xf numFmtId="0" fontId="5" fillId="0" borderId="0" xfId="74" applyFont="1" applyAlignment="1">
      <alignment vertical="center"/>
      <protection/>
    </xf>
    <xf numFmtId="0" fontId="4" fillId="0" borderId="0" xfId="74" applyFont="1" applyAlignment="1">
      <alignment vertical="center"/>
      <protection/>
    </xf>
    <xf numFmtId="0" fontId="2" fillId="0" borderId="0" xfId="0" applyFont="1" applyAlignment="1">
      <alignment vertical="top"/>
    </xf>
    <xf numFmtId="0" fontId="39" fillId="0" borderId="0" xfId="0" applyFont="1" applyAlignment="1">
      <alignment vertical="center"/>
    </xf>
    <xf numFmtId="0" fontId="4" fillId="0" borderId="14" xfId="63" applyFont="1" applyFill="1" applyBorder="1" applyAlignment="1">
      <alignment horizontal="center"/>
      <protection/>
    </xf>
    <xf numFmtId="0" fontId="4" fillId="0" borderId="17" xfId="63" applyFont="1" applyFill="1" applyBorder="1" applyAlignment="1">
      <alignment horizontal="center" vertical="top"/>
      <protection/>
    </xf>
    <xf numFmtId="0" fontId="4" fillId="0" borderId="33" xfId="63" applyFont="1" applyFill="1" applyBorder="1" applyAlignment="1">
      <alignment horizontal="center" vertical="center" wrapText="1"/>
      <protection/>
    </xf>
    <xf numFmtId="192" fontId="4" fillId="0" borderId="16" xfId="63" applyNumberFormat="1" applyFont="1" applyFill="1" applyBorder="1" applyAlignment="1">
      <alignment horizontal="right" vertical="center"/>
      <protection/>
    </xf>
    <xf numFmtId="192" fontId="4" fillId="0" borderId="34" xfId="63" applyNumberFormat="1" applyFont="1" applyFill="1" applyBorder="1" applyAlignment="1">
      <alignment horizontal="right" vertical="center"/>
      <protection/>
    </xf>
    <xf numFmtId="0" fontId="2" fillId="0" borderId="0" xfId="0" applyFont="1" applyFill="1" applyBorder="1" applyAlignment="1">
      <alignment wrapText="1"/>
    </xf>
    <xf numFmtId="0" fontId="2" fillId="0" borderId="0" xfId="0" applyFont="1" applyFill="1" applyBorder="1" applyAlignment="1">
      <alignment/>
    </xf>
    <xf numFmtId="0" fontId="4" fillId="0" borderId="11" xfId="63" applyFont="1" applyFill="1" applyBorder="1" applyAlignment="1">
      <alignment horizontal="center" vertical="center" wrapText="1"/>
      <protection/>
    </xf>
    <xf numFmtId="192" fontId="4" fillId="0" borderId="18" xfId="63" applyNumberFormat="1" applyFont="1" applyFill="1" applyBorder="1" applyAlignment="1">
      <alignment horizontal="right" vertical="center"/>
      <protection/>
    </xf>
    <xf numFmtId="192" fontId="4" fillId="0" borderId="19" xfId="63" applyNumberFormat="1" applyFont="1" applyFill="1" applyBorder="1" applyAlignment="1">
      <alignment horizontal="right" vertical="center"/>
      <protection/>
    </xf>
    <xf numFmtId="0" fontId="6" fillId="0" borderId="12" xfId="63" applyFont="1" applyFill="1" applyBorder="1" applyAlignment="1">
      <alignment horizontal="center" vertical="center" wrapText="1"/>
      <protection/>
    </xf>
    <xf numFmtId="192" fontId="6" fillId="0" borderId="17" xfId="63" applyNumberFormat="1" applyFont="1" applyFill="1" applyBorder="1" applyAlignment="1">
      <alignment horizontal="right" vertical="center"/>
      <protection/>
    </xf>
    <xf numFmtId="192" fontId="6" fillId="0" borderId="26" xfId="63" applyNumberFormat="1" applyFont="1" applyFill="1" applyBorder="1" applyAlignment="1">
      <alignment horizontal="right" vertical="center"/>
      <protection/>
    </xf>
    <xf numFmtId="0" fontId="0" fillId="0" borderId="0" xfId="74" applyFont="1" applyBorder="1" applyAlignment="1">
      <alignment/>
      <protection/>
    </xf>
    <xf numFmtId="0" fontId="2" fillId="0" borderId="0" xfId="74" applyFont="1" applyBorder="1" applyAlignment="1">
      <alignment vertical="center"/>
      <protection/>
    </xf>
    <xf numFmtId="0" fontId="0" fillId="0" borderId="0" xfId="74" applyFont="1" applyAlignment="1">
      <alignment vertical="center"/>
      <protection/>
    </xf>
    <xf numFmtId="0" fontId="7" fillId="0" borderId="0" xfId="74" applyFont="1" applyAlignment="1">
      <alignment vertical="center"/>
      <protection/>
    </xf>
    <xf numFmtId="0" fontId="4" fillId="0" borderId="0" xfId="74" applyFont="1">
      <alignment/>
      <protection/>
    </xf>
    <xf numFmtId="0" fontId="0" fillId="0" borderId="0" xfId="74" applyFont="1" applyBorder="1">
      <alignment/>
      <protection/>
    </xf>
    <xf numFmtId="0" fontId="0" fillId="0" borderId="0" xfId="74" applyFont="1" applyBorder="1" applyAlignment="1">
      <alignment vertical="center"/>
      <protection/>
    </xf>
    <xf numFmtId="0" fontId="4" fillId="0" borderId="14" xfId="74" applyFont="1" applyBorder="1" applyAlignment="1">
      <alignment horizontal="center"/>
      <protection/>
    </xf>
    <xf numFmtId="0" fontId="4" fillId="0" borderId="17" xfId="74" applyFont="1" applyBorder="1" applyAlignment="1">
      <alignment horizontal="center" vertical="top"/>
      <protection/>
    </xf>
    <xf numFmtId="193" fontId="4" fillId="0" borderId="18" xfId="74" applyNumberFormat="1" applyFont="1" applyFill="1" applyBorder="1" applyAlignment="1">
      <alignment vertical="center"/>
      <protection/>
    </xf>
    <xf numFmtId="0" fontId="5" fillId="0" borderId="0" xfId="74" applyFont="1" applyBorder="1" applyAlignment="1">
      <alignment vertical="center"/>
      <protection/>
    </xf>
    <xf numFmtId="0" fontId="4" fillId="0" borderId="0" xfId="74" applyFont="1" applyBorder="1" applyAlignment="1">
      <alignment vertical="center"/>
      <protection/>
    </xf>
    <xf numFmtId="0" fontId="4" fillId="0" borderId="0" xfId="74" applyFont="1" applyBorder="1">
      <alignment/>
      <protection/>
    </xf>
    <xf numFmtId="0" fontId="0" fillId="0" borderId="0" xfId="66" applyFont="1">
      <alignment/>
      <protection/>
    </xf>
    <xf numFmtId="0" fontId="2" fillId="0" borderId="0" xfId="66" applyFont="1" applyBorder="1" applyAlignment="1">
      <alignment/>
      <protection/>
    </xf>
    <xf numFmtId="0" fontId="0" fillId="0" borderId="0" xfId="66" applyFont="1" applyBorder="1" applyAlignment="1">
      <alignment/>
      <protection/>
    </xf>
    <xf numFmtId="0" fontId="2" fillId="0" borderId="0" xfId="66" applyFont="1" applyAlignment="1">
      <alignment vertical="center"/>
      <protection/>
    </xf>
    <xf numFmtId="0" fontId="0" fillId="0" borderId="0" xfId="66" applyFont="1" applyAlignment="1">
      <alignment vertical="center"/>
      <protection/>
    </xf>
    <xf numFmtId="0" fontId="0" fillId="0" borderId="0" xfId="66" applyFont="1" applyBorder="1" applyAlignment="1">
      <alignment vertical="center"/>
      <protection/>
    </xf>
    <xf numFmtId="0" fontId="5" fillId="0" borderId="29" xfId="66" applyFont="1" applyBorder="1" applyAlignment="1">
      <alignment horizontal="right" vertical="center"/>
      <protection/>
    </xf>
    <xf numFmtId="0" fontId="4" fillId="0" borderId="35" xfId="66" applyFont="1" applyBorder="1" applyAlignment="1">
      <alignment horizontal="centerContinuous" vertical="center"/>
      <protection/>
    </xf>
    <xf numFmtId="0" fontId="4" fillId="0" borderId="14" xfId="66" applyFont="1" applyBorder="1" applyAlignment="1">
      <alignment vertical="center"/>
      <protection/>
    </xf>
    <xf numFmtId="0" fontId="4" fillId="0" borderId="14" xfId="66" applyFont="1" applyBorder="1" applyAlignment="1">
      <alignment horizontal="center"/>
      <protection/>
    </xf>
    <xf numFmtId="0" fontId="4" fillId="0" borderId="15" xfId="66" applyFont="1" applyBorder="1" applyAlignment="1">
      <alignment horizontal="center"/>
      <protection/>
    </xf>
    <xf numFmtId="0" fontId="4" fillId="0" borderId="0" xfId="66" applyFont="1" applyAlignment="1">
      <alignment vertical="center"/>
      <protection/>
    </xf>
    <xf numFmtId="0" fontId="5" fillId="0" borderId="0" xfId="66" applyFont="1" applyBorder="1" applyAlignment="1">
      <alignment vertical="center"/>
      <protection/>
    </xf>
    <xf numFmtId="0" fontId="4" fillId="0" borderId="16" xfId="66" applyFont="1" applyBorder="1" applyAlignment="1">
      <alignment horizontal="center"/>
      <protection/>
    </xf>
    <xf numFmtId="0" fontId="4" fillId="0" borderId="18" xfId="66" applyFont="1" applyBorder="1" applyAlignment="1">
      <alignment horizontal="center" vertical="center"/>
      <protection/>
    </xf>
    <xf numFmtId="0" fontId="4" fillId="0" borderId="19" xfId="66" applyFont="1" applyBorder="1" applyAlignment="1">
      <alignment horizontal="center" vertical="center"/>
      <protection/>
    </xf>
    <xf numFmtId="0" fontId="5" fillId="0" borderId="13" xfId="66" applyFont="1" applyBorder="1" applyAlignment="1">
      <alignment vertical="center"/>
      <protection/>
    </xf>
    <xf numFmtId="0" fontId="4" fillId="0" borderId="17" xfId="66" applyFont="1" applyBorder="1" applyAlignment="1">
      <alignment horizontal="center" vertical="top"/>
      <protection/>
    </xf>
    <xf numFmtId="0" fontId="4" fillId="0" borderId="17" xfId="66" applyFont="1" applyBorder="1" applyAlignment="1">
      <alignment vertical="center"/>
      <protection/>
    </xf>
    <xf numFmtId="0" fontId="4" fillId="0" borderId="26" xfId="66" applyFont="1" applyBorder="1" applyAlignment="1">
      <alignment horizontal="center" vertical="top"/>
      <protection/>
    </xf>
    <xf numFmtId="0" fontId="4" fillId="0" borderId="11" xfId="66" applyFont="1" applyBorder="1" applyAlignment="1">
      <alignment horizontal="center" vertical="center"/>
      <protection/>
    </xf>
    <xf numFmtId="41" fontId="4" fillId="0" borderId="18" xfId="66" applyNumberFormat="1" applyFont="1" applyBorder="1" applyAlignment="1">
      <alignment vertical="center"/>
      <protection/>
    </xf>
    <xf numFmtId="41" fontId="4" fillId="0" borderId="19" xfId="66" applyNumberFormat="1" applyFont="1" applyBorder="1" applyAlignment="1">
      <alignment vertical="center"/>
      <protection/>
    </xf>
    <xf numFmtId="0" fontId="7" fillId="0" borderId="0" xfId="66" applyFont="1" applyAlignment="1">
      <alignment vertical="center"/>
      <protection/>
    </xf>
    <xf numFmtId="41" fontId="4" fillId="0" borderId="18" xfId="66" applyNumberFormat="1" applyFont="1" applyBorder="1" applyAlignment="1">
      <alignment horizontal="right" vertical="center"/>
      <protection/>
    </xf>
    <xf numFmtId="0" fontId="6" fillId="0" borderId="12" xfId="66" applyFont="1" applyBorder="1" applyAlignment="1">
      <alignment horizontal="center" vertical="center"/>
      <protection/>
    </xf>
    <xf numFmtId="0" fontId="5" fillId="0" borderId="0" xfId="66" applyFont="1" applyAlignment="1">
      <alignment vertical="center"/>
      <protection/>
    </xf>
    <xf numFmtId="0" fontId="4" fillId="0" borderId="0" xfId="66" applyFont="1">
      <alignment/>
      <protection/>
    </xf>
    <xf numFmtId="0" fontId="0" fillId="0" borderId="0" xfId="72" applyFont="1">
      <alignment/>
      <protection/>
    </xf>
    <xf numFmtId="0" fontId="2" fillId="0" borderId="0" xfId="72" applyFont="1" applyBorder="1" applyAlignment="1">
      <alignment/>
      <protection/>
    </xf>
    <xf numFmtId="0" fontId="13" fillId="0" borderId="0" xfId="72" applyFont="1" applyBorder="1" applyAlignment="1">
      <alignment/>
      <protection/>
    </xf>
    <xf numFmtId="0" fontId="0" fillId="0" borderId="0" xfId="72" applyFont="1" applyBorder="1" applyAlignment="1">
      <alignment/>
      <protection/>
    </xf>
    <xf numFmtId="0" fontId="2" fillId="0" borderId="0" xfId="72" applyFont="1" applyBorder="1" applyAlignment="1">
      <alignment vertical="center"/>
      <protection/>
    </xf>
    <xf numFmtId="0" fontId="13" fillId="0" borderId="0" xfId="72" applyFont="1" applyBorder="1" applyAlignment="1">
      <alignment vertical="center"/>
      <protection/>
    </xf>
    <xf numFmtId="0" fontId="0" fillId="0" borderId="0" xfId="72" applyFont="1" applyAlignment="1">
      <alignment vertical="center"/>
      <protection/>
    </xf>
    <xf numFmtId="0" fontId="5" fillId="0" borderId="10" xfId="72" applyFont="1" applyBorder="1" applyAlignment="1">
      <alignment horizontal="right" vertical="center"/>
      <protection/>
    </xf>
    <xf numFmtId="0" fontId="4" fillId="0" borderId="15" xfId="72" applyFont="1" applyBorder="1" applyAlignment="1">
      <alignment horizontal="center"/>
      <protection/>
    </xf>
    <xf numFmtId="0" fontId="4" fillId="0" borderId="0" xfId="72" applyFont="1" applyAlignment="1">
      <alignment vertical="center"/>
      <protection/>
    </xf>
    <xf numFmtId="0" fontId="5" fillId="0" borderId="12" xfId="72" applyFont="1" applyBorder="1" applyAlignment="1">
      <alignment vertical="center"/>
      <protection/>
    </xf>
    <xf numFmtId="0" fontId="4" fillId="0" borderId="26" xfId="72" applyFont="1" applyBorder="1" applyAlignment="1">
      <alignment horizontal="center" vertical="top"/>
      <protection/>
    </xf>
    <xf numFmtId="0" fontId="4" fillId="0" borderId="11" xfId="72" applyFont="1" applyBorder="1" applyAlignment="1">
      <alignment horizontal="center" vertical="center"/>
      <protection/>
    </xf>
    <xf numFmtId="193" fontId="4" fillId="0" borderId="18" xfId="72" applyNumberFormat="1" applyFont="1" applyBorder="1" applyAlignment="1">
      <alignment vertical="center"/>
      <protection/>
    </xf>
    <xf numFmtId="193" fontId="4" fillId="0" borderId="19" xfId="72" applyNumberFormat="1" applyFont="1" applyBorder="1" applyAlignment="1">
      <alignment vertical="center"/>
      <protection/>
    </xf>
    <xf numFmtId="0" fontId="7" fillId="0" borderId="0" xfId="72" applyFont="1" applyAlignment="1">
      <alignment vertical="center"/>
      <protection/>
    </xf>
    <xf numFmtId="193" fontId="4" fillId="0" borderId="18" xfId="72" applyNumberFormat="1" applyFont="1" applyFill="1" applyBorder="1" applyAlignment="1">
      <alignment vertical="center"/>
      <protection/>
    </xf>
    <xf numFmtId="0" fontId="6" fillId="0" borderId="12" xfId="72" applyFont="1" applyBorder="1" applyAlignment="1">
      <alignment horizontal="center" vertical="center"/>
      <protection/>
    </xf>
    <xf numFmtId="0" fontId="5" fillId="0" borderId="0" xfId="72" applyFont="1" applyAlignment="1">
      <alignment vertical="center"/>
      <protection/>
    </xf>
    <xf numFmtId="0" fontId="4" fillId="0" borderId="0" xfId="72" applyFont="1">
      <alignment/>
      <protection/>
    </xf>
    <xf numFmtId="0" fontId="4" fillId="0" borderId="0" xfId="72" applyFont="1" applyBorder="1" applyAlignment="1">
      <alignment horizontal="right"/>
      <protection/>
    </xf>
    <xf numFmtId="0" fontId="0" fillId="0" borderId="0" xfId="72" applyFont="1" applyBorder="1" applyAlignment="1">
      <alignment vertical="center"/>
      <protection/>
    </xf>
    <xf numFmtId="0" fontId="4" fillId="0" borderId="0" xfId="72" applyFont="1" applyBorder="1" applyAlignment="1">
      <alignment horizontal="right" vertical="center"/>
      <protection/>
    </xf>
    <xf numFmtId="193" fontId="4" fillId="0" borderId="19" xfId="72" applyNumberFormat="1" applyFont="1" applyFill="1" applyBorder="1" applyAlignment="1">
      <alignment vertical="center"/>
      <protection/>
    </xf>
    <xf numFmtId="0" fontId="5" fillId="0" borderId="0" xfId="72" applyFont="1" applyAlignment="1">
      <alignment horizontal="right" vertical="center"/>
      <protection/>
    </xf>
    <xf numFmtId="0" fontId="5" fillId="0" borderId="0" xfId="72" applyFont="1">
      <alignment/>
      <protection/>
    </xf>
    <xf numFmtId="193" fontId="6" fillId="0" borderId="17" xfId="72" applyNumberFormat="1" applyFont="1" applyBorder="1" applyAlignment="1">
      <alignment vertical="center"/>
      <protection/>
    </xf>
    <xf numFmtId="193" fontId="6" fillId="0" borderId="17" xfId="72" applyNumberFormat="1" applyFont="1" applyFill="1" applyBorder="1" applyAlignment="1">
      <alignment vertical="center"/>
      <protection/>
    </xf>
    <xf numFmtId="193" fontId="6" fillId="0" borderId="26" xfId="72" applyNumberFormat="1" applyFont="1" applyFill="1" applyBorder="1" applyAlignment="1">
      <alignment vertical="center"/>
      <protection/>
    </xf>
    <xf numFmtId="0" fontId="5" fillId="0" borderId="0" xfId="73" applyFont="1" applyAlignment="1">
      <alignment horizontal="right" vertical="center"/>
      <protection/>
    </xf>
    <xf numFmtId="193" fontId="6" fillId="0" borderId="26" xfId="72" applyNumberFormat="1" applyFont="1" applyBorder="1" applyAlignment="1">
      <alignment vertical="center"/>
      <protection/>
    </xf>
    <xf numFmtId="41" fontId="6" fillId="0" borderId="17" xfId="66" applyNumberFormat="1" applyFont="1" applyBorder="1" applyAlignment="1">
      <alignment vertical="center"/>
      <protection/>
    </xf>
    <xf numFmtId="41" fontId="6" fillId="0" borderId="17" xfId="66" applyNumberFormat="1" applyFont="1" applyBorder="1" applyAlignment="1">
      <alignment horizontal="right" vertical="center"/>
      <protection/>
    </xf>
    <xf numFmtId="41" fontId="6" fillId="0" borderId="26" xfId="66" applyNumberFormat="1" applyFont="1" applyBorder="1" applyAlignment="1">
      <alignment vertical="center"/>
      <protection/>
    </xf>
    <xf numFmtId="193" fontId="6" fillId="0" borderId="17" xfId="74" applyNumberFormat="1" applyFont="1" applyFill="1" applyBorder="1" applyAlignment="1">
      <alignment vertical="center"/>
      <protection/>
    </xf>
    <xf numFmtId="0" fontId="5" fillId="0" borderId="0" xfId="0" applyFont="1" applyBorder="1" applyAlignment="1">
      <alignment horizontal="right" vertical="center"/>
    </xf>
    <xf numFmtId="0" fontId="5" fillId="0" borderId="13" xfId="0" applyFont="1" applyBorder="1" applyAlignment="1">
      <alignment vertical="center"/>
    </xf>
    <xf numFmtId="0" fontId="4" fillId="0" borderId="18" xfId="0" applyFont="1" applyBorder="1" applyAlignment="1">
      <alignment horizontal="center" vertical="center" wrapText="1"/>
    </xf>
    <xf numFmtId="0" fontId="4" fillId="0" borderId="14" xfId="65" applyFont="1" applyBorder="1" applyAlignment="1">
      <alignment vertical="center" wrapText="1"/>
      <protection/>
    </xf>
    <xf numFmtId="0" fontId="4" fillId="0" borderId="14" xfId="65" applyFont="1" applyBorder="1" applyAlignment="1">
      <alignment horizontal="left" vertical="center" wrapText="1"/>
      <protection/>
    </xf>
    <xf numFmtId="0" fontId="4" fillId="0" borderId="15" xfId="65" applyFont="1" applyBorder="1" applyAlignment="1">
      <alignment vertical="center" wrapText="1"/>
      <protection/>
    </xf>
    <xf numFmtId="0" fontId="5" fillId="0" borderId="10" xfId="65" applyFont="1" applyBorder="1" applyAlignment="1">
      <alignment horizontal="right" vertical="top"/>
      <protection/>
    </xf>
    <xf numFmtId="0" fontId="5" fillId="0" borderId="12" xfId="65" applyFont="1" applyBorder="1" applyAlignment="1">
      <alignment horizontal="left" vertical="center"/>
      <protection/>
    </xf>
    <xf numFmtId="0" fontId="5" fillId="0" borderId="10" xfId="63" applyFont="1" applyFill="1" applyBorder="1" applyAlignment="1">
      <alignment horizontal="right" vertical="center"/>
      <protection/>
    </xf>
    <xf numFmtId="0" fontId="5" fillId="0" borderId="12" xfId="0" applyFont="1" applyBorder="1" applyAlignment="1">
      <alignment horizontal="left" vertical="center"/>
    </xf>
    <xf numFmtId="0" fontId="4" fillId="0" borderId="17" xfId="0" applyFont="1" applyBorder="1" applyAlignment="1">
      <alignment horizontal="center" vertical="center" wrapText="1"/>
    </xf>
    <xf numFmtId="0" fontId="0" fillId="0" borderId="0" xfId="62" applyFont="1">
      <alignment/>
      <protection/>
    </xf>
    <xf numFmtId="0" fontId="0" fillId="0" borderId="0" xfId="62" applyFont="1" applyBorder="1">
      <alignment/>
      <protection/>
    </xf>
    <xf numFmtId="0" fontId="2" fillId="0" borderId="0" xfId="62" applyFont="1" applyBorder="1" applyAlignment="1">
      <alignment/>
      <protection/>
    </xf>
    <xf numFmtId="0" fontId="0" fillId="0" borderId="0" xfId="62" applyFont="1" applyAlignment="1">
      <alignment/>
      <protection/>
    </xf>
    <xf numFmtId="0" fontId="2" fillId="0" borderId="0" xfId="62" applyFont="1" applyBorder="1" applyAlignment="1">
      <alignment vertical="center"/>
      <protection/>
    </xf>
    <xf numFmtId="0" fontId="0" fillId="0" borderId="0" xfId="62" applyFont="1" applyAlignment="1">
      <alignment vertical="center"/>
      <protection/>
    </xf>
    <xf numFmtId="0" fontId="41" fillId="0" borderId="13" xfId="62" applyFont="1" applyBorder="1" applyAlignment="1">
      <alignment vertical="center"/>
      <protection/>
    </xf>
    <xf numFmtId="0" fontId="4" fillId="0" borderId="0" xfId="62" applyFont="1" applyAlignment="1">
      <alignment vertical="center"/>
      <protection/>
    </xf>
    <xf numFmtId="0" fontId="4" fillId="0" borderId="0" xfId="62" applyFont="1" applyBorder="1" applyAlignment="1">
      <alignment vertical="center"/>
      <protection/>
    </xf>
    <xf numFmtId="0" fontId="5" fillId="0" borderId="29" xfId="62" applyFont="1" applyBorder="1" applyAlignment="1">
      <alignment horizontal="right" vertical="center"/>
      <protection/>
    </xf>
    <xf numFmtId="0" fontId="4" fillId="0" borderId="0" xfId="62" applyFont="1" applyBorder="1" applyAlignment="1">
      <alignment horizontal="center" vertical="center"/>
      <protection/>
    </xf>
    <xf numFmtId="0" fontId="5" fillId="0" borderId="13" xfId="62" applyFont="1" applyBorder="1" applyAlignment="1">
      <alignment horizontal="left" vertical="center"/>
      <protection/>
    </xf>
    <xf numFmtId="0" fontId="4" fillId="0" borderId="11" xfId="62" applyFont="1" applyBorder="1" applyAlignment="1">
      <alignment horizontal="center" vertical="center"/>
      <protection/>
    </xf>
    <xf numFmtId="41" fontId="4" fillId="0" borderId="0" xfId="62" applyNumberFormat="1" applyFont="1" applyBorder="1" applyAlignment="1">
      <alignment vertical="center"/>
      <protection/>
    </xf>
    <xf numFmtId="41" fontId="4" fillId="0" borderId="18" xfId="62" applyNumberFormat="1" applyFont="1" applyBorder="1" applyAlignment="1">
      <alignment vertical="center"/>
      <protection/>
    </xf>
    <xf numFmtId="41" fontId="4" fillId="0" borderId="19" xfId="62" applyNumberFormat="1" applyFont="1" applyBorder="1" applyAlignment="1">
      <alignment vertical="center"/>
      <protection/>
    </xf>
    <xf numFmtId="3" fontId="4" fillId="0" borderId="0" xfId="62" applyNumberFormat="1" applyFont="1" applyBorder="1" applyAlignment="1">
      <alignment vertical="center"/>
      <protection/>
    </xf>
    <xf numFmtId="0" fontId="6" fillId="0" borderId="0" xfId="62" applyFont="1" applyBorder="1" applyAlignment="1">
      <alignment vertical="center"/>
      <protection/>
    </xf>
    <xf numFmtId="3" fontId="6" fillId="0" borderId="0" xfId="62" applyNumberFormat="1" applyFont="1" applyBorder="1" applyAlignment="1">
      <alignment vertical="center"/>
      <protection/>
    </xf>
    <xf numFmtId="0" fontId="6" fillId="0" borderId="12" xfId="62" applyFont="1" applyBorder="1" applyAlignment="1">
      <alignment horizontal="center" vertical="center"/>
      <protection/>
    </xf>
    <xf numFmtId="41" fontId="6" fillId="0" borderId="17" xfId="62" applyNumberFormat="1" applyFont="1" applyBorder="1" applyAlignment="1">
      <alignment vertical="center"/>
      <protection/>
    </xf>
    <xf numFmtId="41" fontId="6" fillId="0" borderId="26" xfId="62" applyNumberFormat="1" applyFont="1" applyBorder="1" applyAlignment="1">
      <alignment vertical="center"/>
      <protection/>
    </xf>
    <xf numFmtId="0" fontId="4" fillId="0" borderId="0" xfId="68" applyFont="1" applyBorder="1" applyAlignment="1">
      <alignment vertical="center"/>
      <protection/>
    </xf>
    <xf numFmtId="0" fontId="4" fillId="0" borderId="0" xfId="68" applyFont="1" applyAlignment="1">
      <alignment vertical="center"/>
      <protection/>
    </xf>
    <xf numFmtId="0" fontId="41" fillId="0" borderId="0" xfId="68" applyFont="1" applyBorder="1" applyAlignment="1">
      <alignment vertical="center"/>
      <protection/>
    </xf>
    <xf numFmtId="0" fontId="5" fillId="0" borderId="10" xfId="68" applyFont="1" applyBorder="1" applyAlignment="1">
      <alignment horizontal="right" vertical="center"/>
      <protection/>
    </xf>
    <xf numFmtId="0" fontId="5" fillId="0" borderId="11" xfId="68" applyFont="1" applyBorder="1" applyAlignment="1">
      <alignment horizontal="left" vertical="center"/>
      <protection/>
    </xf>
    <xf numFmtId="0" fontId="4" fillId="0" borderId="33" xfId="68" applyFont="1" applyBorder="1" applyAlignment="1">
      <alignment horizontal="center" vertical="center"/>
      <protection/>
    </xf>
    <xf numFmtId="41" fontId="4" fillId="0" borderId="18" xfId="68" applyNumberFormat="1" applyFont="1" applyBorder="1" applyAlignment="1">
      <alignment vertical="center"/>
      <protection/>
    </xf>
    <xf numFmtId="41" fontId="4" fillId="0" borderId="19" xfId="68" applyNumberFormat="1" applyFont="1" applyBorder="1" applyAlignment="1">
      <alignment vertical="center"/>
      <protection/>
    </xf>
    <xf numFmtId="0" fontId="4" fillId="0" borderId="11" xfId="68" applyFont="1" applyBorder="1" applyAlignment="1">
      <alignment horizontal="center" vertical="center"/>
      <protection/>
    </xf>
    <xf numFmtId="0" fontId="4" fillId="0" borderId="0" xfId="68" applyFont="1" applyBorder="1">
      <alignment/>
      <protection/>
    </xf>
    <xf numFmtId="0" fontId="6" fillId="0" borderId="12" xfId="68" applyFont="1" applyBorder="1" applyAlignment="1">
      <alignment horizontal="center" vertical="center"/>
      <protection/>
    </xf>
    <xf numFmtId="41" fontId="6" fillId="0" borderId="17" xfId="68" applyNumberFormat="1" applyFont="1" applyBorder="1" applyAlignment="1">
      <alignment vertical="center"/>
      <protection/>
    </xf>
    <xf numFmtId="41" fontId="6" fillId="0" borderId="26" xfId="68" applyNumberFormat="1" applyFont="1" applyBorder="1" applyAlignment="1">
      <alignment vertical="center"/>
      <protection/>
    </xf>
    <xf numFmtId="0" fontId="6" fillId="0" borderId="0" xfId="68" applyFont="1" applyBorder="1" applyAlignment="1">
      <alignment horizontal="center" vertical="center"/>
      <protection/>
    </xf>
    <xf numFmtId="201" fontId="6" fillId="0" borderId="0" xfId="68" applyNumberFormat="1" applyFont="1" applyBorder="1" applyAlignment="1">
      <alignment vertical="center"/>
      <protection/>
    </xf>
    <xf numFmtId="201" fontId="4" fillId="0" borderId="0" xfId="68" applyNumberFormat="1" applyFont="1">
      <alignment/>
      <protection/>
    </xf>
    <xf numFmtId="201" fontId="5" fillId="0" borderId="0" xfId="68" applyNumberFormat="1" applyFont="1" applyBorder="1" applyAlignment="1">
      <alignment horizontal="right" vertical="center"/>
      <protection/>
    </xf>
    <xf numFmtId="201" fontId="4" fillId="0" borderId="0" xfId="68" applyNumberFormat="1" applyFont="1" applyAlignment="1">
      <alignment vertical="center"/>
      <protection/>
    </xf>
    <xf numFmtId="201" fontId="7" fillId="0" borderId="0" xfId="68" applyNumberFormat="1" applyFont="1" applyAlignment="1">
      <alignment vertical="center"/>
      <protection/>
    </xf>
    <xf numFmtId="201" fontId="4" fillId="0" borderId="0" xfId="68" applyNumberFormat="1" applyFont="1" applyBorder="1">
      <alignment/>
      <protection/>
    </xf>
    <xf numFmtId="201" fontId="4" fillId="0" borderId="0" xfId="68" applyNumberFormat="1" applyFont="1" applyBorder="1" applyAlignment="1">
      <alignment horizontal="center" vertical="center"/>
      <protection/>
    </xf>
    <xf numFmtId="0" fontId="0" fillId="0" borderId="0" xfId="68" applyFont="1" applyBorder="1">
      <alignment/>
      <protection/>
    </xf>
    <xf numFmtId="41" fontId="4" fillId="0" borderId="18" xfId="68" applyNumberFormat="1" applyFont="1" applyBorder="1" applyAlignment="1">
      <alignment horizontal="right" vertical="center"/>
      <protection/>
    </xf>
    <xf numFmtId="41" fontId="4" fillId="0" borderId="17" xfId="68" applyNumberFormat="1" applyFont="1" applyBorder="1" applyAlignment="1">
      <alignment horizontal="right" vertical="center"/>
      <protection/>
    </xf>
    <xf numFmtId="0" fontId="5" fillId="0" borderId="0" xfId="68" applyFont="1" applyBorder="1" applyAlignment="1">
      <alignment vertical="center"/>
      <protection/>
    </xf>
    <xf numFmtId="0" fontId="18" fillId="0" borderId="0" xfId="68" applyFont="1" applyAlignment="1">
      <alignment vertical="center"/>
      <protection/>
    </xf>
    <xf numFmtId="0" fontId="0" fillId="0" borderId="0" xfId="68" applyFont="1">
      <alignment/>
      <protection/>
    </xf>
    <xf numFmtId="0" fontId="5" fillId="0" borderId="0" xfId="68" applyFont="1" applyAlignment="1">
      <alignment horizontal="right"/>
      <protection/>
    </xf>
    <xf numFmtId="0" fontId="2" fillId="0" borderId="0" xfId="69" applyFont="1" applyAlignment="1">
      <alignment vertical="center"/>
      <protection/>
    </xf>
    <xf numFmtId="0" fontId="0" fillId="0" borderId="0" xfId="69" applyFont="1">
      <alignment/>
      <protection/>
    </xf>
    <xf numFmtId="0" fontId="43" fillId="0" borderId="0" xfId="69" applyFont="1">
      <alignment/>
      <protection/>
    </xf>
    <xf numFmtId="0" fontId="2" fillId="0" borderId="0" xfId="69" applyFont="1" applyAlignment="1">
      <alignment/>
      <protection/>
    </xf>
    <xf numFmtId="0" fontId="0" fillId="0" borderId="0" xfId="69" applyFont="1" applyAlignment="1">
      <alignment/>
      <protection/>
    </xf>
    <xf numFmtId="0" fontId="43" fillId="0" borderId="0" xfId="69" applyFont="1" applyAlignment="1">
      <alignment/>
      <protection/>
    </xf>
    <xf numFmtId="0" fontId="0" fillId="0" borderId="0" xfId="69" applyFont="1" applyAlignment="1">
      <alignment vertical="center"/>
      <protection/>
    </xf>
    <xf numFmtId="0" fontId="43" fillId="0" borderId="0" xfId="69" applyFont="1" applyAlignment="1">
      <alignment vertical="center"/>
      <protection/>
    </xf>
    <xf numFmtId="0" fontId="4" fillId="0" borderId="10" xfId="69" applyFont="1" applyBorder="1" applyAlignment="1">
      <alignment horizontal="center"/>
      <protection/>
    </xf>
    <xf numFmtId="0" fontId="4" fillId="0" borderId="14" xfId="69" applyFont="1" applyBorder="1" applyAlignment="1">
      <alignment horizontal="center"/>
      <protection/>
    </xf>
    <xf numFmtId="0" fontId="6" fillId="0" borderId="14" xfId="69" applyFont="1" applyBorder="1" applyAlignment="1">
      <alignment horizontal="center"/>
      <protection/>
    </xf>
    <xf numFmtId="0" fontId="5" fillId="0" borderId="15" xfId="69" applyFont="1" applyBorder="1" applyAlignment="1">
      <alignment horizontal="center"/>
      <protection/>
    </xf>
    <xf numFmtId="0" fontId="5" fillId="0" borderId="0" xfId="69" applyFont="1" applyAlignment="1">
      <alignment vertical="center"/>
      <protection/>
    </xf>
    <xf numFmtId="0" fontId="4" fillId="0" borderId="11" xfId="69" applyFont="1" applyBorder="1" applyAlignment="1">
      <alignment horizontal="center" vertical="top"/>
      <protection/>
    </xf>
    <xf numFmtId="0" fontId="5" fillId="0" borderId="17" xfId="69" applyFont="1" applyBorder="1" applyAlignment="1">
      <alignment horizontal="center" vertical="top"/>
      <protection/>
    </xf>
    <xf numFmtId="0" fontId="5" fillId="0" borderId="26" xfId="69" applyFont="1" applyBorder="1" applyAlignment="1">
      <alignment horizontal="center" vertical="top"/>
      <protection/>
    </xf>
    <xf numFmtId="49" fontId="4" fillId="0" borderId="33" xfId="69" applyNumberFormat="1" applyFont="1" applyBorder="1" applyAlignment="1">
      <alignment horizontal="center" vertical="center"/>
      <protection/>
    </xf>
    <xf numFmtId="0" fontId="4" fillId="0" borderId="16" xfId="69" applyFont="1" applyBorder="1" applyAlignment="1">
      <alignment horizontal="center" vertical="center"/>
      <protection/>
    </xf>
    <xf numFmtId="0" fontId="4" fillId="0" borderId="16" xfId="69" applyFont="1" applyBorder="1" applyAlignment="1">
      <alignment vertical="center"/>
      <protection/>
    </xf>
    <xf numFmtId="41" fontId="4" fillId="0" borderId="16" xfId="69" applyNumberFormat="1" applyFont="1" applyBorder="1" applyAlignment="1">
      <alignment vertical="center"/>
      <protection/>
    </xf>
    <xf numFmtId="41" fontId="6" fillId="0" borderId="16" xfId="69" applyNumberFormat="1" applyFont="1" applyBorder="1" applyAlignment="1">
      <alignment vertical="center"/>
      <protection/>
    </xf>
    <xf numFmtId="206" fontId="4" fillId="0" borderId="16" xfId="69" applyNumberFormat="1" applyFont="1" applyBorder="1" applyAlignment="1">
      <alignment vertical="center"/>
      <protection/>
    </xf>
    <xf numFmtId="206" fontId="4" fillId="0" borderId="34" xfId="69" applyNumberFormat="1" applyFont="1" applyBorder="1" applyAlignment="1">
      <alignment vertical="center"/>
      <protection/>
    </xf>
    <xf numFmtId="0" fontId="5" fillId="0" borderId="0" xfId="69" applyNumberFormat="1" applyFont="1" applyAlignment="1">
      <alignment vertical="center"/>
      <protection/>
    </xf>
    <xf numFmtId="203" fontId="5" fillId="0" borderId="0" xfId="69" applyNumberFormat="1" applyFont="1" applyAlignment="1">
      <alignment vertical="center"/>
      <protection/>
    </xf>
    <xf numFmtId="49" fontId="4" fillId="0" borderId="11" xfId="69" applyNumberFormat="1" applyFont="1" applyBorder="1" applyAlignment="1">
      <alignment horizontal="center" vertical="center"/>
      <protection/>
    </xf>
    <xf numFmtId="0" fontId="4" fillId="0" borderId="18" xfId="69" applyFont="1" applyBorder="1" applyAlignment="1">
      <alignment horizontal="center" vertical="center"/>
      <protection/>
    </xf>
    <xf numFmtId="0" fontId="4" fillId="0" borderId="18" xfId="69" applyFont="1" applyBorder="1" applyAlignment="1">
      <alignment vertical="center"/>
      <protection/>
    </xf>
    <xf numFmtId="41" fontId="4" fillId="0" borderId="18" xfId="69" applyNumberFormat="1" applyFont="1" applyBorder="1" applyAlignment="1">
      <alignment vertical="center"/>
      <protection/>
    </xf>
    <xf numFmtId="41" fontId="6" fillId="0" borderId="18" xfId="69" applyNumberFormat="1" applyFont="1" applyBorder="1" applyAlignment="1">
      <alignment vertical="center"/>
      <protection/>
    </xf>
    <xf numFmtId="206" fontId="4" fillId="0" borderId="18" xfId="69" applyNumberFormat="1" applyFont="1" applyBorder="1" applyAlignment="1">
      <alignment vertical="center"/>
      <protection/>
    </xf>
    <xf numFmtId="206" fontId="4" fillId="0" borderId="19" xfId="69" applyNumberFormat="1" applyFont="1" applyBorder="1" applyAlignment="1">
      <alignment vertical="center"/>
      <protection/>
    </xf>
    <xf numFmtId="0" fontId="4" fillId="0" borderId="18" xfId="69" applyFont="1" applyBorder="1" applyAlignment="1">
      <alignment vertical="center" shrinkToFit="1"/>
      <protection/>
    </xf>
    <xf numFmtId="41" fontId="4" fillId="0" borderId="18" xfId="69" applyNumberFormat="1" applyFont="1" applyBorder="1" applyAlignment="1">
      <alignment horizontal="right" vertical="center"/>
      <protection/>
    </xf>
    <xf numFmtId="206" fontId="4" fillId="0" borderId="18" xfId="69" applyNumberFormat="1" applyFont="1" applyBorder="1" applyAlignment="1">
      <alignment horizontal="right" vertical="center"/>
      <protection/>
    </xf>
    <xf numFmtId="206" fontId="4" fillId="0" borderId="19" xfId="69" applyNumberFormat="1" applyFont="1" applyBorder="1" applyAlignment="1">
      <alignment horizontal="right" vertical="center"/>
      <protection/>
    </xf>
    <xf numFmtId="41" fontId="6" fillId="0" borderId="18" xfId="69" applyNumberFormat="1" applyFont="1" applyBorder="1" applyAlignment="1">
      <alignment horizontal="right" vertical="center"/>
      <protection/>
    </xf>
    <xf numFmtId="49" fontId="4" fillId="0" borderId="12" xfId="69" applyNumberFormat="1" applyFont="1" applyBorder="1" applyAlignment="1">
      <alignment horizontal="center" vertical="center"/>
      <protection/>
    </xf>
    <xf numFmtId="0" fontId="4" fillId="0" borderId="17" xfId="69" applyFont="1" applyBorder="1" applyAlignment="1">
      <alignment horizontal="center" vertical="center"/>
      <protection/>
    </xf>
    <xf numFmtId="0" fontId="4" fillId="0" borderId="17" xfId="69" applyFont="1" applyBorder="1" applyAlignment="1">
      <alignment vertical="center"/>
      <protection/>
    </xf>
    <xf numFmtId="41" fontId="4" fillId="0" borderId="17" xfId="69" applyNumberFormat="1" applyFont="1" applyBorder="1" applyAlignment="1">
      <alignment vertical="center"/>
      <protection/>
    </xf>
    <xf numFmtId="41" fontId="6" fillId="0" borderId="17" xfId="69" applyNumberFormat="1" applyFont="1" applyBorder="1" applyAlignment="1">
      <alignment vertical="center"/>
      <protection/>
    </xf>
    <xf numFmtId="206" fontId="4" fillId="0" borderId="17" xfId="69" applyNumberFormat="1" applyFont="1" applyBorder="1" applyAlignment="1">
      <alignment vertical="center"/>
      <protection/>
    </xf>
    <xf numFmtId="206" fontId="4" fillId="0" borderId="26" xfId="69" applyNumberFormat="1" applyFont="1" applyBorder="1" applyAlignment="1">
      <alignment vertical="center"/>
      <protection/>
    </xf>
    <xf numFmtId="0" fontId="4" fillId="0" borderId="0" xfId="69" applyFont="1">
      <alignment/>
      <protection/>
    </xf>
    <xf numFmtId="0" fontId="4" fillId="0" borderId="0" xfId="69" applyFont="1" applyAlignment="1">
      <alignment horizontal="right"/>
      <protection/>
    </xf>
    <xf numFmtId="0" fontId="2" fillId="0" borderId="0" xfId="71" applyFont="1" applyFill="1" applyAlignment="1">
      <alignment vertical="center"/>
      <protection/>
    </xf>
    <xf numFmtId="0" fontId="0" fillId="0" borderId="0" xfId="71" applyFont="1" applyFill="1" applyAlignment="1">
      <alignment vertical="center"/>
      <protection/>
    </xf>
    <xf numFmtId="0" fontId="2" fillId="0" borderId="0" xfId="71" applyFont="1" applyFill="1" applyAlignment="1">
      <alignment/>
      <protection/>
    </xf>
    <xf numFmtId="0" fontId="4" fillId="0" borderId="0" xfId="71" applyFont="1" applyFill="1" applyAlignment="1">
      <alignment/>
      <protection/>
    </xf>
    <xf numFmtId="0" fontId="4" fillId="0" borderId="0" xfId="71" applyFont="1" applyFill="1" applyBorder="1" applyAlignment="1">
      <alignment/>
      <protection/>
    </xf>
    <xf numFmtId="0" fontId="4" fillId="0" borderId="0" xfId="71" applyFont="1" applyFill="1" applyAlignment="1">
      <alignment vertical="center"/>
      <protection/>
    </xf>
    <xf numFmtId="0" fontId="5" fillId="0" borderId="0" xfId="71" applyFont="1" applyFill="1" applyAlignment="1">
      <alignment horizontal="right" vertical="center"/>
      <protection/>
    </xf>
    <xf numFmtId="0" fontId="4" fillId="0" borderId="0" xfId="71" applyFont="1" applyFill="1" applyBorder="1" applyAlignment="1">
      <alignment vertical="center"/>
      <protection/>
    </xf>
    <xf numFmtId="0" fontId="4" fillId="0" borderId="23" xfId="71" applyFont="1" applyFill="1" applyBorder="1" applyAlignment="1">
      <alignment horizontal="centerContinuous" vertical="center"/>
      <protection/>
    </xf>
    <xf numFmtId="0" fontId="4" fillId="0" borderId="24" xfId="71" applyFont="1" applyFill="1" applyBorder="1" applyAlignment="1">
      <alignment horizontal="centerContinuous" vertical="center"/>
      <protection/>
    </xf>
    <xf numFmtId="0" fontId="4" fillId="0" borderId="35" xfId="71" applyFont="1" applyFill="1" applyBorder="1" applyAlignment="1">
      <alignment horizontal="centerContinuous" vertical="center"/>
      <protection/>
    </xf>
    <xf numFmtId="0" fontId="4" fillId="0" borderId="22" xfId="71" applyFont="1" applyFill="1" applyBorder="1" applyAlignment="1">
      <alignment horizontal="center" vertical="center"/>
      <protection/>
    </xf>
    <xf numFmtId="0" fontId="4" fillId="0" borderId="27" xfId="71" applyFont="1" applyFill="1" applyBorder="1" applyAlignment="1">
      <alignment horizontal="center" vertical="center"/>
      <protection/>
    </xf>
    <xf numFmtId="0" fontId="6" fillId="0" borderId="0" xfId="71" applyFont="1" applyFill="1" applyBorder="1" applyAlignment="1">
      <alignment horizontal="center" vertical="center"/>
      <protection/>
    </xf>
    <xf numFmtId="41" fontId="6" fillId="0" borderId="34" xfId="49" applyNumberFormat="1" applyFont="1" applyFill="1" applyBorder="1" applyAlignment="1">
      <alignment vertical="center"/>
    </xf>
    <xf numFmtId="41" fontId="4" fillId="0" borderId="19" xfId="71" applyNumberFormat="1" applyFont="1" applyFill="1" applyBorder="1" applyAlignment="1">
      <alignment horizontal="center" vertical="center"/>
      <protection/>
    </xf>
    <xf numFmtId="41" fontId="4" fillId="0" borderId="19" xfId="49" applyNumberFormat="1" applyFont="1" applyFill="1" applyBorder="1" applyAlignment="1">
      <alignment horizontal="center" vertical="center"/>
    </xf>
    <xf numFmtId="41" fontId="4" fillId="0" borderId="18" xfId="71" applyNumberFormat="1" applyFont="1" applyFill="1" applyBorder="1" applyAlignment="1">
      <alignment vertical="center"/>
      <protection/>
    </xf>
    <xf numFmtId="41" fontId="4" fillId="0" borderId="0" xfId="71" applyNumberFormat="1" applyFont="1" applyFill="1" applyAlignment="1">
      <alignment vertical="center"/>
      <protection/>
    </xf>
    <xf numFmtId="41" fontId="4" fillId="0" borderId="18" xfId="64" applyNumberFormat="1" applyFont="1" applyFill="1" applyBorder="1" applyAlignment="1">
      <alignment vertical="center"/>
      <protection/>
    </xf>
    <xf numFmtId="41" fontId="4" fillId="0" borderId="18" xfId="64" applyNumberFormat="1" applyFont="1" applyFill="1" applyBorder="1" applyAlignment="1">
      <alignment horizontal="right" vertical="center"/>
      <protection/>
    </xf>
    <xf numFmtId="41" fontId="4" fillId="0" borderId="19" xfId="49" applyNumberFormat="1" applyFont="1" applyFill="1" applyBorder="1" applyAlignment="1">
      <alignment vertical="center"/>
    </xf>
    <xf numFmtId="0" fontId="15" fillId="0" borderId="0" xfId="71" applyFont="1" applyFill="1" applyBorder="1" applyAlignment="1">
      <alignment vertical="center"/>
      <protection/>
    </xf>
    <xf numFmtId="0" fontId="15" fillId="0" borderId="0" xfId="71" applyFont="1" applyFill="1" applyAlignment="1">
      <alignment vertical="center"/>
      <protection/>
    </xf>
    <xf numFmtId="41" fontId="4" fillId="0" borderId="19" xfId="49" applyNumberFormat="1" applyFont="1" applyFill="1" applyBorder="1" applyAlignment="1">
      <alignment horizontal="right" vertical="center"/>
    </xf>
    <xf numFmtId="41" fontId="4" fillId="0" borderId="17" xfId="71" applyNumberFormat="1" applyFont="1" applyFill="1" applyBorder="1" applyAlignment="1">
      <alignment vertical="center"/>
      <protection/>
    </xf>
    <xf numFmtId="41" fontId="4" fillId="0" borderId="13" xfId="71" applyNumberFormat="1" applyFont="1" applyFill="1" applyBorder="1" applyAlignment="1">
      <alignment vertical="center"/>
      <protection/>
    </xf>
    <xf numFmtId="41" fontId="4" fillId="0" borderId="17" xfId="64" applyNumberFormat="1" applyFont="1" applyFill="1" applyBorder="1" applyAlignment="1">
      <alignment vertical="center"/>
      <protection/>
    </xf>
    <xf numFmtId="41" fontId="4" fillId="0" borderId="17" xfId="64" applyNumberFormat="1" applyFont="1" applyFill="1" applyBorder="1" applyAlignment="1">
      <alignment horizontal="right" vertical="center"/>
      <protection/>
    </xf>
    <xf numFmtId="41" fontId="4" fillId="0" borderId="26" xfId="49" applyNumberFormat="1" applyFont="1" applyFill="1" applyBorder="1" applyAlignment="1">
      <alignment horizontal="right" vertical="center"/>
    </xf>
    <xf numFmtId="0" fontId="5" fillId="0" borderId="0" xfId="71" applyFont="1" applyFill="1" applyAlignment="1">
      <alignment vertical="center"/>
      <protection/>
    </xf>
    <xf numFmtId="0" fontId="0" fillId="0" borderId="0" xfId="71" applyFont="1" applyFill="1" applyBorder="1" applyAlignment="1">
      <alignment vertical="center"/>
      <protection/>
    </xf>
    <xf numFmtId="0" fontId="5" fillId="0" borderId="0" xfId="71" applyFont="1" applyFill="1" applyBorder="1" applyAlignment="1">
      <alignment vertical="center"/>
      <protection/>
    </xf>
    <xf numFmtId="3" fontId="0" fillId="0" borderId="0" xfId="71" applyNumberFormat="1" applyFont="1" applyFill="1" applyAlignment="1">
      <alignment vertical="center"/>
      <protection/>
    </xf>
    <xf numFmtId="0" fontId="5" fillId="0" borderId="10" xfId="71" applyFont="1" applyFill="1" applyBorder="1" applyAlignment="1">
      <alignment horizontal="right" vertical="center" wrapText="1"/>
      <protection/>
    </xf>
    <xf numFmtId="0" fontId="5" fillId="0" borderId="12" xfId="71" applyFont="1" applyFill="1" applyBorder="1" applyAlignment="1">
      <alignment vertical="center"/>
      <protection/>
    </xf>
    <xf numFmtId="0" fontId="4" fillId="0" borderId="11" xfId="71" applyFont="1" applyFill="1" applyBorder="1" applyAlignment="1">
      <alignment horizontal="center" vertical="center"/>
      <protection/>
    </xf>
    <xf numFmtId="3" fontId="4" fillId="0" borderId="19" xfId="71" applyNumberFormat="1" applyFont="1" applyFill="1" applyBorder="1" applyAlignment="1">
      <alignment vertical="center"/>
      <protection/>
    </xf>
    <xf numFmtId="3" fontId="4" fillId="0" borderId="18" xfId="71" applyNumberFormat="1" applyFont="1" applyFill="1" applyBorder="1" applyAlignment="1">
      <alignment vertical="center"/>
      <protection/>
    </xf>
    <xf numFmtId="0" fontId="4" fillId="0" borderId="18" xfId="71" applyFont="1" applyFill="1" applyBorder="1" applyAlignment="1">
      <alignment vertical="center"/>
      <protection/>
    </xf>
    <xf numFmtId="3" fontId="4" fillId="0" borderId="0" xfId="71" applyNumberFormat="1" applyFont="1" applyFill="1" applyAlignment="1">
      <alignment vertical="center"/>
      <protection/>
    </xf>
    <xf numFmtId="0" fontId="6" fillId="0" borderId="12" xfId="71" applyFont="1" applyFill="1" applyBorder="1" applyAlignment="1">
      <alignment horizontal="center" vertical="center"/>
      <protection/>
    </xf>
    <xf numFmtId="3" fontId="6" fillId="0" borderId="26" xfId="71" applyNumberFormat="1" applyFont="1" applyFill="1" applyBorder="1" applyAlignment="1">
      <alignment vertical="center"/>
      <protection/>
    </xf>
    <xf numFmtId="3" fontId="6" fillId="0" borderId="17" xfId="71" applyNumberFormat="1" applyFont="1" applyFill="1" applyBorder="1" applyAlignment="1">
      <alignment vertical="center"/>
      <protection/>
    </xf>
    <xf numFmtId="0" fontId="6" fillId="0" borderId="17" xfId="71" applyFont="1" applyFill="1" applyBorder="1" applyAlignment="1">
      <alignment vertical="center"/>
      <protection/>
    </xf>
    <xf numFmtId="41" fontId="4" fillId="0" borderId="19" xfId="71" applyNumberFormat="1" applyFont="1" applyFill="1" applyBorder="1" applyAlignment="1">
      <alignment vertical="center"/>
      <protection/>
    </xf>
    <xf numFmtId="3" fontId="4" fillId="0" borderId="0" xfId="71" applyNumberFormat="1" applyFont="1" applyFill="1" applyBorder="1" applyAlignment="1">
      <alignment vertical="center"/>
      <protection/>
    </xf>
    <xf numFmtId="0" fontId="6" fillId="0" borderId="0" xfId="71" applyFont="1" applyFill="1" applyBorder="1" applyAlignment="1">
      <alignment vertical="center"/>
      <protection/>
    </xf>
    <xf numFmtId="3" fontId="6" fillId="0" borderId="0" xfId="71" applyNumberFormat="1" applyFont="1" applyFill="1" applyBorder="1" applyAlignment="1">
      <alignment vertical="center"/>
      <protection/>
    </xf>
    <xf numFmtId="41" fontId="6" fillId="0" borderId="26" xfId="71" applyNumberFormat="1" applyFont="1" applyFill="1" applyBorder="1" applyAlignment="1">
      <alignment vertical="center"/>
      <protection/>
    </xf>
    <xf numFmtId="41" fontId="6" fillId="0" borderId="17" xfId="71" applyNumberFormat="1" applyFont="1" applyFill="1" applyBorder="1" applyAlignment="1">
      <alignment vertical="center"/>
      <protection/>
    </xf>
    <xf numFmtId="0" fontId="0" fillId="0" borderId="0" xfId="71" applyFont="1" applyFill="1" applyAlignment="1">
      <alignment/>
      <protection/>
    </xf>
    <xf numFmtId="0" fontId="5" fillId="0" borderId="10" xfId="67" applyFont="1" applyFill="1" applyBorder="1" applyAlignment="1">
      <alignment horizontal="right" vertical="center"/>
      <protection/>
    </xf>
    <xf numFmtId="0" fontId="4" fillId="0" borderId="25" xfId="71" applyFont="1" applyFill="1" applyBorder="1" applyAlignment="1">
      <alignment horizontal="centerContinuous" vertical="center"/>
      <protection/>
    </xf>
    <xf numFmtId="0" fontId="5" fillId="0" borderId="12" xfId="67" applyFont="1" applyFill="1" applyBorder="1" applyAlignment="1">
      <alignment vertical="center"/>
      <protection/>
    </xf>
    <xf numFmtId="193" fontId="4" fillId="0" borderId="18" xfId="71" applyNumberFormat="1" applyFont="1" applyFill="1" applyBorder="1" applyAlignment="1">
      <alignment horizontal="right" vertical="center"/>
      <protection/>
    </xf>
    <xf numFmtId="193" fontId="4" fillId="0" borderId="19" xfId="71" applyNumberFormat="1" applyFont="1" applyFill="1" applyBorder="1" applyAlignment="1">
      <alignment horizontal="right" vertical="center"/>
      <protection/>
    </xf>
    <xf numFmtId="193" fontId="4" fillId="0" borderId="18" xfId="49" applyNumberFormat="1" applyFont="1" applyFill="1" applyBorder="1" applyAlignment="1">
      <alignment vertical="center"/>
    </xf>
    <xf numFmtId="193" fontId="4" fillId="0" borderId="19" xfId="49" applyNumberFormat="1" applyFont="1" applyFill="1" applyBorder="1" applyAlignment="1">
      <alignment vertical="center"/>
    </xf>
    <xf numFmtId="193" fontId="6" fillId="0" borderId="17" xfId="49" applyNumberFormat="1" applyFont="1" applyFill="1" applyBorder="1" applyAlignment="1">
      <alignment vertical="center"/>
    </xf>
    <xf numFmtId="193" fontId="6" fillId="0" borderId="26" xfId="49" applyNumberFormat="1" applyFont="1" applyFill="1" applyBorder="1" applyAlignment="1">
      <alignment vertical="center"/>
    </xf>
    <xf numFmtId="0" fontId="2" fillId="0" borderId="0" xfId="0" applyFont="1" applyAlignment="1">
      <alignment/>
    </xf>
    <xf numFmtId="0" fontId="0" fillId="0" borderId="0" xfId="0" applyFont="1" applyBorder="1" applyAlignment="1">
      <alignment/>
    </xf>
    <xf numFmtId="0" fontId="41" fillId="0" borderId="0" xfId="0" applyFont="1" applyAlignment="1">
      <alignment vertical="center"/>
    </xf>
    <xf numFmtId="0" fontId="4" fillId="0" borderId="0" xfId="0" applyFont="1" applyBorder="1" applyAlignment="1">
      <alignment horizontal="right" vertical="center"/>
    </xf>
    <xf numFmtId="0" fontId="5" fillId="0" borderId="29" xfId="0" applyFont="1" applyBorder="1" applyAlignment="1">
      <alignment horizontal="right" vertical="center"/>
    </xf>
    <xf numFmtId="0" fontId="5" fillId="0" borderId="0" xfId="0" applyFont="1" applyBorder="1" applyAlignment="1">
      <alignment vertical="center"/>
    </xf>
    <xf numFmtId="0" fontId="4" fillId="0" borderId="19" xfId="0" applyFont="1" applyBorder="1" applyAlignment="1">
      <alignment horizontal="center" vertical="center" wrapText="1"/>
    </xf>
    <xf numFmtId="184" fontId="4" fillId="0" borderId="18" xfId="0" applyNumberFormat="1" applyFont="1" applyBorder="1" applyAlignment="1">
      <alignment vertical="center"/>
    </xf>
    <xf numFmtId="184" fontId="4" fillId="0" borderId="19" xfId="0" applyNumberFormat="1" applyFont="1" applyBorder="1" applyAlignment="1">
      <alignment vertical="center"/>
    </xf>
    <xf numFmtId="184" fontId="6" fillId="0" borderId="17" xfId="0" applyNumberFormat="1" applyFont="1" applyBorder="1" applyAlignment="1">
      <alignment vertical="center"/>
    </xf>
    <xf numFmtId="184" fontId="6" fillId="0" borderId="26" xfId="0" applyNumberFormat="1" applyFont="1" applyBorder="1" applyAlignment="1">
      <alignment vertical="center"/>
    </xf>
    <xf numFmtId="0" fontId="4" fillId="0" borderId="0" xfId="0" applyFont="1" applyBorder="1" applyAlignment="1">
      <alignment/>
    </xf>
    <xf numFmtId="0" fontId="4" fillId="0" borderId="28" xfId="0" applyFont="1" applyBorder="1" applyAlignment="1">
      <alignment vertical="center"/>
    </xf>
    <xf numFmtId="0" fontId="4" fillId="0" borderId="28" xfId="0" applyFont="1" applyBorder="1" applyAlignment="1">
      <alignment horizontal="right" vertical="center"/>
    </xf>
    <xf numFmtId="0" fontId="15" fillId="0" borderId="23" xfId="0" applyFont="1" applyBorder="1" applyAlignment="1">
      <alignment horizontal="centerContinuous" vertical="center"/>
    </xf>
    <xf numFmtId="0" fontId="15" fillId="0" borderId="24" xfId="0" applyFont="1" applyBorder="1" applyAlignment="1">
      <alignment horizontal="centerContinuous" vertical="center"/>
    </xf>
    <xf numFmtId="0" fontId="15" fillId="0" borderId="36" xfId="0" applyFont="1" applyBorder="1" applyAlignment="1">
      <alignment horizontal="centerContinuous" vertical="center"/>
    </xf>
    <xf numFmtId="0" fontId="5" fillId="0" borderId="12" xfId="0" applyFont="1" applyBorder="1" applyAlignment="1">
      <alignment wrapText="1"/>
    </xf>
    <xf numFmtId="0" fontId="4" fillId="0" borderId="37" xfId="0" applyFont="1" applyBorder="1" applyAlignment="1">
      <alignment horizontal="center" vertical="center"/>
    </xf>
    <xf numFmtId="0" fontId="4" fillId="0" borderId="12" xfId="0" applyFont="1" applyBorder="1" applyAlignment="1">
      <alignment vertical="center"/>
    </xf>
    <xf numFmtId="0" fontId="4" fillId="0" borderId="20" xfId="0" applyFont="1" applyBorder="1" applyAlignment="1">
      <alignment horizontal="centerContinuous" vertical="center"/>
    </xf>
    <xf numFmtId="0" fontId="4" fillId="0" borderId="27" xfId="0" applyFont="1" applyBorder="1" applyAlignment="1">
      <alignment horizontal="center" vertical="center"/>
    </xf>
    <xf numFmtId="0" fontId="4" fillId="0" borderId="11" xfId="0" applyFont="1" applyFill="1" applyBorder="1" applyAlignment="1">
      <alignment horizontal="center" vertical="center"/>
    </xf>
    <xf numFmtId="222" fontId="4" fillId="0" borderId="18" xfId="0" applyNumberFormat="1" applyFont="1" applyFill="1" applyBorder="1" applyAlignment="1">
      <alignment vertical="center"/>
    </xf>
    <xf numFmtId="222" fontId="4" fillId="0" borderId="38" xfId="0" applyNumberFormat="1" applyFont="1" applyFill="1" applyBorder="1" applyAlignment="1">
      <alignment vertical="center"/>
    </xf>
    <xf numFmtId="0" fontId="4" fillId="0" borderId="39" xfId="0" applyFont="1" applyBorder="1" applyAlignment="1">
      <alignment horizontal="center" vertical="center"/>
    </xf>
    <xf numFmtId="0" fontId="4" fillId="0" borderId="33" xfId="0" applyFont="1" applyBorder="1" applyAlignment="1">
      <alignment horizontal="center" vertical="center"/>
    </xf>
    <xf numFmtId="222" fontId="4" fillId="0" borderId="11" xfId="0" applyNumberFormat="1" applyFont="1" applyFill="1" applyBorder="1" applyAlignment="1">
      <alignment horizontal="right" vertical="center"/>
    </xf>
    <xf numFmtId="222" fontId="4" fillId="0" borderId="18" xfId="0" applyNumberFormat="1" applyFont="1" applyFill="1" applyBorder="1" applyAlignment="1">
      <alignment horizontal="right" vertical="center"/>
    </xf>
    <xf numFmtId="222" fontId="4" fillId="0" borderId="34" xfId="0" applyNumberFormat="1" applyFont="1" applyFill="1" applyBorder="1" applyAlignment="1">
      <alignment horizontal="right" vertical="center"/>
    </xf>
    <xf numFmtId="0" fontId="4" fillId="0" borderId="40" xfId="0" applyFont="1" applyBorder="1" applyAlignment="1">
      <alignment horizontal="center" vertical="center"/>
    </xf>
    <xf numFmtId="222" fontId="4" fillId="0" borderId="19" xfId="0" applyNumberFormat="1" applyFont="1" applyFill="1" applyBorder="1" applyAlignment="1">
      <alignment horizontal="right" vertical="center"/>
    </xf>
    <xf numFmtId="0" fontId="6" fillId="0" borderId="11" xfId="0" applyFont="1" applyFill="1" applyBorder="1" applyAlignment="1">
      <alignment horizontal="center" vertical="center"/>
    </xf>
    <xf numFmtId="222" fontId="6" fillId="0" borderId="18" xfId="0" applyNumberFormat="1" applyFont="1" applyFill="1" applyBorder="1" applyAlignment="1">
      <alignment vertical="center"/>
    </xf>
    <xf numFmtId="222" fontId="6" fillId="0" borderId="38" xfId="0" applyNumberFormat="1" applyFont="1" applyFill="1" applyBorder="1" applyAlignment="1">
      <alignment vertical="center"/>
    </xf>
    <xf numFmtId="0" fontId="6" fillId="0" borderId="11" xfId="0" applyFont="1" applyBorder="1" applyAlignment="1">
      <alignment horizontal="center" vertical="center"/>
    </xf>
    <xf numFmtId="0" fontId="4" fillId="0" borderId="12" xfId="0" applyFont="1" applyBorder="1" applyAlignment="1">
      <alignment horizontal="center" vertical="center"/>
    </xf>
    <xf numFmtId="222" fontId="4" fillId="0" borderId="17" xfId="0" applyNumberFormat="1" applyFont="1" applyFill="1" applyBorder="1" applyAlignment="1">
      <alignment vertical="center"/>
    </xf>
    <xf numFmtId="222" fontId="4" fillId="0" borderId="41" xfId="0" applyNumberFormat="1" applyFont="1" applyFill="1" applyBorder="1" applyAlignment="1">
      <alignment vertical="center"/>
    </xf>
    <xf numFmtId="0" fontId="4" fillId="0" borderId="40" xfId="0" applyFont="1" applyBorder="1" applyAlignment="1">
      <alignment vertical="center"/>
    </xf>
    <xf numFmtId="0" fontId="15" fillId="0" borderId="42" xfId="0" applyFont="1" applyBorder="1" applyAlignment="1">
      <alignment vertical="center"/>
    </xf>
    <xf numFmtId="222" fontId="4" fillId="0" borderId="12" xfId="0" applyNumberFormat="1" applyFont="1" applyFill="1" applyBorder="1" applyAlignment="1">
      <alignment horizontal="right" vertical="center"/>
    </xf>
    <xf numFmtId="222" fontId="4" fillId="0" borderId="17" xfId="0" applyNumberFormat="1" applyFont="1" applyFill="1" applyBorder="1" applyAlignment="1">
      <alignment horizontal="right" vertical="center"/>
    </xf>
    <xf numFmtId="222" fontId="4" fillId="0" borderId="26" xfId="0" applyNumberFormat="1" applyFont="1" applyFill="1" applyBorder="1" applyAlignment="1">
      <alignment horizontal="right"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5" fillId="0" borderId="0" xfId="0" applyFont="1" applyAlignment="1">
      <alignment/>
    </xf>
    <xf numFmtId="0" fontId="0" fillId="0" borderId="0" xfId="0" applyFont="1" applyAlignment="1">
      <alignment horizontal="right" vertical="center"/>
    </xf>
    <xf numFmtId="0" fontId="4" fillId="0" borderId="19" xfId="0" applyFont="1" applyBorder="1" applyAlignment="1">
      <alignment horizontal="center" vertical="center"/>
    </xf>
    <xf numFmtId="0" fontId="45" fillId="0" borderId="0" xfId="0" applyFont="1" applyAlignment="1">
      <alignment/>
    </xf>
    <xf numFmtId="0" fontId="4" fillId="0" borderId="0" xfId="0" applyFont="1" applyBorder="1" applyAlignment="1">
      <alignment horizontal="center" vertical="top"/>
    </xf>
    <xf numFmtId="184" fontId="4" fillId="0" borderId="18" xfId="0" applyNumberFormat="1" applyFont="1" applyBorder="1" applyAlignment="1">
      <alignment horizontal="center" vertical="top"/>
    </xf>
    <xf numFmtId="49" fontId="4" fillId="0" borderId="19" xfId="0" applyNumberFormat="1" applyFont="1" applyBorder="1" applyAlignment="1">
      <alignment horizontal="center" vertical="top"/>
    </xf>
    <xf numFmtId="0" fontId="0" fillId="0" borderId="0" xfId="0" applyFont="1" applyAlignment="1">
      <alignment vertical="top"/>
    </xf>
    <xf numFmtId="184"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4" fillId="0" borderId="11" xfId="0" applyFont="1" applyBorder="1" applyAlignment="1">
      <alignment horizontal="center" vertical="top"/>
    </xf>
    <xf numFmtId="184"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6" fillId="0" borderId="12" xfId="0" applyFont="1" applyBorder="1" applyAlignment="1">
      <alignment horizontal="center" vertical="top"/>
    </xf>
    <xf numFmtId="184" fontId="6" fillId="0" borderId="17" xfId="0" applyNumberFormat="1" applyFont="1" applyBorder="1" applyAlignment="1">
      <alignment horizontal="center" vertical="top"/>
    </xf>
    <xf numFmtId="49" fontId="6" fillId="0" borderId="26" xfId="0" applyNumberFormat="1" applyFont="1" applyBorder="1" applyAlignment="1">
      <alignment horizontal="center" vertical="top"/>
    </xf>
    <xf numFmtId="0" fontId="45" fillId="0" borderId="0" xfId="0" applyFont="1" applyAlignment="1">
      <alignment vertical="center"/>
    </xf>
    <xf numFmtId="0" fontId="41" fillId="0" borderId="0" xfId="0" applyFont="1" applyBorder="1" applyAlignment="1">
      <alignment vertical="center"/>
    </xf>
    <xf numFmtId="222" fontId="4" fillId="0" borderId="18" xfId="0" applyNumberFormat="1" applyFont="1" applyBorder="1" applyAlignment="1">
      <alignment vertical="center"/>
    </xf>
    <xf numFmtId="222" fontId="4" fillId="0" borderId="19" xfId="0" applyNumberFormat="1" applyFont="1" applyBorder="1" applyAlignment="1">
      <alignment vertical="center"/>
    </xf>
    <xf numFmtId="222" fontId="4" fillId="0" borderId="19" xfId="0" applyNumberFormat="1" applyFont="1" applyBorder="1" applyAlignment="1">
      <alignment/>
    </xf>
    <xf numFmtId="222" fontId="6" fillId="0" borderId="17" xfId="0" applyNumberFormat="1" applyFont="1" applyBorder="1" applyAlignment="1">
      <alignment horizontal="right" vertical="center"/>
    </xf>
    <xf numFmtId="222" fontId="6" fillId="0" borderId="26" xfId="0" applyNumberFormat="1" applyFont="1" applyBorder="1" applyAlignment="1">
      <alignment horizontal="right" vertical="center"/>
    </xf>
    <xf numFmtId="0" fontId="4" fillId="0" borderId="11" xfId="71" applyFont="1" applyFill="1" applyBorder="1" applyAlignment="1">
      <alignment horizontal="distributed" vertical="center" indent="1"/>
      <protection/>
    </xf>
    <xf numFmtId="0" fontId="4" fillId="0" borderId="12" xfId="71" applyFont="1" applyFill="1" applyBorder="1" applyAlignment="1">
      <alignment horizontal="distributed" vertical="center" indent="1"/>
      <protection/>
    </xf>
    <xf numFmtId="0" fontId="5" fillId="0" borderId="42" xfId="0" applyFont="1" applyBorder="1" applyAlignment="1">
      <alignment vertical="center" wrapText="1"/>
    </xf>
    <xf numFmtId="0" fontId="4" fillId="0" borderId="26" xfId="0" applyFont="1" applyBorder="1" applyAlignment="1">
      <alignment horizontal="center" vertical="center" wrapText="1"/>
    </xf>
    <xf numFmtId="0" fontId="46" fillId="0" borderId="0" xfId="61" applyFont="1" applyAlignment="1">
      <alignment horizontal="center"/>
      <protection/>
    </xf>
    <xf numFmtId="0" fontId="46" fillId="0" borderId="0" xfId="61" applyFont="1" applyBorder="1" applyAlignment="1">
      <alignment horizontal="center"/>
      <protection/>
    </xf>
    <xf numFmtId="0" fontId="47" fillId="0" borderId="0" xfId="61" applyFont="1" applyAlignment="1">
      <alignment horizontal="left" indent="1"/>
      <protection/>
    </xf>
    <xf numFmtId="0" fontId="47" fillId="0" borderId="0" xfId="61" applyFont="1">
      <alignment/>
      <protection/>
    </xf>
    <xf numFmtId="0" fontId="48" fillId="0" borderId="0" xfId="61" applyFont="1" applyBorder="1" applyAlignment="1">
      <alignment horizontal="centerContinuous" vertical="center"/>
      <protection/>
    </xf>
    <xf numFmtId="0" fontId="49" fillId="0" borderId="0" xfId="61" applyFont="1" applyBorder="1" applyAlignment="1">
      <alignment horizontal="centerContinuous" vertical="center"/>
      <protection/>
    </xf>
    <xf numFmtId="0" fontId="46" fillId="0" borderId="0" xfId="61" applyFont="1" applyBorder="1" applyAlignment="1">
      <alignment horizontal="center" vertical="center"/>
      <protection/>
    </xf>
    <xf numFmtId="0" fontId="50" fillId="0" borderId="0" xfId="61" applyFont="1" applyBorder="1" applyAlignment="1">
      <alignment vertical="center"/>
      <protection/>
    </xf>
    <xf numFmtId="0" fontId="13" fillId="0" borderId="0" xfId="61" applyFont="1" applyFill="1" applyBorder="1" applyAlignment="1">
      <alignment vertical="center"/>
      <protection/>
    </xf>
    <xf numFmtId="0" fontId="46" fillId="0" borderId="0" xfId="61" applyFont="1" applyFill="1" applyBorder="1" applyAlignment="1">
      <alignment vertical="center"/>
      <protection/>
    </xf>
    <xf numFmtId="0" fontId="47" fillId="0" borderId="0" xfId="61" applyFont="1" applyFill="1" applyBorder="1" applyAlignment="1">
      <alignment horizontal="left" vertical="center" indent="1"/>
      <protection/>
    </xf>
    <xf numFmtId="0" fontId="47" fillId="0" borderId="0" xfId="61" applyFont="1" applyFill="1">
      <alignment/>
      <protection/>
    </xf>
    <xf numFmtId="0" fontId="47" fillId="0" borderId="0" xfId="0" applyFont="1" applyFill="1" applyBorder="1" applyAlignment="1">
      <alignment/>
    </xf>
    <xf numFmtId="0" fontId="47" fillId="0" borderId="22" xfId="61" applyFont="1" applyFill="1" applyBorder="1" applyAlignment="1">
      <alignment horizontal="center" vertical="center"/>
      <protection/>
    </xf>
    <xf numFmtId="0" fontId="47" fillId="0" borderId="0" xfId="0" applyFont="1" applyAlignment="1">
      <alignment/>
    </xf>
    <xf numFmtId="0" fontId="47" fillId="0" borderId="22" xfId="0" applyFont="1" applyBorder="1" applyAlignment="1">
      <alignment horizontal="left" vertical="center" indent="1"/>
    </xf>
    <xf numFmtId="0" fontId="47" fillId="0" borderId="0" xfId="0" applyFont="1" applyFill="1" applyBorder="1" applyAlignment="1">
      <alignment horizontal="left" vertical="center" indent="1"/>
    </xf>
    <xf numFmtId="0" fontId="47" fillId="0" borderId="22" xfId="0" applyFont="1" applyBorder="1" applyAlignment="1">
      <alignment horizontal="left" vertical="center" wrapText="1" indent="1"/>
    </xf>
    <xf numFmtId="0" fontId="46" fillId="0" borderId="0" xfId="0" applyFont="1" applyFill="1" applyBorder="1" applyAlignment="1">
      <alignment horizontal="center" vertical="center"/>
    </xf>
    <xf numFmtId="0" fontId="46" fillId="0" borderId="0" xfId="0" applyFont="1" applyAlignment="1">
      <alignment horizontal="center"/>
    </xf>
    <xf numFmtId="0" fontId="46" fillId="0" borderId="0" xfId="0" applyFont="1" applyBorder="1" applyAlignment="1">
      <alignment horizontal="center"/>
    </xf>
    <xf numFmtId="0" fontId="47" fillId="0" borderId="0" xfId="0" applyFont="1" applyAlignment="1">
      <alignment horizontal="left" inden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4" fillId="0" borderId="18" xfId="0" applyFont="1" applyBorder="1" applyAlignment="1">
      <alignment horizontal="center" vertical="center" wrapText="1"/>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26" xfId="0" applyFont="1" applyBorder="1" applyAlignment="1">
      <alignment horizontal="center" vertical="center"/>
    </xf>
    <xf numFmtId="0" fontId="1" fillId="0" borderId="0" xfId="65" applyFont="1" applyBorder="1" applyAlignment="1">
      <alignment horizontal="left"/>
      <protection/>
    </xf>
    <xf numFmtId="41" fontId="11" fillId="0" borderId="0" xfId="65" applyNumberFormat="1" applyFont="1" applyFill="1" applyBorder="1" applyAlignment="1">
      <alignment horizontal="right" vertical="center"/>
      <protection/>
    </xf>
    <xf numFmtId="0" fontId="4" fillId="0" borderId="14" xfId="70" applyFont="1" applyBorder="1" applyAlignment="1">
      <alignment horizontal="center" vertical="center"/>
      <protection/>
    </xf>
    <xf numFmtId="0" fontId="4" fillId="0" borderId="17" xfId="70" applyFont="1" applyBorder="1" applyAlignment="1">
      <alignment horizontal="center" vertical="center"/>
      <protection/>
    </xf>
    <xf numFmtId="0" fontId="4" fillId="0" borderId="15" xfId="70" applyFont="1" applyBorder="1" applyAlignment="1">
      <alignment horizontal="center" vertical="center" wrapText="1"/>
      <protection/>
    </xf>
    <xf numFmtId="0" fontId="4" fillId="0" borderId="26" xfId="70" applyFont="1" applyBorder="1" applyAlignment="1">
      <alignment horizontal="center" vertical="center"/>
      <protection/>
    </xf>
    <xf numFmtId="0" fontId="4" fillId="0" borderId="23" xfId="70" applyFont="1" applyBorder="1" applyAlignment="1">
      <alignment horizontal="center" vertical="center"/>
      <protection/>
    </xf>
    <xf numFmtId="0" fontId="4" fillId="0" borderId="24" xfId="70" applyFont="1" applyBorder="1" applyAlignment="1">
      <alignment horizontal="center" vertical="center"/>
      <protection/>
    </xf>
    <xf numFmtId="6" fontId="4" fillId="0" borderId="23" xfId="58" applyFont="1" applyBorder="1" applyAlignment="1">
      <alignment horizontal="center" vertical="center"/>
    </xf>
    <xf numFmtId="6" fontId="4" fillId="0" borderId="24" xfId="58" applyFont="1" applyBorder="1" applyAlignment="1">
      <alignment horizontal="center" vertical="center"/>
    </xf>
    <xf numFmtId="0" fontId="4" fillId="0" borderId="43" xfId="70" applyFont="1" applyBorder="1" applyAlignment="1">
      <alignment horizontal="center" vertical="center"/>
      <protection/>
    </xf>
    <xf numFmtId="0" fontId="4" fillId="0" borderId="32" xfId="70" applyFont="1" applyBorder="1" applyAlignment="1">
      <alignment horizontal="center" vertical="center"/>
      <protection/>
    </xf>
    <xf numFmtId="0" fontId="4" fillId="0" borderId="23" xfId="74" applyFont="1" applyBorder="1" applyAlignment="1">
      <alignment horizontal="center" vertical="center"/>
      <protection/>
    </xf>
    <xf numFmtId="0" fontId="4" fillId="0" borderId="24" xfId="74" applyFont="1" applyBorder="1" applyAlignment="1">
      <alignment horizontal="center" vertical="center"/>
      <protection/>
    </xf>
    <xf numFmtId="0" fontId="4" fillId="0" borderId="14" xfId="63" applyFont="1" applyFill="1" applyBorder="1" applyAlignment="1">
      <alignment horizontal="center" vertical="center"/>
      <protection/>
    </xf>
    <xf numFmtId="0" fontId="0" fillId="0" borderId="17" xfId="0" applyFont="1" applyBorder="1" applyAlignment="1">
      <alignment horizontal="center" vertical="center"/>
    </xf>
    <xf numFmtId="0" fontId="4" fillId="0" borderId="15" xfId="63" applyFont="1" applyFill="1" applyBorder="1" applyAlignment="1">
      <alignment horizontal="center" vertical="center"/>
      <protection/>
    </xf>
    <xf numFmtId="0" fontId="0" fillId="0" borderId="26" xfId="0" applyFont="1" applyBorder="1" applyAlignment="1">
      <alignment horizontal="center" vertical="center"/>
    </xf>
    <xf numFmtId="0" fontId="4" fillId="0" borderId="15" xfId="74" applyFont="1" applyBorder="1" applyAlignment="1">
      <alignment horizontal="center" vertical="center"/>
      <protection/>
    </xf>
    <xf numFmtId="0" fontId="4" fillId="0" borderId="26" xfId="74" applyFont="1" applyBorder="1" applyAlignment="1">
      <alignment horizontal="center" vertical="center"/>
      <protection/>
    </xf>
    <xf numFmtId="0" fontId="4" fillId="0" borderId="14" xfId="74" applyFont="1" applyBorder="1" applyAlignment="1">
      <alignment horizontal="center" vertical="center"/>
      <protection/>
    </xf>
    <xf numFmtId="0" fontId="4" fillId="0" borderId="17" xfId="74" applyFont="1" applyBorder="1" applyAlignment="1">
      <alignment horizontal="center" vertical="center"/>
      <protection/>
    </xf>
    <xf numFmtId="0" fontId="4" fillId="0" borderId="15" xfId="74" applyFont="1" applyBorder="1" applyAlignment="1">
      <alignment horizontal="center" vertical="center" wrapText="1"/>
      <protection/>
    </xf>
    <xf numFmtId="0" fontId="4" fillId="0" borderId="14" xfId="74" applyFont="1" applyBorder="1" applyAlignment="1">
      <alignment horizontal="distributed" vertical="center" indent="1"/>
      <protection/>
    </xf>
    <xf numFmtId="0" fontId="4" fillId="0" borderId="17" xfId="74" applyFont="1" applyBorder="1" applyAlignment="1">
      <alignment horizontal="distributed" vertical="center" indent="1"/>
      <protection/>
    </xf>
    <xf numFmtId="0" fontId="4" fillId="0" borderId="14" xfId="66" applyFont="1" applyBorder="1" applyAlignment="1">
      <alignment horizontal="center" vertical="center" wrapText="1"/>
      <protection/>
    </xf>
    <xf numFmtId="0" fontId="4" fillId="0" borderId="18" xfId="66" applyFont="1" applyBorder="1" applyAlignment="1">
      <alignment horizontal="center" vertical="center" wrapText="1"/>
      <protection/>
    </xf>
    <xf numFmtId="0" fontId="4" fillId="0" borderId="17" xfId="66" applyFont="1" applyBorder="1" applyAlignment="1">
      <alignment horizontal="center" vertical="center" wrapText="1"/>
      <protection/>
    </xf>
    <xf numFmtId="0" fontId="4" fillId="0" borderId="16"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14" xfId="72" applyFont="1" applyBorder="1" applyAlignment="1">
      <alignment horizontal="center" vertical="center"/>
      <protection/>
    </xf>
    <xf numFmtId="0" fontId="4" fillId="0" borderId="17" xfId="72" applyFont="1" applyBorder="1" applyAlignment="1">
      <alignment horizontal="center" vertical="center"/>
      <protection/>
    </xf>
    <xf numFmtId="0" fontId="4" fillId="0" borderId="15" xfId="72" applyFont="1" applyFill="1" applyBorder="1" applyAlignment="1">
      <alignment horizontal="center" vertical="center"/>
      <protection/>
    </xf>
    <xf numFmtId="0" fontId="4" fillId="0" borderId="26" xfId="72" applyFont="1" applyFill="1" applyBorder="1" applyAlignment="1">
      <alignment horizontal="center" vertical="center"/>
      <protection/>
    </xf>
    <xf numFmtId="0" fontId="4" fillId="0" borderId="14" xfId="68" applyFont="1" applyBorder="1" applyAlignment="1">
      <alignment horizontal="center" vertical="center"/>
      <protection/>
    </xf>
    <xf numFmtId="0" fontId="4" fillId="0" borderId="17" xfId="68" applyFont="1" applyBorder="1" applyAlignment="1">
      <alignment horizontal="center" vertical="center"/>
      <protection/>
    </xf>
    <xf numFmtId="0" fontId="4" fillId="0" borderId="15" xfId="68" applyFont="1" applyBorder="1" applyAlignment="1">
      <alignment horizontal="center" vertical="center" wrapText="1"/>
      <protection/>
    </xf>
    <xf numFmtId="0" fontId="4" fillId="0" borderId="26" xfId="68" applyFont="1" applyBorder="1" applyAlignment="1">
      <alignment horizontal="center" vertical="center"/>
      <protection/>
    </xf>
    <xf numFmtId="201" fontId="4" fillId="0" borderId="14" xfId="68" applyNumberFormat="1" applyFont="1" applyBorder="1" applyAlignment="1">
      <alignment horizontal="center" vertical="center"/>
      <protection/>
    </xf>
    <xf numFmtId="201" fontId="4" fillId="0" borderId="17" xfId="68" applyNumberFormat="1" applyFont="1" applyBorder="1" applyAlignment="1">
      <alignment horizontal="center" vertical="center"/>
      <protection/>
    </xf>
    <xf numFmtId="0" fontId="4" fillId="0" borderId="14" xfId="62" applyFont="1" applyBorder="1" applyAlignment="1">
      <alignment horizontal="center" vertical="center" wrapText="1"/>
      <protection/>
    </xf>
    <xf numFmtId="0" fontId="4" fillId="0" borderId="15" xfId="62" applyFont="1" applyBorder="1" applyAlignment="1">
      <alignment horizontal="center" vertical="center" wrapText="1"/>
      <protection/>
    </xf>
    <xf numFmtId="0" fontId="4" fillId="0" borderId="26" xfId="62" applyFont="1" applyBorder="1" applyAlignment="1">
      <alignment horizontal="center" vertical="center" wrapText="1"/>
      <protection/>
    </xf>
    <xf numFmtId="0" fontId="4" fillId="0" borderId="14" xfId="62" applyFont="1" applyBorder="1" applyAlignment="1">
      <alignment horizontal="distributed" vertical="center" wrapText="1"/>
      <protection/>
    </xf>
    <xf numFmtId="0" fontId="0" fillId="0" borderId="17" xfId="0" applyBorder="1" applyAlignment="1">
      <alignment/>
    </xf>
    <xf numFmtId="0" fontId="4" fillId="0" borderId="17" xfId="62" applyFont="1" applyBorder="1" applyAlignment="1">
      <alignment horizontal="center" vertical="center" wrapText="1"/>
      <protection/>
    </xf>
    <xf numFmtId="0" fontId="4" fillId="0" borderId="14" xfId="69" applyFont="1" applyBorder="1" applyAlignment="1">
      <alignment horizontal="center" vertical="center"/>
      <protection/>
    </xf>
    <xf numFmtId="0" fontId="4" fillId="0" borderId="10" xfId="71" applyFont="1" applyFill="1" applyBorder="1" applyAlignment="1">
      <alignment horizontal="center" vertical="center"/>
      <protection/>
    </xf>
    <xf numFmtId="0" fontId="4" fillId="0" borderId="12" xfId="71" applyFont="1" applyFill="1" applyBorder="1" applyAlignment="1">
      <alignment horizontal="center" vertical="center"/>
      <protection/>
    </xf>
    <xf numFmtId="0" fontId="4" fillId="0" borderId="14" xfId="71" applyFont="1" applyFill="1" applyBorder="1" applyAlignment="1">
      <alignment horizontal="center" vertical="center" wrapText="1"/>
      <protection/>
    </xf>
    <xf numFmtId="0" fontId="40" fillId="0" borderId="17" xfId="71" applyFont="1" applyBorder="1" applyAlignment="1">
      <alignment horizontal="center" vertical="center"/>
      <protection/>
    </xf>
    <xf numFmtId="0" fontId="4" fillId="0" borderId="15" xfId="71" applyFont="1" applyFill="1" applyBorder="1" applyAlignment="1">
      <alignment horizontal="center" vertical="center" wrapText="1"/>
      <protection/>
    </xf>
    <xf numFmtId="0" fontId="40" fillId="0" borderId="26" xfId="71" applyFont="1" applyBorder="1" applyAlignment="1">
      <alignment horizontal="center" vertical="center"/>
      <protection/>
    </xf>
    <xf numFmtId="0" fontId="4" fillId="0" borderId="26" xfId="71" applyFont="1" applyBorder="1" applyAlignment="1">
      <alignment horizontal="center" vertical="center"/>
      <protection/>
    </xf>
    <xf numFmtId="0" fontId="4" fillId="0" borderId="0" xfId="71" applyFont="1" applyFill="1" applyBorder="1" applyAlignment="1">
      <alignment horizontal="center" vertical="center" wrapText="1"/>
      <protection/>
    </xf>
    <xf numFmtId="0" fontId="40" fillId="0" borderId="0" xfId="71" applyFont="1" applyBorder="1" applyAlignment="1">
      <alignment horizontal="center" vertical="center"/>
      <protection/>
    </xf>
    <xf numFmtId="0" fontId="4" fillId="0" borderId="15" xfId="71" applyFont="1" applyFill="1" applyBorder="1" applyAlignment="1">
      <alignment horizontal="center" vertical="center"/>
      <protection/>
    </xf>
    <xf numFmtId="0" fontId="4" fillId="0" borderId="26" xfId="71" applyFont="1" applyFill="1" applyBorder="1" applyAlignment="1">
      <alignment horizontal="center" vertical="center"/>
      <protection/>
    </xf>
    <xf numFmtId="0" fontId="4" fillId="0" borderId="14" xfId="71" applyFont="1" applyFill="1" applyBorder="1" applyAlignment="1">
      <alignment horizontal="center" vertical="center"/>
      <protection/>
    </xf>
    <xf numFmtId="0" fontId="4" fillId="0" borderId="17" xfId="71" applyFont="1" applyFill="1" applyBorder="1" applyAlignment="1">
      <alignment horizontal="center" vertical="center"/>
      <protection/>
    </xf>
    <xf numFmtId="0" fontId="4" fillId="0" borderId="23" xfId="0" applyFont="1" applyBorder="1" applyAlignment="1">
      <alignment horizontal="distributed" vertical="center" indent="2"/>
    </xf>
    <xf numFmtId="0" fontId="4" fillId="0" borderId="25" xfId="0" applyFont="1" applyBorder="1" applyAlignment="1">
      <alignment horizontal="distributed" vertical="center" indent="2"/>
    </xf>
    <xf numFmtId="0" fontId="4" fillId="0" borderId="23" xfId="0" applyFont="1" applyBorder="1" applyAlignment="1">
      <alignment horizontal="distributed" vertical="center" indent="4"/>
    </xf>
    <xf numFmtId="0" fontId="4" fillId="0" borderId="24" xfId="0" applyFont="1" applyBorder="1" applyAlignment="1">
      <alignment horizontal="distributed" vertical="center" indent="4"/>
    </xf>
    <xf numFmtId="0" fontId="5" fillId="0" borderId="44" xfId="0" applyFont="1" applyBorder="1" applyAlignment="1">
      <alignment horizontal="right" vertical="center" wrapText="1"/>
    </xf>
    <xf numFmtId="0" fontId="5" fillId="0" borderId="10" xfId="0" applyFont="1" applyBorder="1" applyAlignment="1">
      <alignment horizontal="right" vertical="center"/>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center" vertical="center" wrapText="1"/>
    </xf>
    <xf numFmtId="0" fontId="47" fillId="0" borderId="27" xfId="0" applyFont="1" applyFill="1" applyBorder="1" applyAlignment="1">
      <alignment horizontal="center" vertical="center"/>
    </xf>
    <xf numFmtId="0" fontId="47" fillId="0" borderId="20"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27" xfId="0" applyFont="1" applyBorder="1" applyAlignment="1">
      <alignment horizontal="center" vertical="center"/>
    </xf>
    <xf numFmtId="0" fontId="47" fillId="0" borderId="20" xfId="0" applyFont="1" applyBorder="1" applyAlignment="1">
      <alignment horizontal="center" vertical="center"/>
    </xf>
    <xf numFmtId="0" fontId="47" fillId="0" borderId="45" xfId="0" applyFont="1" applyBorder="1" applyAlignment="1">
      <alignment horizontal="center"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61～064" xfId="62"/>
    <cellStyle name="標準_１０紹介シート提出団体_数字で見るH22年度3月末" xfId="63"/>
    <cellStyle name="標準_18(05区民）" xfId="64"/>
    <cellStyle name="標準_5-07" xfId="65"/>
    <cellStyle name="標準_5-0714" xfId="66"/>
    <cellStyle name="標準_5-12" xfId="67"/>
    <cellStyle name="標準_5-14(2" xfId="68"/>
    <cellStyle name="標準_5-15" xfId="69"/>
    <cellStyle name="標準_5-6" xfId="70"/>
    <cellStyle name="標準_自転車係河合さんからもらった回答" xfId="71"/>
    <cellStyle name="標準_住民記録2" xfId="72"/>
    <cellStyle name="標準_数字で見る足立人口(1)" xfId="73"/>
    <cellStyle name="標準_届出証明2"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7</xdr:row>
      <xdr:rowOff>0</xdr:rowOff>
    </xdr:to>
    <xdr:sp>
      <xdr:nvSpPr>
        <xdr:cNvPr id="1" name="Line 1"/>
        <xdr:cNvSpPr>
          <a:spLocks/>
        </xdr:cNvSpPr>
      </xdr:nvSpPr>
      <xdr:spPr>
        <a:xfrm>
          <a:off x="9525" y="1238250"/>
          <a:ext cx="6477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5</xdr:row>
      <xdr:rowOff>9525</xdr:rowOff>
    </xdr:from>
    <xdr:to>
      <xdr:col>1</xdr:col>
      <xdr:colOff>0</xdr:colOff>
      <xdr:row>7</xdr:row>
      <xdr:rowOff>0</xdr:rowOff>
    </xdr:to>
    <xdr:sp>
      <xdr:nvSpPr>
        <xdr:cNvPr id="2" name="Line 5"/>
        <xdr:cNvSpPr>
          <a:spLocks/>
        </xdr:cNvSpPr>
      </xdr:nvSpPr>
      <xdr:spPr>
        <a:xfrm>
          <a:off x="9525" y="1238250"/>
          <a:ext cx="6477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0</xdr:col>
      <xdr:colOff>990600</xdr:colOff>
      <xdr:row>4</xdr:row>
      <xdr:rowOff>0</xdr:rowOff>
    </xdr:to>
    <xdr:sp>
      <xdr:nvSpPr>
        <xdr:cNvPr id="1" name="Line 1"/>
        <xdr:cNvSpPr>
          <a:spLocks/>
        </xdr:cNvSpPr>
      </xdr:nvSpPr>
      <xdr:spPr>
        <a:xfrm>
          <a:off x="9525" y="352425"/>
          <a:ext cx="97155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3</xdr:row>
      <xdr:rowOff>247650</xdr:rowOff>
    </xdr:to>
    <xdr:sp>
      <xdr:nvSpPr>
        <xdr:cNvPr id="1" name="Line 1"/>
        <xdr:cNvSpPr>
          <a:spLocks/>
        </xdr:cNvSpPr>
      </xdr:nvSpPr>
      <xdr:spPr>
        <a:xfrm>
          <a:off x="9525" y="371475"/>
          <a:ext cx="95250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47625</xdr:rowOff>
    </xdr:from>
    <xdr:to>
      <xdr:col>1</xdr:col>
      <xdr:colOff>0</xdr:colOff>
      <xdr:row>4</xdr:row>
      <xdr:rowOff>0</xdr:rowOff>
    </xdr:to>
    <xdr:sp>
      <xdr:nvSpPr>
        <xdr:cNvPr id="1" name="Line 1"/>
        <xdr:cNvSpPr>
          <a:spLocks/>
        </xdr:cNvSpPr>
      </xdr:nvSpPr>
      <xdr:spPr>
        <a:xfrm>
          <a:off x="19050" y="361950"/>
          <a:ext cx="9525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2</xdr:row>
      <xdr:rowOff>47625</xdr:rowOff>
    </xdr:from>
    <xdr:to>
      <xdr:col>1</xdr:col>
      <xdr:colOff>0</xdr:colOff>
      <xdr:row>4</xdr:row>
      <xdr:rowOff>0</xdr:rowOff>
    </xdr:to>
    <xdr:sp>
      <xdr:nvSpPr>
        <xdr:cNvPr id="2" name="Line 2"/>
        <xdr:cNvSpPr>
          <a:spLocks/>
        </xdr:cNvSpPr>
      </xdr:nvSpPr>
      <xdr:spPr>
        <a:xfrm>
          <a:off x="19050" y="361950"/>
          <a:ext cx="9525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2</xdr:row>
      <xdr:rowOff>47625</xdr:rowOff>
    </xdr:from>
    <xdr:to>
      <xdr:col>1</xdr:col>
      <xdr:colOff>0</xdr:colOff>
      <xdr:row>4</xdr:row>
      <xdr:rowOff>0</xdr:rowOff>
    </xdr:to>
    <xdr:sp>
      <xdr:nvSpPr>
        <xdr:cNvPr id="3" name="Line 3"/>
        <xdr:cNvSpPr>
          <a:spLocks/>
        </xdr:cNvSpPr>
      </xdr:nvSpPr>
      <xdr:spPr>
        <a:xfrm>
          <a:off x="19050" y="361950"/>
          <a:ext cx="9525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2</xdr:row>
      <xdr:rowOff>47625</xdr:rowOff>
    </xdr:from>
    <xdr:to>
      <xdr:col>1</xdr:col>
      <xdr:colOff>0</xdr:colOff>
      <xdr:row>4</xdr:row>
      <xdr:rowOff>0</xdr:rowOff>
    </xdr:to>
    <xdr:sp>
      <xdr:nvSpPr>
        <xdr:cNvPr id="4" name="Line 4"/>
        <xdr:cNvSpPr>
          <a:spLocks/>
        </xdr:cNvSpPr>
      </xdr:nvSpPr>
      <xdr:spPr>
        <a:xfrm>
          <a:off x="19050" y="361950"/>
          <a:ext cx="9525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0</xdr:col>
      <xdr:colOff>952500</xdr:colOff>
      <xdr:row>3</xdr:row>
      <xdr:rowOff>200025</xdr:rowOff>
    </xdr:to>
    <xdr:sp>
      <xdr:nvSpPr>
        <xdr:cNvPr id="1" name="Line 1"/>
        <xdr:cNvSpPr>
          <a:spLocks/>
        </xdr:cNvSpPr>
      </xdr:nvSpPr>
      <xdr:spPr>
        <a:xfrm>
          <a:off x="9525" y="333375"/>
          <a:ext cx="93345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962025</xdr:colOff>
      <xdr:row>3</xdr:row>
      <xdr:rowOff>161925</xdr:rowOff>
    </xdr:to>
    <xdr:sp>
      <xdr:nvSpPr>
        <xdr:cNvPr id="1" name="Line 1"/>
        <xdr:cNvSpPr>
          <a:spLocks/>
        </xdr:cNvSpPr>
      </xdr:nvSpPr>
      <xdr:spPr>
        <a:xfrm>
          <a:off x="38100" y="333375"/>
          <a:ext cx="923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4</xdr:row>
      <xdr:rowOff>161925</xdr:rowOff>
    </xdr:to>
    <xdr:sp>
      <xdr:nvSpPr>
        <xdr:cNvPr id="1" name="Line 1"/>
        <xdr:cNvSpPr>
          <a:spLocks/>
        </xdr:cNvSpPr>
      </xdr:nvSpPr>
      <xdr:spPr>
        <a:xfrm>
          <a:off x="0" y="33337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9525</xdr:rowOff>
    </xdr:from>
    <xdr:to>
      <xdr:col>0</xdr:col>
      <xdr:colOff>561975</xdr:colOff>
      <xdr:row>5</xdr:row>
      <xdr:rowOff>0</xdr:rowOff>
    </xdr:to>
    <xdr:sp>
      <xdr:nvSpPr>
        <xdr:cNvPr id="2" name="Line 3"/>
        <xdr:cNvSpPr>
          <a:spLocks/>
        </xdr:cNvSpPr>
      </xdr:nvSpPr>
      <xdr:spPr>
        <a:xfrm>
          <a:off x="28575" y="323850"/>
          <a:ext cx="53340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9525</xdr:colOff>
      <xdr:row>4</xdr:row>
      <xdr:rowOff>0</xdr:rowOff>
    </xdr:to>
    <xdr:sp>
      <xdr:nvSpPr>
        <xdr:cNvPr id="1" name="Line 1"/>
        <xdr:cNvSpPr>
          <a:spLocks/>
        </xdr:cNvSpPr>
      </xdr:nvSpPr>
      <xdr:spPr>
        <a:xfrm>
          <a:off x="0" y="304800"/>
          <a:ext cx="9239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xdr:col>
      <xdr:colOff>0</xdr:colOff>
      <xdr:row>4</xdr:row>
      <xdr:rowOff>0</xdr:rowOff>
    </xdr:to>
    <xdr:sp>
      <xdr:nvSpPr>
        <xdr:cNvPr id="1" name="Line 1"/>
        <xdr:cNvSpPr>
          <a:spLocks/>
        </xdr:cNvSpPr>
      </xdr:nvSpPr>
      <xdr:spPr>
        <a:xfrm>
          <a:off x="19050" y="333375"/>
          <a:ext cx="108585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0</xdr:col>
      <xdr:colOff>676275</xdr:colOff>
      <xdr:row>4</xdr:row>
      <xdr:rowOff>200025</xdr:rowOff>
    </xdr:to>
    <xdr:sp>
      <xdr:nvSpPr>
        <xdr:cNvPr id="1" name="Line 1"/>
        <xdr:cNvSpPr>
          <a:spLocks/>
        </xdr:cNvSpPr>
      </xdr:nvSpPr>
      <xdr:spPr>
        <a:xfrm flipH="1" flipV="1">
          <a:off x="0" y="447675"/>
          <a:ext cx="6762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9525</xdr:rowOff>
    </xdr:from>
    <xdr:to>
      <xdr:col>0</xdr:col>
      <xdr:colOff>676275</xdr:colOff>
      <xdr:row>12</xdr:row>
      <xdr:rowOff>200025</xdr:rowOff>
    </xdr:to>
    <xdr:sp>
      <xdr:nvSpPr>
        <xdr:cNvPr id="2" name="Line 2"/>
        <xdr:cNvSpPr>
          <a:spLocks/>
        </xdr:cNvSpPr>
      </xdr:nvSpPr>
      <xdr:spPr>
        <a:xfrm flipH="1" flipV="1">
          <a:off x="0" y="2028825"/>
          <a:ext cx="6762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1</xdr:col>
      <xdr:colOff>0</xdr:colOff>
      <xdr:row>21</xdr:row>
      <xdr:rowOff>0</xdr:rowOff>
    </xdr:to>
    <xdr:sp>
      <xdr:nvSpPr>
        <xdr:cNvPr id="3" name="Line 3"/>
        <xdr:cNvSpPr>
          <a:spLocks/>
        </xdr:cNvSpPr>
      </xdr:nvSpPr>
      <xdr:spPr>
        <a:xfrm flipH="1" flipV="1">
          <a:off x="0" y="3600450"/>
          <a:ext cx="6762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0</xdr:col>
      <xdr:colOff>514350</xdr:colOff>
      <xdr:row>3</xdr:row>
      <xdr:rowOff>209550</xdr:rowOff>
    </xdr:to>
    <xdr:sp>
      <xdr:nvSpPr>
        <xdr:cNvPr id="1" name="Line 1"/>
        <xdr:cNvSpPr>
          <a:spLocks/>
        </xdr:cNvSpPr>
      </xdr:nvSpPr>
      <xdr:spPr>
        <a:xfrm>
          <a:off x="9525" y="333375"/>
          <a:ext cx="5048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9525</xdr:rowOff>
    </xdr:from>
    <xdr:to>
      <xdr:col>0</xdr:col>
      <xdr:colOff>514350</xdr:colOff>
      <xdr:row>10</xdr:row>
      <xdr:rowOff>0</xdr:rowOff>
    </xdr:to>
    <xdr:sp>
      <xdr:nvSpPr>
        <xdr:cNvPr id="2" name="Line 2"/>
        <xdr:cNvSpPr>
          <a:spLocks/>
        </xdr:cNvSpPr>
      </xdr:nvSpPr>
      <xdr:spPr>
        <a:xfrm>
          <a:off x="0" y="1800225"/>
          <a:ext cx="5143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9525</xdr:colOff>
      <xdr:row>5</xdr:row>
      <xdr:rowOff>0</xdr:rowOff>
    </xdr:to>
    <xdr:sp>
      <xdr:nvSpPr>
        <xdr:cNvPr id="1" name="Line 1"/>
        <xdr:cNvSpPr>
          <a:spLocks/>
        </xdr:cNvSpPr>
      </xdr:nvSpPr>
      <xdr:spPr>
        <a:xfrm>
          <a:off x="9525" y="333375"/>
          <a:ext cx="51435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19050</xdr:rowOff>
    </xdr:from>
    <xdr:to>
      <xdr:col>1</xdr:col>
      <xdr:colOff>9525</xdr:colOff>
      <xdr:row>5</xdr:row>
      <xdr:rowOff>0</xdr:rowOff>
    </xdr:to>
    <xdr:sp>
      <xdr:nvSpPr>
        <xdr:cNvPr id="2" name="Line 2"/>
        <xdr:cNvSpPr>
          <a:spLocks/>
        </xdr:cNvSpPr>
      </xdr:nvSpPr>
      <xdr:spPr>
        <a:xfrm>
          <a:off x="9525" y="333375"/>
          <a:ext cx="51435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xdr:col>
      <xdr:colOff>9525</xdr:colOff>
      <xdr:row>3</xdr:row>
      <xdr:rowOff>200025</xdr:rowOff>
    </xdr:to>
    <xdr:sp>
      <xdr:nvSpPr>
        <xdr:cNvPr id="1" name="Line 1"/>
        <xdr:cNvSpPr>
          <a:spLocks/>
        </xdr:cNvSpPr>
      </xdr:nvSpPr>
      <xdr:spPr>
        <a:xfrm>
          <a:off x="19050" y="333375"/>
          <a:ext cx="120015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xdr:col>
      <xdr:colOff>0</xdr:colOff>
      <xdr:row>5</xdr:row>
      <xdr:rowOff>0</xdr:rowOff>
    </xdr:to>
    <xdr:sp>
      <xdr:nvSpPr>
        <xdr:cNvPr id="1" name="Line 1"/>
        <xdr:cNvSpPr>
          <a:spLocks/>
        </xdr:cNvSpPr>
      </xdr:nvSpPr>
      <xdr:spPr>
        <a:xfrm>
          <a:off x="9525" y="504825"/>
          <a:ext cx="142875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0</xdr:colOff>
      <xdr:row>5</xdr:row>
      <xdr:rowOff>0</xdr:rowOff>
    </xdr:to>
    <xdr:sp>
      <xdr:nvSpPr>
        <xdr:cNvPr id="1" name="Line 1"/>
        <xdr:cNvSpPr>
          <a:spLocks/>
        </xdr:cNvSpPr>
      </xdr:nvSpPr>
      <xdr:spPr>
        <a:xfrm>
          <a:off x="9525" y="514350"/>
          <a:ext cx="7905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9525</xdr:rowOff>
    </xdr:from>
    <xdr:to>
      <xdr:col>1</xdr:col>
      <xdr:colOff>0</xdr:colOff>
      <xdr:row>5</xdr:row>
      <xdr:rowOff>0</xdr:rowOff>
    </xdr:to>
    <xdr:sp>
      <xdr:nvSpPr>
        <xdr:cNvPr id="2" name="Line 2"/>
        <xdr:cNvSpPr>
          <a:spLocks/>
        </xdr:cNvSpPr>
      </xdr:nvSpPr>
      <xdr:spPr>
        <a:xfrm>
          <a:off x="9525" y="514350"/>
          <a:ext cx="7905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9525</xdr:colOff>
      <xdr:row>3</xdr:row>
      <xdr:rowOff>9525</xdr:rowOff>
    </xdr:from>
    <xdr:to>
      <xdr:col>7</xdr:col>
      <xdr:colOff>0</xdr:colOff>
      <xdr:row>5</xdr:row>
      <xdr:rowOff>0</xdr:rowOff>
    </xdr:to>
    <xdr:sp>
      <xdr:nvSpPr>
        <xdr:cNvPr id="3" name="Line 3"/>
        <xdr:cNvSpPr>
          <a:spLocks/>
        </xdr:cNvSpPr>
      </xdr:nvSpPr>
      <xdr:spPr>
        <a:xfrm>
          <a:off x="4010025" y="514350"/>
          <a:ext cx="110490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xdr:col>
      <xdr:colOff>0</xdr:colOff>
      <xdr:row>4</xdr:row>
      <xdr:rowOff>161925</xdr:rowOff>
    </xdr:to>
    <xdr:sp>
      <xdr:nvSpPr>
        <xdr:cNvPr id="1" name="Line 1"/>
        <xdr:cNvSpPr>
          <a:spLocks/>
        </xdr:cNvSpPr>
      </xdr:nvSpPr>
      <xdr:spPr>
        <a:xfrm>
          <a:off x="0" y="514350"/>
          <a:ext cx="9620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0</xdr:col>
      <xdr:colOff>952500</xdr:colOff>
      <xdr:row>4</xdr:row>
      <xdr:rowOff>171450</xdr:rowOff>
    </xdr:to>
    <xdr:sp>
      <xdr:nvSpPr>
        <xdr:cNvPr id="1" name="Line 1"/>
        <xdr:cNvSpPr>
          <a:spLocks/>
        </xdr:cNvSpPr>
      </xdr:nvSpPr>
      <xdr:spPr>
        <a:xfrm>
          <a:off x="9525" y="523875"/>
          <a:ext cx="9334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0</xdr:col>
      <xdr:colOff>952500</xdr:colOff>
      <xdr:row>5</xdr:row>
      <xdr:rowOff>152400</xdr:rowOff>
    </xdr:to>
    <xdr:sp>
      <xdr:nvSpPr>
        <xdr:cNvPr id="1" name="Line 1"/>
        <xdr:cNvSpPr>
          <a:spLocks/>
        </xdr:cNvSpPr>
      </xdr:nvSpPr>
      <xdr:spPr>
        <a:xfrm>
          <a:off x="9525" y="514350"/>
          <a:ext cx="9334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xdr:col>
      <xdr:colOff>0</xdr:colOff>
      <xdr:row>4</xdr:row>
      <xdr:rowOff>0</xdr:rowOff>
    </xdr:to>
    <xdr:sp>
      <xdr:nvSpPr>
        <xdr:cNvPr id="1" name="Line 1"/>
        <xdr:cNvSpPr>
          <a:spLocks/>
        </xdr:cNvSpPr>
      </xdr:nvSpPr>
      <xdr:spPr>
        <a:xfrm>
          <a:off x="19050" y="333375"/>
          <a:ext cx="9429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a:off x="0" y="314325"/>
          <a:ext cx="9620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9525</xdr:colOff>
      <xdr:row>5</xdr:row>
      <xdr:rowOff>0</xdr:rowOff>
    </xdr:to>
    <xdr:sp>
      <xdr:nvSpPr>
        <xdr:cNvPr id="1" name="Line 1"/>
        <xdr:cNvSpPr>
          <a:spLocks/>
        </xdr:cNvSpPr>
      </xdr:nvSpPr>
      <xdr:spPr>
        <a:xfrm>
          <a:off x="9525" y="314325"/>
          <a:ext cx="6286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0</xdr:rowOff>
    </xdr:from>
    <xdr:to>
      <xdr:col>1</xdr:col>
      <xdr:colOff>9525</xdr:colOff>
      <xdr:row>5</xdr:row>
      <xdr:rowOff>0</xdr:rowOff>
    </xdr:to>
    <xdr:sp>
      <xdr:nvSpPr>
        <xdr:cNvPr id="2" name="Line 2"/>
        <xdr:cNvSpPr>
          <a:spLocks/>
        </xdr:cNvSpPr>
      </xdr:nvSpPr>
      <xdr:spPr>
        <a:xfrm>
          <a:off x="9525" y="314325"/>
          <a:ext cx="6286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0</xdr:colOff>
      <xdr:row>4</xdr:row>
      <xdr:rowOff>0</xdr:rowOff>
    </xdr:to>
    <xdr:sp>
      <xdr:nvSpPr>
        <xdr:cNvPr id="1" name="Line 1"/>
        <xdr:cNvSpPr>
          <a:spLocks/>
        </xdr:cNvSpPr>
      </xdr:nvSpPr>
      <xdr:spPr>
        <a:xfrm>
          <a:off x="9525" y="314325"/>
          <a:ext cx="6191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0</xdr:rowOff>
    </xdr:from>
    <xdr:to>
      <xdr:col>1</xdr:col>
      <xdr:colOff>0</xdr:colOff>
      <xdr:row>4</xdr:row>
      <xdr:rowOff>0</xdr:rowOff>
    </xdr:to>
    <xdr:sp>
      <xdr:nvSpPr>
        <xdr:cNvPr id="2" name="Line 2"/>
        <xdr:cNvSpPr>
          <a:spLocks/>
        </xdr:cNvSpPr>
      </xdr:nvSpPr>
      <xdr:spPr>
        <a:xfrm>
          <a:off x="9525" y="314325"/>
          <a:ext cx="6191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609600</xdr:colOff>
      <xdr:row>4</xdr:row>
      <xdr:rowOff>0</xdr:rowOff>
    </xdr:to>
    <xdr:sp>
      <xdr:nvSpPr>
        <xdr:cNvPr id="1" name="Line 1"/>
        <xdr:cNvSpPr>
          <a:spLocks/>
        </xdr:cNvSpPr>
      </xdr:nvSpPr>
      <xdr:spPr>
        <a:xfrm flipH="1" flipV="1">
          <a:off x="0" y="323850"/>
          <a:ext cx="6096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1</xdr:col>
      <xdr:colOff>9525</xdr:colOff>
      <xdr:row>4</xdr:row>
      <xdr:rowOff>0</xdr:rowOff>
    </xdr:to>
    <xdr:sp>
      <xdr:nvSpPr>
        <xdr:cNvPr id="1" name="Line 1"/>
        <xdr:cNvSpPr>
          <a:spLocks/>
        </xdr:cNvSpPr>
      </xdr:nvSpPr>
      <xdr:spPr>
        <a:xfrm>
          <a:off x="38100" y="333375"/>
          <a:ext cx="6572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28575</xdr:rowOff>
    </xdr:from>
    <xdr:to>
      <xdr:col>1</xdr:col>
      <xdr:colOff>0</xdr:colOff>
      <xdr:row>4</xdr:row>
      <xdr:rowOff>0</xdr:rowOff>
    </xdr:to>
    <xdr:sp>
      <xdr:nvSpPr>
        <xdr:cNvPr id="1" name="Line 1"/>
        <xdr:cNvSpPr>
          <a:spLocks/>
        </xdr:cNvSpPr>
      </xdr:nvSpPr>
      <xdr:spPr>
        <a:xfrm>
          <a:off x="28575" y="342900"/>
          <a:ext cx="8858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4</xdr:row>
      <xdr:rowOff>0</xdr:rowOff>
    </xdr:to>
    <xdr:sp>
      <xdr:nvSpPr>
        <xdr:cNvPr id="2" name="Line 2"/>
        <xdr:cNvSpPr>
          <a:spLocks/>
        </xdr:cNvSpPr>
      </xdr:nvSpPr>
      <xdr:spPr>
        <a:xfrm>
          <a:off x="28575" y="342900"/>
          <a:ext cx="8858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968;&#23383;&#12391;&#12415;&#12427;&#36275;&#31435;24&#24180;&#21407;&#31295;\05&#22320;&#22495;&#12398;&#12385;&#12363;&#12425;&#25512;&#36914;&#37096;\5-08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XPMUser\&#12487;&#12473;&#12463;&#12488;&#12483;&#12503;\&#25968;&#23383;&#12391;&#35211;&#12427;&#36275;&#31435;&#21306;\&#25968;&#23383;2&#26657;&#30446;&#20462;&#27491;&#28168;\05&#21306;&#27665;&#12539;&#29983;&#27963;\&#25968;&#23383;&#12391;&#12415;&#12427;&#36275;&#31435;24&#24180;&#21407;&#31295;\05&#22320;&#22495;&#12398;&#12385;&#12363;&#12425;&#25512;&#36914;&#37096;\5-08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8"/>
      <sheetName val="5-9"/>
      <sheetName val="5-10"/>
      <sheetName val="5-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5-8"/>
      <sheetName val="5-9"/>
      <sheetName val="5-10"/>
      <sheetName val="5-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F30"/>
  <sheetViews>
    <sheetView tabSelected="1" zoomScalePageLayoutView="0" workbookViewId="0" topLeftCell="A1">
      <selection activeCell="A1" sqref="A1"/>
    </sheetView>
  </sheetViews>
  <sheetFormatPr defaultColWidth="8.796875" defaultRowHeight="15" customHeight="1"/>
  <cols>
    <col min="1" max="1" width="6" style="539" customWidth="1"/>
    <col min="2" max="2" width="3.59765625" style="544" customWidth="1"/>
    <col min="3" max="3" width="2.09765625" style="545" customWidth="1"/>
    <col min="4" max="4" width="3.59765625" style="544" customWidth="1"/>
    <col min="5" max="5" width="7.59765625" style="544" customWidth="1"/>
    <col min="6" max="6" width="70.59765625" style="546" customWidth="1"/>
    <col min="7" max="16384" width="9" style="539" customWidth="1"/>
  </cols>
  <sheetData>
    <row r="1" spans="2:6" s="528" customFormat="1" ht="15" customHeight="1">
      <c r="B1" s="525"/>
      <c r="C1" s="526"/>
      <c r="D1" s="525"/>
      <c r="E1" s="525"/>
      <c r="F1" s="527"/>
    </row>
    <row r="2" spans="2:6" s="528" customFormat="1" ht="15" customHeight="1">
      <c r="B2" s="529" t="s">
        <v>462</v>
      </c>
      <c r="C2" s="529"/>
      <c r="D2" s="529"/>
      <c r="E2" s="529"/>
      <c r="F2" s="530"/>
    </row>
    <row r="3" spans="2:6" s="528" customFormat="1" ht="15" customHeight="1">
      <c r="B3" s="531"/>
      <c r="C3" s="531"/>
      <c r="D3" s="531"/>
      <c r="E3" s="531"/>
      <c r="F3" s="532"/>
    </row>
    <row r="4" spans="2:6" s="536" customFormat="1" ht="15" customHeight="1">
      <c r="B4" s="533" t="s">
        <v>465</v>
      </c>
      <c r="C4" s="534"/>
      <c r="D4" s="534"/>
      <c r="E4" s="534"/>
      <c r="F4" s="535"/>
    </row>
    <row r="5" spans="2:6" s="536" customFormat="1" ht="7.5" customHeight="1">
      <c r="B5" s="534"/>
      <c r="C5" s="534"/>
      <c r="D5" s="534"/>
      <c r="E5" s="534"/>
      <c r="F5" s="535"/>
    </row>
    <row r="6" spans="2:6" ht="18" customHeight="1">
      <c r="B6" s="635" t="s">
        <v>463</v>
      </c>
      <c r="C6" s="636"/>
      <c r="D6" s="636"/>
      <c r="E6" s="637"/>
      <c r="F6" s="538" t="s">
        <v>464</v>
      </c>
    </row>
    <row r="7" spans="2:6" ht="18" customHeight="1">
      <c r="B7" s="638">
        <v>5</v>
      </c>
      <c r="C7" s="639" t="s">
        <v>423</v>
      </c>
      <c r="D7" s="639">
        <v>1</v>
      </c>
      <c r="E7" s="640"/>
      <c r="F7" s="540" t="s">
        <v>466</v>
      </c>
    </row>
    <row r="8" spans="2:6" ht="18" customHeight="1">
      <c r="B8" s="638">
        <v>5</v>
      </c>
      <c r="C8" s="639" t="s">
        <v>423</v>
      </c>
      <c r="D8" s="639">
        <v>2</v>
      </c>
      <c r="E8" s="640"/>
      <c r="F8" s="540" t="s">
        <v>467</v>
      </c>
    </row>
    <row r="9" spans="2:6" ht="18" customHeight="1">
      <c r="B9" s="638">
        <v>5</v>
      </c>
      <c r="C9" s="639" t="s">
        <v>423</v>
      </c>
      <c r="D9" s="639">
        <v>3</v>
      </c>
      <c r="E9" s="640"/>
      <c r="F9" s="540" t="s">
        <v>468</v>
      </c>
    </row>
    <row r="10" spans="2:6" ht="18" customHeight="1">
      <c r="B10" s="638">
        <v>5</v>
      </c>
      <c r="C10" s="639" t="s">
        <v>423</v>
      </c>
      <c r="D10" s="639">
        <v>4</v>
      </c>
      <c r="E10" s="640"/>
      <c r="F10" s="540" t="s">
        <v>469</v>
      </c>
    </row>
    <row r="11" spans="2:6" ht="18" customHeight="1">
      <c r="B11" s="638">
        <v>5</v>
      </c>
      <c r="C11" s="639" t="s">
        <v>423</v>
      </c>
      <c r="D11" s="639">
        <v>5</v>
      </c>
      <c r="E11" s="640"/>
      <c r="F11" s="540" t="s">
        <v>470</v>
      </c>
    </row>
    <row r="12" spans="2:6" ht="18" customHeight="1">
      <c r="B12" s="638">
        <v>5</v>
      </c>
      <c r="C12" s="639" t="s">
        <v>423</v>
      </c>
      <c r="D12" s="639">
        <v>6</v>
      </c>
      <c r="E12" s="640"/>
      <c r="F12" s="540" t="s">
        <v>471</v>
      </c>
    </row>
    <row r="13" spans="2:6" ht="18" customHeight="1">
      <c r="B13" s="638">
        <v>5</v>
      </c>
      <c r="C13" s="639" t="s">
        <v>423</v>
      </c>
      <c r="D13" s="639">
        <v>7</v>
      </c>
      <c r="E13" s="640"/>
      <c r="F13" s="542" t="s">
        <v>472</v>
      </c>
    </row>
    <row r="14" spans="2:6" ht="18" customHeight="1">
      <c r="B14" s="638">
        <v>5</v>
      </c>
      <c r="C14" s="639" t="s">
        <v>423</v>
      </c>
      <c r="D14" s="639">
        <v>8</v>
      </c>
      <c r="E14" s="640"/>
      <c r="F14" s="540" t="s">
        <v>473</v>
      </c>
    </row>
    <row r="15" spans="2:6" ht="18" customHeight="1">
      <c r="B15" s="638">
        <v>5</v>
      </c>
      <c r="C15" s="639" t="s">
        <v>423</v>
      </c>
      <c r="D15" s="639">
        <v>9</v>
      </c>
      <c r="E15" s="640"/>
      <c r="F15" s="540" t="s">
        <v>474</v>
      </c>
    </row>
    <row r="16" spans="2:6" ht="18" customHeight="1">
      <c r="B16" s="638">
        <v>5</v>
      </c>
      <c r="C16" s="639" t="s">
        <v>423</v>
      </c>
      <c r="D16" s="639">
        <v>10</v>
      </c>
      <c r="E16" s="640"/>
      <c r="F16" s="540" t="s">
        <v>475</v>
      </c>
    </row>
    <row r="17" spans="2:6" ht="18" customHeight="1">
      <c r="B17" s="638">
        <v>5</v>
      </c>
      <c r="C17" s="639" t="s">
        <v>423</v>
      </c>
      <c r="D17" s="639">
        <v>11</v>
      </c>
      <c r="E17" s="640"/>
      <c r="F17" s="540" t="s">
        <v>476</v>
      </c>
    </row>
    <row r="18" spans="2:6" ht="18" customHeight="1">
      <c r="B18" s="638">
        <v>5</v>
      </c>
      <c r="C18" s="639" t="s">
        <v>423</v>
      </c>
      <c r="D18" s="639">
        <v>12</v>
      </c>
      <c r="E18" s="640"/>
      <c r="F18" s="540" t="s">
        <v>477</v>
      </c>
    </row>
    <row r="19" spans="2:6" ht="18" customHeight="1">
      <c r="B19" s="638">
        <v>5</v>
      </c>
      <c r="C19" s="639" t="s">
        <v>423</v>
      </c>
      <c r="D19" s="639">
        <v>13</v>
      </c>
      <c r="E19" s="640"/>
      <c r="F19" s="540" t="s">
        <v>478</v>
      </c>
    </row>
    <row r="20" spans="2:6" ht="18" customHeight="1">
      <c r="B20" s="638">
        <v>5</v>
      </c>
      <c r="C20" s="639" t="s">
        <v>423</v>
      </c>
      <c r="D20" s="639">
        <v>14</v>
      </c>
      <c r="E20" s="640"/>
      <c r="F20" s="540" t="s">
        <v>479</v>
      </c>
    </row>
    <row r="21" spans="2:6" ht="18" customHeight="1">
      <c r="B21" s="638">
        <v>5</v>
      </c>
      <c r="C21" s="639" t="s">
        <v>423</v>
      </c>
      <c r="D21" s="639">
        <v>15</v>
      </c>
      <c r="E21" s="640"/>
      <c r="F21" s="540" t="s">
        <v>480</v>
      </c>
    </row>
    <row r="22" spans="2:6" ht="18" customHeight="1">
      <c r="B22" s="638">
        <v>5</v>
      </c>
      <c r="C22" s="639" t="s">
        <v>423</v>
      </c>
      <c r="D22" s="639">
        <v>16</v>
      </c>
      <c r="E22" s="640"/>
      <c r="F22" s="542" t="s">
        <v>481</v>
      </c>
    </row>
    <row r="23" spans="2:6" ht="18" customHeight="1">
      <c r="B23" s="638">
        <v>5</v>
      </c>
      <c r="C23" s="639" t="s">
        <v>423</v>
      </c>
      <c r="D23" s="639">
        <v>17</v>
      </c>
      <c r="E23" s="640"/>
      <c r="F23" s="542" t="s">
        <v>482</v>
      </c>
    </row>
    <row r="24" spans="2:6" ht="18" customHeight="1">
      <c r="B24" s="638">
        <v>5</v>
      </c>
      <c r="C24" s="639" t="s">
        <v>423</v>
      </c>
      <c r="D24" s="639">
        <v>18</v>
      </c>
      <c r="E24" s="640"/>
      <c r="F24" s="540" t="s">
        <v>483</v>
      </c>
    </row>
    <row r="25" spans="2:6" ht="18" customHeight="1">
      <c r="B25" s="638">
        <v>5</v>
      </c>
      <c r="C25" s="639" t="s">
        <v>423</v>
      </c>
      <c r="D25" s="639">
        <v>19</v>
      </c>
      <c r="E25" s="640"/>
      <c r="F25" s="540" t="s">
        <v>484</v>
      </c>
    </row>
    <row r="26" spans="2:6" ht="18" customHeight="1">
      <c r="B26" s="638">
        <v>5</v>
      </c>
      <c r="C26" s="639" t="s">
        <v>423</v>
      </c>
      <c r="D26" s="639">
        <v>20</v>
      </c>
      <c r="E26" s="640"/>
      <c r="F26" s="540" t="s">
        <v>485</v>
      </c>
    </row>
    <row r="27" spans="2:6" ht="18" customHeight="1">
      <c r="B27" s="638">
        <v>5</v>
      </c>
      <c r="C27" s="639" t="s">
        <v>423</v>
      </c>
      <c r="D27" s="639">
        <v>21</v>
      </c>
      <c r="E27" s="640"/>
      <c r="F27" s="540" t="s">
        <v>486</v>
      </c>
    </row>
    <row r="28" spans="2:6" ht="18" customHeight="1">
      <c r="B28" s="638">
        <v>5</v>
      </c>
      <c r="C28" s="639" t="s">
        <v>423</v>
      </c>
      <c r="D28" s="639">
        <v>22</v>
      </c>
      <c r="E28" s="640"/>
      <c r="F28" s="540" t="s">
        <v>487</v>
      </c>
    </row>
    <row r="29" spans="2:6" ht="18" customHeight="1">
      <c r="B29" s="638">
        <v>5</v>
      </c>
      <c r="C29" s="639" t="s">
        <v>423</v>
      </c>
      <c r="D29" s="639">
        <v>23</v>
      </c>
      <c r="E29" s="640" t="s">
        <v>488</v>
      </c>
      <c r="F29" s="540" t="s">
        <v>489</v>
      </c>
    </row>
    <row r="30" spans="2:6" s="537" customFormat="1" ht="18" customHeight="1">
      <c r="B30" s="543"/>
      <c r="C30" s="543"/>
      <c r="D30" s="543"/>
      <c r="E30" s="543"/>
      <c r="F30" s="541"/>
    </row>
  </sheetData>
  <sheetProtection/>
  <mergeCells count="1">
    <mergeCell ref="B6:E6"/>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11"/>
  <sheetViews>
    <sheetView zoomScalePageLayoutView="0" workbookViewId="0" topLeftCell="A1">
      <selection activeCell="A2" sqref="A2"/>
    </sheetView>
  </sheetViews>
  <sheetFormatPr defaultColWidth="8.796875" defaultRowHeight="14.25"/>
  <cols>
    <col min="1" max="1" width="9.59765625" style="1" customWidth="1"/>
    <col min="2" max="7" width="12.8984375" style="1" customWidth="1"/>
    <col min="8" max="8" width="15.59765625" style="1" customWidth="1"/>
    <col min="9" max="16384" width="9" style="1" customWidth="1"/>
  </cols>
  <sheetData>
    <row r="1" s="144" customFormat="1" ht="15" customHeight="1">
      <c r="A1" s="143" t="s">
        <v>109</v>
      </c>
    </row>
    <row r="2" spans="1:11" ht="9.75" customHeight="1" thickBot="1">
      <c r="A2" s="145"/>
      <c r="H2" s="62"/>
      <c r="I2" s="62"/>
      <c r="J2" s="62"/>
      <c r="K2" s="62"/>
    </row>
    <row r="3" spans="1:11" ht="16.5" customHeight="1" thickTop="1">
      <c r="A3" s="146" t="s">
        <v>96</v>
      </c>
      <c r="B3" s="564" t="s">
        <v>110</v>
      </c>
      <c r="C3" s="568" t="s">
        <v>111</v>
      </c>
      <c r="D3" s="569"/>
      <c r="E3" s="572" t="s">
        <v>112</v>
      </c>
      <c r="F3" s="570" t="s">
        <v>113</v>
      </c>
      <c r="G3" s="571"/>
      <c r="H3" s="147"/>
      <c r="I3" s="147"/>
      <c r="J3" s="147"/>
      <c r="K3" s="62"/>
    </row>
    <row r="4" spans="1:11" ht="16.5" customHeight="1">
      <c r="A4" s="148" t="s">
        <v>3</v>
      </c>
      <c r="B4" s="565"/>
      <c r="C4" s="149" t="s">
        <v>114</v>
      </c>
      <c r="D4" s="150" t="s">
        <v>115</v>
      </c>
      <c r="E4" s="573"/>
      <c r="F4" s="149" t="s">
        <v>116</v>
      </c>
      <c r="G4" s="150" t="s">
        <v>115</v>
      </c>
      <c r="H4" s="151"/>
      <c r="I4" s="151"/>
      <c r="J4" s="147"/>
      <c r="K4" s="62"/>
    </row>
    <row r="5" spans="1:11" ht="16.5" customHeight="1">
      <c r="A5" s="152">
        <v>22</v>
      </c>
      <c r="B5" s="153">
        <v>40</v>
      </c>
      <c r="C5" s="154">
        <v>32</v>
      </c>
      <c r="D5" s="163">
        <v>80</v>
      </c>
      <c r="E5" s="164">
        <v>820</v>
      </c>
      <c r="F5" s="154">
        <v>208</v>
      </c>
      <c r="G5" s="165">
        <v>25.4</v>
      </c>
      <c r="H5" s="166"/>
      <c r="I5" s="166"/>
      <c r="J5" s="167"/>
      <c r="K5" s="62"/>
    </row>
    <row r="6" spans="1:11" ht="16.5" customHeight="1">
      <c r="A6" s="152">
        <v>23</v>
      </c>
      <c r="B6" s="154">
        <v>42</v>
      </c>
      <c r="C6" s="154">
        <v>34</v>
      </c>
      <c r="D6" s="163">
        <v>81</v>
      </c>
      <c r="E6" s="164">
        <v>838</v>
      </c>
      <c r="F6" s="154">
        <v>208</v>
      </c>
      <c r="G6" s="165">
        <v>24.8</v>
      </c>
      <c r="H6" s="166"/>
      <c r="I6" s="166"/>
      <c r="J6" s="167"/>
      <c r="K6" s="62"/>
    </row>
    <row r="7" spans="1:11" ht="16.5" customHeight="1">
      <c r="A7" s="157">
        <v>24</v>
      </c>
      <c r="B7" s="159">
        <v>43</v>
      </c>
      <c r="C7" s="159">
        <v>32</v>
      </c>
      <c r="D7" s="168">
        <v>74.4</v>
      </c>
      <c r="E7" s="169">
        <v>835</v>
      </c>
      <c r="F7" s="159">
        <v>194</v>
      </c>
      <c r="G7" s="170">
        <v>23.2</v>
      </c>
      <c r="H7" s="166"/>
      <c r="I7" s="166"/>
      <c r="J7" s="167"/>
      <c r="K7" s="62"/>
    </row>
    <row r="8" spans="1:11" ht="12.75" customHeight="1">
      <c r="A8" s="161" t="s">
        <v>108</v>
      </c>
      <c r="H8" s="62"/>
      <c r="I8" s="62"/>
      <c r="J8" s="171"/>
      <c r="K8" s="62"/>
    </row>
    <row r="9" spans="8:11" ht="13.5">
      <c r="H9" s="62"/>
      <c r="I9" s="62"/>
      <c r="J9" s="62"/>
      <c r="K9" s="62"/>
    </row>
    <row r="10" spans="8:11" ht="13.5">
      <c r="H10" s="62"/>
      <c r="I10" s="62"/>
      <c r="J10" s="62"/>
      <c r="K10" s="62"/>
    </row>
    <row r="11" spans="7:11" ht="13.5">
      <c r="G11" s="172"/>
      <c r="H11" s="62"/>
      <c r="I11" s="62"/>
      <c r="J11" s="62"/>
      <c r="K11" s="62"/>
    </row>
  </sheetData>
  <sheetProtection/>
  <mergeCells count="4">
    <mergeCell ref="C3:D3"/>
    <mergeCell ref="F3:G3"/>
    <mergeCell ref="E3:E4"/>
    <mergeCell ref="B3:B4"/>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dimension ref="A1:D8"/>
  <sheetViews>
    <sheetView zoomScalePageLayoutView="0" workbookViewId="0" topLeftCell="A1">
      <selection activeCell="A2" sqref="A2"/>
    </sheetView>
  </sheetViews>
  <sheetFormatPr defaultColWidth="8.796875" defaultRowHeight="14.25"/>
  <cols>
    <col min="1" max="1" width="10.59765625" style="1" customWidth="1"/>
    <col min="2" max="4" width="25.5" style="1" customWidth="1"/>
    <col min="5" max="16384" width="9" style="1" customWidth="1"/>
  </cols>
  <sheetData>
    <row r="1" spans="1:3" s="176" customFormat="1" ht="15" customHeight="1">
      <c r="A1" s="174" t="s">
        <v>121</v>
      </c>
      <c r="B1" s="175"/>
      <c r="C1" s="175"/>
    </row>
    <row r="2" spans="1:4" ht="12.75" customHeight="1" thickBot="1">
      <c r="A2" s="177"/>
      <c r="B2" s="178"/>
      <c r="C2" s="178"/>
      <c r="D2" s="179" t="s">
        <v>117</v>
      </c>
    </row>
    <row r="3" spans="1:4" ht="16.5" customHeight="1" thickTop="1">
      <c r="A3" s="180" t="s">
        <v>122</v>
      </c>
      <c r="B3" s="574" t="s">
        <v>118</v>
      </c>
      <c r="C3" s="575"/>
      <c r="D3" s="575"/>
    </row>
    <row r="4" spans="1:4" ht="16.5" customHeight="1">
      <c r="A4" s="181" t="s">
        <v>123</v>
      </c>
      <c r="B4" s="182" t="s">
        <v>124</v>
      </c>
      <c r="C4" s="182" t="s">
        <v>119</v>
      </c>
      <c r="D4" s="183" t="s">
        <v>120</v>
      </c>
    </row>
    <row r="5" spans="1:4" ht="16.5" customHeight="1">
      <c r="A5" s="184">
        <v>23</v>
      </c>
      <c r="B5" s="185">
        <v>158</v>
      </c>
      <c r="C5" s="185">
        <v>19</v>
      </c>
      <c r="D5" s="186">
        <v>139</v>
      </c>
    </row>
    <row r="6" spans="1:4" ht="16.5" customHeight="1">
      <c r="A6" s="184">
        <v>24</v>
      </c>
      <c r="B6" s="185">
        <v>190</v>
      </c>
      <c r="C6" s="185">
        <v>35</v>
      </c>
      <c r="D6" s="186">
        <v>155</v>
      </c>
    </row>
    <row r="7" spans="1:4" ht="16.5" customHeight="1">
      <c r="A7" s="187">
        <v>25</v>
      </c>
      <c r="B7" s="188">
        <v>166</v>
      </c>
      <c r="C7" s="189">
        <v>0</v>
      </c>
      <c r="D7" s="190">
        <v>166</v>
      </c>
    </row>
    <row r="8" spans="1:4" s="36" customFormat="1" ht="12.75" customHeight="1">
      <c r="A8" s="191" t="s">
        <v>108</v>
      </c>
      <c r="B8" s="192"/>
      <c r="C8" s="192"/>
      <c r="D8" s="17" t="s">
        <v>125</v>
      </c>
    </row>
  </sheetData>
  <sheetProtection/>
  <mergeCells count="1">
    <mergeCell ref="B3:D3"/>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dimension ref="A1:N9"/>
  <sheetViews>
    <sheetView zoomScalePageLayoutView="0" workbookViewId="0" topLeftCell="A1">
      <selection activeCell="A2" sqref="A2"/>
    </sheetView>
  </sheetViews>
  <sheetFormatPr defaultColWidth="8.796875" defaultRowHeight="14.25"/>
  <cols>
    <col min="1" max="1" width="10.09765625" style="1" customWidth="1"/>
    <col min="2" max="8" width="11" style="1" customWidth="1"/>
    <col min="9" max="16384" width="9" style="1" customWidth="1"/>
  </cols>
  <sheetData>
    <row r="1" spans="1:7" ht="15" customHeight="1">
      <c r="A1" s="193" t="s">
        <v>126</v>
      </c>
      <c r="B1" s="6"/>
      <c r="C1" s="6"/>
      <c r="D1" s="6"/>
      <c r="E1" s="6"/>
      <c r="F1" s="6"/>
      <c r="G1" s="6"/>
    </row>
    <row r="2" spans="1:8" s="4" customFormat="1" ht="12.75" customHeight="1" thickBot="1">
      <c r="A2" s="194"/>
      <c r="B2" s="5"/>
      <c r="C2" s="5"/>
      <c r="D2" s="5"/>
      <c r="E2" s="5"/>
      <c r="F2" s="5"/>
      <c r="G2" s="5"/>
      <c r="H2" s="17" t="s">
        <v>127</v>
      </c>
    </row>
    <row r="3" spans="1:8" s="4" customFormat="1" ht="19.5" customHeight="1" thickTop="1">
      <c r="A3" s="292" t="s">
        <v>128</v>
      </c>
      <c r="B3" s="576" t="s">
        <v>129</v>
      </c>
      <c r="C3" s="195" t="s">
        <v>130</v>
      </c>
      <c r="D3" s="195" t="s">
        <v>131</v>
      </c>
      <c r="E3" s="195" t="s">
        <v>132</v>
      </c>
      <c r="F3" s="576" t="s">
        <v>133</v>
      </c>
      <c r="G3" s="195" t="s">
        <v>134</v>
      </c>
      <c r="H3" s="578" t="s">
        <v>135</v>
      </c>
    </row>
    <row r="4" spans="1:8" s="4" customFormat="1" ht="19.5" customHeight="1">
      <c r="A4" s="293" t="s">
        <v>212</v>
      </c>
      <c r="B4" s="577"/>
      <c r="C4" s="196" t="s">
        <v>136</v>
      </c>
      <c r="D4" s="196" t="s">
        <v>137</v>
      </c>
      <c r="E4" s="196" t="s">
        <v>138</v>
      </c>
      <c r="F4" s="577"/>
      <c r="G4" s="196" t="s">
        <v>139</v>
      </c>
      <c r="H4" s="579"/>
    </row>
    <row r="5" spans="1:14" s="4" customFormat="1" ht="19.5" customHeight="1">
      <c r="A5" s="197">
        <v>23</v>
      </c>
      <c r="B5" s="198">
        <v>127</v>
      </c>
      <c r="C5" s="198">
        <v>53</v>
      </c>
      <c r="D5" s="198">
        <v>30</v>
      </c>
      <c r="E5" s="198">
        <v>21</v>
      </c>
      <c r="F5" s="198">
        <v>7</v>
      </c>
      <c r="G5" s="198">
        <v>13</v>
      </c>
      <c r="H5" s="199">
        <v>3</v>
      </c>
      <c r="K5" s="200"/>
      <c r="L5" s="201"/>
      <c r="M5" s="201"/>
      <c r="N5" s="201"/>
    </row>
    <row r="6" spans="1:14" s="4" customFormat="1" ht="19.5" customHeight="1">
      <c r="A6" s="202">
        <v>24</v>
      </c>
      <c r="B6" s="203">
        <v>142</v>
      </c>
      <c r="C6" s="203">
        <v>59</v>
      </c>
      <c r="D6" s="203">
        <v>36</v>
      </c>
      <c r="E6" s="203">
        <v>23</v>
      </c>
      <c r="F6" s="203">
        <v>8</v>
      </c>
      <c r="G6" s="203">
        <v>14</v>
      </c>
      <c r="H6" s="204">
        <v>2</v>
      </c>
      <c r="K6" s="201"/>
      <c r="L6" s="201"/>
      <c r="M6" s="201"/>
      <c r="N6" s="201"/>
    </row>
    <row r="7" spans="1:14" s="4" customFormat="1" ht="19.5" customHeight="1">
      <c r="A7" s="205">
        <v>25</v>
      </c>
      <c r="B7" s="206">
        <v>150</v>
      </c>
      <c r="C7" s="206">
        <v>60</v>
      </c>
      <c r="D7" s="206">
        <v>35</v>
      </c>
      <c r="E7" s="206">
        <v>29</v>
      </c>
      <c r="F7" s="206">
        <v>8</v>
      </c>
      <c r="G7" s="206">
        <v>15</v>
      </c>
      <c r="H7" s="207">
        <v>3</v>
      </c>
      <c r="K7" s="201"/>
      <c r="L7" s="201"/>
      <c r="M7" s="201"/>
      <c r="N7" s="201"/>
    </row>
    <row r="8" spans="1:14" ht="15" customHeight="1">
      <c r="A8" s="191" t="s">
        <v>108</v>
      </c>
      <c r="B8" s="4"/>
      <c r="C8" s="4"/>
      <c r="D8" s="4"/>
      <c r="E8" s="4"/>
      <c r="F8" s="4"/>
      <c r="G8" s="4"/>
      <c r="K8" s="201"/>
      <c r="L8" s="201"/>
      <c r="M8" s="201"/>
      <c r="N8" s="201"/>
    </row>
    <row r="9" ht="13.5">
      <c r="H9" s="17" t="s">
        <v>140</v>
      </c>
    </row>
  </sheetData>
  <sheetProtection/>
  <mergeCells count="3">
    <mergeCell ref="B3:B4"/>
    <mergeCell ref="F3:F4"/>
    <mergeCell ref="H3:H4"/>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dimension ref="A1:F8"/>
  <sheetViews>
    <sheetView zoomScalePageLayoutView="0" workbookViewId="0" topLeftCell="A1">
      <selection activeCell="A2" sqref="A2"/>
    </sheetView>
  </sheetViews>
  <sheetFormatPr defaultColWidth="8.796875" defaultRowHeight="14.25"/>
  <cols>
    <col min="1" max="1" width="10.19921875" style="173" customWidth="1"/>
    <col min="2" max="6" width="15.3984375" style="173" customWidth="1"/>
    <col min="7" max="16384" width="9" style="173" customWidth="1"/>
  </cols>
  <sheetData>
    <row r="1" s="208" customFormat="1" ht="15" customHeight="1">
      <c r="A1" s="174" t="s">
        <v>147</v>
      </c>
    </row>
    <row r="2" s="210" customFormat="1" ht="9.75" customHeight="1" thickBot="1">
      <c r="A2" s="209"/>
    </row>
    <row r="3" spans="1:6" s="192" customFormat="1" ht="16.5" customHeight="1" thickTop="1">
      <c r="A3" s="180" t="s">
        <v>148</v>
      </c>
      <c r="B3" s="582" t="s">
        <v>141</v>
      </c>
      <c r="C3" s="582" t="s">
        <v>142</v>
      </c>
      <c r="D3" s="582" t="s">
        <v>143</v>
      </c>
      <c r="E3" s="582" t="s">
        <v>144</v>
      </c>
      <c r="F3" s="580" t="s">
        <v>145</v>
      </c>
    </row>
    <row r="4" spans="1:6" s="192" customFormat="1" ht="16.5" customHeight="1">
      <c r="A4" s="181" t="s">
        <v>149</v>
      </c>
      <c r="B4" s="583"/>
      <c r="C4" s="583"/>
      <c r="D4" s="583"/>
      <c r="E4" s="583"/>
      <c r="F4" s="581"/>
    </row>
    <row r="5" spans="1:6" s="211" customFormat="1" ht="16.5" customHeight="1">
      <c r="A5" s="184">
        <v>22</v>
      </c>
      <c r="B5" s="185">
        <v>6969</v>
      </c>
      <c r="C5" s="185">
        <v>7749</v>
      </c>
      <c r="D5" s="185">
        <v>98</v>
      </c>
      <c r="E5" s="185">
        <v>7276</v>
      </c>
      <c r="F5" s="186">
        <v>2334</v>
      </c>
    </row>
    <row r="6" spans="1:6" s="211" customFormat="1" ht="16.5" customHeight="1">
      <c r="A6" s="184">
        <v>23</v>
      </c>
      <c r="B6" s="185">
        <v>6896</v>
      </c>
      <c r="C6" s="185">
        <v>7723</v>
      </c>
      <c r="D6" s="185">
        <v>96</v>
      </c>
      <c r="E6" s="185">
        <v>7134</v>
      </c>
      <c r="F6" s="186">
        <v>2178</v>
      </c>
    </row>
    <row r="7" spans="1:6" s="211" customFormat="1" ht="16.5" customHeight="1">
      <c r="A7" s="187">
        <v>24</v>
      </c>
      <c r="B7" s="188">
        <v>6923</v>
      </c>
      <c r="C7" s="188">
        <v>8076</v>
      </c>
      <c r="D7" s="188">
        <v>76</v>
      </c>
      <c r="E7" s="188">
        <v>6985</v>
      </c>
      <c r="F7" s="190">
        <v>2175</v>
      </c>
    </row>
    <row r="8" s="192" customFormat="1" ht="12.75" customHeight="1">
      <c r="A8" s="191" t="s">
        <v>146</v>
      </c>
    </row>
    <row r="9" s="212" customFormat="1" ht="13.5" customHeight="1"/>
    <row r="10" s="212" customFormat="1" ht="13.5" customHeight="1"/>
    <row r="11" s="212" customFormat="1" ht="13.5" customHeight="1"/>
    <row r="12" s="212" customFormat="1" ht="13.5" customHeight="1"/>
    <row r="13" s="212" customFormat="1" ht="13.5" customHeight="1"/>
    <row r="14" s="212" customFormat="1" ht="13.5" customHeight="1"/>
    <row r="15" s="212" customFormat="1" ht="13.5" customHeight="1"/>
    <row r="16" s="212" customFormat="1" ht="13.5" customHeight="1"/>
    <row r="17" s="212" customFormat="1" ht="13.5" customHeight="1"/>
    <row r="18" s="212" customFormat="1" ht="13.5" customHeight="1"/>
    <row r="19" s="212" customFormat="1" ht="13.5" customHeight="1"/>
    <row r="20" s="212" customFormat="1" ht="13.5" customHeight="1"/>
    <row r="21" s="212" customFormat="1" ht="13.5" customHeight="1"/>
    <row r="22" s="212" customFormat="1" ht="13.5" customHeight="1"/>
    <row r="23" s="212" customFormat="1" ht="13.5" customHeight="1"/>
    <row r="24" s="212" customFormat="1" ht="13.5" customHeight="1"/>
    <row r="25" s="212" customFormat="1" ht="13.5" customHeight="1"/>
  </sheetData>
  <sheetProtection/>
  <mergeCells count="5">
    <mergeCell ref="F3:F4"/>
    <mergeCell ref="B3:B4"/>
    <mergeCell ref="C3:C4"/>
    <mergeCell ref="D3:D4"/>
    <mergeCell ref="E3:E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dimension ref="A1:F40"/>
  <sheetViews>
    <sheetView zoomScalePageLayoutView="0" workbookViewId="0" topLeftCell="A1">
      <selection activeCell="A2" sqref="A2"/>
    </sheetView>
  </sheetViews>
  <sheetFormatPr defaultColWidth="8.796875" defaultRowHeight="13.5" customHeight="1"/>
  <cols>
    <col min="1" max="1" width="10.09765625" style="213" customWidth="1"/>
    <col min="2" max="6" width="15.3984375" style="173" customWidth="1"/>
    <col min="7" max="16384" width="9" style="173" customWidth="1"/>
  </cols>
  <sheetData>
    <row r="1" s="208" customFormat="1" ht="15" customHeight="1">
      <c r="A1" s="174" t="s">
        <v>156</v>
      </c>
    </row>
    <row r="2" spans="1:2" s="210" customFormat="1" ht="9.75" customHeight="1" thickBot="1">
      <c r="A2" s="209"/>
      <c r="B2" s="214"/>
    </row>
    <row r="3" spans="1:6" s="192" customFormat="1" ht="16.5" customHeight="1" thickTop="1">
      <c r="A3" s="180" t="s">
        <v>157</v>
      </c>
      <c r="B3" s="215" t="s">
        <v>150</v>
      </c>
      <c r="C3" s="582" t="s">
        <v>151</v>
      </c>
      <c r="D3" s="582" t="s">
        <v>152</v>
      </c>
      <c r="E3" s="582" t="s">
        <v>153</v>
      </c>
      <c r="F3" s="580" t="s">
        <v>154</v>
      </c>
    </row>
    <row r="4" spans="1:6" s="192" customFormat="1" ht="16.5" customHeight="1">
      <c r="A4" s="181" t="s">
        <v>158</v>
      </c>
      <c r="B4" s="216" t="s">
        <v>155</v>
      </c>
      <c r="C4" s="583"/>
      <c r="D4" s="583"/>
      <c r="E4" s="583"/>
      <c r="F4" s="581"/>
    </row>
    <row r="5" spans="1:6" s="211" customFormat="1" ht="16.5" customHeight="1">
      <c r="A5" s="184">
        <v>22</v>
      </c>
      <c r="B5" s="217">
        <v>141968</v>
      </c>
      <c r="C5" s="217">
        <v>6151</v>
      </c>
      <c r="D5" s="217">
        <v>6562</v>
      </c>
      <c r="E5" s="217">
        <v>6849</v>
      </c>
      <c r="F5" s="186">
        <v>6172</v>
      </c>
    </row>
    <row r="6" spans="1:6" s="211" customFormat="1" ht="16.5" customHeight="1">
      <c r="A6" s="184">
        <v>23</v>
      </c>
      <c r="B6" s="217">
        <v>140522</v>
      </c>
      <c r="C6" s="217">
        <v>6150</v>
      </c>
      <c r="D6" s="217">
        <v>6321</v>
      </c>
      <c r="E6" s="217">
        <v>6563</v>
      </c>
      <c r="F6" s="186">
        <v>6181</v>
      </c>
    </row>
    <row r="7" spans="1:6" s="211" customFormat="1" ht="16.5" customHeight="1">
      <c r="A7" s="187">
        <v>24</v>
      </c>
      <c r="B7" s="283">
        <v>140025</v>
      </c>
      <c r="C7" s="283">
        <v>6476</v>
      </c>
      <c r="D7" s="283">
        <v>6025</v>
      </c>
      <c r="E7" s="283">
        <v>6637</v>
      </c>
      <c r="F7" s="190">
        <v>6499</v>
      </c>
    </row>
    <row r="8" s="192" customFormat="1" ht="12.75" customHeight="1">
      <c r="A8" s="218" t="s">
        <v>146</v>
      </c>
    </row>
    <row r="9" s="192" customFormat="1" ht="13.5" customHeight="1">
      <c r="A9" s="219"/>
    </row>
    <row r="10" s="192" customFormat="1" ht="13.5" customHeight="1">
      <c r="A10" s="219"/>
    </row>
    <row r="11" s="192" customFormat="1" ht="13.5" customHeight="1">
      <c r="A11" s="219"/>
    </row>
    <row r="12" s="192" customFormat="1" ht="13.5" customHeight="1">
      <c r="A12" s="219"/>
    </row>
    <row r="13" s="192" customFormat="1" ht="13.5" customHeight="1">
      <c r="A13" s="219"/>
    </row>
    <row r="14" s="192" customFormat="1" ht="13.5" customHeight="1">
      <c r="A14" s="219"/>
    </row>
    <row r="15" s="192" customFormat="1" ht="13.5" customHeight="1">
      <c r="A15" s="219"/>
    </row>
    <row r="16" s="192" customFormat="1" ht="13.5" customHeight="1">
      <c r="A16" s="219"/>
    </row>
    <row r="17" s="192" customFormat="1" ht="13.5" customHeight="1">
      <c r="A17" s="219"/>
    </row>
    <row r="18" s="212" customFormat="1" ht="13.5" customHeight="1">
      <c r="A18" s="220"/>
    </row>
    <row r="19" s="212" customFormat="1" ht="13.5" customHeight="1">
      <c r="A19" s="220"/>
    </row>
    <row r="20" s="212" customFormat="1" ht="13.5" customHeight="1">
      <c r="A20" s="220"/>
    </row>
    <row r="21" s="212" customFormat="1" ht="13.5" customHeight="1">
      <c r="A21" s="220"/>
    </row>
    <row r="22" s="212" customFormat="1" ht="13.5" customHeight="1">
      <c r="A22" s="220"/>
    </row>
    <row r="23" s="212" customFormat="1" ht="13.5" customHeight="1">
      <c r="A23" s="220"/>
    </row>
    <row r="24" s="212" customFormat="1" ht="13.5" customHeight="1">
      <c r="A24" s="220"/>
    </row>
    <row r="25" s="212" customFormat="1" ht="13.5" customHeight="1">
      <c r="A25" s="220"/>
    </row>
    <row r="26" s="212" customFormat="1" ht="13.5" customHeight="1">
      <c r="A26" s="220"/>
    </row>
    <row r="27" s="212" customFormat="1" ht="13.5" customHeight="1">
      <c r="A27" s="220"/>
    </row>
    <row r="28" s="212" customFormat="1" ht="13.5" customHeight="1">
      <c r="A28" s="220"/>
    </row>
    <row r="29" s="212" customFormat="1" ht="13.5" customHeight="1">
      <c r="A29" s="220"/>
    </row>
    <row r="30" s="212" customFormat="1" ht="13.5" customHeight="1">
      <c r="A30" s="220"/>
    </row>
    <row r="31" s="212" customFormat="1" ht="13.5" customHeight="1">
      <c r="A31" s="220"/>
    </row>
    <row r="32" s="212" customFormat="1" ht="13.5" customHeight="1">
      <c r="A32" s="220"/>
    </row>
    <row r="33" s="212" customFormat="1" ht="13.5" customHeight="1">
      <c r="A33" s="220"/>
    </row>
    <row r="34" s="212" customFormat="1" ht="13.5" customHeight="1">
      <c r="A34" s="220"/>
    </row>
    <row r="35" s="212" customFormat="1" ht="13.5" customHeight="1">
      <c r="A35" s="220"/>
    </row>
    <row r="36" s="212" customFormat="1" ht="13.5" customHeight="1">
      <c r="A36" s="220"/>
    </row>
    <row r="37" s="212" customFormat="1" ht="13.5" customHeight="1">
      <c r="A37" s="220"/>
    </row>
    <row r="38" s="212" customFormat="1" ht="13.5" customHeight="1">
      <c r="A38" s="220"/>
    </row>
    <row r="39" s="212" customFormat="1" ht="13.5" customHeight="1">
      <c r="A39" s="220"/>
    </row>
    <row r="40" s="212" customFormat="1" ht="13.5" customHeight="1">
      <c r="A40" s="220"/>
    </row>
  </sheetData>
  <sheetProtection/>
  <mergeCells count="4">
    <mergeCell ref="C3:C4"/>
    <mergeCell ref="D3:D4"/>
    <mergeCell ref="E3:E4"/>
    <mergeCell ref="F3:F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dimension ref="A1:F10"/>
  <sheetViews>
    <sheetView zoomScalePageLayoutView="0" workbookViewId="0" topLeftCell="A1">
      <selection activeCell="A2" sqref="A2"/>
    </sheetView>
  </sheetViews>
  <sheetFormatPr defaultColWidth="8.796875" defaultRowHeight="14.25"/>
  <cols>
    <col min="1" max="1" width="10.09765625" style="1" customWidth="1"/>
    <col min="2" max="6" width="15.3984375" style="1" customWidth="1"/>
    <col min="7" max="16384" width="9" style="1" customWidth="1"/>
  </cols>
  <sheetData>
    <row r="1" spans="1:6" s="144" customFormat="1" ht="15" customHeight="1">
      <c r="A1" s="174" t="s">
        <v>159</v>
      </c>
      <c r="B1" s="208"/>
      <c r="C1" s="208"/>
      <c r="D1" s="208"/>
      <c r="E1" s="208"/>
      <c r="F1" s="208"/>
    </row>
    <row r="2" spans="1:6" ht="9.75" customHeight="1" thickBot="1">
      <c r="A2" s="209"/>
      <c r="B2" s="214"/>
      <c r="C2" s="210"/>
      <c r="D2" s="210"/>
      <c r="E2" s="210"/>
      <c r="F2" s="210"/>
    </row>
    <row r="3" spans="1:6" ht="14.25" customHeight="1" thickTop="1">
      <c r="A3" s="180" t="s">
        <v>160</v>
      </c>
      <c r="B3" s="585" t="s">
        <v>161</v>
      </c>
      <c r="C3" s="585" t="s">
        <v>162</v>
      </c>
      <c r="D3" s="582" t="s">
        <v>163</v>
      </c>
      <c r="E3" s="582" t="s">
        <v>164</v>
      </c>
      <c r="F3" s="584" t="s">
        <v>165</v>
      </c>
    </row>
    <row r="4" spans="1:6" ht="13.5">
      <c r="A4" s="181" t="s">
        <v>166</v>
      </c>
      <c r="B4" s="586"/>
      <c r="C4" s="586"/>
      <c r="D4" s="583"/>
      <c r="E4" s="583"/>
      <c r="F4" s="581"/>
    </row>
    <row r="5" spans="1:6" ht="16.5" customHeight="1">
      <c r="A5" s="184">
        <v>22</v>
      </c>
      <c r="B5" s="185">
        <v>5511</v>
      </c>
      <c r="C5" s="185">
        <v>6127</v>
      </c>
      <c r="D5" s="185">
        <v>28918</v>
      </c>
      <c r="E5" s="185">
        <v>25788</v>
      </c>
      <c r="F5" s="186">
        <v>29276</v>
      </c>
    </row>
    <row r="6" spans="1:6" ht="16.5" customHeight="1">
      <c r="A6" s="184">
        <v>23</v>
      </c>
      <c r="B6" s="185">
        <v>5494</v>
      </c>
      <c r="C6" s="185">
        <v>6262</v>
      </c>
      <c r="D6" s="185">
        <v>28978</v>
      </c>
      <c r="E6" s="185">
        <v>26574</v>
      </c>
      <c r="F6" s="186">
        <v>29410</v>
      </c>
    </row>
    <row r="7" spans="1:6" s="36" customFormat="1" ht="16.5" customHeight="1">
      <c r="A7" s="187">
        <v>24</v>
      </c>
      <c r="B7" s="188">
        <v>5571</v>
      </c>
      <c r="C7" s="188">
        <v>6390</v>
      </c>
      <c r="D7" s="188">
        <v>31341</v>
      </c>
      <c r="E7" s="188">
        <v>27684</v>
      </c>
      <c r="F7" s="190">
        <v>29321</v>
      </c>
    </row>
    <row r="8" spans="1:6" s="36" customFormat="1" ht="12.75" customHeight="1">
      <c r="A8" s="218" t="s">
        <v>146</v>
      </c>
      <c r="B8" s="192"/>
      <c r="C8" s="192"/>
      <c r="D8" s="192"/>
      <c r="E8" s="192"/>
      <c r="F8" s="192"/>
    </row>
    <row r="9" s="36" customFormat="1" ht="13.5">
      <c r="F9" s="278" t="s">
        <v>167</v>
      </c>
    </row>
    <row r="10" s="36" customFormat="1" ht="13.5">
      <c r="F10" s="278" t="s">
        <v>168</v>
      </c>
    </row>
  </sheetData>
  <sheetProtection/>
  <mergeCells count="5">
    <mergeCell ref="F3:F4"/>
    <mergeCell ref="B3:B4"/>
    <mergeCell ref="C3:C4"/>
    <mergeCell ref="D3:D4"/>
    <mergeCell ref="E3:E4"/>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dimension ref="A1:L11"/>
  <sheetViews>
    <sheetView zoomScalePageLayoutView="0" workbookViewId="0" topLeftCell="A1">
      <selection activeCell="A2" sqref="A2"/>
    </sheetView>
  </sheetViews>
  <sheetFormatPr defaultColWidth="8.796875" defaultRowHeight="14.25"/>
  <cols>
    <col min="1" max="1" width="6" style="221" customWidth="1"/>
    <col min="2" max="12" width="7.3984375" style="221" customWidth="1"/>
    <col min="13" max="16384" width="9" style="221" customWidth="1"/>
  </cols>
  <sheetData>
    <row r="1" s="223" customFormat="1" ht="15" customHeight="1">
      <c r="A1" s="222" t="s">
        <v>184</v>
      </c>
    </row>
    <row r="2" spans="1:10" s="225" customFormat="1" ht="9.75" customHeight="1" thickBot="1">
      <c r="A2" s="224"/>
      <c r="F2" s="226"/>
      <c r="G2" s="226"/>
      <c r="H2" s="226"/>
      <c r="I2" s="226"/>
      <c r="J2" s="226"/>
    </row>
    <row r="3" spans="1:12" s="232" customFormat="1" ht="16.5" customHeight="1" thickTop="1">
      <c r="A3" s="227" t="s">
        <v>1</v>
      </c>
      <c r="B3" s="228" t="s">
        <v>169</v>
      </c>
      <c r="C3" s="228"/>
      <c r="D3" s="228"/>
      <c r="E3" s="228" t="s">
        <v>170</v>
      </c>
      <c r="F3" s="228"/>
      <c r="G3" s="228"/>
      <c r="H3" s="229"/>
      <c r="I3" s="229"/>
      <c r="J3" s="587" t="s">
        <v>185</v>
      </c>
      <c r="K3" s="230" t="s">
        <v>171</v>
      </c>
      <c r="L3" s="231" t="s">
        <v>172</v>
      </c>
    </row>
    <row r="4" spans="1:12" s="232" customFormat="1" ht="16.5" customHeight="1">
      <c r="A4" s="233"/>
      <c r="B4" s="590" t="s">
        <v>173</v>
      </c>
      <c r="C4" s="590" t="s">
        <v>141</v>
      </c>
      <c r="D4" s="234" t="s">
        <v>174</v>
      </c>
      <c r="E4" s="590" t="s">
        <v>175</v>
      </c>
      <c r="F4" s="590" t="s">
        <v>142</v>
      </c>
      <c r="G4" s="234" t="s">
        <v>174</v>
      </c>
      <c r="H4" s="235" t="s">
        <v>176</v>
      </c>
      <c r="I4" s="235" t="s">
        <v>177</v>
      </c>
      <c r="J4" s="588"/>
      <c r="K4" s="235" t="s">
        <v>178</v>
      </c>
      <c r="L4" s="236" t="s">
        <v>179</v>
      </c>
    </row>
    <row r="5" spans="1:12" s="232" customFormat="1" ht="16.5" customHeight="1">
      <c r="A5" s="237" t="s">
        <v>3</v>
      </c>
      <c r="B5" s="591"/>
      <c r="C5" s="591"/>
      <c r="D5" s="238" t="s">
        <v>180</v>
      </c>
      <c r="E5" s="591"/>
      <c r="F5" s="591"/>
      <c r="G5" s="238" t="s">
        <v>181</v>
      </c>
      <c r="H5" s="239"/>
      <c r="I5" s="239"/>
      <c r="J5" s="589"/>
      <c r="K5" s="238" t="s">
        <v>182</v>
      </c>
      <c r="L5" s="240" t="s">
        <v>183</v>
      </c>
    </row>
    <row r="6" spans="1:12" s="244" customFormat="1" ht="16.5" customHeight="1">
      <c r="A6" s="241">
        <v>22</v>
      </c>
      <c r="B6" s="242">
        <v>1333</v>
      </c>
      <c r="C6" s="242">
        <v>193</v>
      </c>
      <c r="D6" s="242">
        <v>1</v>
      </c>
      <c r="E6" s="242">
        <v>1471</v>
      </c>
      <c r="F6" s="242">
        <v>85</v>
      </c>
      <c r="G6" s="242">
        <v>208</v>
      </c>
      <c r="H6" s="242">
        <v>2839</v>
      </c>
      <c r="I6" s="242">
        <v>2533</v>
      </c>
      <c r="J6" s="242">
        <v>1978</v>
      </c>
      <c r="K6" s="242">
        <v>22688</v>
      </c>
      <c r="L6" s="243">
        <v>3852</v>
      </c>
    </row>
    <row r="7" spans="1:12" s="244" customFormat="1" ht="16.5" customHeight="1">
      <c r="A7" s="241">
        <v>23</v>
      </c>
      <c r="B7" s="242">
        <v>1308</v>
      </c>
      <c r="C7" s="242">
        <v>117</v>
      </c>
      <c r="D7" s="245" t="s">
        <v>20</v>
      </c>
      <c r="E7" s="242">
        <v>1705</v>
      </c>
      <c r="F7" s="242">
        <v>93</v>
      </c>
      <c r="G7" s="242">
        <v>111</v>
      </c>
      <c r="H7" s="242">
        <v>2416</v>
      </c>
      <c r="I7" s="242">
        <v>2388</v>
      </c>
      <c r="J7" s="242">
        <v>1899</v>
      </c>
      <c r="K7" s="242">
        <v>20412</v>
      </c>
      <c r="L7" s="243">
        <v>4152</v>
      </c>
    </row>
    <row r="8" spans="1:12" s="244" customFormat="1" ht="16.5" customHeight="1">
      <c r="A8" s="246">
        <v>24</v>
      </c>
      <c r="B8" s="280">
        <v>385</v>
      </c>
      <c r="C8" s="280">
        <v>56</v>
      </c>
      <c r="D8" s="281">
        <v>1</v>
      </c>
      <c r="E8" s="280">
        <v>325</v>
      </c>
      <c r="F8" s="280">
        <v>31</v>
      </c>
      <c r="G8" s="280">
        <v>49</v>
      </c>
      <c r="H8" s="280">
        <v>817</v>
      </c>
      <c r="I8" s="280">
        <v>805</v>
      </c>
      <c r="J8" s="280">
        <v>617</v>
      </c>
      <c r="K8" s="280">
        <v>5636</v>
      </c>
      <c r="L8" s="282">
        <v>823</v>
      </c>
    </row>
    <row r="9" s="232" customFormat="1" ht="12.75" customHeight="1">
      <c r="A9" s="247" t="s">
        <v>146</v>
      </c>
    </row>
    <row r="10" s="232" customFormat="1" ht="13.5" customHeight="1">
      <c r="L10" s="278" t="s">
        <v>186</v>
      </c>
    </row>
    <row r="11" s="248" customFormat="1" ht="13.5" customHeight="1">
      <c r="L11" s="278" t="s">
        <v>187</v>
      </c>
    </row>
    <row r="12" s="248" customFormat="1" ht="13.5" customHeight="1"/>
    <row r="13" s="248" customFormat="1" ht="13.5" customHeight="1"/>
    <row r="14" s="248" customFormat="1" ht="13.5" customHeight="1"/>
    <row r="15" s="248" customFormat="1" ht="13.5" customHeight="1"/>
    <row r="16" s="248" customFormat="1" ht="13.5" customHeight="1"/>
    <row r="17" s="248" customFormat="1" ht="13.5" customHeight="1"/>
    <row r="18" s="248" customFormat="1" ht="13.5" customHeight="1"/>
    <row r="19" s="248" customFormat="1" ht="13.5" customHeight="1"/>
    <row r="20" s="248" customFormat="1" ht="13.5" customHeight="1"/>
    <row r="21" s="248" customFormat="1" ht="13.5" customHeight="1"/>
    <row r="22" s="248" customFormat="1" ht="13.5" customHeight="1"/>
    <row r="23" s="248" customFormat="1" ht="13.5" customHeight="1"/>
    <row r="24" s="248" customFormat="1" ht="13.5" customHeight="1"/>
    <row r="25" s="248" customFormat="1" ht="13.5" customHeight="1"/>
    <row r="26" s="248" customFormat="1" ht="13.5" customHeight="1"/>
    <row r="27" s="248" customFormat="1" ht="13.5" customHeight="1"/>
    <row r="28" s="248" customFormat="1" ht="13.5" customHeight="1"/>
    <row r="29" s="248" customFormat="1" ht="13.5" customHeight="1"/>
    <row r="30" s="248" customFormat="1" ht="13.5" customHeight="1"/>
    <row r="31" s="248" customFormat="1" ht="13.5" customHeight="1"/>
    <row r="32" s="248" customFormat="1" ht="13.5" customHeight="1"/>
    <row r="33" s="248" customFormat="1" ht="13.5" customHeight="1"/>
    <row r="34" s="248" customFormat="1" ht="13.5" customHeight="1"/>
    <row r="35" s="248" customFormat="1" ht="13.5" customHeight="1"/>
    <row r="36" s="248" customFormat="1" ht="13.5" customHeight="1"/>
    <row r="37" s="248" customFormat="1" ht="13.5" customHeight="1"/>
    <row r="38" s="248" customFormat="1" ht="13.5" customHeight="1"/>
    <row r="39" s="248" customFormat="1" ht="13.5" customHeight="1"/>
    <row r="40" s="248" customFormat="1" ht="13.5" customHeight="1"/>
  </sheetData>
  <sheetProtection/>
  <mergeCells count="5">
    <mergeCell ref="J3:J5"/>
    <mergeCell ref="B4:B5"/>
    <mergeCell ref="C4:C5"/>
    <mergeCell ref="E4:E5"/>
    <mergeCell ref="F4:F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7.xml><?xml version="1.0" encoding="utf-8"?>
<worksheet xmlns="http://schemas.openxmlformats.org/spreadsheetml/2006/main" xmlns:r="http://schemas.openxmlformats.org/officeDocument/2006/relationships">
  <dimension ref="A1:E12"/>
  <sheetViews>
    <sheetView zoomScalePageLayoutView="0" workbookViewId="0" topLeftCell="A1">
      <selection activeCell="A2" sqref="A2"/>
    </sheetView>
  </sheetViews>
  <sheetFormatPr defaultColWidth="8.796875" defaultRowHeight="14.25"/>
  <cols>
    <col min="1" max="1" width="9.59765625" style="249" customWidth="1"/>
    <col min="2" max="5" width="19.3984375" style="249" customWidth="1"/>
    <col min="6" max="16384" width="9" style="249" customWidth="1"/>
  </cols>
  <sheetData>
    <row r="1" spans="1:5" s="252" customFormat="1" ht="13.5">
      <c r="A1" s="250" t="s">
        <v>189</v>
      </c>
      <c r="B1" s="251"/>
      <c r="C1" s="251"/>
      <c r="D1" s="251"/>
      <c r="E1" s="251"/>
    </row>
    <row r="2" spans="1:5" s="255" customFormat="1" ht="9.75" customHeight="1" thickBot="1">
      <c r="A2" s="253"/>
      <c r="B2" s="254"/>
      <c r="C2" s="254"/>
      <c r="D2" s="254"/>
      <c r="E2" s="254"/>
    </row>
    <row r="3" spans="1:5" s="258" customFormat="1" ht="16.5" customHeight="1" thickTop="1">
      <c r="A3" s="256" t="s">
        <v>190</v>
      </c>
      <c r="B3" s="592" t="s">
        <v>191</v>
      </c>
      <c r="C3" s="592" t="s">
        <v>192</v>
      </c>
      <c r="D3" s="592" t="s">
        <v>193</v>
      </c>
      <c r="E3" s="257" t="s">
        <v>188</v>
      </c>
    </row>
    <row r="4" spans="1:5" s="258" customFormat="1" ht="16.5" customHeight="1">
      <c r="A4" s="259" t="s">
        <v>194</v>
      </c>
      <c r="B4" s="593"/>
      <c r="C4" s="593"/>
      <c r="D4" s="593"/>
      <c r="E4" s="260" t="s">
        <v>195</v>
      </c>
    </row>
    <row r="5" spans="1:5" s="264" customFormat="1" ht="16.5" customHeight="1">
      <c r="A5" s="261">
        <v>22</v>
      </c>
      <c r="B5" s="262">
        <v>381653</v>
      </c>
      <c r="C5" s="262">
        <v>378</v>
      </c>
      <c r="D5" s="262">
        <v>147550</v>
      </c>
      <c r="E5" s="263">
        <v>23377</v>
      </c>
    </row>
    <row r="6" spans="1:5" s="264" customFormat="1" ht="16.5" customHeight="1">
      <c r="A6" s="261">
        <v>23</v>
      </c>
      <c r="B6" s="265">
        <v>381432</v>
      </c>
      <c r="C6" s="262">
        <f>97+267</f>
        <v>364</v>
      </c>
      <c r="D6" s="262">
        <v>148068</v>
      </c>
      <c r="E6" s="263">
        <v>22189</v>
      </c>
    </row>
    <row r="7" spans="1:5" s="264" customFormat="1" ht="16.5" customHeight="1">
      <c r="A7" s="266">
        <v>24</v>
      </c>
      <c r="B7" s="276">
        <v>402471</v>
      </c>
      <c r="C7" s="275">
        <v>454</v>
      </c>
      <c r="D7" s="275">
        <v>157289</v>
      </c>
      <c r="E7" s="279">
        <v>6383</v>
      </c>
    </row>
    <row r="8" s="258" customFormat="1" ht="12.75" customHeight="1">
      <c r="A8" s="267" t="s">
        <v>146</v>
      </c>
    </row>
    <row r="9" s="268" customFormat="1" ht="13.5" customHeight="1">
      <c r="E9" s="278" t="s">
        <v>196</v>
      </c>
    </row>
    <row r="10" s="268" customFormat="1" ht="13.5" customHeight="1">
      <c r="E10" s="278" t="s">
        <v>197</v>
      </c>
    </row>
    <row r="11" s="268" customFormat="1" ht="13.5" customHeight="1">
      <c r="E11" s="278" t="s">
        <v>198</v>
      </c>
    </row>
    <row r="12" s="268" customFormat="1" ht="13.5" customHeight="1">
      <c r="E12" s="278" t="s">
        <v>206</v>
      </c>
    </row>
    <row r="13" s="268" customFormat="1" ht="13.5" customHeight="1"/>
    <row r="14" s="268" customFormat="1" ht="13.5" customHeight="1"/>
    <row r="15" s="268" customFormat="1" ht="13.5" customHeight="1"/>
    <row r="16" s="268" customFormat="1" ht="13.5" customHeight="1"/>
    <row r="17" s="268" customFormat="1" ht="13.5" customHeight="1"/>
    <row r="18" s="268" customFormat="1" ht="13.5" customHeight="1"/>
    <row r="19" s="268" customFormat="1" ht="13.5" customHeight="1"/>
    <row r="20" s="268" customFormat="1" ht="13.5" customHeight="1"/>
    <row r="21" s="268" customFormat="1" ht="13.5" customHeight="1"/>
    <row r="22" s="268" customFormat="1" ht="13.5" customHeight="1"/>
    <row r="23" s="268" customFormat="1" ht="13.5" customHeight="1"/>
    <row r="24" s="268" customFormat="1" ht="13.5" customHeight="1"/>
    <row r="25" s="268" customFormat="1" ht="13.5" customHeight="1"/>
    <row r="26" s="268" customFormat="1" ht="13.5" customHeight="1"/>
    <row r="27" s="268" customFormat="1" ht="13.5" customHeight="1"/>
    <row r="28" s="268" customFormat="1" ht="13.5" customHeight="1"/>
    <row r="29" s="268" customFormat="1" ht="13.5" customHeight="1"/>
    <row r="30" s="268" customFormat="1" ht="13.5" customHeight="1"/>
    <row r="31" s="268" customFormat="1" ht="13.5" customHeight="1"/>
    <row r="32" s="268" customFormat="1" ht="13.5" customHeight="1"/>
    <row r="33" s="268" customFormat="1" ht="13.5" customHeight="1"/>
    <row r="34" s="268" customFormat="1" ht="13.5" customHeight="1"/>
    <row r="35" s="268" customFormat="1" ht="13.5" customHeight="1"/>
    <row r="36" s="268" customFormat="1" ht="13.5" customHeight="1"/>
    <row r="37" s="268" customFormat="1" ht="13.5" customHeight="1"/>
    <row r="38" s="268" customFormat="1" ht="13.5" customHeight="1"/>
  </sheetData>
  <sheetProtection/>
  <mergeCells count="3">
    <mergeCell ref="B3:B4"/>
    <mergeCell ref="C3:C4"/>
    <mergeCell ref="D3:D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dimension ref="A1:D9"/>
  <sheetViews>
    <sheetView zoomScalePageLayoutView="0" workbookViewId="0" topLeftCell="A1">
      <selection activeCell="A2" sqref="A2"/>
    </sheetView>
  </sheetViews>
  <sheetFormatPr defaultColWidth="8.796875" defaultRowHeight="14.25"/>
  <cols>
    <col min="1" max="1" width="11.59765625" style="249" customWidth="1"/>
    <col min="2" max="4" width="25.09765625" style="249" customWidth="1"/>
    <col min="5" max="16384" width="9" style="249" customWidth="1"/>
  </cols>
  <sheetData>
    <row r="1" spans="1:4" s="252" customFormat="1" ht="15" customHeight="1">
      <c r="A1" s="250" t="s">
        <v>201</v>
      </c>
      <c r="D1" s="269"/>
    </row>
    <row r="2" spans="1:4" s="255" customFormat="1" ht="9.75" customHeight="1" thickBot="1">
      <c r="A2" s="172"/>
      <c r="B2" s="270"/>
      <c r="C2" s="270"/>
      <c r="D2" s="271"/>
    </row>
    <row r="3" spans="1:4" s="258" customFormat="1" ht="17.25" customHeight="1" thickTop="1">
      <c r="A3" s="256" t="s">
        <v>202</v>
      </c>
      <c r="B3" s="592" t="s">
        <v>199</v>
      </c>
      <c r="C3" s="592" t="s">
        <v>203</v>
      </c>
      <c r="D3" s="594" t="s">
        <v>200</v>
      </c>
    </row>
    <row r="4" spans="1:4" s="258" customFormat="1" ht="17.25" customHeight="1">
      <c r="A4" s="259" t="s">
        <v>166</v>
      </c>
      <c r="B4" s="593"/>
      <c r="C4" s="593"/>
      <c r="D4" s="595"/>
    </row>
    <row r="5" spans="1:4" s="264" customFormat="1" ht="17.25" customHeight="1">
      <c r="A5" s="261">
        <v>22</v>
      </c>
      <c r="B5" s="262">
        <v>394754</v>
      </c>
      <c r="C5" s="262">
        <v>226882</v>
      </c>
      <c r="D5" s="272">
        <v>141506</v>
      </c>
    </row>
    <row r="6" spans="1:4" s="264" customFormat="1" ht="17.25" customHeight="1">
      <c r="A6" s="261">
        <v>23</v>
      </c>
      <c r="B6" s="262">
        <v>395251</v>
      </c>
      <c r="C6" s="265">
        <v>223102</v>
      </c>
      <c r="D6" s="272">
        <v>139991</v>
      </c>
    </row>
    <row r="7" spans="1:4" s="264" customFormat="1" ht="17.25" customHeight="1">
      <c r="A7" s="266">
        <v>24</v>
      </c>
      <c r="B7" s="275">
        <v>395332</v>
      </c>
      <c r="C7" s="276">
        <v>219775</v>
      </c>
      <c r="D7" s="277">
        <v>143327</v>
      </c>
    </row>
    <row r="8" spans="1:4" s="258" customFormat="1" ht="12.75" customHeight="1">
      <c r="A8" s="267" t="s">
        <v>204</v>
      </c>
      <c r="D8" s="273" t="s">
        <v>205</v>
      </c>
    </row>
    <row r="9" s="268" customFormat="1" ht="13.5" customHeight="1">
      <c r="B9" s="274"/>
    </row>
    <row r="10" s="268" customFormat="1" ht="13.5" customHeight="1"/>
    <row r="11" s="268" customFormat="1" ht="13.5" customHeight="1"/>
    <row r="12" s="268" customFormat="1" ht="13.5" customHeight="1"/>
    <row r="13" s="268" customFormat="1" ht="13.5" customHeight="1"/>
    <row r="14" s="268" customFormat="1" ht="13.5" customHeight="1"/>
    <row r="15" s="268" customFormat="1" ht="13.5" customHeight="1"/>
    <row r="16" s="268" customFormat="1" ht="13.5" customHeight="1"/>
    <row r="17" s="268" customFormat="1" ht="13.5" customHeight="1"/>
    <row r="18" s="268" customFormat="1" ht="13.5" customHeight="1"/>
    <row r="19" s="268" customFormat="1" ht="13.5" customHeight="1"/>
    <row r="20" s="268" customFormat="1" ht="13.5" customHeight="1"/>
    <row r="21" s="268" customFormat="1" ht="13.5" customHeight="1"/>
    <row r="22" s="268" customFormat="1" ht="13.5" customHeight="1"/>
    <row r="23" s="268" customFormat="1" ht="13.5" customHeight="1"/>
    <row r="24" s="268" customFormat="1" ht="13.5" customHeight="1"/>
    <row r="25" s="268" customFormat="1" ht="13.5" customHeight="1"/>
    <row r="26" s="268" customFormat="1" ht="13.5" customHeight="1"/>
    <row r="27" s="268" customFormat="1" ht="13.5" customHeight="1"/>
    <row r="28" s="268" customFormat="1" ht="13.5" customHeight="1"/>
    <row r="29" s="268" customFormat="1" ht="13.5" customHeight="1"/>
    <row r="30" s="268" customFormat="1" ht="13.5" customHeight="1"/>
    <row r="31" s="268" customFormat="1" ht="13.5" customHeight="1"/>
    <row r="32" s="268" customFormat="1" ht="13.5" customHeight="1"/>
    <row r="33" s="268" customFormat="1" ht="13.5" customHeight="1"/>
    <row r="34" s="268" customFormat="1" ht="13.5" customHeight="1"/>
    <row r="35" s="268" customFormat="1" ht="13.5" customHeight="1"/>
    <row r="36" s="268" customFormat="1" ht="13.5" customHeight="1"/>
    <row r="37" s="268" customFormat="1" ht="13.5" customHeight="1"/>
  </sheetData>
  <sheetProtection/>
  <mergeCells count="3">
    <mergeCell ref="B3:B4"/>
    <mergeCell ref="C3:C4"/>
    <mergeCell ref="D3:D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9.xml><?xml version="1.0" encoding="utf-8"?>
<worksheet xmlns="http://schemas.openxmlformats.org/spreadsheetml/2006/main" xmlns:r="http://schemas.openxmlformats.org/officeDocument/2006/relationships">
  <dimension ref="A1:N27"/>
  <sheetViews>
    <sheetView zoomScalePageLayoutView="0" workbookViewId="0" topLeftCell="A1">
      <selection activeCell="A2" sqref="A2"/>
    </sheetView>
  </sheetViews>
  <sheetFormatPr defaultColWidth="13.796875" defaultRowHeight="14.25"/>
  <cols>
    <col min="1" max="1" width="7.09765625" style="296" customWidth="1"/>
    <col min="2" max="10" width="8.8984375" style="295" customWidth="1"/>
    <col min="11" max="14" width="5.8984375" style="295" customWidth="1"/>
    <col min="15" max="16384" width="13.69921875" style="295" customWidth="1"/>
  </cols>
  <sheetData>
    <row r="1" s="298" customFormat="1" ht="15" customHeight="1">
      <c r="A1" s="297" t="s">
        <v>214</v>
      </c>
    </row>
    <row r="2" s="300" customFormat="1" ht="4.5" customHeight="1">
      <c r="A2" s="299"/>
    </row>
    <row r="3" spans="1:14" s="302" customFormat="1" ht="15" customHeight="1" thickBot="1">
      <c r="A3" s="301" t="s">
        <v>215</v>
      </c>
      <c r="K3" s="303"/>
      <c r="L3" s="303"/>
      <c r="M3" s="303"/>
      <c r="N3" s="303"/>
    </row>
    <row r="4" spans="1:14" s="302" customFormat="1" ht="16.5" customHeight="1" thickTop="1">
      <c r="A4" s="304" t="s">
        <v>426</v>
      </c>
      <c r="B4" s="596" t="s">
        <v>216</v>
      </c>
      <c r="C4" s="602" t="s">
        <v>217</v>
      </c>
      <c r="D4" s="602" t="s">
        <v>218</v>
      </c>
      <c r="E4" s="602" t="s">
        <v>219</v>
      </c>
      <c r="F4" s="605" t="s">
        <v>429</v>
      </c>
      <c r="G4" s="602" t="s">
        <v>220</v>
      </c>
      <c r="H4" s="602" t="s">
        <v>221</v>
      </c>
      <c r="I4" s="602" t="s">
        <v>430</v>
      </c>
      <c r="J4" s="603" t="s">
        <v>222</v>
      </c>
      <c r="K4" s="305"/>
      <c r="L4" s="305"/>
      <c r="M4" s="305"/>
      <c r="N4" s="303"/>
    </row>
    <row r="5" spans="1:14" s="302" customFormat="1" ht="16.5" customHeight="1">
      <c r="A5" s="306" t="s">
        <v>427</v>
      </c>
      <c r="B5" s="597"/>
      <c r="C5" s="577"/>
      <c r="D5" s="577"/>
      <c r="E5" s="577"/>
      <c r="F5" s="606"/>
      <c r="G5" s="607"/>
      <c r="H5" s="607"/>
      <c r="I5" s="607"/>
      <c r="J5" s="604"/>
      <c r="K5" s="305"/>
      <c r="L5" s="305"/>
      <c r="M5" s="305"/>
      <c r="N5" s="303"/>
    </row>
    <row r="6" spans="1:14" s="302" customFormat="1" ht="16.5" customHeight="1">
      <c r="A6" s="307">
        <v>22</v>
      </c>
      <c r="B6" s="308">
        <f>IF(ISBLANK(C6),"",SUM(C6:J6))</f>
        <v>4584</v>
      </c>
      <c r="C6" s="309">
        <v>1774</v>
      </c>
      <c r="D6" s="309">
        <v>531</v>
      </c>
      <c r="E6" s="309">
        <v>1049</v>
      </c>
      <c r="F6" s="309">
        <v>28</v>
      </c>
      <c r="G6" s="309">
        <v>186</v>
      </c>
      <c r="H6" s="309">
        <v>1</v>
      </c>
      <c r="I6" s="309">
        <v>87</v>
      </c>
      <c r="J6" s="310">
        <v>928</v>
      </c>
      <c r="K6" s="303"/>
      <c r="L6" s="303"/>
      <c r="M6" s="311"/>
      <c r="N6" s="303"/>
    </row>
    <row r="7" spans="1:14" s="302" customFormat="1" ht="16.5" customHeight="1">
      <c r="A7" s="307">
        <v>23</v>
      </c>
      <c r="B7" s="309">
        <v>4358</v>
      </c>
      <c r="C7" s="309">
        <v>1523</v>
      </c>
      <c r="D7" s="309">
        <v>450</v>
      </c>
      <c r="E7" s="309">
        <v>1204</v>
      </c>
      <c r="F7" s="309">
        <v>31</v>
      </c>
      <c r="G7" s="309">
        <v>212</v>
      </c>
      <c r="H7" s="309">
        <v>2</v>
      </c>
      <c r="I7" s="309">
        <v>56</v>
      </c>
      <c r="J7" s="310">
        <v>880</v>
      </c>
      <c r="K7" s="312"/>
      <c r="L7" s="312"/>
      <c r="M7" s="313"/>
      <c r="N7" s="312"/>
    </row>
    <row r="8" spans="1:14" s="302" customFormat="1" ht="16.5" customHeight="1">
      <c r="A8" s="314">
        <v>24</v>
      </c>
      <c r="B8" s="315">
        <v>4046</v>
      </c>
      <c r="C8" s="315">
        <v>1325</v>
      </c>
      <c r="D8" s="315">
        <v>420</v>
      </c>
      <c r="E8" s="315">
        <v>1161</v>
      </c>
      <c r="F8" s="315">
        <v>37</v>
      </c>
      <c r="G8" s="315">
        <v>210</v>
      </c>
      <c r="H8" s="315">
        <v>3</v>
      </c>
      <c r="I8" s="315">
        <v>64</v>
      </c>
      <c r="J8" s="316">
        <v>826</v>
      </c>
      <c r="K8" s="312"/>
      <c r="L8" s="312"/>
      <c r="M8" s="313"/>
      <c r="N8" s="312"/>
    </row>
    <row r="9" s="302" customFormat="1" ht="13.5" customHeight="1">
      <c r="A9" s="303"/>
    </row>
    <row r="10" spans="1:11" s="302" customFormat="1" ht="13.5" customHeight="1">
      <c r="A10" s="317"/>
      <c r="B10" s="318"/>
      <c r="C10" s="318"/>
      <c r="D10" s="318"/>
      <c r="E10" s="318"/>
      <c r="F10" s="318"/>
      <c r="G10" s="318"/>
      <c r="H10" s="318"/>
      <c r="I10" s="318"/>
      <c r="J10" s="318"/>
      <c r="K10" s="317"/>
    </row>
    <row r="11" spans="1:11" ht="15" customHeight="1" thickBot="1">
      <c r="A11" s="319" t="s">
        <v>223</v>
      </c>
      <c r="B11" s="318"/>
      <c r="C11" s="318"/>
      <c r="D11" s="318"/>
      <c r="E11" s="318"/>
      <c r="F11" s="318"/>
      <c r="G11" s="318"/>
      <c r="H11" s="318"/>
      <c r="I11" s="318"/>
      <c r="J11" s="318"/>
      <c r="K11" s="317"/>
    </row>
    <row r="12" spans="1:11" ht="16.5" customHeight="1" thickTop="1">
      <c r="A12" s="320" t="s">
        <v>426</v>
      </c>
      <c r="B12" s="596" t="s">
        <v>216</v>
      </c>
      <c r="C12" s="596" t="s">
        <v>224</v>
      </c>
      <c r="D12" s="596" t="s">
        <v>225</v>
      </c>
      <c r="E12" s="596" t="s">
        <v>226</v>
      </c>
      <c r="F12" s="596" t="s">
        <v>227</v>
      </c>
      <c r="G12" s="596" t="s">
        <v>228</v>
      </c>
      <c r="H12" s="596" t="s">
        <v>229</v>
      </c>
      <c r="I12" s="596" t="s">
        <v>230</v>
      </c>
      <c r="J12" s="598" t="s">
        <v>231</v>
      </c>
      <c r="K12" s="317"/>
    </row>
    <row r="13" spans="1:11" ht="16.5" customHeight="1">
      <c r="A13" s="321" t="s">
        <v>427</v>
      </c>
      <c r="B13" s="597"/>
      <c r="C13" s="597"/>
      <c r="D13" s="597"/>
      <c r="E13" s="597"/>
      <c r="F13" s="597"/>
      <c r="G13" s="597"/>
      <c r="H13" s="597"/>
      <c r="I13" s="597"/>
      <c r="J13" s="599"/>
      <c r="K13" s="317"/>
    </row>
    <row r="14" spans="1:11" ht="16.5" customHeight="1">
      <c r="A14" s="322">
        <v>22</v>
      </c>
      <c r="B14" s="308">
        <f>IF(ISBLANK(C14),"",SUM(C14:J14))</f>
        <v>4584</v>
      </c>
      <c r="C14" s="323">
        <v>102</v>
      </c>
      <c r="D14" s="323">
        <v>370</v>
      </c>
      <c r="E14" s="323">
        <v>715</v>
      </c>
      <c r="F14" s="323">
        <v>678</v>
      </c>
      <c r="G14" s="323">
        <v>562</v>
      </c>
      <c r="H14" s="323">
        <v>591</v>
      </c>
      <c r="I14" s="323">
        <v>806</v>
      </c>
      <c r="J14" s="324">
        <v>760</v>
      </c>
      <c r="K14" s="317"/>
    </row>
    <row r="15" spans="1:11" ht="16.5" customHeight="1">
      <c r="A15" s="325">
        <v>23</v>
      </c>
      <c r="B15" s="309">
        <v>4358</v>
      </c>
      <c r="C15" s="323">
        <v>109</v>
      </c>
      <c r="D15" s="323">
        <v>395</v>
      </c>
      <c r="E15" s="323">
        <v>660</v>
      </c>
      <c r="F15" s="323">
        <v>705</v>
      </c>
      <c r="G15" s="323">
        <v>517</v>
      </c>
      <c r="H15" s="323">
        <v>517</v>
      </c>
      <c r="I15" s="323">
        <v>785</v>
      </c>
      <c r="J15" s="324">
        <v>670</v>
      </c>
      <c r="K15" s="326"/>
    </row>
    <row r="16" spans="1:11" ht="16.5" customHeight="1">
      <c r="A16" s="327">
        <v>24</v>
      </c>
      <c r="B16" s="315">
        <v>4046</v>
      </c>
      <c r="C16" s="328">
        <v>94</v>
      </c>
      <c r="D16" s="328">
        <v>335</v>
      </c>
      <c r="E16" s="328">
        <v>610</v>
      </c>
      <c r="F16" s="328">
        <v>666</v>
      </c>
      <c r="G16" s="328">
        <v>495</v>
      </c>
      <c r="H16" s="328">
        <v>497</v>
      </c>
      <c r="I16" s="328">
        <v>771</v>
      </c>
      <c r="J16" s="329">
        <v>578</v>
      </c>
      <c r="K16" s="326"/>
    </row>
    <row r="17" spans="1:11" ht="13.5">
      <c r="A17" s="330"/>
      <c r="B17" s="331"/>
      <c r="C17" s="332"/>
      <c r="D17" s="332"/>
      <c r="E17" s="332"/>
      <c r="F17" s="332"/>
      <c r="G17" s="332"/>
      <c r="H17" s="332"/>
      <c r="I17" s="332"/>
      <c r="J17" s="333"/>
      <c r="K17" s="326"/>
    </row>
    <row r="18" spans="1:11" ht="13.5">
      <c r="A18" s="317"/>
      <c r="B18" s="334"/>
      <c r="C18" s="332"/>
      <c r="D18" s="332"/>
      <c r="E18" s="332"/>
      <c r="F18" s="332"/>
      <c r="G18" s="332"/>
      <c r="H18" s="332"/>
      <c r="I18" s="332"/>
      <c r="J18" s="332"/>
      <c r="K18" s="326"/>
    </row>
    <row r="19" spans="1:11" ht="15" customHeight="1" thickBot="1">
      <c r="A19" s="319" t="s">
        <v>232</v>
      </c>
      <c r="B19" s="335"/>
      <c r="C19" s="332"/>
      <c r="D19" s="332"/>
      <c r="E19" s="332"/>
      <c r="F19" s="332"/>
      <c r="G19" s="332"/>
      <c r="H19" s="332"/>
      <c r="I19" s="332"/>
      <c r="J19" s="336"/>
      <c r="K19" s="326"/>
    </row>
    <row r="20" spans="1:11" ht="16.5" customHeight="1" thickTop="1">
      <c r="A20" s="320" t="s">
        <v>426</v>
      </c>
      <c r="B20" s="600" t="s">
        <v>216</v>
      </c>
      <c r="C20" s="596" t="s">
        <v>224</v>
      </c>
      <c r="D20" s="596" t="s">
        <v>225</v>
      </c>
      <c r="E20" s="596" t="s">
        <v>226</v>
      </c>
      <c r="F20" s="596" t="s">
        <v>227</v>
      </c>
      <c r="G20" s="596" t="s">
        <v>228</v>
      </c>
      <c r="H20" s="596" t="s">
        <v>233</v>
      </c>
      <c r="I20" s="598" t="s">
        <v>234</v>
      </c>
      <c r="J20" s="337"/>
      <c r="K20" s="326"/>
    </row>
    <row r="21" spans="1:11" ht="16.5" customHeight="1">
      <c r="A21" s="321" t="s">
        <v>428</v>
      </c>
      <c r="B21" s="601"/>
      <c r="C21" s="597"/>
      <c r="D21" s="597"/>
      <c r="E21" s="597"/>
      <c r="F21" s="597"/>
      <c r="G21" s="597"/>
      <c r="H21" s="597"/>
      <c r="I21" s="599"/>
      <c r="J21" s="337"/>
      <c r="K21" s="326"/>
    </row>
    <row r="22" spans="1:11" ht="16.5" customHeight="1">
      <c r="A22" s="322">
        <v>22</v>
      </c>
      <c r="B22" s="308">
        <f>IF(ISBLANK(C22),"",SUM(C22:I22))</f>
        <v>342</v>
      </c>
      <c r="C22" s="323">
        <v>1</v>
      </c>
      <c r="D22" s="323">
        <v>16</v>
      </c>
      <c r="E22" s="323">
        <v>61</v>
      </c>
      <c r="F22" s="323">
        <v>82</v>
      </c>
      <c r="G22" s="323">
        <v>64</v>
      </c>
      <c r="H22" s="323">
        <v>81</v>
      </c>
      <c r="I22" s="324">
        <v>37</v>
      </c>
      <c r="J22" s="331"/>
      <c r="K22" s="338"/>
    </row>
    <row r="23" spans="1:11" ht="16.5" customHeight="1">
      <c r="A23" s="325">
        <v>23</v>
      </c>
      <c r="B23" s="309">
        <v>197</v>
      </c>
      <c r="C23" s="339" t="s">
        <v>20</v>
      </c>
      <c r="D23" s="323">
        <v>18</v>
      </c>
      <c r="E23" s="323">
        <v>38</v>
      </c>
      <c r="F23" s="323">
        <v>54</v>
      </c>
      <c r="G23" s="323">
        <v>33</v>
      </c>
      <c r="H23" s="323">
        <v>40</v>
      </c>
      <c r="I23" s="324">
        <v>14</v>
      </c>
      <c r="J23" s="331"/>
      <c r="K23" s="338"/>
    </row>
    <row r="24" spans="1:11" ht="16.5" customHeight="1">
      <c r="A24" s="327">
        <v>24</v>
      </c>
      <c r="B24" s="315">
        <v>164</v>
      </c>
      <c r="C24" s="340" t="s">
        <v>235</v>
      </c>
      <c r="D24" s="328">
        <v>17</v>
      </c>
      <c r="E24" s="328">
        <v>25</v>
      </c>
      <c r="F24" s="328">
        <v>32</v>
      </c>
      <c r="G24" s="328">
        <v>22</v>
      </c>
      <c r="H24" s="328">
        <v>48</v>
      </c>
      <c r="I24" s="329">
        <v>20</v>
      </c>
      <c r="J24" s="331"/>
      <c r="K24" s="338"/>
    </row>
    <row r="25" spans="1:11" ht="12.75" customHeight="1">
      <c r="A25" s="341" t="s">
        <v>213</v>
      </c>
      <c r="B25" s="342"/>
      <c r="C25" s="343"/>
      <c r="D25" s="343"/>
      <c r="E25" s="343"/>
      <c r="F25" s="343"/>
      <c r="G25" s="343"/>
      <c r="H25" s="343"/>
      <c r="I25" s="344"/>
      <c r="J25" s="338"/>
      <c r="K25" s="338"/>
    </row>
    <row r="26" spans="1:11" ht="13.5">
      <c r="A26" s="338"/>
      <c r="B26" s="343"/>
      <c r="C26" s="343"/>
      <c r="D26" s="343"/>
      <c r="E26" s="343"/>
      <c r="F26" s="343"/>
      <c r="G26" s="343"/>
      <c r="H26" s="343"/>
      <c r="I26" s="343"/>
      <c r="J26" s="343"/>
      <c r="K26" s="338"/>
    </row>
    <row r="27" spans="1:11" ht="13.5">
      <c r="A27" s="338"/>
      <c r="B27" s="343"/>
      <c r="C27" s="343"/>
      <c r="D27" s="343"/>
      <c r="E27" s="343"/>
      <c r="F27" s="343"/>
      <c r="G27" s="343"/>
      <c r="H27" s="343"/>
      <c r="I27" s="343"/>
      <c r="J27" s="343"/>
      <c r="K27" s="338"/>
    </row>
  </sheetData>
  <sheetProtection/>
  <mergeCells count="26">
    <mergeCell ref="E4:E5"/>
    <mergeCell ref="J4:J5"/>
    <mergeCell ref="F4:F5"/>
    <mergeCell ref="G4:G5"/>
    <mergeCell ref="H4:H5"/>
    <mergeCell ref="I4:I5"/>
    <mergeCell ref="E12:E13"/>
    <mergeCell ref="F12:F13"/>
    <mergeCell ref="G12:G13"/>
    <mergeCell ref="H12:H13"/>
    <mergeCell ref="B4:B5"/>
    <mergeCell ref="B12:B13"/>
    <mergeCell ref="C12:C13"/>
    <mergeCell ref="D12:D13"/>
    <mergeCell ref="C4:C5"/>
    <mergeCell ref="D4:D5"/>
    <mergeCell ref="I12:I13"/>
    <mergeCell ref="J12:J13"/>
    <mergeCell ref="B20:B21"/>
    <mergeCell ref="C20:C21"/>
    <mergeCell ref="D20:D21"/>
    <mergeCell ref="E20:E21"/>
    <mergeCell ref="F20:F21"/>
    <mergeCell ref="G20:G21"/>
    <mergeCell ref="H20:H21"/>
    <mergeCell ref="I20:I21"/>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dimension ref="A1:M14"/>
  <sheetViews>
    <sheetView zoomScalePageLayoutView="0" workbookViewId="0" topLeftCell="A1">
      <selection activeCell="A2" sqref="A2"/>
    </sheetView>
  </sheetViews>
  <sheetFormatPr defaultColWidth="8.796875" defaultRowHeight="14.25"/>
  <cols>
    <col min="1" max="1" width="6.8984375" style="36" customWidth="1"/>
    <col min="2" max="7" width="9.3984375" style="36" customWidth="1"/>
    <col min="8" max="8" width="10.3984375" style="36" customWidth="1"/>
    <col min="9" max="9" width="13.59765625" style="36" customWidth="1"/>
    <col min="10" max="10" width="7.59765625" style="36" customWidth="1"/>
    <col min="11" max="11" width="9" style="36" customWidth="1"/>
    <col min="12" max="12" width="2.69921875" style="36" customWidth="1"/>
    <col min="13" max="16384" width="9" style="36" customWidth="1"/>
  </cols>
  <sheetData>
    <row r="1" spans="1:9" s="1" customFormat="1" ht="42" customHeight="1">
      <c r="A1" s="59" t="s">
        <v>0</v>
      </c>
      <c r="B1" s="29"/>
      <c r="C1" s="29"/>
      <c r="D1" s="29"/>
      <c r="E1" s="29"/>
      <c r="F1" s="29"/>
      <c r="G1" s="29"/>
      <c r="H1" s="29"/>
      <c r="I1" s="30"/>
    </row>
    <row r="2" s="6" customFormat="1" ht="15" customHeight="1"/>
    <row r="3" s="6" customFormat="1" ht="15" customHeight="1"/>
    <row r="4" s="4" customFormat="1" ht="15" customHeight="1">
      <c r="A4" s="3" t="s">
        <v>51</v>
      </c>
    </row>
    <row r="5" s="4" customFormat="1" ht="9.75" customHeight="1" thickBot="1">
      <c r="A5" s="3"/>
    </row>
    <row r="6" spans="1:9" s="5" customFormat="1" ht="16.5" customHeight="1" thickTop="1">
      <c r="A6" s="13" t="s">
        <v>1</v>
      </c>
      <c r="B6" s="37" t="s">
        <v>42</v>
      </c>
      <c r="C6" s="37" t="s">
        <v>43</v>
      </c>
      <c r="D6" s="38" t="s">
        <v>2</v>
      </c>
      <c r="E6" s="39"/>
      <c r="F6" s="39"/>
      <c r="G6" s="39"/>
      <c r="H6" s="40"/>
      <c r="I6" s="41" t="s">
        <v>22</v>
      </c>
    </row>
    <row r="7" spans="1:13" s="5" customFormat="1" ht="16.5" customHeight="1">
      <c r="A7" s="15" t="s">
        <v>3</v>
      </c>
      <c r="B7" s="42" t="s">
        <v>44</v>
      </c>
      <c r="C7" s="42" t="s">
        <v>45</v>
      </c>
      <c r="D7" s="31" t="s">
        <v>4</v>
      </c>
      <c r="E7" s="31" t="s">
        <v>5</v>
      </c>
      <c r="F7" s="31" t="s">
        <v>46</v>
      </c>
      <c r="G7" s="31" t="s">
        <v>6</v>
      </c>
      <c r="H7" s="35" t="s">
        <v>47</v>
      </c>
      <c r="I7" s="43" t="s">
        <v>48</v>
      </c>
      <c r="J7" s="7"/>
      <c r="K7" s="8"/>
      <c r="L7" s="8"/>
      <c r="M7" s="8"/>
    </row>
    <row r="8" spans="1:13" s="9" customFormat="1" ht="16.5" customHeight="1">
      <c r="A8" s="44">
        <v>22</v>
      </c>
      <c r="B8" s="45">
        <v>182</v>
      </c>
      <c r="C8" s="45">
        <v>8</v>
      </c>
      <c r="D8" s="45">
        <v>33</v>
      </c>
      <c r="E8" s="45">
        <v>104</v>
      </c>
      <c r="F8" s="45">
        <v>6</v>
      </c>
      <c r="G8" s="45">
        <v>29</v>
      </c>
      <c r="H8" s="55">
        <v>2</v>
      </c>
      <c r="I8" s="56">
        <f>IF(ISBLANK(B8),"",(D8+E8)/(B8-C8-G8-H8)*100)</f>
        <v>95.8041958041958</v>
      </c>
      <c r="J8" s="10"/>
      <c r="K8" s="11"/>
      <c r="L8" s="11"/>
      <c r="M8" s="11"/>
    </row>
    <row r="9" spans="1:13" s="9" customFormat="1" ht="16.5" customHeight="1">
      <c r="A9" s="44">
        <v>23</v>
      </c>
      <c r="B9" s="45">
        <v>364</v>
      </c>
      <c r="C9" s="45">
        <v>8</v>
      </c>
      <c r="D9" s="45">
        <v>109</v>
      </c>
      <c r="E9" s="45">
        <v>202</v>
      </c>
      <c r="F9" s="45">
        <v>5</v>
      </c>
      <c r="G9" s="45">
        <v>40</v>
      </c>
      <c r="H9" s="46" t="s">
        <v>20</v>
      </c>
      <c r="I9" s="81">
        <v>98.4</v>
      </c>
      <c r="J9" s="10"/>
      <c r="K9" s="11"/>
      <c r="L9" s="11"/>
      <c r="M9" s="11"/>
    </row>
    <row r="10" spans="1:13" s="9" customFormat="1" ht="16.5" customHeight="1">
      <c r="A10" s="47">
        <v>24</v>
      </c>
      <c r="B10" s="48">
        <v>385</v>
      </c>
      <c r="C10" s="48">
        <v>16</v>
      </c>
      <c r="D10" s="48">
        <v>110</v>
      </c>
      <c r="E10" s="48">
        <v>215</v>
      </c>
      <c r="F10" s="48">
        <v>1</v>
      </c>
      <c r="G10" s="48">
        <v>42</v>
      </c>
      <c r="H10" s="61">
        <v>1</v>
      </c>
      <c r="I10" s="54">
        <v>99.7</v>
      </c>
      <c r="J10" s="10"/>
      <c r="K10" s="11"/>
      <c r="L10" s="11"/>
      <c r="M10" s="11"/>
    </row>
    <row r="11" spans="1:9" s="12" customFormat="1" ht="12.75" customHeight="1">
      <c r="A11" s="12" t="s">
        <v>49</v>
      </c>
      <c r="I11" s="17" t="s">
        <v>7</v>
      </c>
    </row>
    <row r="12" spans="3:9" s="6" customFormat="1" ht="13.5" customHeight="1">
      <c r="C12" s="2"/>
      <c r="I12" s="2"/>
    </row>
    <row r="13" s="6" customFormat="1" ht="13.5" customHeight="1"/>
    <row r="14" s="6" customFormat="1" ht="13.5" customHeight="1">
      <c r="B14" s="34"/>
    </row>
    <row r="15" s="6" customFormat="1" ht="13.5" customHeight="1"/>
    <row r="16" s="6" customFormat="1" ht="13.5" customHeight="1"/>
    <row r="17" s="6" customFormat="1" ht="13.5" customHeight="1"/>
    <row r="18" s="6" customFormat="1" ht="13.5" customHeight="1"/>
    <row r="19" s="6" customFormat="1" ht="13.5" customHeight="1"/>
    <row r="20" s="6" customFormat="1" ht="13.5" customHeight="1"/>
    <row r="21" s="6" customFormat="1" ht="13.5" customHeight="1"/>
    <row r="22" s="6" customFormat="1" ht="13.5" customHeight="1"/>
    <row r="23" s="6" customFormat="1" ht="13.5" customHeight="1"/>
    <row r="24" s="6" customFormat="1" ht="13.5" customHeight="1"/>
    <row r="25" s="6" customFormat="1" ht="13.5" customHeight="1"/>
    <row r="26" s="6" customFormat="1" ht="13.5" customHeight="1"/>
    <row r="27" s="6" customFormat="1" ht="13.5" customHeight="1"/>
    <row r="28" s="6" customFormat="1" ht="13.5" customHeight="1"/>
    <row r="29" s="6" customFormat="1" ht="13.5" customHeight="1"/>
    <row r="30" s="6" customFormat="1" ht="13.5" customHeight="1"/>
    <row r="31" s="6" customFormat="1" ht="13.5" customHeight="1"/>
    <row r="32" s="6" customFormat="1" ht="13.5" customHeight="1"/>
    <row r="33" s="6" customFormat="1" ht="13.5" customHeight="1"/>
    <row r="34" s="6" customFormat="1" ht="13.5" customHeight="1"/>
    <row r="35" s="6" customFormat="1" ht="13.5" customHeight="1"/>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0.xml><?xml version="1.0" encoding="utf-8"?>
<worksheet xmlns="http://schemas.openxmlformats.org/spreadsheetml/2006/main" xmlns:r="http://schemas.openxmlformats.org/officeDocument/2006/relationships">
  <dimension ref="A1:N17"/>
  <sheetViews>
    <sheetView zoomScalePageLayoutView="0" workbookViewId="0" topLeftCell="A1">
      <selection activeCell="A2" sqref="A2"/>
    </sheetView>
  </sheetViews>
  <sheetFormatPr defaultColWidth="8.796875" defaultRowHeight="14.25"/>
  <cols>
    <col min="1" max="1" width="6.5" style="346" customWidth="1"/>
    <col min="2" max="2" width="7.09765625" style="346" customWidth="1"/>
    <col min="3" max="3" width="14.09765625" style="347" customWidth="1"/>
    <col min="4" max="4" width="14.09765625" style="346" customWidth="1"/>
    <col min="5" max="7" width="10.3984375" style="346" customWidth="1"/>
    <col min="8" max="8" width="8.09765625" style="346" customWidth="1"/>
    <col min="9" max="9" width="8" style="346" customWidth="1"/>
    <col min="10" max="13" width="9" style="346" customWidth="1"/>
    <col min="14" max="14" width="11.8984375" style="346" customWidth="1"/>
    <col min="15" max="16384" width="9" style="346" customWidth="1"/>
  </cols>
  <sheetData>
    <row r="1" spans="1:3" s="349" customFormat="1" ht="15" customHeight="1">
      <c r="A1" s="348" t="s">
        <v>269</v>
      </c>
      <c r="C1" s="350"/>
    </row>
    <row r="2" spans="1:3" s="351" customFormat="1" ht="9.75" customHeight="1" thickBot="1">
      <c r="A2" s="345"/>
      <c r="C2" s="352"/>
    </row>
    <row r="3" spans="1:9" s="357" customFormat="1" ht="16.5" customHeight="1" thickTop="1">
      <c r="A3" s="353" t="s">
        <v>270</v>
      </c>
      <c r="B3" s="608" t="s">
        <v>236</v>
      </c>
      <c r="C3" s="608" t="s">
        <v>237</v>
      </c>
      <c r="D3" s="608" t="s">
        <v>238</v>
      </c>
      <c r="E3" s="354" t="s">
        <v>239</v>
      </c>
      <c r="F3" s="354" t="s">
        <v>271</v>
      </c>
      <c r="G3" s="355" t="s">
        <v>272</v>
      </c>
      <c r="H3" s="356" t="s">
        <v>273</v>
      </c>
      <c r="I3" s="356" t="s">
        <v>274</v>
      </c>
    </row>
    <row r="4" spans="1:9" s="357" customFormat="1" ht="16.5" customHeight="1">
      <c r="A4" s="358" t="s">
        <v>275</v>
      </c>
      <c r="B4" s="577"/>
      <c r="C4" s="577"/>
      <c r="D4" s="577"/>
      <c r="E4" s="359" t="s">
        <v>240</v>
      </c>
      <c r="F4" s="359" t="s">
        <v>240</v>
      </c>
      <c r="G4" s="359" t="s">
        <v>240</v>
      </c>
      <c r="H4" s="360" t="s">
        <v>241</v>
      </c>
      <c r="I4" s="360" t="s">
        <v>241</v>
      </c>
    </row>
    <row r="5" spans="1:14" s="357" customFormat="1" ht="16.5" customHeight="1">
      <c r="A5" s="361" t="s">
        <v>242</v>
      </c>
      <c r="B5" s="362" t="s">
        <v>243</v>
      </c>
      <c r="C5" s="363" t="s">
        <v>244</v>
      </c>
      <c r="D5" s="363"/>
      <c r="E5" s="364">
        <v>1540000</v>
      </c>
      <c r="F5" s="364">
        <v>1580000</v>
      </c>
      <c r="G5" s="365">
        <v>1620000</v>
      </c>
      <c r="H5" s="366">
        <f aca="true" t="shared" si="0" ref="H5:I15">(F5-E5)/E5*100</f>
        <v>2.5974025974025974</v>
      </c>
      <c r="I5" s="367">
        <f t="shared" si="0"/>
        <v>2.5316455696202533</v>
      </c>
      <c r="M5" s="368"/>
      <c r="N5" s="369"/>
    </row>
    <row r="6" spans="1:14" s="357" customFormat="1" ht="16.5" customHeight="1">
      <c r="A6" s="370" t="s">
        <v>245</v>
      </c>
      <c r="B6" s="371" t="s">
        <v>243</v>
      </c>
      <c r="C6" s="372" t="s">
        <v>246</v>
      </c>
      <c r="D6" s="372" t="s">
        <v>247</v>
      </c>
      <c r="E6" s="373">
        <v>307000</v>
      </c>
      <c r="F6" s="373">
        <v>305000</v>
      </c>
      <c r="G6" s="374">
        <v>304000</v>
      </c>
      <c r="H6" s="375">
        <f t="shared" si="0"/>
        <v>-0.6514657980456027</v>
      </c>
      <c r="I6" s="376">
        <f t="shared" si="0"/>
        <v>-0.32786885245901637</v>
      </c>
      <c r="M6" s="368"/>
      <c r="N6" s="369"/>
    </row>
    <row r="7" spans="1:14" s="357" customFormat="1" ht="16.5" customHeight="1">
      <c r="A7" s="370" t="s">
        <v>248</v>
      </c>
      <c r="B7" s="371" t="s">
        <v>243</v>
      </c>
      <c r="C7" s="372" t="s">
        <v>249</v>
      </c>
      <c r="D7" s="372" t="s">
        <v>250</v>
      </c>
      <c r="E7" s="373">
        <v>245000</v>
      </c>
      <c r="F7" s="373">
        <v>243000</v>
      </c>
      <c r="G7" s="374">
        <v>243000</v>
      </c>
      <c r="H7" s="375">
        <f t="shared" si="0"/>
        <v>-0.8163265306122449</v>
      </c>
      <c r="I7" s="376">
        <f t="shared" si="0"/>
        <v>0</v>
      </c>
      <c r="M7" s="368"/>
      <c r="N7" s="369"/>
    </row>
    <row r="8" spans="1:14" s="357" customFormat="1" ht="16.5" customHeight="1">
      <c r="A8" s="370" t="s">
        <v>251</v>
      </c>
      <c r="B8" s="371" t="s">
        <v>252</v>
      </c>
      <c r="C8" s="377" t="s">
        <v>276</v>
      </c>
      <c r="D8" s="377" t="s">
        <v>277</v>
      </c>
      <c r="E8" s="378" t="s">
        <v>278</v>
      </c>
      <c r="F8" s="378" t="s">
        <v>278</v>
      </c>
      <c r="G8" s="374">
        <v>206000</v>
      </c>
      <c r="H8" s="379" t="s">
        <v>278</v>
      </c>
      <c r="I8" s="380" t="s">
        <v>278</v>
      </c>
      <c r="M8" s="368"/>
      <c r="N8" s="369"/>
    </row>
    <row r="9" spans="1:14" s="357" customFormat="1" ht="16.5" customHeight="1">
      <c r="A9" s="370" t="s">
        <v>253</v>
      </c>
      <c r="B9" s="371" t="s">
        <v>252</v>
      </c>
      <c r="C9" s="372" t="s">
        <v>254</v>
      </c>
      <c r="D9" s="372" t="s">
        <v>255</v>
      </c>
      <c r="E9" s="373">
        <v>236000</v>
      </c>
      <c r="F9" s="373">
        <v>233000</v>
      </c>
      <c r="G9" s="374">
        <v>231000</v>
      </c>
      <c r="H9" s="375">
        <f>(F9-E9)/E9*100</f>
        <v>-1.2711864406779663</v>
      </c>
      <c r="I9" s="376">
        <f>(G9-F9)/F9*100</f>
        <v>-0.8583690987124464</v>
      </c>
      <c r="M9" s="368"/>
      <c r="N9" s="369"/>
    </row>
    <row r="10" spans="1:14" s="357" customFormat="1" ht="16.5" customHeight="1">
      <c r="A10" s="370" t="s">
        <v>256</v>
      </c>
      <c r="B10" s="371" t="s">
        <v>252</v>
      </c>
      <c r="C10" s="372" t="s">
        <v>279</v>
      </c>
      <c r="D10" s="372" t="s">
        <v>280</v>
      </c>
      <c r="E10" s="373">
        <v>276000</v>
      </c>
      <c r="F10" s="373">
        <v>275000</v>
      </c>
      <c r="G10" s="374">
        <v>274000</v>
      </c>
      <c r="H10" s="375">
        <f>(F10-E10)/E10*100</f>
        <v>-0.36231884057971014</v>
      </c>
      <c r="I10" s="376">
        <f>(G10-F10)/F10*100</f>
        <v>-0.36363636363636365</v>
      </c>
      <c r="M10" s="368"/>
      <c r="N10" s="369"/>
    </row>
    <row r="11" spans="1:14" s="357" customFormat="1" ht="16.5" customHeight="1">
      <c r="A11" s="370" t="s">
        <v>257</v>
      </c>
      <c r="B11" s="371" t="s">
        <v>243</v>
      </c>
      <c r="C11" s="372" t="s">
        <v>281</v>
      </c>
      <c r="D11" s="372" t="s">
        <v>282</v>
      </c>
      <c r="E11" s="378" t="s">
        <v>278</v>
      </c>
      <c r="F11" s="378">
        <v>500000</v>
      </c>
      <c r="G11" s="381">
        <v>500000</v>
      </c>
      <c r="H11" s="379" t="s">
        <v>278</v>
      </c>
      <c r="I11" s="376">
        <f>(G11-F11)/F11*100</f>
        <v>0</v>
      </c>
      <c r="M11" s="368"/>
      <c r="N11" s="369"/>
    </row>
    <row r="12" spans="1:14" s="357" customFormat="1" ht="16.5" customHeight="1">
      <c r="A12" s="370" t="s">
        <v>283</v>
      </c>
      <c r="B12" s="371" t="s">
        <v>252</v>
      </c>
      <c r="C12" s="372" t="s">
        <v>258</v>
      </c>
      <c r="D12" s="372" t="s">
        <v>259</v>
      </c>
      <c r="E12" s="373">
        <v>349000</v>
      </c>
      <c r="F12" s="373">
        <v>346000</v>
      </c>
      <c r="G12" s="374">
        <v>346000</v>
      </c>
      <c r="H12" s="375">
        <f>(F12-E12)/E12*100</f>
        <v>-0.8595988538681949</v>
      </c>
      <c r="I12" s="376">
        <f>(G12-F12)/F12*100</f>
        <v>0</v>
      </c>
      <c r="M12" s="368"/>
      <c r="N12" s="369"/>
    </row>
    <row r="13" spans="1:14" s="357" customFormat="1" ht="16.5" customHeight="1">
      <c r="A13" s="370" t="s">
        <v>284</v>
      </c>
      <c r="B13" s="371" t="s">
        <v>260</v>
      </c>
      <c r="C13" s="372" t="s">
        <v>261</v>
      </c>
      <c r="D13" s="372" t="s">
        <v>262</v>
      </c>
      <c r="E13" s="373">
        <v>170000</v>
      </c>
      <c r="F13" s="373">
        <v>168000</v>
      </c>
      <c r="G13" s="374">
        <v>167000</v>
      </c>
      <c r="H13" s="375">
        <f t="shared" si="0"/>
        <v>-1.1764705882352942</v>
      </c>
      <c r="I13" s="376">
        <f t="shared" si="0"/>
        <v>-0.5952380952380952</v>
      </c>
      <c r="M13" s="368"/>
      <c r="N13" s="369"/>
    </row>
    <row r="14" spans="1:14" s="357" customFormat="1" ht="16.5" customHeight="1">
      <c r="A14" s="370" t="s">
        <v>285</v>
      </c>
      <c r="B14" s="371" t="s">
        <v>260</v>
      </c>
      <c r="C14" s="372" t="s">
        <v>263</v>
      </c>
      <c r="D14" s="372" t="s">
        <v>264</v>
      </c>
      <c r="E14" s="373">
        <v>216000</v>
      </c>
      <c r="F14" s="373">
        <v>214000</v>
      </c>
      <c r="G14" s="374">
        <v>213000</v>
      </c>
      <c r="H14" s="375">
        <f t="shared" si="0"/>
        <v>-0.9259259259259258</v>
      </c>
      <c r="I14" s="376">
        <f t="shared" si="0"/>
        <v>-0.46728971962616817</v>
      </c>
      <c r="M14" s="368"/>
      <c r="N14" s="369"/>
    </row>
    <row r="15" spans="1:14" s="357" customFormat="1" ht="16.5" customHeight="1">
      <c r="A15" s="382" t="s">
        <v>265</v>
      </c>
      <c r="B15" s="383" t="s">
        <v>266</v>
      </c>
      <c r="C15" s="384" t="s">
        <v>267</v>
      </c>
      <c r="D15" s="384" t="s">
        <v>268</v>
      </c>
      <c r="E15" s="385">
        <v>174000</v>
      </c>
      <c r="F15" s="385">
        <v>172000</v>
      </c>
      <c r="G15" s="386">
        <v>171000</v>
      </c>
      <c r="H15" s="387">
        <f t="shared" si="0"/>
        <v>-1.1494252873563218</v>
      </c>
      <c r="I15" s="388">
        <f t="shared" si="0"/>
        <v>-0.5813953488372093</v>
      </c>
      <c r="M15" s="368"/>
      <c r="N15" s="369"/>
    </row>
    <row r="16" s="357" customFormat="1" ht="13.5" customHeight="1">
      <c r="A16" s="357" t="s">
        <v>286</v>
      </c>
    </row>
    <row r="17" spans="1:9" ht="13.5">
      <c r="A17" s="389"/>
      <c r="H17" s="390"/>
      <c r="I17" s="390"/>
    </row>
  </sheetData>
  <sheetProtection/>
  <mergeCells count="3">
    <mergeCell ref="B3:B4"/>
    <mergeCell ref="C3:C4"/>
    <mergeCell ref="D3:D4"/>
  </mergeCells>
  <printOptions/>
  <pageMargins left="0.7086614173228347" right="0.7086614173228347" top="0.984251968503937" bottom="0.984251968503937" header="0.5118110236220472" footer="0.5118110236220472"/>
  <pageSetup horizontalDpi="600" verticalDpi="600" orientation="portrait" paperSize="9"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dimension ref="A1:J37"/>
  <sheetViews>
    <sheetView zoomScalePageLayoutView="0" workbookViewId="0" topLeftCell="A1">
      <selection activeCell="A2" sqref="A2"/>
    </sheetView>
  </sheetViews>
  <sheetFormatPr defaultColWidth="11" defaultRowHeight="13.5" customHeight="1"/>
  <cols>
    <col min="1" max="1" width="24" style="392" customWidth="1"/>
    <col min="2" max="2" width="7.09765625" style="392" customWidth="1"/>
    <col min="3" max="3" width="8.59765625" style="392" customWidth="1"/>
    <col min="4" max="4" width="7.09765625" style="392" customWidth="1"/>
    <col min="5" max="5" width="8.59765625" style="392" customWidth="1"/>
    <col min="6" max="6" width="7.09765625" style="392" customWidth="1"/>
    <col min="7" max="7" width="8.59765625" style="392" customWidth="1"/>
    <col min="8" max="8" width="7.09765625" style="392" customWidth="1"/>
    <col min="9" max="9" width="8.59765625" style="392" customWidth="1"/>
    <col min="10" max="16384" width="11" style="392" customWidth="1"/>
  </cols>
  <sheetData>
    <row r="1" spans="1:10" s="394" customFormat="1" ht="15" customHeight="1">
      <c r="A1" s="393" t="s">
        <v>310</v>
      </c>
      <c r="J1" s="395"/>
    </row>
    <row r="2" spans="1:10" s="396" customFormat="1" ht="12.75" customHeight="1" thickBot="1">
      <c r="A2" s="391"/>
      <c r="I2" s="397" t="s">
        <v>311</v>
      </c>
      <c r="J2" s="398"/>
    </row>
    <row r="3" spans="1:10" s="396" customFormat="1" ht="16.5" customHeight="1" thickTop="1">
      <c r="A3" s="609" t="s">
        <v>287</v>
      </c>
      <c r="B3" s="399" t="s">
        <v>288</v>
      </c>
      <c r="C3" s="400"/>
      <c r="D3" s="401" t="s">
        <v>312</v>
      </c>
      <c r="E3" s="401"/>
      <c r="F3" s="401" t="s">
        <v>313</v>
      </c>
      <c r="G3" s="401"/>
      <c r="H3" s="401" t="s">
        <v>289</v>
      </c>
      <c r="I3" s="399"/>
      <c r="J3" s="398"/>
    </row>
    <row r="4" spans="1:10" s="396" customFormat="1" ht="16.5" customHeight="1">
      <c r="A4" s="610"/>
      <c r="B4" s="402" t="s">
        <v>290</v>
      </c>
      <c r="C4" s="403" t="s">
        <v>291</v>
      </c>
      <c r="D4" s="402" t="s">
        <v>290</v>
      </c>
      <c r="E4" s="402" t="s">
        <v>291</v>
      </c>
      <c r="F4" s="402" t="s">
        <v>290</v>
      </c>
      <c r="G4" s="402" t="s">
        <v>291</v>
      </c>
      <c r="H4" s="402" t="s">
        <v>290</v>
      </c>
      <c r="I4" s="403" t="s">
        <v>291</v>
      </c>
      <c r="J4" s="398"/>
    </row>
    <row r="5" spans="1:10" s="396" customFormat="1" ht="17.25" customHeight="1">
      <c r="A5" s="404" t="s">
        <v>452</v>
      </c>
      <c r="B5" s="405">
        <v>199</v>
      </c>
      <c r="C5" s="405">
        <v>61475</v>
      </c>
      <c r="D5" s="405">
        <v>50</v>
      </c>
      <c r="E5" s="405">
        <v>27106</v>
      </c>
      <c r="F5" s="405">
        <f>SUM(F7:F29)</f>
        <v>8</v>
      </c>
      <c r="G5" s="405">
        <f>SUM(G7:G29)</f>
        <v>1542</v>
      </c>
      <c r="H5" s="405">
        <v>141</v>
      </c>
      <c r="I5" s="405">
        <f>SUM(I7:I29)</f>
        <v>32827</v>
      </c>
      <c r="J5" s="398"/>
    </row>
    <row r="6" spans="1:10" s="396" customFormat="1" ht="3" customHeight="1">
      <c r="A6" s="398"/>
      <c r="B6" s="406"/>
      <c r="C6" s="406"/>
      <c r="D6" s="406"/>
      <c r="E6" s="406"/>
      <c r="F6" s="406"/>
      <c r="G6" s="406"/>
      <c r="H6" s="406"/>
      <c r="I6" s="407"/>
      <c r="J6" s="398"/>
    </row>
    <row r="7" spans="1:10" s="396" customFormat="1" ht="16.5" customHeight="1">
      <c r="A7" s="521" t="s">
        <v>431</v>
      </c>
      <c r="B7" s="408">
        <f aca="true" t="shared" si="0" ref="B7:B23">SUM(D7,F7,H7)</f>
        <v>14</v>
      </c>
      <c r="C7" s="409">
        <f aca="true" t="shared" si="1" ref="C7:C23">SUM(E7,G7,I7)</f>
        <v>6070</v>
      </c>
      <c r="D7" s="410">
        <v>3</v>
      </c>
      <c r="E7" s="410">
        <v>2946</v>
      </c>
      <c r="F7" s="411" t="s">
        <v>20</v>
      </c>
      <c r="G7" s="411" t="s">
        <v>20</v>
      </c>
      <c r="H7" s="410">
        <v>11</v>
      </c>
      <c r="I7" s="412">
        <v>3124</v>
      </c>
      <c r="J7" s="398"/>
    </row>
    <row r="8" spans="1:10" s="414" customFormat="1" ht="16.5" customHeight="1">
      <c r="A8" s="521" t="s">
        <v>432</v>
      </c>
      <c r="B8" s="408">
        <f t="shared" si="0"/>
        <v>3</v>
      </c>
      <c r="C8" s="409">
        <f t="shared" si="1"/>
        <v>494</v>
      </c>
      <c r="D8" s="410">
        <v>1</v>
      </c>
      <c r="E8" s="410">
        <v>347</v>
      </c>
      <c r="F8" s="411" t="s">
        <v>20</v>
      </c>
      <c r="G8" s="411" t="s">
        <v>20</v>
      </c>
      <c r="H8" s="410">
        <v>2</v>
      </c>
      <c r="I8" s="412">
        <v>147</v>
      </c>
      <c r="J8" s="413"/>
    </row>
    <row r="9" spans="1:10" s="414" customFormat="1" ht="16.5" customHeight="1">
      <c r="A9" s="521" t="s">
        <v>433</v>
      </c>
      <c r="B9" s="408">
        <f t="shared" si="0"/>
        <v>2</v>
      </c>
      <c r="C9" s="409">
        <f t="shared" si="1"/>
        <v>218</v>
      </c>
      <c r="D9" s="410">
        <v>1</v>
      </c>
      <c r="E9" s="410">
        <v>164</v>
      </c>
      <c r="F9" s="411" t="s">
        <v>20</v>
      </c>
      <c r="G9" s="411" t="s">
        <v>20</v>
      </c>
      <c r="H9" s="411">
        <v>1</v>
      </c>
      <c r="I9" s="415">
        <v>54</v>
      </c>
      <c r="J9" s="413"/>
    </row>
    <row r="10" spans="1:10" s="414" customFormat="1" ht="16.5" customHeight="1">
      <c r="A10" s="521" t="s">
        <v>434</v>
      </c>
      <c r="B10" s="408">
        <f t="shared" si="0"/>
        <v>2</v>
      </c>
      <c r="C10" s="409">
        <f t="shared" si="1"/>
        <v>363</v>
      </c>
      <c r="D10" s="411">
        <v>0</v>
      </c>
      <c r="E10" s="411">
        <v>0</v>
      </c>
      <c r="F10" s="411" t="s">
        <v>20</v>
      </c>
      <c r="G10" s="411" t="s">
        <v>20</v>
      </c>
      <c r="H10" s="410">
        <v>2</v>
      </c>
      <c r="I10" s="412">
        <v>363</v>
      </c>
      <c r="J10" s="413"/>
    </row>
    <row r="11" spans="1:10" s="414" customFormat="1" ht="16.5" customHeight="1">
      <c r="A11" s="521" t="s">
        <v>435</v>
      </c>
      <c r="B11" s="408">
        <f t="shared" si="0"/>
        <v>8</v>
      </c>
      <c r="C11" s="409">
        <f t="shared" si="1"/>
        <v>3152</v>
      </c>
      <c r="D11" s="410">
        <v>1</v>
      </c>
      <c r="E11" s="410">
        <v>649</v>
      </c>
      <c r="F11" s="411" t="s">
        <v>20</v>
      </c>
      <c r="G11" s="411" t="s">
        <v>20</v>
      </c>
      <c r="H11" s="410">
        <v>7</v>
      </c>
      <c r="I11" s="412">
        <v>2503</v>
      </c>
      <c r="J11" s="413"/>
    </row>
    <row r="12" spans="1:10" s="414" customFormat="1" ht="16.5" customHeight="1">
      <c r="A12" s="521" t="s">
        <v>436</v>
      </c>
      <c r="B12" s="408">
        <f t="shared" si="0"/>
        <v>7</v>
      </c>
      <c r="C12" s="409">
        <f t="shared" si="1"/>
        <v>1861</v>
      </c>
      <c r="D12" s="411">
        <v>1</v>
      </c>
      <c r="E12" s="411">
        <v>184</v>
      </c>
      <c r="F12" s="411" t="s">
        <v>20</v>
      </c>
      <c r="G12" s="411" t="s">
        <v>20</v>
      </c>
      <c r="H12" s="410">
        <v>6</v>
      </c>
      <c r="I12" s="412">
        <v>1677</v>
      </c>
      <c r="J12" s="413"/>
    </row>
    <row r="13" spans="1:10" s="414" customFormat="1" ht="16.5" customHeight="1">
      <c r="A13" s="521" t="s">
        <v>437</v>
      </c>
      <c r="B13" s="408">
        <v>28</v>
      </c>
      <c r="C13" s="409">
        <f t="shared" si="1"/>
        <v>8284</v>
      </c>
      <c r="D13" s="410">
        <v>3</v>
      </c>
      <c r="E13" s="410">
        <v>3196</v>
      </c>
      <c r="F13" s="411" t="s">
        <v>20</v>
      </c>
      <c r="G13" s="411" t="s">
        <v>20</v>
      </c>
      <c r="H13" s="410">
        <v>25</v>
      </c>
      <c r="I13" s="412">
        <v>5088</v>
      </c>
      <c r="J13" s="413"/>
    </row>
    <row r="14" spans="1:10" s="414" customFormat="1" ht="16.5" customHeight="1">
      <c r="A14" s="521" t="s">
        <v>438</v>
      </c>
      <c r="B14" s="408">
        <f t="shared" si="0"/>
        <v>1</v>
      </c>
      <c r="C14" s="409">
        <f t="shared" si="1"/>
        <v>260</v>
      </c>
      <c r="D14" s="410">
        <v>1</v>
      </c>
      <c r="E14" s="410">
        <v>260</v>
      </c>
      <c r="F14" s="411" t="s">
        <v>20</v>
      </c>
      <c r="G14" s="411" t="s">
        <v>20</v>
      </c>
      <c r="H14" s="411">
        <v>0</v>
      </c>
      <c r="I14" s="415">
        <v>0</v>
      </c>
      <c r="J14" s="413"/>
    </row>
    <row r="15" spans="1:10" s="414" customFormat="1" ht="16.5" customHeight="1">
      <c r="A15" s="521" t="s">
        <v>439</v>
      </c>
      <c r="B15" s="408">
        <v>36</v>
      </c>
      <c r="C15" s="409">
        <v>12624</v>
      </c>
      <c r="D15" s="410">
        <v>5</v>
      </c>
      <c r="E15" s="410">
        <v>5699</v>
      </c>
      <c r="F15" s="411" t="s">
        <v>20</v>
      </c>
      <c r="G15" s="411" t="s">
        <v>20</v>
      </c>
      <c r="H15" s="410">
        <v>31</v>
      </c>
      <c r="I15" s="412">
        <v>6925</v>
      </c>
      <c r="J15" s="413"/>
    </row>
    <row r="16" spans="1:10" s="414" customFormat="1" ht="16.5" customHeight="1">
      <c r="A16" s="521" t="s">
        <v>440</v>
      </c>
      <c r="B16" s="408">
        <v>31</v>
      </c>
      <c r="C16" s="409">
        <f t="shared" si="1"/>
        <v>11381</v>
      </c>
      <c r="D16" s="410">
        <v>8</v>
      </c>
      <c r="E16" s="410">
        <v>4703</v>
      </c>
      <c r="F16" s="411" t="s">
        <v>20</v>
      </c>
      <c r="G16" s="411" t="s">
        <v>20</v>
      </c>
      <c r="H16" s="410">
        <v>23</v>
      </c>
      <c r="I16" s="412">
        <v>6678</v>
      </c>
      <c r="J16" s="413"/>
    </row>
    <row r="17" spans="1:10" s="414" customFormat="1" ht="16.5" customHeight="1">
      <c r="A17" s="521" t="s">
        <v>441</v>
      </c>
      <c r="B17" s="408">
        <f t="shared" si="0"/>
        <v>7</v>
      </c>
      <c r="C17" s="409">
        <f t="shared" si="1"/>
        <v>2015</v>
      </c>
      <c r="D17" s="410">
        <v>2</v>
      </c>
      <c r="E17" s="410">
        <v>1092</v>
      </c>
      <c r="F17" s="411" t="s">
        <v>20</v>
      </c>
      <c r="G17" s="411" t="s">
        <v>20</v>
      </c>
      <c r="H17" s="410">
        <v>5</v>
      </c>
      <c r="I17" s="412">
        <v>923</v>
      </c>
      <c r="J17" s="413"/>
    </row>
    <row r="18" spans="1:10" s="414" customFormat="1" ht="16.5" customHeight="1">
      <c r="A18" s="521" t="s">
        <v>442</v>
      </c>
      <c r="B18" s="408">
        <f t="shared" si="0"/>
        <v>3</v>
      </c>
      <c r="C18" s="409">
        <f t="shared" si="1"/>
        <v>1931</v>
      </c>
      <c r="D18" s="410">
        <v>1</v>
      </c>
      <c r="E18" s="410">
        <v>1589</v>
      </c>
      <c r="F18" s="411" t="s">
        <v>20</v>
      </c>
      <c r="G18" s="411" t="s">
        <v>20</v>
      </c>
      <c r="H18" s="410">
        <v>2</v>
      </c>
      <c r="I18" s="412">
        <v>342</v>
      </c>
      <c r="J18" s="413"/>
    </row>
    <row r="19" spans="1:10" s="414" customFormat="1" ht="16.5" customHeight="1">
      <c r="A19" s="521" t="s">
        <v>443</v>
      </c>
      <c r="B19" s="408">
        <f t="shared" si="0"/>
        <v>18</v>
      </c>
      <c r="C19" s="409">
        <f t="shared" si="1"/>
        <v>5525</v>
      </c>
      <c r="D19" s="410">
        <v>2</v>
      </c>
      <c r="E19" s="410">
        <v>1666</v>
      </c>
      <c r="F19" s="411" t="s">
        <v>20</v>
      </c>
      <c r="G19" s="411" t="s">
        <v>20</v>
      </c>
      <c r="H19" s="410">
        <v>16</v>
      </c>
      <c r="I19" s="412">
        <v>3859</v>
      </c>
      <c r="J19" s="413"/>
    </row>
    <row r="20" spans="1:10" s="414" customFormat="1" ht="16.5" customHeight="1">
      <c r="A20" s="521" t="s">
        <v>292</v>
      </c>
      <c r="B20" s="408">
        <f t="shared" si="0"/>
        <v>6</v>
      </c>
      <c r="C20" s="409">
        <f t="shared" si="1"/>
        <v>1227</v>
      </c>
      <c r="D20" s="410">
        <v>1</v>
      </c>
      <c r="E20" s="410">
        <v>791</v>
      </c>
      <c r="F20" s="411" t="s">
        <v>20</v>
      </c>
      <c r="G20" s="411" t="s">
        <v>20</v>
      </c>
      <c r="H20" s="410">
        <v>5</v>
      </c>
      <c r="I20" s="412">
        <v>436</v>
      </c>
      <c r="J20" s="413"/>
    </row>
    <row r="21" spans="1:10" s="414" customFormat="1" ht="16.5" customHeight="1">
      <c r="A21" s="521" t="s">
        <v>444</v>
      </c>
      <c r="B21" s="408">
        <f t="shared" si="0"/>
        <v>2</v>
      </c>
      <c r="C21" s="409">
        <f t="shared" si="1"/>
        <v>494</v>
      </c>
      <c r="D21" s="410">
        <v>2</v>
      </c>
      <c r="E21" s="410">
        <v>494</v>
      </c>
      <c r="F21" s="411" t="s">
        <v>20</v>
      </c>
      <c r="G21" s="411" t="s">
        <v>20</v>
      </c>
      <c r="H21" s="411">
        <v>0</v>
      </c>
      <c r="I21" s="415">
        <v>0</v>
      </c>
      <c r="J21" s="413"/>
    </row>
    <row r="22" spans="1:10" s="414" customFormat="1" ht="16.5" customHeight="1">
      <c r="A22" s="521" t="s">
        <v>445</v>
      </c>
      <c r="B22" s="408">
        <f t="shared" si="0"/>
        <v>2</v>
      </c>
      <c r="C22" s="409">
        <f t="shared" si="1"/>
        <v>548</v>
      </c>
      <c r="D22" s="410">
        <v>2</v>
      </c>
      <c r="E22" s="410">
        <v>548</v>
      </c>
      <c r="F22" s="411" t="s">
        <v>20</v>
      </c>
      <c r="G22" s="411" t="s">
        <v>20</v>
      </c>
      <c r="H22" s="411">
        <v>0</v>
      </c>
      <c r="I22" s="415">
        <v>0</v>
      </c>
      <c r="J22" s="413"/>
    </row>
    <row r="23" spans="1:10" s="414" customFormat="1" ht="16.5" customHeight="1">
      <c r="A23" s="521" t="s">
        <v>446</v>
      </c>
      <c r="B23" s="408">
        <f t="shared" si="0"/>
        <v>5</v>
      </c>
      <c r="C23" s="409">
        <f t="shared" si="1"/>
        <v>822</v>
      </c>
      <c r="D23" s="410">
        <v>2</v>
      </c>
      <c r="E23" s="410">
        <v>467</v>
      </c>
      <c r="F23" s="411" t="s">
        <v>20</v>
      </c>
      <c r="G23" s="411" t="s">
        <v>20</v>
      </c>
      <c r="H23" s="410">
        <v>3</v>
      </c>
      <c r="I23" s="412">
        <v>355</v>
      </c>
      <c r="J23" s="413"/>
    </row>
    <row r="24" spans="1:10" s="414" customFormat="1" ht="16.5" customHeight="1">
      <c r="A24" s="521" t="s">
        <v>447</v>
      </c>
      <c r="B24" s="408">
        <v>5</v>
      </c>
      <c r="C24" s="409">
        <f aca="true" t="shared" si="2" ref="C24:C29">SUM(E24,G24,I24)</f>
        <v>673</v>
      </c>
      <c r="D24" s="410">
        <v>5</v>
      </c>
      <c r="E24" s="410">
        <v>673</v>
      </c>
      <c r="F24" s="411" t="s">
        <v>20</v>
      </c>
      <c r="G24" s="411" t="s">
        <v>20</v>
      </c>
      <c r="H24" s="411">
        <v>0</v>
      </c>
      <c r="I24" s="415">
        <v>0</v>
      </c>
      <c r="J24" s="413"/>
    </row>
    <row r="25" spans="1:10" s="414" customFormat="1" ht="16.5" customHeight="1">
      <c r="A25" s="521" t="s">
        <v>448</v>
      </c>
      <c r="B25" s="408">
        <f>SUM(D25,F25,H25)</f>
        <v>5</v>
      </c>
      <c r="C25" s="409">
        <f t="shared" si="2"/>
        <v>688</v>
      </c>
      <c r="D25" s="410">
        <v>3</v>
      </c>
      <c r="E25" s="410">
        <v>335</v>
      </c>
      <c r="F25" s="411" t="s">
        <v>20</v>
      </c>
      <c r="G25" s="411" t="s">
        <v>20</v>
      </c>
      <c r="H25" s="410">
        <v>2</v>
      </c>
      <c r="I25" s="412">
        <v>353</v>
      </c>
      <c r="J25" s="413"/>
    </row>
    <row r="26" spans="1:10" s="414" customFormat="1" ht="16.5" customHeight="1">
      <c r="A26" s="521" t="s">
        <v>449</v>
      </c>
      <c r="B26" s="408">
        <f>SUM(D26,F26,H26)</f>
        <v>2</v>
      </c>
      <c r="C26" s="409">
        <f t="shared" si="2"/>
        <v>376</v>
      </c>
      <c r="D26" s="410">
        <v>2</v>
      </c>
      <c r="E26" s="410">
        <v>376</v>
      </c>
      <c r="F26" s="411" t="s">
        <v>20</v>
      </c>
      <c r="G26" s="411" t="s">
        <v>20</v>
      </c>
      <c r="H26" s="411">
        <v>0</v>
      </c>
      <c r="I26" s="415">
        <v>0</v>
      </c>
      <c r="J26" s="413"/>
    </row>
    <row r="27" spans="1:10" s="414" customFormat="1" ht="16.5" customHeight="1">
      <c r="A27" s="521" t="s">
        <v>450</v>
      </c>
      <c r="B27" s="408">
        <f>SUM(D27,F27,H27)</f>
        <v>2</v>
      </c>
      <c r="C27" s="409">
        <f t="shared" si="2"/>
        <v>740</v>
      </c>
      <c r="D27" s="410">
        <v>2</v>
      </c>
      <c r="E27" s="410">
        <v>740</v>
      </c>
      <c r="F27" s="411" t="s">
        <v>20</v>
      </c>
      <c r="G27" s="411" t="s">
        <v>20</v>
      </c>
      <c r="H27" s="411">
        <v>0</v>
      </c>
      <c r="I27" s="415">
        <v>0</v>
      </c>
      <c r="J27" s="413"/>
    </row>
    <row r="28" spans="1:10" s="414" customFormat="1" ht="16.5" customHeight="1">
      <c r="A28" s="521" t="s">
        <v>451</v>
      </c>
      <c r="B28" s="408">
        <f>SUM(D28,F28,H28)</f>
        <v>1</v>
      </c>
      <c r="C28" s="409">
        <f t="shared" si="2"/>
        <v>123</v>
      </c>
      <c r="D28" s="410">
        <v>1</v>
      </c>
      <c r="E28" s="410">
        <v>123</v>
      </c>
      <c r="F28" s="411" t="s">
        <v>20</v>
      </c>
      <c r="G28" s="411" t="s">
        <v>20</v>
      </c>
      <c r="H28" s="411">
        <v>0</v>
      </c>
      <c r="I28" s="415">
        <v>0</v>
      </c>
      <c r="J28" s="413"/>
    </row>
    <row r="29" spans="1:10" s="414" customFormat="1" ht="16.5" customHeight="1">
      <c r="A29" s="522" t="s">
        <v>314</v>
      </c>
      <c r="B29" s="416">
        <f>SUM(D29,F29,H29)</f>
        <v>9</v>
      </c>
      <c r="C29" s="417">
        <f t="shared" si="2"/>
        <v>1606</v>
      </c>
      <c r="D29" s="418">
        <v>1</v>
      </c>
      <c r="E29" s="418">
        <v>64</v>
      </c>
      <c r="F29" s="418">
        <v>8</v>
      </c>
      <c r="G29" s="418">
        <v>1542</v>
      </c>
      <c r="H29" s="419" t="s">
        <v>20</v>
      </c>
      <c r="I29" s="420" t="s">
        <v>20</v>
      </c>
      <c r="J29" s="413"/>
    </row>
    <row r="30" spans="1:10" ht="12.75" customHeight="1">
      <c r="A30" s="421" t="s">
        <v>315</v>
      </c>
      <c r="I30" s="397" t="s">
        <v>316</v>
      </c>
      <c r="J30" s="422"/>
    </row>
    <row r="31" spans="1:10" ht="13.5" customHeight="1">
      <c r="A31" s="421"/>
      <c r="I31" s="397"/>
      <c r="J31" s="422"/>
    </row>
    <row r="32" s="421" customFormat="1" ht="13.5" customHeight="1">
      <c r="J32" s="423"/>
    </row>
    <row r="33" spans="5:10" ht="13.5" customHeight="1">
      <c r="E33" s="424"/>
      <c r="I33" s="424"/>
      <c r="J33" s="422"/>
    </row>
    <row r="34" ht="13.5" customHeight="1">
      <c r="J34" s="422"/>
    </row>
    <row r="35" ht="13.5" customHeight="1">
      <c r="J35" s="422"/>
    </row>
    <row r="36" ht="13.5" customHeight="1">
      <c r="J36" s="422"/>
    </row>
    <row r="37" ht="13.5" customHeight="1">
      <c r="J37" s="422"/>
    </row>
  </sheetData>
  <sheetProtection/>
  <mergeCells count="1">
    <mergeCell ref="A3:A4"/>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&amp;C&amp;"ＭＳ 明朝,標準"&amp;11&amp;A</oddFooter>
  </headerFooter>
</worksheet>
</file>

<file path=xl/worksheets/sheet22.xml><?xml version="1.0" encoding="utf-8"?>
<worksheet xmlns="http://schemas.openxmlformats.org/spreadsheetml/2006/main" xmlns:r="http://schemas.openxmlformats.org/officeDocument/2006/relationships">
  <dimension ref="A1:Q16"/>
  <sheetViews>
    <sheetView zoomScalePageLayoutView="0" workbookViewId="0" topLeftCell="A1">
      <selection activeCell="U22" sqref="U22"/>
    </sheetView>
  </sheetViews>
  <sheetFormatPr defaultColWidth="6.3984375" defaultRowHeight="13.5" customHeight="1"/>
  <cols>
    <col min="1" max="1" width="5.69921875" style="392" customWidth="1"/>
    <col min="2" max="2" width="7.09765625" style="392" customWidth="1"/>
    <col min="3" max="10" width="5.69921875" style="392" customWidth="1"/>
    <col min="11" max="15" width="5.59765625" style="392" customWidth="1"/>
    <col min="16" max="16384" width="6.3984375" style="392" customWidth="1"/>
  </cols>
  <sheetData>
    <row r="1" spans="1:16" s="396" customFormat="1" ht="15" customHeight="1">
      <c r="A1" s="393" t="s">
        <v>317</v>
      </c>
      <c r="I1" s="398"/>
      <c r="P1" s="398"/>
    </row>
    <row r="2" spans="1:16" s="396" customFormat="1" ht="9.75" customHeight="1" thickBot="1">
      <c r="A2" s="391"/>
      <c r="I2" s="398"/>
      <c r="P2" s="398"/>
    </row>
    <row r="3" spans="1:16" s="396" customFormat="1" ht="17.25" customHeight="1" thickTop="1">
      <c r="A3" s="425" t="s">
        <v>293</v>
      </c>
      <c r="B3" s="613" t="s">
        <v>318</v>
      </c>
      <c r="C3" s="611" t="s">
        <v>294</v>
      </c>
      <c r="D3" s="611" t="s">
        <v>319</v>
      </c>
      <c r="E3" s="611" t="s">
        <v>320</v>
      </c>
      <c r="F3" s="611" t="s">
        <v>295</v>
      </c>
      <c r="G3" s="611" t="s">
        <v>296</v>
      </c>
      <c r="H3" s="611" t="s">
        <v>297</v>
      </c>
      <c r="I3" s="611" t="s">
        <v>298</v>
      </c>
      <c r="J3" s="611" t="s">
        <v>299</v>
      </c>
      <c r="K3" s="611" t="s">
        <v>321</v>
      </c>
      <c r="L3" s="611" t="s">
        <v>300</v>
      </c>
      <c r="M3" s="611" t="s">
        <v>453</v>
      </c>
      <c r="N3" s="611" t="s">
        <v>322</v>
      </c>
      <c r="O3" s="613" t="s">
        <v>323</v>
      </c>
      <c r="P3" s="398"/>
    </row>
    <row r="4" spans="1:16" s="396" customFormat="1" ht="17.25" customHeight="1">
      <c r="A4" s="426" t="s">
        <v>3</v>
      </c>
      <c r="B4" s="614"/>
      <c r="C4" s="612"/>
      <c r="D4" s="612"/>
      <c r="E4" s="612"/>
      <c r="F4" s="612"/>
      <c r="G4" s="612"/>
      <c r="H4" s="612"/>
      <c r="I4" s="612"/>
      <c r="J4" s="612"/>
      <c r="K4" s="612"/>
      <c r="L4" s="612"/>
      <c r="M4" s="612"/>
      <c r="N4" s="612"/>
      <c r="O4" s="614"/>
      <c r="P4" s="398"/>
    </row>
    <row r="5" spans="1:16" s="396" customFormat="1" ht="16.5" customHeight="1">
      <c r="A5" s="427">
        <v>22</v>
      </c>
      <c r="B5" s="428">
        <v>20278</v>
      </c>
      <c r="C5" s="429">
        <v>3982</v>
      </c>
      <c r="D5" s="430">
        <v>401</v>
      </c>
      <c r="E5" s="430">
        <v>180</v>
      </c>
      <c r="F5" s="429">
        <v>4422</v>
      </c>
      <c r="G5" s="429">
        <v>1506</v>
      </c>
      <c r="H5" s="429">
        <v>410</v>
      </c>
      <c r="I5" s="429">
        <v>4444</v>
      </c>
      <c r="J5" s="429">
        <v>958</v>
      </c>
      <c r="K5" s="430">
        <v>103</v>
      </c>
      <c r="L5" s="429">
        <v>954</v>
      </c>
      <c r="M5" s="429">
        <v>826</v>
      </c>
      <c r="N5" s="430">
        <v>110</v>
      </c>
      <c r="O5" s="428">
        <v>666</v>
      </c>
      <c r="P5" s="398"/>
    </row>
    <row r="6" spans="1:17" s="396" customFormat="1" ht="16.5" customHeight="1">
      <c r="A6" s="427">
        <v>23</v>
      </c>
      <c r="B6" s="428">
        <f>SUM(C6:O6,B12:J12)</f>
        <v>16736</v>
      </c>
      <c r="C6" s="429">
        <f>668+3519</f>
        <v>4187</v>
      </c>
      <c r="D6" s="430">
        <v>346</v>
      </c>
      <c r="E6" s="430">
        <v>207</v>
      </c>
      <c r="F6" s="429">
        <v>3037</v>
      </c>
      <c r="G6" s="429">
        <f>377+642</f>
        <v>1019</v>
      </c>
      <c r="H6" s="429">
        <v>237</v>
      </c>
      <c r="I6" s="429">
        <v>3352</v>
      </c>
      <c r="J6" s="429">
        <v>692</v>
      </c>
      <c r="K6" s="430">
        <v>80</v>
      </c>
      <c r="L6" s="429">
        <v>917</v>
      </c>
      <c r="M6" s="429">
        <v>804</v>
      </c>
      <c r="N6" s="430">
        <v>75</v>
      </c>
      <c r="O6" s="428">
        <v>401</v>
      </c>
      <c r="P6" s="398"/>
      <c r="Q6" s="431"/>
    </row>
    <row r="7" spans="1:17" s="396" customFormat="1" ht="16.5" customHeight="1">
      <c r="A7" s="432">
        <v>24</v>
      </c>
      <c r="B7" s="433">
        <f>SUM(C7:O7,B13:J13)</f>
        <v>13760</v>
      </c>
      <c r="C7" s="434">
        <f>472+3020+1</f>
        <v>3493</v>
      </c>
      <c r="D7" s="435">
        <v>284</v>
      </c>
      <c r="E7" s="435">
        <v>127</v>
      </c>
      <c r="F7" s="434">
        <f>1886+357</f>
        <v>2243</v>
      </c>
      <c r="G7" s="434">
        <f>352+647</f>
        <v>999</v>
      </c>
      <c r="H7" s="434">
        <v>120</v>
      </c>
      <c r="I7" s="434">
        <f>1579+887+1</f>
        <v>2467</v>
      </c>
      <c r="J7" s="434">
        <v>522</v>
      </c>
      <c r="K7" s="435">
        <v>79</v>
      </c>
      <c r="L7" s="434">
        <v>1049</v>
      </c>
      <c r="M7" s="434">
        <f>1024+1</f>
        <v>1025</v>
      </c>
      <c r="N7" s="435">
        <v>104</v>
      </c>
      <c r="O7" s="433">
        <v>205</v>
      </c>
      <c r="P7" s="398"/>
      <c r="Q7" s="431"/>
    </row>
    <row r="8" s="396" customFormat="1" ht="32.25" customHeight="1" thickBot="1">
      <c r="P8" s="398"/>
    </row>
    <row r="9" spans="1:16" s="396" customFormat="1" ht="16.5" customHeight="1" thickTop="1">
      <c r="A9" s="425" t="s">
        <v>293</v>
      </c>
      <c r="B9" s="613" t="s">
        <v>324</v>
      </c>
      <c r="C9" s="611" t="s">
        <v>325</v>
      </c>
      <c r="D9" s="611" t="s">
        <v>326</v>
      </c>
      <c r="E9" s="611" t="s">
        <v>327</v>
      </c>
      <c r="F9" s="611" t="s">
        <v>328</v>
      </c>
      <c r="G9" s="611" t="s">
        <v>329</v>
      </c>
      <c r="H9" s="611" t="s">
        <v>330</v>
      </c>
      <c r="I9" s="611" t="s">
        <v>331</v>
      </c>
      <c r="J9" s="613" t="s">
        <v>332</v>
      </c>
      <c r="K9" s="616"/>
      <c r="L9" s="616"/>
      <c r="M9" s="616"/>
      <c r="N9" s="616"/>
      <c r="O9" s="616"/>
      <c r="P9" s="398"/>
    </row>
    <row r="10" spans="1:16" s="396" customFormat="1" ht="16.5" customHeight="1">
      <c r="A10" s="426" t="s">
        <v>3</v>
      </c>
      <c r="B10" s="615"/>
      <c r="C10" s="612"/>
      <c r="D10" s="612"/>
      <c r="E10" s="612"/>
      <c r="F10" s="612"/>
      <c r="G10" s="612"/>
      <c r="H10" s="612"/>
      <c r="I10" s="612"/>
      <c r="J10" s="614"/>
      <c r="K10" s="617"/>
      <c r="L10" s="617"/>
      <c r="M10" s="617"/>
      <c r="N10" s="617"/>
      <c r="O10" s="617"/>
      <c r="P10" s="398"/>
    </row>
    <row r="11" spans="1:16" s="396" customFormat="1" ht="16.5" customHeight="1">
      <c r="A11" s="427">
        <v>22</v>
      </c>
      <c r="B11" s="436">
        <v>110</v>
      </c>
      <c r="C11" s="408">
        <v>156</v>
      </c>
      <c r="D11" s="408">
        <v>61</v>
      </c>
      <c r="E11" s="408">
        <v>222</v>
      </c>
      <c r="F11" s="408">
        <v>211</v>
      </c>
      <c r="G11" s="408">
        <v>118</v>
      </c>
      <c r="H11" s="408">
        <v>152</v>
      </c>
      <c r="I11" s="408">
        <v>227</v>
      </c>
      <c r="J11" s="436">
        <v>59</v>
      </c>
      <c r="K11" s="398"/>
      <c r="L11" s="437"/>
      <c r="M11" s="437"/>
      <c r="N11" s="398"/>
      <c r="O11" s="437"/>
      <c r="P11" s="398"/>
    </row>
    <row r="12" spans="1:16" s="396" customFormat="1" ht="16.5" customHeight="1">
      <c r="A12" s="427">
        <v>23</v>
      </c>
      <c r="B12" s="436">
        <v>165</v>
      </c>
      <c r="C12" s="408">
        <v>156</v>
      </c>
      <c r="D12" s="408">
        <v>60</v>
      </c>
      <c r="E12" s="408">
        <v>219</v>
      </c>
      <c r="F12" s="408">
        <v>226</v>
      </c>
      <c r="G12" s="408">
        <v>132</v>
      </c>
      <c r="H12" s="408">
        <v>101</v>
      </c>
      <c r="I12" s="408">
        <v>257</v>
      </c>
      <c r="J12" s="436">
        <v>66</v>
      </c>
      <c r="K12" s="438"/>
      <c r="L12" s="439"/>
      <c r="M12" s="439"/>
      <c r="N12" s="438"/>
      <c r="O12" s="439"/>
      <c r="P12" s="398"/>
    </row>
    <row r="13" spans="1:16" s="396" customFormat="1" ht="16.5" customHeight="1">
      <c r="A13" s="432">
        <v>24</v>
      </c>
      <c r="B13" s="440">
        <v>135</v>
      </c>
      <c r="C13" s="441">
        <v>97</v>
      </c>
      <c r="D13" s="441">
        <v>84</v>
      </c>
      <c r="E13" s="441">
        <v>209</v>
      </c>
      <c r="F13" s="441">
        <v>99</v>
      </c>
      <c r="G13" s="441">
        <v>93</v>
      </c>
      <c r="H13" s="441">
        <v>42</v>
      </c>
      <c r="I13" s="441">
        <v>216</v>
      </c>
      <c r="J13" s="440">
        <v>68</v>
      </c>
      <c r="K13" s="438"/>
      <c r="L13" s="439"/>
      <c r="M13" s="439"/>
      <c r="N13" s="438"/>
      <c r="O13" s="439"/>
      <c r="P13" s="398"/>
    </row>
    <row r="14" spans="1:16" s="396" customFormat="1" ht="12.75" customHeight="1">
      <c r="A14" s="421" t="s">
        <v>315</v>
      </c>
      <c r="B14" s="421"/>
      <c r="C14" s="421"/>
      <c r="D14" s="421"/>
      <c r="E14" s="421"/>
      <c r="F14" s="421"/>
      <c r="G14" s="421"/>
      <c r="H14" s="421"/>
      <c r="I14" s="421"/>
      <c r="J14" s="421"/>
      <c r="K14" s="421"/>
      <c r="L14" s="421"/>
      <c r="M14" s="421"/>
      <c r="N14" s="421"/>
      <c r="O14" s="397" t="s">
        <v>333</v>
      </c>
      <c r="P14" s="398"/>
    </row>
    <row r="15" s="396" customFormat="1" ht="13.5" customHeight="1"/>
    <row r="16" s="396" customFormat="1" ht="13.5" customHeight="1">
      <c r="J16" s="431"/>
    </row>
  </sheetData>
  <sheetProtection/>
  <mergeCells count="28">
    <mergeCell ref="N9:N10"/>
    <mergeCell ref="O9:O10"/>
    <mergeCell ref="H9:H10"/>
    <mergeCell ref="I9:I10"/>
    <mergeCell ref="J9:J10"/>
    <mergeCell ref="K9:K10"/>
    <mergeCell ref="L9:L10"/>
    <mergeCell ref="M9:M10"/>
    <mergeCell ref="B9:B10"/>
    <mergeCell ref="C9:C10"/>
    <mergeCell ref="F9:F10"/>
    <mergeCell ref="G9:G10"/>
    <mergeCell ref="D9:D10"/>
    <mergeCell ref="E9:E10"/>
    <mergeCell ref="B3:B4"/>
    <mergeCell ref="C3:C4"/>
    <mergeCell ref="F3:F4"/>
    <mergeCell ref="G3:G4"/>
    <mergeCell ref="D3:D4"/>
    <mergeCell ref="E3:E4"/>
    <mergeCell ref="L3:L4"/>
    <mergeCell ref="M3:M4"/>
    <mergeCell ref="N3:N4"/>
    <mergeCell ref="O3:O4"/>
    <mergeCell ref="H3:H4"/>
    <mergeCell ref="I3:I4"/>
    <mergeCell ref="J3:J4"/>
    <mergeCell ref="K3:K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明朝,標準"&amp;11&amp;A</oddFooter>
  </headerFooter>
  <drawing r:id="rId1"/>
</worksheet>
</file>

<file path=xl/worksheets/sheet23.xml><?xml version="1.0" encoding="utf-8"?>
<worksheet xmlns="http://schemas.openxmlformats.org/spreadsheetml/2006/main" xmlns:r="http://schemas.openxmlformats.org/officeDocument/2006/relationships">
  <dimension ref="A1:F8"/>
  <sheetViews>
    <sheetView zoomScalePageLayoutView="0" workbookViewId="0" topLeftCell="A1">
      <selection activeCell="A2" sqref="A2"/>
    </sheetView>
  </sheetViews>
  <sheetFormatPr defaultColWidth="11" defaultRowHeight="18" customHeight="1"/>
  <cols>
    <col min="1" max="1" width="12.69921875" style="392" customWidth="1"/>
    <col min="2" max="6" width="14.8984375" style="392" customWidth="1"/>
    <col min="7" max="7" width="8.19921875" style="392" customWidth="1"/>
    <col min="8" max="8" width="7.69921875" style="392" customWidth="1"/>
    <col min="9" max="13" width="8.19921875" style="392" customWidth="1"/>
    <col min="14" max="16384" width="11" style="392" customWidth="1"/>
  </cols>
  <sheetData>
    <row r="1" spans="1:2" s="394" customFormat="1" ht="15" customHeight="1">
      <c r="A1" s="393" t="s">
        <v>301</v>
      </c>
      <c r="B1" s="442"/>
    </row>
    <row r="2" spans="1:2" s="396" customFormat="1" ht="9.75" customHeight="1" thickBot="1">
      <c r="A2" s="391"/>
      <c r="B2" s="392"/>
    </row>
    <row r="3" spans="1:6" s="396" customFormat="1" ht="16.5" customHeight="1" thickTop="1">
      <c r="A3" s="443" t="s">
        <v>302</v>
      </c>
      <c r="B3" s="620" t="s">
        <v>303</v>
      </c>
      <c r="C3" s="399" t="s">
        <v>304</v>
      </c>
      <c r="D3" s="400"/>
      <c r="E3" s="444"/>
      <c r="F3" s="618" t="s">
        <v>305</v>
      </c>
    </row>
    <row r="4" spans="1:6" s="396" customFormat="1" ht="16.5" customHeight="1">
      <c r="A4" s="445" t="s">
        <v>306</v>
      </c>
      <c r="B4" s="621"/>
      <c r="C4" s="402" t="s">
        <v>307</v>
      </c>
      <c r="D4" s="402" t="s">
        <v>308</v>
      </c>
      <c r="E4" s="402" t="s">
        <v>309</v>
      </c>
      <c r="F4" s="619"/>
    </row>
    <row r="5" spans="1:6" s="396" customFormat="1" ht="16.5" customHeight="1">
      <c r="A5" s="427">
        <v>22</v>
      </c>
      <c r="B5" s="446">
        <v>12922</v>
      </c>
      <c r="C5" s="446">
        <v>2069</v>
      </c>
      <c r="D5" s="446">
        <v>1873</v>
      </c>
      <c r="E5" s="446">
        <v>196</v>
      </c>
      <c r="F5" s="447">
        <v>6204</v>
      </c>
    </row>
    <row r="6" spans="1:6" s="396" customFormat="1" ht="16.5" customHeight="1">
      <c r="A6" s="427">
        <v>23</v>
      </c>
      <c r="B6" s="448">
        <v>8929</v>
      </c>
      <c r="C6" s="448">
        <f>D6+E6</f>
        <v>2336</v>
      </c>
      <c r="D6" s="448">
        <v>1902</v>
      </c>
      <c r="E6" s="448">
        <v>434</v>
      </c>
      <c r="F6" s="449">
        <v>5058</v>
      </c>
    </row>
    <row r="7" spans="1:6" s="396" customFormat="1" ht="16.5" customHeight="1">
      <c r="A7" s="432">
        <v>24</v>
      </c>
      <c r="B7" s="450">
        <f>6714+565+30</f>
        <v>7309</v>
      </c>
      <c r="C7" s="450">
        <f>D7+E7</f>
        <v>2031</v>
      </c>
      <c r="D7" s="450">
        <v>1828</v>
      </c>
      <c r="E7" s="450">
        <v>203</v>
      </c>
      <c r="F7" s="451">
        <v>4643</v>
      </c>
    </row>
    <row r="8" spans="1:2" s="396" customFormat="1" ht="12.75" customHeight="1">
      <c r="A8" s="421" t="s">
        <v>315</v>
      </c>
      <c r="B8" s="421"/>
    </row>
    <row r="9" s="396" customFormat="1" ht="13.5" customHeight="1"/>
    <row r="10" s="396" customFormat="1" ht="13.5" customHeight="1"/>
    <row r="11" s="396" customFormat="1" ht="13.5" customHeight="1"/>
    <row r="12" s="396" customFormat="1" ht="13.5" customHeight="1"/>
    <row r="13" s="396" customFormat="1" ht="13.5" customHeight="1"/>
    <row r="14" s="396" customFormat="1" ht="13.5" customHeight="1"/>
    <row r="15" s="396" customFormat="1" ht="13.5" customHeight="1"/>
    <row r="16" s="396" customFormat="1"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sheetData>
  <sheetProtection/>
  <mergeCells count="2">
    <mergeCell ref="F3:F4"/>
    <mergeCell ref="B3:B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明朝,標準"&amp;11&amp;A</oddFooter>
  </headerFooter>
  <drawing r:id="rId1"/>
</worksheet>
</file>

<file path=xl/worksheets/sheet24.xml><?xml version="1.0" encoding="utf-8"?>
<worksheet xmlns="http://schemas.openxmlformats.org/spreadsheetml/2006/main" xmlns:r="http://schemas.openxmlformats.org/officeDocument/2006/relationships">
  <dimension ref="A1:F58"/>
  <sheetViews>
    <sheetView zoomScalePageLayoutView="0" workbookViewId="0" topLeftCell="A1">
      <selection activeCell="A2" sqref="A2"/>
    </sheetView>
  </sheetViews>
  <sheetFormatPr defaultColWidth="8.796875" defaultRowHeight="13.5" customHeight="1"/>
  <cols>
    <col min="1" max="1" width="15.09765625" style="6" customWidth="1"/>
    <col min="2" max="6" width="14.3984375" style="6" customWidth="1"/>
    <col min="7" max="16384" width="9" style="6" customWidth="1"/>
  </cols>
  <sheetData>
    <row r="1" spans="1:6" s="85" customFormat="1" ht="15" customHeight="1">
      <c r="A1" s="452" t="s">
        <v>454</v>
      </c>
      <c r="B1" s="452"/>
      <c r="C1" s="452"/>
      <c r="F1" s="453"/>
    </row>
    <row r="2" spans="1:6" s="85" customFormat="1" ht="9.75" customHeight="1">
      <c r="A2" s="452"/>
      <c r="B2" s="452"/>
      <c r="C2" s="452"/>
      <c r="F2" s="453"/>
    </row>
    <row r="3" spans="1:6" s="5" customFormat="1" ht="15" customHeight="1" thickBot="1">
      <c r="A3" s="454" t="s">
        <v>334</v>
      </c>
      <c r="B3" s="10"/>
      <c r="C3" s="10"/>
      <c r="F3" s="455"/>
    </row>
    <row r="4" spans="1:6" s="5" customFormat="1" ht="16.5" customHeight="1" thickTop="1">
      <c r="A4" s="456" t="s">
        <v>360</v>
      </c>
      <c r="B4" s="622" t="s">
        <v>460</v>
      </c>
      <c r="C4" s="623"/>
      <c r="D4" s="624" t="s">
        <v>461</v>
      </c>
      <c r="E4" s="625"/>
      <c r="F4" s="625"/>
    </row>
    <row r="5" spans="1:6" s="5" customFormat="1" ht="16.5" customHeight="1">
      <c r="A5" s="285" t="s">
        <v>361</v>
      </c>
      <c r="B5" s="294" t="s">
        <v>335</v>
      </c>
      <c r="C5" s="294" t="s">
        <v>336</v>
      </c>
      <c r="D5" s="294" t="s">
        <v>337</v>
      </c>
      <c r="E5" s="294" t="s">
        <v>338</v>
      </c>
      <c r="F5" s="524" t="s">
        <v>339</v>
      </c>
    </row>
    <row r="6" spans="1:6" s="9" customFormat="1" ht="16.5" customHeight="1">
      <c r="A6" s="44">
        <v>22</v>
      </c>
      <c r="B6" s="459">
        <v>85.7</v>
      </c>
      <c r="C6" s="459">
        <v>13</v>
      </c>
      <c r="D6" s="459">
        <v>77</v>
      </c>
      <c r="E6" s="459">
        <v>8.5</v>
      </c>
      <c r="F6" s="460">
        <v>13.9</v>
      </c>
    </row>
    <row r="7" spans="1:6" s="9" customFormat="1" ht="16.5" customHeight="1">
      <c r="A7" s="44">
        <v>23</v>
      </c>
      <c r="B7" s="459">
        <v>84.7</v>
      </c>
      <c r="C7" s="459">
        <v>13.1</v>
      </c>
      <c r="D7" s="459">
        <v>77</v>
      </c>
      <c r="E7" s="459">
        <v>8.1</v>
      </c>
      <c r="F7" s="460">
        <v>13.6</v>
      </c>
    </row>
    <row r="8" spans="1:6" s="9" customFormat="1" ht="16.5" customHeight="1">
      <c r="A8" s="47">
        <v>24</v>
      </c>
      <c r="B8" s="461">
        <v>82.5</v>
      </c>
      <c r="C8" s="461">
        <v>14.5</v>
      </c>
      <c r="D8" s="461">
        <v>76.4</v>
      </c>
      <c r="E8" s="461">
        <v>7.5</v>
      </c>
      <c r="F8" s="462">
        <v>14.2</v>
      </c>
    </row>
    <row r="9" spans="1:6" s="12" customFormat="1" ht="12" customHeight="1">
      <c r="A9" s="96" t="s">
        <v>424</v>
      </c>
      <c r="F9" s="284" t="s">
        <v>340</v>
      </c>
    </row>
    <row r="10" spans="3:6" s="5" customFormat="1" ht="12" customHeight="1">
      <c r="C10" s="17"/>
      <c r="D10" s="12"/>
      <c r="F10" s="17" t="s">
        <v>341</v>
      </c>
    </row>
    <row r="11" spans="3:6" s="5" customFormat="1" ht="12" customHeight="1">
      <c r="C11" s="83"/>
      <c r="D11" s="12"/>
      <c r="F11" s="17" t="s">
        <v>342</v>
      </c>
    </row>
    <row r="12" spans="3:6" s="5" customFormat="1" ht="12" customHeight="1">
      <c r="C12" s="83"/>
      <c r="D12" s="12"/>
      <c r="F12" s="17" t="s">
        <v>343</v>
      </c>
    </row>
    <row r="13" s="5" customFormat="1" ht="12" customHeight="1">
      <c r="F13" s="17" t="s">
        <v>344</v>
      </c>
    </row>
    <row r="14" ht="13.5" customHeight="1">
      <c r="F14" s="463"/>
    </row>
    <row r="15" ht="13.5" customHeight="1">
      <c r="F15" s="463"/>
    </row>
    <row r="16" ht="13.5" customHeight="1">
      <c r="F16" s="463"/>
    </row>
    <row r="17" ht="13.5" customHeight="1">
      <c r="F17" s="463"/>
    </row>
    <row r="18" ht="13.5" customHeight="1">
      <c r="F18" s="463"/>
    </row>
    <row r="19" ht="13.5" customHeight="1">
      <c r="F19" s="463"/>
    </row>
    <row r="20" ht="13.5" customHeight="1">
      <c r="F20" s="463"/>
    </row>
    <row r="21" ht="13.5" customHeight="1">
      <c r="F21" s="463"/>
    </row>
    <row r="22" ht="13.5" customHeight="1">
      <c r="F22" s="463"/>
    </row>
    <row r="23" ht="13.5" customHeight="1">
      <c r="F23" s="463"/>
    </row>
    <row r="24" ht="13.5" customHeight="1">
      <c r="F24" s="463"/>
    </row>
    <row r="25" ht="13.5" customHeight="1">
      <c r="F25" s="463"/>
    </row>
    <row r="26" ht="13.5" customHeight="1">
      <c r="F26" s="463"/>
    </row>
    <row r="27" ht="13.5" customHeight="1">
      <c r="F27" s="463"/>
    </row>
    <row r="28" ht="13.5" customHeight="1">
      <c r="F28" s="463"/>
    </row>
    <row r="29" ht="13.5" customHeight="1">
      <c r="F29" s="463"/>
    </row>
    <row r="30" ht="13.5" customHeight="1">
      <c r="F30" s="463"/>
    </row>
    <row r="31" ht="13.5" customHeight="1">
      <c r="F31" s="463"/>
    </row>
    <row r="32" ht="13.5" customHeight="1">
      <c r="F32" s="463"/>
    </row>
    <row r="33" ht="13.5" customHeight="1">
      <c r="F33" s="463"/>
    </row>
    <row r="34" ht="13.5" customHeight="1">
      <c r="F34" s="463"/>
    </row>
    <row r="35" ht="13.5" customHeight="1">
      <c r="F35" s="463"/>
    </row>
    <row r="36" ht="13.5" customHeight="1">
      <c r="F36" s="463"/>
    </row>
    <row r="37" ht="13.5" customHeight="1">
      <c r="F37" s="463"/>
    </row>
    <row r="38" ht="13.5" customHeight="1">
      <c r="F38" s="463"/>
    </row>
    <row r="39" ht="13.5" customHeight="1">
      <c r="F39" s="463"/>
    </row>
    <row r="40" ht="13.5" customHeight="1">
      <c r="F40" s="463"/>
    </row>
    <row r="41" ht="13.5" customHeight="1">
      <c r="F41" s="463"/>
    </row>
    <row r="42" ht="13.5" customHeight="1">
      <c r="F42" s="463"/>
    </row>
    <row r="43" ht="13.5" customHeight="1">
      <c r="F43" s="463"/>
    </row>
    <row r="44" ht="13.5" customHeight="1">
      <c r="F44" s="463"/>
    </row>
    <row r="45" ht="13.5" customHeight="1">
      <c r="F45" s="463"/>
    </row>
    <row r="46" ht="13.5" customHeight="1">
      <c r="F46" s="463"/>
    </row>
    <row r="47" ht="13.5" customHeight="1">
      <c r="F47" s="463"/>
    </row>
    <row r="48" ht="13.5" customHeight="1">
      <c r="F48" s="463"/>
    </row>
    <row r="49" ht="13.5" customHeight="1">
      <c r="F49" s="463"/>
    </row>
    <row r="50" ht="13.5" customHeight="1">
      <c r="F50" s="463"/>
    </row>
    <row r="51" ht="13.5" customHeight="1">
      <c r="F51" s="463"/>
    </row>
    <row r="52" ht="13.5" customHeight="1">
      <c r="F52" s="463"/>
    </row>
    <row r="53" ht="13.5" customHeight="1">
      <c r="F53" s="463"/>
    </row>
    <row r="54" ht="13.5" customHeight="1">
      <c r="F54" s="463"/>
    </row>
    <row r="55" ht="13.5" customHeight="1">
      <c r="F55" s="463"/>
    </row>
    <row r="56" ht="13.5" customHeight="1">
      <c r="F56" s="463"/>
    </row>
    <row r="57" ht="13.5" customHeight="1">
      <c r="F57" s="463"/>
    </row>
    <row r="58" ht="13.5" customHeight="1">
      <c r="F58" s="463"/>
    </row>
  </sheetData>
  <sheetProtection/>
  <mergeCells count="2">
    <mergeCell ref="B4:C4"/>
    <mergeCell ref="D4:F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5.xml><?xml version="1.0" encoding="utf-8"?>
<worksheet xmlns="http://schemas.openxmlformats.org/spreadsheetml/2006/main" xmlns:r="http://schemas.openxmlformats.org/officeDocument/2006/relationships">
  <dimension ref="A1:K21"/>
  <sheetViews>
    <sheetView zoomScalePageLayoutView="0" workbookViewId="0" topLeftCell="A1">
      <selection activeCell="A2" sqref="A2"/>
    </sheetView>
  </sheetViews>
  <sheetFormatPr defaultColWidth="8.796875" defaultRowHeight="13.5" customHeight="1"/>
  <cols>
    <col min="1" max="5" width="8.3984375" style="6" customWidth="1"/>
    <col min="6" max="6" width="8.09765625" style="6" customWidth="1"/>
    <col min="7" max="7" width="3.59765625" style="6" customWidth="1"/>
    <col min="8" max="11" width="8.3984375" style="6" customWidth="1"/>
    <col min="12" max="16384" width="9" style="6" customWidth="1"/>
  </cols>
  <sheetData>
    <row r="1" spans="1:6" s="85" customFormat="1" ht="15" customHeight="1">
      <c r="A1" s="452" t="s">
        <v>455</v>
      </c>
      <c r="B1" s="452"/>
      <c r="C1" s="452"/>
      <c r="F1" s="453"/>
    </row>
    <row r="2" spans="1:6" s="85" customFormat="1" ht="9.75" customHeight="1">
      <c r="A2" s="452"/>
      <c r="B2" s="452"/>
      <c r="C2" s="452"/>
      <c r="F2" s="453"/>
    </row>
    <row r="3" spans="1:10" s="5" customFormat="1" ht="15" customHeight="1" thickBot="1">
      <c r="A3" s="454" t="s">
        <v>362</v>
      </c>
      <c r="B3" s="464"/>
      <c r="C3" s="464"/>
      <c r="D3" s="464"/>
      <c r="E3" s="7"/>
      <c r="G3" s="464"/>
      <c r="H3" s="464"/>
      <c r="I3" s="464"/>
      <c r="J3" s="465"/>
    </row>
    <row r="4" spans="1:11" s="5" customFormat="1" ht="18.75" customHeight="1" thickTop="1">
      <c r="A4" s="13" t="s">
        <v>459</v>
      </c>
      <c r="B4" s="466" t="s">
        <v>345</v>
      </c>
      <c r="C4" s="39"/>
      <c r="D4" s="467"/>
      <c r="E4" s="468"/>
      <c r="F4" s="626" t="s">
        <v>363</v>
      </c>
      <c r="G4" s="627"/>
      <c r="H4" s="628" t="s">
        <v>364</v>
      </c>
      <c r="I4" s="629"/>
      <c r="J4" s="629"/>
      <c r="K4" s="629"/>
    </row>
    <row r="5" spans="1:11" s="5" customFormat="1" ht="18.75" customHeight="1">
      <c r="A5" s="469" t="s">
        <v>365</v>
      </c>
      <c r="B5" s="35" t="s">
        <v>346</v>
      </c>
      <c r="C5" s="35" t="s">
        <v>347</v>
      </c>
      <c r="D5" s="31" t="s">
        <v>339</v>
      </c>
      <c r="E5" s="470" t="s">
        <v>366</v>
      </c>
      <c r="F5" s="523" t="s">
        <v>367</v>
      </c>
      <c r="G5" s="471"/>
      <c r="H5" s="472" t="s">
        <v>368</v>
      </c>
      <c r="I5" s="31" t="s">
        <v>369</v>
      </c>
      <c r="J5" s="70" t="s">
        <v>339</v>
      </c>
      <c r="K5" s="473" t="s">
        <v>370</v>
      </c>
    </row>
    <row r="6" spans="1:11" s="5" customFormat="1" ht="15.75" customHeight="1">
      <c r="A6" s="474">
        <v>22</v>
      </c>
      <c r="B6" s="475">
        <v>41.6</v>
      </c>
      <c r="C6" s="475">
        <v>25.3</v>
      </c>
      <c r="D6" s="475">
        <v>20.5</v>
      </c>
      <c r="E6" s="476">
        <v>12.6</v>
      </c>
      <c r="F6" s="477" t="s">
        <v>371</v>
      </c>
      <c r="G6" s="478" t="s">
        <v>348</v>
      </c>
      <c r="H6" s="479">
        <v>36.5</v>
      </c>
      <c r="I6" s="480">
        <v>19.8</v>
      </c>
      <c r="J6" s="480">
        <v>39.6</v>
      </c>
      <c r="K6" s="481">
        <v>4.2</v>
      </c>
    </row>
    <row r="7" spans="1:11" s="5" customFormat="1" ht="15.75" customHeight="1">
      <c r="A7" s="474">
        <v>23</v>
      </c>
      <c r="B7" s="475">
        <v>41.7</v>
      </c>
      <c r="C7" s="475">
        <v>31.1</v>
      </c>
      <c r="D7" s="475">
        <v>21.9</v>
      </c>
      <c r="E7" s="476">
        <v>5.4</v>
      </c>
      <c r="F7" s="482"/>
      <c r="G7" s="44" t="s">
        <v>349</v>
      </c>
      <c r="H7" s="479">
        <v>42.9</v>
      </c>
      <c r="I7" s="480">
        <v>22.4</v>
      </c>
      <c r="J7" s="480">
        <v>32.7</v>
      </c>
      <c r="K7" s="483">
        <v>2</v>
      </c>
    </row>
    <row r="8" spans="1:11" s="5" customFormat="1" ht="15.75" customHeight="1">
      <c r="A8" s="484">
        <v>24</v>
      </c>
      <c r="B8" s="485">
        <v>51</v>
      </c>
      <c r="C8" s="485">
        <v>16.5</v>
      </c>
      <c r="D8" s="485">
        <v>25.4</v>
      </c>
      <c r="E8" s="486">
        <v>7.1</v>
      </c>
      <c r="F8" s="482" t="s">
        <v>372</v>
      </c>
      <c r="G8" s="44" t="s">
        <v>348</v>
      </c>
      <c r="H8" s="479">
        <v>45.6</v>
      </c>
      <c r="I8" s="480">
        <v>23.8</v>
      </c>
      <c r="J8" s="480">
        <v>26.5</v>
      </c>
      <c r="K8" s="483">
        <v>4.1</v>
      </c>
    </row>
    <row r="9" spans="1:11" s="5" customFormat="1" ht="15.75" customHeight="1">
      <c r="A9" s="487"/>
      <c r="B9" s="475"/>
      <c r="C9" s="475"/>
      <c r="D9" s="475"/>
      <c r="E9" s="476"/>
      <c r="F9" s="482"/>
      <c r="G9" s="44" t="s">
        <v>349</v>
      </c>
      <c r="H9" s="479">
        <v>41.8</v>
      </c>
      <c r="I9" s="480">
        <v>21.5</v>
      </c>
      <c r="J9" s="480">
        <v>32.2</v>
      </c>
      <c r="K9" s="483">
        <v>4.5</v>
      </c>
    </row>
    <row r="10" spans="1:11" s="5" customFormat="1" ht="15.75" customHeight="1">
      <c r="A10" s="44" t="s">
        <v>373</v>
      </c>
      <c r="B10" s="475">
        <v>49.9</v>
      </c>
      <c r="C10" s="475">
        <v>16.4</v>
      </c>
      <c r="D10" s="475">
        <v>27</v>
      </c>
      <c r="E10" s="476">
        <v>6.7</v>
      </c>
      <c r="F10" s="482" t="s">
        <v>374</v>
      </c>
      <c r="G10" s="44" t="s">
        <v>348</v>
      </c>
      <c r="H10" s="479">
        <v>45.5</v>
      </c>
      <c r="I10" s="480">
        <v>16</v>
      </c>
      <c r="J10" s="480">
        <v>32.7</v>
      </c>
      <c r="K10" s="483">
        <v>5.8</v>
      </c>
    </row>
    <row r="11" spans="1:11" s="5" customFormat="1" ht="15.75" customHeight="1">
      <c r="A11" s="488" t="s">
        <v>375</v>
      </c>
      <c r="B11" s="489">
        <v>52.5</v>
      </c>
      <c r="C11" s="489">
        <v>16.2</v>
      </c>
      <c r="D11" s="489">
        <v>24.9</v>
      </c>
      <c r="E11" s="490">
        <v>6.4</v>
      </c>
      <c r="F11" s="482"/>
      <c r="G11" s="44" t="s">
        <v>349</v>
      </c>
      <c r="H11" s="479">
        <v>57.5</v>
      </c>
      <c r="I11" s="480">
        <v>19.6</v>
      </c>
      <c r="J11" s="480">
        <v>19.6</v>
      </c>
      <c r="K11" s="483">
        <v>3.3</v>
      </c>
    </row>
    <row r="12" spans="1:11" s="5" customFormat="1" ht="15.75" customHeight="1">
      <c r="A12" s="6"/>
      <c r="B12" s="6"/>
      <c r="C12" s="6"/>
      <c r="D12" s="6"/>
      <c r="E12" s="6"/>
      <c r="F12" s="482" t="s">
        <v>376</v>
      </c>
      <c r="G12" s="44" t="s">
        <v>348</v>
      </c>
      <c r="H12" s="479">
        <v>49.6</v>
      </c>
      <c r="I12" s="480">
        <v>20.4</v>
      </c>
      <c r="J12" s="480">
        <v>24.1</v>
      </c>
      <c r="K12" s="483">
        <v>5.8</v>
      </c>
    </row>
    <row r="13" spans="1:11" s="5" customFormat="1" ht="15.75" customHeight="1">
      <c r="A13" s="6"/>
      <c r="B13" s="6"/>
      <c r="C13" s="6"/>
      <c r="D13" s="6"/>
      <c r="E13" s="6"/>
      <c r="F13" s="482"/>
      <c r="G13" s="44" t="s">
        <v>349</v>
      </c>
      <c r="H13" s="479">
        <v>46.1</v>
      </c>
      <c r="I13" s="480">
        <v>16.4</v>
      </c>
      <c r="J13" s="480">
        <v>30.9</v>
      </c>
      <c r="K13" s="483">
        <v>6.6</v>
      </c>
    </row>
    <row r="14" spans="1:11" s="5" customFormat="1" ht="15.75" customHeight="1">
      <c r="A14" s="6"/>
      <c r="B14" s="6"/>
      <c r="C14" s="6"/>
      <c r="D14" s="6"/>
      <c r="E14" s="6"/>
      <c r="F14" s="482" t="s">
        <v>377</v>
      </c>
      <c r="G14" s="44" t="s">
        <v>348</v>
      </c>
      <c r="H14" s="479">
        <v>47.5</v>
      </c>
      <c r="I14" s="480">
        <v>15.6</v>
      </c>
      <c r="J14" s="480">
        <v>25.7</v>
      </c>
      <c r="K14" s="483">
        <v>11.2</v>
      </c>
    </row>
    <row r="15" spans="1:11" s="5" customFormat="1" ht="15.75" customHeight="1">
      <c r="A15" s="6"/>
      <c r="B15" s="6"/>
      <c r="C15" s="6"/>
      <c r="D15" s="6"/>
      <c r="E15" s="6"/>
      <c r="F15" s="491"/>
      <c r="G15" s="44" t="s">
        <v>349</v>
      </c>
      <c r="H15" s="479">
        <v>59.9</v>
      </c>
      <c r="I15" s="480">
        <v>11.5</v>
      </c>
      <c r="J15" s="480">
        <v>23</v>
      </c>
      <c r="K15" s="483">
        <v>5.5</v>
      </c>
    </row>
    <row r="16" spans="1:11" s="9" customFormat="1" ht="15.75" customHeight="1">
      <c r="A16" s="6"/>
      <c r="B16" s="6"/>
      <c r="C16" s="6"/>
      <c r="D16" s="6"/>
      <c r="E16" s="6"/>
      <c r="F16" s="482" t="s">
        <v>378</v>
      </c>
      <c r="G16" s="44" t="s">
        <v>373</v>
      </c>
      <c r="H16" s="479">
        <v>69.5</v>
      </c>
      <c r="I16" s="480">
        <v>5.2</v>
      </c>
      <c r="J16" s="480">
        <v>18.2</v>
      </c>
      <c r="K16" s="483">
        <v>7.1</v>
      </c>
    </row>
    <row r="17" spans="1:11" s="5" customFormat="1" ht="15.75" customHeight="1">
      <c r="A17" s="6"/>
      <c r="B17" s="6"/>
      <c r="C17" s="6"/>
      <c r="D17" s="6"/>
      <c r="E17" s="6"/>
      <c r="F17" s="492"/>
      <c r="G17" s="488" t="s">
        <v>375</v>
      </c>
      <c r="H17" s="493">
        <v>58.7</v>
      </c>
      <c r="I17" s="494">
        <v>11.6</v>
      </c>
      <c r="J17" s="494">
        <v>17.4</v>
      </c>
      <c r="K17" s="495">
        <v>12.4</v>
      </c>
    </row>
    <row r="18" spans="1:11" s="5" customFormat="1" ht="12.75" customHeight="1">
      <c r="A18" s="96" t="s">
        <v>424</v>
      </c>
      <c r="F18" s="496"/>
      <c r="G18" s="497"/>
      <c r="H18" s="497"/>
      <c r="I18" s="497"/>
      <c r="K18" s="284" t="s">
        <v>379</v>
      </c>
    </row>
    <row r="19" spans="6:11" ht="12.75" customHeight="1">
      <c r="F19" s="498"/>
      <c r="J19" s="17"/>
      <c r="K19" s="79" t="s">
        <v>380</v>
      </c>
    </row>
    <row r="20" ht="13.5" customHeight="1">
      <c r="D20" s="85"/>
    </row>
    <row r="21" ht="13.5" customHeight="1">
      <c r="D21" s="85"/>
    </row>
  </sheetData>
  <sheetProtection/>
  <mergeCells count="2">
    <mergeCell ref="F4:G4"/>
    <mergeCell ref="H4:K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6.xml><?xml version="1.0" encoding="utf-8"?>
<worksheet xmlns="http://schemas.openxmlformats.org/spreadsheetml/2006/main" xmlns:r="http://schemas.openxmlformats.org/officeDocument/2006/relationships">
  <dimension ref="A1:F13"/>
  <sheetViews>
    <sheetView zoomScalePageLayoutView="0" workbookViewId="0" topLeftCell="A1">
      <selection activeCell="A2" sqref="A2"/>
    </sheetView>
  </sheetViews>
  <sheetFormatPr defaultColWidth="8.796875" defaultRowHeight="14.25"/>
  <cols>
    <col min="1" max="1" width="10.09765625" style="85" customWidth="1"/>
    <col min="2" max="6" width="15.3984375" style="85" customWidth="1"/>
    <col min="7" max="16384" width="9" style="85" customWidth="1"/>
  </cols>
  <sheetData>
    <row r="1" spans="1:6" ht="15" customHeight="1">
      <c r="A1" s="452" t="s">
        <v>456</v>
      </c>
      <c r="B1" s="452"/>
      <c r="C1" s="452"/>
      <c r="F1" s="453"/>
    </row>
    <row r="2" spans="1:6" ht="9.75" customHeight="1">
      <c r="A2" s="452"/>
      <c r="B2" s="452"/>
      <c r="C2" s="452"/>
      <c r="F2" s="453"/>
    </row>
    <row r="3" spans="1:6" s="83" customFormat="1" ht="15" customHeight="1" thickBot="1">
      <c r="A3" s="454" t="s">
        <v>381</v>
      </c>
      <c r="B3" s="102"/>
      <c r="F3" s="499"/>
    </row>
    <row r="4" spans="1:6" ht="13.5" customHeight="1" thickTop="1">
      <c r="A4" s="13" t="s">
        <v>382</v>
      </c>
      <c r="B4" s="554" t="s">
        <v>350</v>
      </c>
      <c r="C4" s="554" t="s">
        <v>351</v>
      </c>
      <c r="D4" s="554" t="s">
        <v>352</v>
      </c>
      <c r="E4" s="554" t="s">
        <v>353</v>
      </c>
      <c r="F4" s="552" t="s">
        <v>354</v>
      </c>
    </row>
    <row r="5" spans="1:6" ht="13.5">
      <c r="A5" s="15" t="s">
        <v>383</v>
      </c>
      <c r="B5" s="551"/>
      <c r="C5" s="551"/>
      <c r="D5" s="551"/>
      <c r="E5" s="551"/>
      <c r="F5" s="553"/>
    </row>
    <row r="6" spans="1:6" s="501" customFormat="1" ht="24.75" customHeight="1">
      <c r="A6" s="8">
        <v>22</v>
      </c>
      <c r="B6" s="286" t="s">
        <v>384</v>
      </c>
      <c r="C6" s="458" t="s">
        <v>385</v>
      </c>
      <c r="D6" s="458" t="s">
        <v>386</v>
      </c>
      <c r="E6" s="500" t="s">
        <v>387</v>
      </c>
      <c r="F6" s="458" t="s">
        <v>388</v>
      </c>
    </row>
    <row r="7" spans="1:6" s="505" customFormat="1" ht="13.5" customHeight="1">
      <c r="A7" s="502"/>
      <c r="B7" s="503">
        <v>36.2</v>
      </c>
      <c r="C7" s="503">
        <v>27.8</v>
      </c>
      <c r="D7" s="503">
        <v>20.3</v>
      </c>
      <c r="E7" s="503">
        <v>18.3</v>
      </c>
      <c r="F7" s="504" t="s">
        <v>389</v>
      </c>
    </row>
    <row r="8" spans="1:6" s="83" customFormat="1" ht="24" customHeight="1">
      <c r="A8" s="44">
        <v>23</v>
      </c>
      <c r="B8" s="506" t="s">
        <v>390</v>
      </c>
      <c r="C8" s="506" t="s">
        <v>391</v>
      </c>
      <c r="D8" s="506" t="s">
        <v>392</v>
      </c>
      <c r="E8" s="506" t="s">
        <v>393</v>
      </c>
      <c r="F8" s="507" t="s">
        <v>386</v>
      </c>
    </row>
    <row r="9" spans="1:6" s="505" customFormat="1" ht="13.5" customHeight="1">
      <c r="A9" s="508"/>
      <c r="B9" s="503">
        <v>33.6</v>
      </c>
      <c r="C9" s="503">
        <v>33.1</v>
      </c>
      <c r="D9" s="503">
        <v>28.8</v>
      </c>
      <c r="E9" s="503">
        <v>23.1</v>
      </c>
      <c r="F9" s="504" t="s">
        <v>394</v>
      </c>
    </row>
    <row r="10" spans="1:6" s="83" customFormat="1" ht="24" customHeight="1">
      <c r="A10" s="487">
        <v>24</v>
      </c>
      <c r="B10" s="509" t="s">
        <v>392</v>
      </c>
      <c r="C10" s="509" t="s">
        <v>395</v>
      </c>
      <c r="D10" s="509" t="s">
        <v>396</v>
      </c>
      <c r="E10" s="509" t="s">
        <v>393</v>
      </c>
      <c r="F10" s="510" t="s">
        <v>397</v>
      </c>
    </row>
    <row r="11" spans="1:6" s="505" customFormat="1" ht="13.5" customHeight="1">
      <c r="A11" s="511"/>
      <c r="B11" s="512">
        <v>45.6</v>
      </c>
      <c r="C11" s="512">
        <v>45.4</v>
      </c>
      <c r="D11" s="512">
        <v>43.9</v>
      </c>
      <c r="E11" s="512">
        <v>42.7</v>
      </c>
      <c r="F11" s="513" t="s">
        <v>398</v>
      </c>
    </row>
    <row r="12" spans="1:6" ht="12.75" customHeight="1">
      <c r="A12" s="96" t="s">
        <v>424</v>
      </c>
      <c r="F12" s="17" t="s">
        <v>399</v>
      </c>
    </row>
    <row r="13" spans="2:6" ht="13.5">
      <c r="B13"/>
      <c r="F13" s="79" t="s">
        <v>400</v>
      </c>
    </row>
  </sheetData>
  <sheetProtection/>
  <mergeCells count="5">
    <mergeCell ref="F4:F5"/>
    <mergeCell ref="B4:B5"/>
    <mergeCell ref="C4:C5"/>
    <mergeCell ref="D4:D5"/>
    <mergeCell ref="E4:E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7.xml><?xml version="1.0" encoding="utf-8"?>
<worksheet xmlns="http://schemas.openxmlformats.org/spreadsheetml/2006/main" xmlns:r="http://schemas.openxmlformats.org/officeDocument/2006/relationships">
  <dimension ref="A1:F15"/>
  <sheetViews>
    <sheetView zoomScalePageLayoutView="0" workbookViewId="0" topLeftCell="A1">
      <selection activeCell="A2" sqref="A2"/>
    </sheetView>
  </sheetViews>
  <sheetFormatPr defaultColWidth="8.796875" defaultRowHeight="14.25"/>
  <cols>
    <col min="1" max="1" width="10.09765625" style="85" customWidth="1"/>
    <col min="2" max="6" width="15.3984375" style="85" customWidth="1"/>
    <col min="7" max="16384" width="9" style="85" customWidth="1"/>
  </cols>
  <sheetData>
    <row r="1" spans="1:6" ht="15" customHeight="1">
      <c r="A1" s="452" t="s">
        <v>457</v>
      </c>
      <c r="B1" s="452"/>
      <c r="C1" s="452"/>
      <c r="F1" s="453"/>
    </row>
    <row r="2" spans="1:6" ht="9.75" customHeight="1">
      <c r="A2" s="452"/>
      <c r="B2" s="452"/>
      <c r="C2" s="452"/>
      <c r="F2" s="453"/>
    </row>
    <row r="3" s="83" customFormat="1" ht="15" customHeight="1" thickBot="1">
      <c r="A3" s="454" t="s">
        <v>355</v>
      </c>
    </row>
    <row r="4" spans="1:6" ht="13.5" customHeight="1" thickTop="1">
      <c r="A4" s="13" t="s">
        <v>401</v>
      </c>
      <c r="B4" s="554" t="s">
        <v>350</v>
      </c>
      <c r="C4" s="554" t="s">
        <v>351</v>
      </c>
      <c r="D4" s="554" t="s">
        <v>352</v>
      </c>
      <c r="E4" s="554" t="s">
        <v>353</v>
      </c>
      <c r="F4" s="552" t="s">
        <v>354</v>
      </c>
    </row>
    <row r="5" spans="1:6" ht="13.5" customHeight="1">
      <c r="A5" s="15" t="s">
        <v>402</v>
      </c>
      <c r="B5" s="560"/>
      <c r="C5" s="560"/>
      <c r="D5" s="560"/>
      <c r="E5" s="560"/>
      <c r="F5" s="561"/>
    </row>
    <row r="6" spans="1:6" s="514" customFormat="1" ht="24" customHeight="1">
      <c r="A6" s="8">
        <v>22</v>
      </c>
      <c r="B6" s="286" t="s">
        <v>403</v>
      </c>
      <c r="C6" s="458" t="s">
        <v>404</v>
      </c>
      <c r="D6" s="458" t="s">
        <v>390</v>
      </c>
      <c r="E6" s="500" t="s">
        <v>405</v>
      </c>
      <c r="F6" s="458" t="s">
        <v>406</v>
      </c>
    </row>
    <row r="7" spans="1:6" ht="13.5" customHeight="1">
      <c r="A7" s="502"/>
      <c r="B7" s="503">
        <v>35.3</v>
      </c>
      <c r="C7" s="503">
        <v>31.2</v>
      </c>
      <c r="D7" s="503">
        <v>28</v>
      </c>
      <c r="E7" s="503">
        <v>23.5</v>
      </c>
      <c r="F7" s="504" t="s">
        <v>407</v>
      </c>
    </row>
    <row r="8" spans="1:6" s="83" customFormat="1" ht="24" customHeight="1">
      <c r="A8" s="44">
        <v>23</v>
      </c>
      <c r="B8" s="506" t="s">
        <v>393</v>
      </c>
      <c r="C8" s="506" t="s">
        <v>408</v>
      </c>
      <c r="D8" s="506" t="s">
        <v>409</v>
      </c>
      <c r="E8" s="506" t="s">
        <v>390</v>
      </c>
      <c r="F8" s="507" t="s">
        <v>410</v>
      </c>
    </row>
    <row r="9" spans="1:6" ht="13.5" customHeight="1">
      <c r="A9" s="508"/>
      <c r="B9" s="503">
        <v>34.5</v>
      </c>
      <c r="C9" s="503">
        <v>30.3</v>
      </c>
      <c r="D9" s="503">
        <v>29.5</v>
      </c>
      <c r="E9" s="503">
        <v>28.3</v>
      </c>
      <c r="F9" s="504" t="s">
        <v>411</v>
      </c>
    </row>
    <row r="10" spans="1:6" s="83" customFormat="1" ht="24" customHeight="1">
      <c r="A10" s="487">
        <v>24</v>
      </c>
      <c r="B10" s="509" t="s">
        <v>412</v>
      </c>
      <c r="C10" s="509" t="s">
        <v>404</v>
      </c>
      <c r="D10" s="509" t="s">
        <v>390</v>
      </c>
      <c r="E10" s="509" t="s">
        <v>413</v>
      </c>
      <c r="F10" s="510" t="s">
        <v>408</v>
      </c>
    </row>
    <row r="11" spans="1:6" ht="13.5" customHeight="1">
      <c r="A11" s="511"/>
      <c r="B11" s="512">
        <v>35.6</v>
      </c>
      <c r="C11" s="512">
        <v>30</v>
      </c>
      <c r="D11" s="512">
        <v>26.8</v>
      </c>
      <c r="E11" s="512">
        <v>24.5</v>
      </c>
      <c r="F11" s="513" t="s">
        <v>414</v>
      </c>
    </row>
    <row r="12" spans="1:6" ht="12.75" customHeight="1">
      <c r="A12" s="96" t="s">
        <v>424</v>
      </c>
      <c r="B12" s="112"/>
      <c r="C12" s="112"/>
      <c r="D12" s="112"/>
      <c r="E12" s="112"/>
      <c r="F12" s="17" t="s">
        <v>415</v>
      </c>
    </row>
    <row r="13" spans="1:6" ht="13.5">
      <c r="A13" s="112"/>
      <c r="B13" s="112"/>
      <c r="C13" s="112"/>
      <c r="D13" s="112"/>
      <c r="E13" s="112"/>
      <c r="F13" s="112"/>
    </row>
    <row r="14" ht="13.5">
      <c r="A14" s="112"/>
    </row>
    <row r="15" ht="13.5">
      <c r="A15" s="112"/>
    </row>
  </sheetData>
  <sheetProtection/>
  <mergeCells count="5">
    <mergeCell ref="F4:F5"/>
    <mergeCell ref="B4:B5"/>
    <mergeCell ref="C4:C5"/>
    <mergeCell ref="D4:D5"/>
    <mergeCell ref="E4:E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8.xml><?xml version="1.0" encoding="utf-8"?>
<worksheet xmlns="http://schemas.openxmlformats.org/spreadsheetml/2006/main" xmlns:r="http://schemas.openxmlformats.org/officeDocument/2006/relationships">
  <dimension ref="A1:G11"/>
  <sheetViews>
    <sheetView zoomScalePageLayoutView="0" workbookViewId="0" topLeftCell="A1">
      <selection activeCell="A2" sqref="A2"/>
    </sheetView>
  </sheetViews>
  <sheetFormatPr defaultColWidth="8.796875" defaultRowHeight="14.25"/>
  <cols>
    <col min="1" max="1" width="10.09765625" style="85" customWidth="1"/>
    <col min="2" max="3" width="13.69921875" style="85" customWidth="1"/>
    <col min="4" max="7" width="12.3984375" style="85" customWidth="1"/>
    <col min="8" max="16384" width="9" style="85" customWidth="1"/>
  </cols>
  <sheetData>
    <row r="1" spans="1:6" ht="15" customHeight="1">
      <c r="A1" s="452" t="s">
        <v>458</v>
      </c>
      <c r="B1" s="452"/>
      <c r="C1" s="452"/>
      <c r="F1" s="453"/>
    </row>
    <row r="2" spans="1:6" ht="9.75" customHeight="1">
      <c r="A2" s="452"/>
      <c r="B2" s="452"/>
      <c r="C2" s="452"/>
      <c r="F2" s="453"/>
    </row>
    <row r="3" s="86" customFormat="1" ht="15" customHeight="1" thickBot="1">
      <c r="A3" s="515" t="s">
        <v>356</v>
      </c>
    </row>
    <row r="4" spans="1:7" ht="18" customHeight="1" thickTop="1">
      <c r="A4" s="13" t="s">
        <v>416</v>
      </c>
      <c r="B4" s="632" t="s">
        <v>417</v>
      </c>
      <c r="C4" s="633"/>
      <c r="D4" s="632" t="s">
        <v>357</v>
      </c>
      <c r="E4" s="633"/>
      <c r="F4" s="554" t="s">
        <v>339</v>
      </c>
      <c r="G4" s="552" t="s">
        <v>358</v>
      </c>
    </row>
    <row r="5" spans="1:7" ht="13.5" customHeight="1">
      <c r="A5" s="457"/>
      <c r="B5" s="634" t="s">
        <v>418</v>
      </c>
      <c r="C5" s="634" t="s">
        <v>419</v>
      </c>
      <c r="D5" s="634" t="s">
        <v>420</v>
      </c>
      <c r="E5" s="634" t="s">
        <v>421</v>
      </c>
      <c r="F5" s="631"/>
      <c r="G5" s="630"/>
    </row>
    <row r="6" spans="1:7" ht="13.5" customHeight="1">
      <c r="A6" s="285" t="s">
        <v>422</v>
      </c>
      <c r="B6" s="551"/>
      <c r="C6" s="551"/>
      <c r="D6" s="551"/>
      <c r="E6" s="551"/>
      <c r="F6" s="560"/>
      <c r="G6" s="561"/>
    </row>
    <row r="7" spans="1:7" ht="16.5" customHeight="1">
      <c r="A7" s="8">
        <v>22</v>
      </c>
      <c r="B7" s="516">
        <v>4.4</v>
      </c>
      <c r="C7" s="516">
        <v>50</v>
      </c>
      <c r="D7" s="516">
        <v>10.1</v>
      </c>
      <c r="E7" s="517">
        <v>3</v>
      </c>
      <c r="F7" s="516">
        <v>27.7</v>
      </c>
      <c r="G7" s="518">
        <v>4.8</v>
      </c>
    </row>
    <row r="8" spans="1:7" ht="16.5" customHeight="1">
      <c r="A8" s="44">
        <v>23</v>
      </c>
      <c r="B8" s="516">
        <v>5.9</v>
      </c>
      <c r="C8" s="516">
        <v>46.7</v>
      </c>
      <c r="D8" s="516">
        <v>9.5</v>
      </c>
      <c r="E8" s="516">
        <v>2.8</v>
      </c>
      <c r="F8" s="516">
        <v>27.7</v>
      </c>
      <c r="G8" s="517">
        <v>7.5</v>
      </c>
    </row>
    <row r="9" spans="1:7" ht="16.5" customHeight="1">
      <c r="A9" s="47">
        <v>24</v>
      </c>
      <c r="B9" s="519" t="s">
        <v>423</v>
      </c>
      <c r="C9" s="519" t="s">
        <v>423</v>
      </c>
      <c r="D9" s="519" t="s">
        <v>423</v>
      </c>
      <c r="E9" s="519" t="s">
        <v>423</v>
      </c>
      <c r="F9" s="519" t="s">
        <v>423</v>
      </c>
      <c r="G9" s="520" t="s">
        <v>423</v>
      </c>
    </row>
    <row r="10" spans="1:7" s="83" customFormat="1" ht="12.75" customHeight="1">
      <c r="A10" s="96" t="s">
        <v>424</v>
      </c>
      <c r="B10" s="12"/>
      <c r="C10" s="12"/>
      <c r="D10" s="12"/>
      <c r="E10" s="12"/>
      <c r="F10" s="17"/>
      <c r="G10" s="17" t="s">
        <v>359</v>
      </c>
    </row>
    <row r="11" spans="1:7" ht="13.5" customHeight="1">
      <c r="A11" s="112"/>
      <c r="F11" s="1"/>
      <c r="G11" s="79" t="s">
        <v>425</v>
      </c>
    </row>
    <row r="12" ht="13.5" customHeight="1"/>
    <row r="13" ht="13.5" customHeight="1"/>
  </sheetData>
  <sheetProtection/>
  <mergeCells count="8">
    <mergeCell ref="G4:G6"/>
    <mergeCell ref="F4:F6"/>
    <mergeCell ref="B4:C4"/>
    <mergeCell ref="D4:E4"/>
    <mergeCell ref="B5:B6"/>
    <mergeCell ref="C5:C6"/>
    <mergeCell ref="D5:D6"/>
    <mergeCell ref="E5:E6"/>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dimension ref="A1:N12"/>
  <sheetViews>
    <sheetView zoomScalePageLayoutView="0" workbookViewId="0" topLeftCell="A1">
      <selection activeCell="A2" sqref="A2"/>
    </sheetView>
  </sheetViews>
  <sheetFormatPr defaultColWidth="8.796875" defaultRowHeight="14.25"/>
  <cols>
    <col min="1" max="1" width="5.3984375" style="85" customWidth="1"/>
    <col min="2" max="3" width="6.59765625" style="85" customWidth="1"/>
    <col min="4" max="7" width="5.3984375" style="85" customWidth="1"/>
    <col min="8" max="11" width="5.09765625" style="85" customWidth="1"/>
    <col min="12" max="13" width="6.59765625" style="85" customWidth="1"/>
    <col min="14" max="14" width="13.09765625" style="85" customWidth="1"/>
    <col min="15" max="16384" width="9" style="85" customWidth="1"/>
  </cols>
  <sheetData>
    <row r="1" spans="1:14" s="33" customFormat="1" ht="15" customHeight="1">
      <c r="A1" s="32" t="s">
        <v>52</v>
      </c>
      <c r="B1" s="82"/>
      <c r="C1" s="82"/>
      <c r="D1" s="82"/>
      <c r="E1" s="82"/>
      <c r="F1" s="82"/>
      <c r="G1" s="82"/>
      <c r="H1" s="82"/>
      <c r="I1" s="82"/>
      <c r="J1" s="82"/>
      <c r="K1" s="82"/>
      <c r="L1" s="82"/>
      <c r="M1" s="82"/>
      <c r="N1" s="82"/>
    </row>
    <row r="2" spans="1:14" s="6" customFormat="1" ht="9.75" customHeight="1" thickBot="1">
      <c r="A2" s="3"/>
      <c r="B2" s="83"/>
      <c r="C2" s="83"/>
      <c r="D2" s="83"/>
      <c r="E2" s="83"/>
      <c r="F2" s="83"/>
      <c r="G2" s="83"/>
      <c r="H2" s="83"/>
      <c r="I2" s="83"/>
      <c r="J2" s="83"/>
      <c r="K2" s="83"/>
      <c r="L2" s="83"/>
      <c r="M2" s="83"/>
      <c r="N2" s="83"/>
    </row>
    <row r="3" spans="1:14" s="6" customFormat="1" ht="13.5" customHeight="1" thickTop="1">
      <c r="A3" s="13" t="s">
        <v>1</v>
      </c>
      <c r="B3" s="18"/>
      <c r="C3" s="18"/>
      <c r="D3" s="547" t="s">
        <v>18</v>
      </c>
      <c r="E3" s="548"/>
      <c r="F3" s="548"/>
      <c r="G3" s="548"/>
      <c r="H3" s="549"/>
      <c r="I3" s="49" t="s">
        <v>19</v>
      </c>
      <c r="J3" s="50"/>
      <c r="K3" s="50"/>
      <c r="L3" s="50"/>
      <c r="M3" s="50"/>
      <c r="N3" s="19"/>
    </row>
    <row r="4" spans="1:14" s="6" customFormat="1" ht="39.75" customHeight="1">
      <c r="A4" s="14"/>
      <c r="B4" s="27" t="s">
        <v>50</v>
      </c>
      <c r="C4" s="27" t="s">
        <v>208</v>
      </c>
      <c r="D4" s="20" t="s">
        <v>10</v>
      </c>
      <c r="E4" s="26" t="s">
        <v>11</v>
      </c>
      <c r="F4" s="20" t="s">
        <v>12</v>
      </c>
      <c r="G4" s="20" t="s">
        <v>13</v>
      </c>
      <c r="H4" s="27" t="s">
        <v>207</v>
      </c>
      <c r="I4" s="26" t="s">
        <v>16</v>
      </c>
      <c r="J4" s="20" t="s">
        <v>8</v>
      </c>
      <c r="K4" s="21" t="s">
        <v>9</v>
      </c>
      <c r="L4" s="26" t="s">
        <v>21</v>
      </c>
      <c r="M4" s="26" t="s">
        <v>209</v>
      </c>
      <c r="N4" s="28" t="s">
        <v>17</v>
      </c>
    </row>
    <row r="5" spans="1:14" s="6" customFormat="1" ht="13.5" customHeight="1">
      <c r="A5" s="15" t="s">
        <v>3</v>
      </c>
      <c r="B5" s="22" t="s">
        <v>14</v>
      </c>
      <c r="C5" s="22" t="s">
        <v>23</v>
      </c>
      <c r="D5" s="22" t="s">
        <v>24</v>
      </c>
      <c r="E5" s="22" t="s">
        <v>25</v>
      </c>
      <c r="F5" s="22" t="s">
        <v>26</v>
      </c>
      <c r="G5" s="25" t="s">
        <v>27</v>
      </c>
      <c r="H5" s="25" t="s">
        <v>28</v>
      </c>
      <c r="I5" s="22"/>
      <c r="J5" s="23"/>
      <c r="K5" s="24"/>
      <c r="L5" s="22"/>
      <c r="M5" s="22"/>
      <c r="N5" s="16" t="s">
        <v>29</v>
      </c>
    </row>
    <row r="6" spans="1:14" s="6" customFormat="1" ht="16.5" customHeight="1">
      <c r="A6" s="44">
        <v>22</v>
      </c>
      <c r="B6" s="51">
        <v>230</v>
      </c>
      <c r="C6" s="51">
        <v>1</v>
      </c>
      <c r="D6" s="51">
        <v>60</v>
      </c>
      <c r="E6" s="51">
        <v>47</v>
      </c>
      <c r="F6" s="51">
        <v>6</v>
      </c>
      <c r="G6" s="51">
        <v>105</v>
      </c>
      <c r="H6" s="51">
        <v>4</v>
      </c>
      <c r="I6" s="51">
        <v>6</v>
      </c>
      <c r="J6" s="51">
        <v>1</v>
      </c>
      <c r="K6" s="52" t="s">
        <v>20</v>
      </c>
      <c r="L6" s="52" t="s">
        <v>20</v>
      </c>
      <c r="M6" s="52" t="s">
        <v>20</v>
      </c>
      <c r="N6" s="58">
        <f>(SUM(D6:E6)/(B6-C6-SUM(G6:M6))*100)</f>
        <v>94.69026548672566</v>
      </c>
    </row>
    <row r="7" spans="1:14" s="6" customFormat="1" ht="16.5" customHeight="1">
      <c r="A7" s="44">
        <v>23</v>
      </c>
      <c r="B7" s="51">
        <v>140</v>
      </c>
      <c r="C7" s="52" t="s">
        <v>20</v>
      </c>
      <c r="D7" s="51">
        <v>60</v>
      </c>
      <c r="E7" s="51">
        <v>47</v>
      </c>
      <c r="F7" s="51">
        <v>2</v>
      </c>
      <c r="G7" s="51">
        <v>29</v>
      </c>
      <c r="H7" s="51">
        <v>1</v>
      </c>
      <c r="I7" s="51">
        <v>1</v>
      </c>
      <c r="J7" s="52" t="s">
        <v>20</v>
      </c>
      <c r="K7" s="52" t="s">
        <v>20</v>
      </c>
      <c r="L7" s="52" t="s">
        <v>20</v>
      </c>
      <c r="M7" s="52" t="s">
        <v>20</v>
      </c>
      <c r="N7" s="84">
        <v>98.2</v>
      </c>
    </row>
    <row r="8" spans="1:14" s="6" customFormat="1" ht="16.5" customHeight="1">
      <c r="A8" s="47">
        <v>24</v>
      </c>
      <c r="B8" s="53">
        <v>168</v>
      </c>
      <c r="C8" s="60">
        <v>2</v>
      </c>
      <c r="D8" s="53">
        <v>52</v>
      </c>
      <c r="E8" s="53">
        <v>38</v>
      </c>
      <c r="F8" s="53">
        <v>0</v>
      </c>
      <c r="G8" s="53">
        <v>67</v>
      </c>
      <c r="H8" s="53">
        <v>9</v>
      </c>
      <c r="I8" s="53">
        <v>0</v>
      </c>
      <c r="J8" s="60">
        <v>0</v>
      </c>
      <c r="K8" s="60">
        <v>0</v>
      </c>
      <c r="L8" s="60">
        <v>0</v>
      </c>
      <c r="M8" s="60">
        <v>0</v>
      </c>
      <c r="N8" s="57">
        <v>100</v>
      </c>
    </row>
    <row r="9" spans="1:14" s="6" customFormat="1" ht="12.75" customHeight="1">
      <c r="A9" s="12" t="s">
        <v>49</v>
      </c>
      <c r="B9" s="12"/>
      <c r="C9" s="12"/>
      <c r="D9" s="12"/>
      <c r="E9" s="12"/>
      <c r="F9" s="12"/>
      <c r="G9" s="12"/>
      <c r="H9" s="12"/>
      <c r="I9" s="12"/>
      <c r="J9" s="12"/>
      <c r="K9" s="12"/>
      <c r="L9" s="12"/>
      <c r="M9" s="12"/>
      <c r="N9" s="17" t="s">
        <v>15</v>
      </c>
    </row>
    <row r="10" s="6" customFormat="1" ht="13.5" customHeight="1"/>
    <row r="11" s="6" customFormat="1" ht="13.5" customHeight="1"/>
    <row r="12" s="6" customFormat="1" ht="13.5" customHeight="1">
      <c r="B12" s="34"/>
    </row>
    <row r="13" s="6" customFormat="1" ht="13.5" customHeight="1"/>
    <row r="14" s="6" customFormat="1" ht="13.5" customHeight="1"/>
  </sheetData>
  <sheetProtection/>
  <mergeCells count="1">
    <mergeCell ref="D3:H3"/>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
    </sheetView>
  </sheetViews>
  <sheetFormatPr defaultColWidth="8.796875" defaultRowHeight="14.25"/>
  <cols>
    <col min="1" max="1" width="10.09765625" style="85" customWidth="1"/>
    <col min="2" max="6" width="9.19921875" style="85" customWidth="1"/>
    <col min="7" max="7" width="12.09765625" style="85" customWidth="1"/>
    <col min="8" max="9" width="9.19921875" style="85" customWidth="1"/>
    <col min="10" max="16384" width="9" style="85" customWidth="1"/>
  </cols>
  <sheetData>
    <row r="1" spans="1:9" s="83" customFormat="1" ht="15" customHeight="1">
      <c r="A1" s="63" t="s">
        <v>40</v>
      </c>
      <c r="B1" s="86"/>
      <c r="C1" s="86"/>
      <c r="D1" s="86"/>
      <c r="E1" s="86"/>
      <c r="F1" s="86"/>
      <c r="G1" s="86"/>
      <c r="H1" s="86"/>
      <c r="I1" s="86"/>
    </row>
    <row r="2" spans="1:9" s="83" customFormat="1" ht="9.75" customHeight="1" thickBot="1">
      <c r="A2" s="64"/>
      <c r="B2" s="87"/>
      <c r="C2" s="87"/>
      <c r="D2" s="87"/>
      <c r="E2" s="87"/>
      <c r="F2" s="87"/>
      <c r="G2" s="87"/>
      <c r="H2" s="87"/>
      <c r="I2" s="87"/>
    </row>
    <row r="3" spans="1:10" s="5" customFormat="1" ht="16.5" customHeight="1" thickTop="1">
      <c r="A3" s="284" t="s">
        <v>1</v>
      </c>
      <c r="B3" s="65" t="s">
        <v>30</v>
      </c>
      <c r="C3" s="66"/>
      <c r="D3" s="66"/>
      <c r="E3" s="67"/>
      <c r="F3" s="68" t="s">
        <v>31</v>
      </c>
      <c r="G3" s="550" t="s">
        <v>41</v>
      </c>
      <c r="H3" s="65" t="s">
        <v>32</v>
      </c>
      <c r="I3" s="66"/>
      <c r="J3" s="7"/>
    </row>
    <row r="4" spans="1:10" s="5" customFormat="1" ht="16.5" customHeight="1">
      <c r="A4" s="285" t="s">
        <v>3</v>
      </c>
      <c r="B4" s="31" t="s">
        <v>33</v>
      </c>
      <c r="C4" s="31" t="s">
        <v>34</v>
      </c>
      <c r="D4" s="31" t="s">
        <v>35</v>
      </c>
      <c r="E4" s="31" t="s">
        <v>36</v>
      </c>
      <c r="F4" s="69" t="s">
        <v>37</v>
      </c>
      <c r="G4" s="551"/>
      <c r="H4" s="31" t="s">
        <v>38</v>
      </c>
      <c r="I4" s="70" t="s">
        <v>39</v>
      </c>
      <c r="J4" s="7"/>
    </row>
    <row r="5" spans="1:9" s="9" customFormat="1" ht="16.5" customHeight="1">
      <c r="A5" s="71">
        <v>22</v>
      </c>
      <c r="B5" s="72">
        <f>IF(ISBLANK(C5),"",SUM(C5:E5))</f>
        <v>29475</v>
      </c>
      <c r="C5" s="73">
        <v>25649</v>
      </c>
      <c r="D5" s="73">
        <v>3619</v>
      </c>
      <c r="E5" s="73">
        <v>207</v>
      </c>
      <c r="F5" s="73">
        <v>1672</v>
      </c>
      <c r="G5" s="73">
        <v>38855</v>
      </c>
      <c r="H5" s="73">
        <v>68</v>
      </c>
      <c r="I5" s="73">
        <v>3587</v>
      </c>
    </row>
    <row r="6" spans="1:9" s="9" customFormat="1" ht="16.5" customHeight="1">
      <c r="A6" s="88">
        <v>23</v>
      </c>
      <c r="B6" s="72">
        <v>29419</v>
      </c>
      <c r="C6" s="72">
        <v>26304</v>
      </c>
      <c r="D6" s="72">
        <v>2908</v>
      </c>
      <c r="E6" s="72">
        <v>207</v>
      </c>
      <c r="F6" s="72">
        <v>2180</v>
      </c>
      <c r="G6" s="72">
        <v>31515</v>
      </c>
      <c r="H6" s="72">
        <v>66</v>
      </c>
      <c r="I6" s="73">
        <v>2916</v>
      </c>
    </row>
    <row r="7" spans="1:9" s="9" customFormat="1" ht="16.5" customHeight="1">
      <c r="A7" s="74">
        <v>24</v>
      </c>
      <c r="B7" s="75">
        <v>26980</v>
      </c>
      <c r="C7" s="75">
        <v>24151</v>
      </c>
      <c r="D7" s="75">
        <v>2622</v>
      </c>
      <c r="E7" s="75">
        <v>207</v>
      </c>
      <c r="F7" s="75">
        <v>2956</v>
      </c>
      <c r="G7" s="75">
        <v>35308</v>
      </c>
      <c r="H7" s="75">
        <v>97</v>
      </c>
      <c r="I7" s="76">
        <v>4583</v>
      </c>
    </row>
    <row r="8" spans="1:9" s="77" customFormat="1" ht="12.75" customHeight="1">
      <c r="A8" s="12" t="s">
        <v>49</v>
      </c>
      <c r="D8" s="78"/>
      <c r="E8" s="85"/>
      <c r="F8" s="85"/>
      <c r="G8" s="78"/>
      <c r="H8" s="78"/>
      <c r="I8" s="79"/>
    </row>
    <row r="9" s="6" customFormat="1" ht="13.5" customHeight="1"/>
    <row r="10" s="6" customFormat="1" ht="13.5" customHeight="1"/>
    <row r="11" s="6" customFormat="1" ht="13.5" customHeight="1">
      <c r="B11" s="80"/>
    </row>
    <row r="12" s="6" customFormat="1" ht="13.5" customHeight="1"/>
    <row r="13" s="6" customFormat="1" ht="13.5" customHeight="1"/>
    <row r="14" s="6" customFormat="1" ht="13.5" customHeight="1"/>
    <row r="15" s="6" customFormat="1" ht="13.5" customHeight="1"/>
    <row r="16" s="6" customFormat="1" ht="13.5" customHeight="1"/>
    <row r="17" s="6" customFormat="1" ht="13.5" customHeight="1"/>
    <row r="18" s="6" customFormat="1" ht="13.5" customHeight="1"/>
    <row r="19" s="6" customFormat="1" ht="13.5" customHeight="1"/>
    <row r="20" s="6" customFormat="1" ht="13.5" customHeight="1"/>
    <row r="21" s="6" customFormat="1" ht="13.5" customHeight="1"/>
    <row r="22" s="6" customFormat="1" ht="13.5" customHeight="1"/>
    <row r="23" s="6" customFormat="1" ht="13.5" customHeight="1"/>
    <row r="24" s="6" customFormat="1" ht="13.5" customHeight="1"/>
    <row r="25" s="6" customFormat="1" ht="13.5" customHeight="1"/>
    <row r="26" s="6" customFormat="1" ht="13.5" customHeight="1"/>
    <row r="27" s="6" customFormat="1" ht="13.5" customHeight="1"/>
    <row r="28" s="6" customFormat="1" ht="13.5" customHeight="1"/>
    <row r="29" s="6" customFormat="1" ht="13.5" customHeight="1"/>
    <row r="30" s="6" customFormat="1" ht="13.5" customHeight="1"/>
    <row r="31" s="6" customFormat="1" ht="13.5" customHeight="1"/>
    <row r="32" s="6" customFormat="1" ht="13.5" customHeight="1"/>
    <row r="33" s="6" customFormat="1" ht="13.5" customHeight="1"/>
    <row r="34" s="6" customFormat="1" ht="13.5" customHeight="1"/>
  </sheetData>
  <sheetProtection/>
  <mergeCells count="1">
    <mergeCell ref="G3:G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F8"/>
  <sheetViews>
    <sheetView zoomScalePageLayoutView="0" workbookViewId="0" topLeftCell="A1">
      <selection activeCell="A2" sqref="A2"/>
    </sheetView>
  </sheetViews>
  <sheetFormatPr defaultColWidth="8.796875" defaultRowHeight="14.25"/>
  <cols>
    <col min="1" max="1" width="10.09765625" style="1" customWidth="1"/>
    <col min="2" max="6" width="15.3984375" style="1" customWidth="1"/>
    <col min="7" max="16384" width="9" style="1" customWidth="1"/>
  </cols>
  <sheetData>
    <row r="1" spans="1:6" ht="15" customHeight="1">
      <c r="A1" s="63" t="s">
        <v>54</v>
      </c>
      <c r="B1" s="89"/>
      <c r="C1" s="89"/>
      <c r="D1" s="89"/>
      <c r="E1" s="89"/>
      <c r="F1" s="89"/>
    </row>
    <row r="2" spans="1:6" s="62" customFormat="1" ht="9.75" customHeight="1" thickBot="1">
      <c r="A2" s="90"/>
      <c r="B2" s="89"/>
      <c r="C2" s="89"/>
      <c r="D2" s="89"/>
      <c r="E2" s="89"/>
      <c r="F2" s="89"/>
    </row>
    <row r="3" spans="1:6" ht="16.5" customHeight="1" thickTop="1">
      <c r="A3" s="13" t="s">
        <v>1</v>
      </c>
      <c r="B3" s="554" t="s">
        <v>53</v>
      </c>
      <c r="C3" s="554" t="s">
        <v>55</v>
      </c>
      <c r="D3" s="554" t="s">
        <v>56</v>
      </c>
      <c r="E3" s="554" t="s">
        <v>57</v>
      </c>
      <c r="F3" s="552" t="s">
        <v>58</v>
      </c>
    </row>
    <row r="4" spans="1:6" ht="16.5" customHeight="1">
      <c r="A4" s="15" t="s">
        <v>3</v>
      </c>
      <c r="B4" s="551"/>
      <c r="C4" s="551"/>
      <c r="D4" s="551"/>
      <c r="E4" s="551"/>
      <c r="F4" s="553"/>
    </row>
    <row r="5" spans="1:6" ht="16.5" customHeight="1">
      <c r="A5" s="44">
        <v>22</v>
      </c>
      <c r="B5" s="73">
        <v>3183</v>
      </c>
      <c r="C5" s="92">
        <v>1192</v>
      </c>
      <c r="D5" s="92">
        <v>1117</v>
      </c>
      <c r="E5" s="92">
        <v>438</v>
      </c>
      <c r="F5" s="93">
        <v>436</v>
      </c>
    </row>
    <row r="6" spans="1:6" ht="16.5" customHeight="1">
      <c r="A6" s="44">
        <v>23</v>
      </c>
      <c r="B6" s="72">
        <v>4066</v>
      </c>
      <c r="C6" s="92">
        <v>1099</v>
      </c>
      <c r="D6" s="92">
        <v>1628</v>
      </c>
      <c r="E6" s="92">
        <v>753</v>
      </c>
      <c r="F6" s="93">
        <v>586</v>
      </c>
    </row>
    <row r="7" spans="1:6" ht="16.5" customHeight="1">
      <c r="A7" s="47">
        <v>24</v>
      </c>
      <c r="B7" s="75">
        <v>2661</v>
      </c>
      <c r="C7" s="94">
        <v>750</v>
      </c>
      <c r="D7" s="94">
        <v>660</v>
      </c>
      <c r="E7" s="94">
        <v>862</v>
      </c>
      <c r="F7" s="95">
        <v>389</v>
      </c>
    </row>
    <row r="8" spans="1:6" s="4" customFormat="1" ht="12.75" customHeight="1">
      <c r="A8" s="96" t="s">
        <v>59</v>
      </c>
      <c r="B8" s="96"/>
      <c r="C8" s="96"/>
      <c r="D8" s="12"/>
      <c r="E8" s="12"/>
      <c r="F8" s="12"/>
    </row>
  </sheetData>
  <sheetProtection/>
  <mergeCells count="5">
    <mergeCell ref="F3:F4"/>
    <mergeCell ref="B3:B4"/>
    <mergeCell ref="C3:C4"/>
    <mergeCell ref="D3:D4"/>
    <mergeCell ref="E3:E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dimension ref="A1:L11"/>
  <sheetViews>
    <sheetView zoomScalePageLayoutView="0" workbookViewId="0" topLeftCell="A1">
      <selection activeCell="A2" sqref="A2"/>
    </sheetView>
  </sheetViews>
  <sheetFormatPr defaultColWidth="8.796875" defaultRowHeight="14.25"/>
  <cols>
    <col min="1" max="1" width="6.59765625" style="85" customWidth="1"/>
    <col min="2" max="9" width="7.19921875" style="85" customWidth="1"/>
    <col min="10" max="10" width="8.09765625" style="85" customWidth="1"/>
    <col min="11" max="12" width="7.09765625" style="85" customWidth="1"/>
    <col min="13" max="16384" width="9" style="85" customWidth="1"/>
  </cols>
  <sheetData>
    <row r="1" s="97" customFormat="1" ht="15" customHeight="1">
      <c r="A1" s="63" t="s">
        <v>65</v>
      </c>
    </row>
    <row r="2" spans="1:12" s="83" customFormat="1" ht="9.75" customHeight="1" thickBot="1">
      <c r="A2" s="90"/>
      <c r="B2" s="86"/>
      <c r="C2" s="86"/>
      <c r="D2" s="86"/>
      <c r="E2" s="86"/>
      <c r="F2" s="86"/>
      <c r="G2" s="86"/>
      <c r="H2" s="86"/>
      <c r="I2" s="86"/>
      <c r="J2" s="86"/>
      <c r="K2" s="86"/>
      <c r="L2" s="86"/>
    </row>
    <row r="3" spans="1:12" s="83" customFormat="1" ht="15" customHeight="1" thickTop="1">
      <c r="A3" s="13" t="s">
        <v>1</v>
      </c>
      <c r="B3" s="91"/>
      <c r="C3" s="91"/>
      <c r="D3" s="91"/>
      <c r="E3" s="91"/>
      <c r="F3" s="555" t="s">
        <v>66</v>
      </c>
      <c r="G3" s="557" t="s">
        <v>67</v>
      </c>
      <c r="H3" s="91"/>
      <c r="I3" s="555" t="s">
        <v>68</v>
      </c>
      <c r="J3" s="555" t="s">
        <v>69</v>
      </c>
      <c r="K3" s="557" t="s">
        <v>70</v>
      </c>
      <c r="L3" s="98"/>
    </row>
    <row r="4" spans="1:12" s="83" customFormat="1" ht="15" customHeight="1">
      <c r="A4" s="99"/>
      <c r="B4" s="68" t="s">
        <v>53</v>
      </c>
      <c r="C4" s="68" t="s">
        <v>60</v>
      </c>
      <c r="D4" s="68" t="s">
        <v>61</v>
      </c>
      <c r="E4" s="68" t="s">
        <v>62</v>
      </c>
      <c r="F4" s="550"/>
      <c r="G4" s="558"/>
      <c r="H4" s="68" t="s">
        <v>63</v>
      </c>
      <c r="I4" s="550"/>
      <c r="J4" s="550"/>
      <c r="K4" s="558"/>
      <c r="L4" s="8" t="s">
        <v>64</v>
      </c>
    </row>
    <row r="5" spans="1:12" s="83" customFormat="1" ht="15" customHeight="1">
      <c r="A5" s="15" t="s">
        <v>3</v>
      </c>
      <c r="B5" s="35"/>
      <c r="C5" s="35"/>
      <c r="D5" s="35"/>
      <c r="E5" s="100"/>
      <c r="F5" s="556"/>
      <c r="G5" s="559"/>
      <c r="H5" s="35"/>
      <c r="I5" s="556"/>
      <c r="J5" s="556"/>
      <c r="K5" s="559"/>
      <c r="L5" s="101"/>
    </row>
    <row r="6" spans="1:12" s="102" customFormat="1" ht="16.5" customHeight="1">
      <c r="A6" s="44">
        <v>22</v>
      </c>
      <c r="B6" s="92">
        <f>IF(ISBLANK(C6),"",SUM(C6:L6))</f>
        <v>15853</v>
      </c>
      <c r="C6" s="92">
        <v>13033</v>
      </c>
      <c r="D6" s="92">
        <v>1683</v>
      </c>
      <c r="E6" s="92">
        <v>105</v>
      </c>
      <c r="F6" s="92">
        <v>638</v>
      </c>
      <c r="G6" s="92">
        <v>8</v>
      </c>
      <c r="H6" s="92">
        <v>28</v>
      </c>
      <c r="I6" s="92">
        <v>236</v>
      </c>
      <c r="J6" s="92">
        <v>41</v>
      </c>
      <c r="K6" s="93">
        <v>31</v>
      </c>
      <c r="L6" s="93">
        <v>50</v>
      </c>
    </row>
    <row r="7" spans="1:12" s="102" customFormat="1" ht="16.5" customHeight="1">
      <c r="A7" s="44">
        <v>23</v>
      </c>
      <c r="B7" s="92">
        <v>14773</v>
      </c>
      <c r="C7" s="92">
        <v>12103</v>
      </c>
      <c r="D7" s="92">
        <v>1582</v>
      </c>
      <c r="E7" s="92">
        <v>90</v>
      </c>
      <c r="F7" s="92">
        <v>657</v>
      </c>
      <c r="G7" s="92">
        <v>11</v>
      </c>
      <c r="H7" s="92">
        <v>34</v>
      </c>
      <c r="I7" s="92">
        <v>233</v>
      </c>
      <c r="J7" s="92">
        <v>17</v>
      </c>
      <c r="K7" s="92">
        <v>9</v>
      </c>
      <c r="L7" s="93">
        <v>37</v>
      </c>
    </row>
    <row r="8" spans="1:12" s="102" customFormat="1" ht="16.5" customHeight="1">
      <c r="A8" s="47">
        <v>24</v>
      </c>
      <c r="B8" s="94">
        <v>15039</v>
      </c>
      <c r="C8" s="94">
        <v>12447</v>
      </c>
      <c r="D8" s="94">
        <v>1537</v>
      </c>
      <c r="E8" s="94">
        <v>86</v>
      </c>
      <c r="F8" s="94">
        <v>630</v>
      </c>
      <c r="G8" s="94">
        <v>13</v>
      </c>
      <c r="H8" s="94">
        <v>42</v>
      </c>
      <c r="I8" s="94">
        <v>208</v>
      </c>
      <c r="J8" s="94">
        <v>18</v>
      </c>
      <c r="K8" s="94">
        <v>8</v>
      </c>
      <c r="L8" s="95">
        <v>50</v>
      </c>
    </row>
    <row r="9" spans="1:12" s="12" customFormat="1" ht="12.75" customHeight="1">
      <c r="A9" s="103" t="s">
        <v>71</v>
      </c>
      <c r="B9" s="96"/>
      <c r="I9" s="104"/>
      <c r="J9" s="105"/>
      <c r="K9" s="105"/>
      <c r="L9" s="106"/>
    </row>
    <row r="10" ht="13.5">
      <c r="L10" s="79"/>
    </row>
    <row r="11" spans="2:3" ht="13.5">
      <c r="B11" s="107"/>
      <c r="C11" s="108"/>
    </row>
  </sheetData>
  <sheetProtection/>
  <mergeCells count="5">
    <mergeCell ref="J3:J5"/>
    <mergeCell ref="I3:I5"/>
    <mergeCell ref="F3:F5"/>
    <mergeCell ref="K3:K5"/>
    <mergeCell ref="G3:G5"/>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dimension ref="A1:M12"/>
  <sheetViews>
    <sheetView zoomScalePageLayoutView="0" workbookViewId="0" topLeftCell="A1">
      <selection activeCell="A2" sqref="A2"/>
    </sheetView>
  </sheetViews>
  <sheetFormatPr defaultColWidth="8.796875" defaultRowHeight="14.25"/>
  <cols>
    <col min="1" max="1" width="6.59765625" style="85" customWidth="1"/>
    <col min="2" max="2" width="7.8984375" style="85" customWidth="1"/>
    <col min="3" max="3" width="8.3984375" style="85" customWidth="1"/>
    <col min="4" max="12" width="7.09765625" style="85" customWidth="1"/>
    <col min="13" max="16384" width="9" style="85" customWidth="1"/>
  </cols>
  <sheetData>
    <row r="1" s="97" customFormat="1" ht="15" customHeight="1">
      <c r="A1" s="63" t="s">
        <v>83</v>
      </c>
    </row>
    <row r="2" spans="1:12" s="83" customFormat="1" ht="9.75" customHeight="1" thickBot="1">
      <c r="A2" s="90"/>
      <c r="B2" s="86"/>
      <c r="C2" s="86"/>
      <c r="D2" s="86"/>
      <c r="E2" s="86"/>
      <c r="F2" s="86"/>
      <c r="G2" s="86"/>
      <c r="H2" s="86"/>
      <c r="I2" s="86"/>
      <c r="J2" s="86"/>
      <c r="K2" s="86"/>
      <c r="L2" s="86"/>
    </row>
    <row r="3" spans="1:12" s="83" customFormat="1" ht="18" customHeight="1" thickTop="1">
      <c r="A3" s="13" t="s">
        <v>1</v>
      </c>
      <c r="B3" s="554" t="s">
        <v>53</v>
      </c>
      <c r="C3" s="37" t="s">
        <v>72</v>
      </c>
      <c r="D3" s="554" t="s">
        <v>73</v>
      </c>
      <c r="E3" s="554" t="s">
        <v>74</v>
      </c>
      <c r="F3" s="554" t="s">
        <v>75</v>
      </c>
      <c r="G3" s="554" t="s">
        <v>76</v>
      </c>
      <c r="H3" s="554" t="s">
        <v>77</v>
      </c>
      <c r="I3" s="554" t="s">
        <v>78</v>
      </c>
      <c r="J3" s="554" t="s">
        <v>79</v>
      </c>
      <c r="K3" s="554" t="s">
        <v>80</v>
      </c>
      <c r="L3" s="552" t="s">
        <v>81</v>
      </c>
    </row>
    <row r="4" spans="1:12" s="83" customFormat="1" ht="18" customHeight="1">
      <c r="A4" s="15" t="s">
        <v>3</v>
      </c>
      <c r="B4" s="560"/>
      <c r="C4" s="42" t="s">
        <v>82</v>
      </c>
      <c r="D4" s="560"/>
      <c r="E4" s="560"/>
      <c r="F4" s="560"/>
      <c r="G4" s="560"/>
      <c r="H4" s="560"/>
      <c r="I4" s="560"/>
      <c r="J4" s="560"/>
      <c r="K4" s="560"/>
      <c r="L4" s="561"/>
    </row>
    <row r="5" spans="1:13" s="102" customFormat="1" ht="18" customHeight="1">
      <c r="A5" s="44">
        <v>22</v>
      </c>
      <c r="B5" s="92">
        <v>1683</v>
      </c>
      <c r="C5" s="92">
        <v>177</v>
      </c>
      <c r="D5" s="92">
        <v>265</v>
      </c>
      <c r="E5" s="92">
        <v>221</v>
      </c>
      <c r="F5" s="92">
        <v>136</v>
      </c>
      <c r="G5" s="92">
        <v>269</v>
      </c>
      <c r="H5" s="92">
        <v>33</v>
      </c>
      <c r="I5" s="92">
        <v>180</v>
      </c>
      <c r="J5" s="92">
        <v>63</v>
      </c>
      <c r="K5" s="92">
        <v>33</v>
      </c>
      <c r="L5" s="93">
        <v>306</v>
      </c>
      <c r="M5" s="109"/>
    </row>
    <row r="6" spans="1:13" s="102" customFormat="1" ht="18" customHeight="1">
      <c r="A6" s="44">
        <v>23</v>
      </c>
      <c r="B6" s="92">
        <v>1582</v>
      </c>
      <c r="C6" s="92">
        <v>170</v>
      </c>
      <c r="D6" s="92">
        <v>265</v>
      </c>
      <c r="E6" s="92">
        <v>233</v>
      </c>
      <c r="F6" s="92">
        <v>106</v>
      </c>
      <c r="G6" s="92">
        <v>239</v>
      </c>
      <c r="H6" s="92">
        <v>19</v>
      </c>
      <c r="I6" s="92">
        <v>164</v>
      </c>
      <c r="J6" s="92">
        <v>66</v>
      </c>
      <c r="K6" s="92">
        <v>66</v>
      </c>
      <c r="L6" s="93">
        <v>254</v>
      </c>
      <c r="M6" s="109"/>
    </row>
    <row r="7" spans="1:13" s="102" customFormat="1" ht="18" customHeight="1">
      <c r="A7" s="47">
        <v>24</v>
      </c>
      <c r="B7" s="94">
        <v>1537</v>
      </c>
      <c r="C7" s="94">
        <v>153</v>
      </c>
      <c r="D7" s="94">
        <v>275</v>
      </c>
      <c r="E7" s="94">
        <v>214</v>
      </c>
      <c r="F7" s="94">
        <v>124</v>
      </c>
      <c r="G7" s="94">
        <v>206</v>
      </c>
      <c r="H7" s="94">
        <v>12</v>
      </c>
      <c r="I7" s="94">
        <v>215</v>
      </c>
      <c r="J7" s="94">
        <v>67</v>
      </c>
      <c r="K7" s="94">
        <v>82</v>
      </c>
      <c r="L7" s="95">
        <v>189</v>
      </c>
      <c r="M7" s="109"/>
    </row>
    <row r="8" spans="1:3" s="12" customFormat="1" ht="12.75" customHeight="1">
      <c r="A8" s="103" t="s">
        <v>71</v>
      </c>
      <c r="B8" s="96"/>
      <c r="C8" s="96"/>
    </row>
    <row r="11" ht="13.5">
      <c r="B11" s="110"/>
    </row>
    <row r="12" spans="2:4" ht="13.5">
      <c r="B12" s="111"/>
      <c r="C12" s="108"/>
      <c r="D12" s="112"/>
    </row>
  </sheetData>
  <sheetProtection/>
  <mergeCells count="10">
    <mergeCell ref="B3:B4"/>
    <mergeCell ref="D3:D4"/>
    <mergeCell ref="E3:E4"/>
    <mergeCell ref="F3:F4"/>
    <mergeCell ref="K3:K4"/>
    <mergeCell ref="L3:L4"/>
    <mergeCell ref="G3:G4"/>
    <mergeCell ref="H3:H4"/>
    <mergeCell ref="I3:I4"/>
    <mergeCell ref="J3:J4"/>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dimension ref="A1:J21"/>
  <sheetViews>
    <sheetView zoomScalePageLayoutView="0" workbookViewId="0" topLeftCell="A1">
      <selection activeCell="A2" sqref="A2"/>
    </sheetView>
  </sheetViews>
  <sheetFormatPr defaultColWidth="8.796875" defaultRowHeight="14.25"/>
  <cols>
    <col min="1" max="1" width="6.3984375" style="113" customWidth="1"/>
    <col min="2" max="3" width="11.09765625" style="113" customWidth="1"/>
    <col min="4" max="4" width="10.59765625" style="113" customWidth="1"/>
    <col min="5" max="5" width="11.19921875" style="113" customWidth="1"/>
    <col min="6" max="6" width="13.69921875" style="113" customWidth="1"/>
    <col min="7" max="7" width="10.59765625" style="113" customWidth="1"/>
    <col min="8" max="8" width="12.09765625" style="113" customWidth="1"/>
    <col min="9" max="16384" width="9" style="113" customWidth="1"/>
  </cols>
  <sheetData>
    <row r="1" spans="1:8" s="116" customFormat="1" ht="15" customHeight="1">
      <c r="A1" s="115" t="s">
        <v>85</v>
      </c>
      <c r="G1" s="117"/>
      <c r="H1" s="117"/>
    </row>
    <row r="2" ht="9.75" customHeight="1" thickBot="1">
      <c r="A2" s="118"/>
    </row>
    <row r="3" spans="1:8" ht="27.75" customHeight="1" thickTop="1">
      <c r="A3" s="290" t="s">
        <v>1</v>
      </c>
      <c r="B3" s="119" t="s">
        <v>84</v>
      </c>
      <c r="C3" s="120" t="s">
        <v>86</v>
      </c>
      <c r="D3" s="287" t="s">
        <v>211</v>
      </c>
      <c r="E3" s="288" t="s">
        <v>210</v>
      </c>
      <c r="F3" s="287" t="s">
        <v>87</v>
      </c>
      <c r="G3" s="120" t="s">
        <v>88</v>
      </c>
      <c r="H3" s="289" t="s">
        <v>89</v>
      </c>
    </row>
    <row r="4" spans="1:8" ht="15" customHeight="1">
      <c r="A4" s="291" t="s">
        <v>90</v>
      </c>
      <c r="B4" s="121" t="s">
        <v>91</v>
      </c>
      <c r="C4" s="121" t="s">
        <v>92</v>
      </c>
      <c r="D4" s="121"/>
      <c r="E4" s="121"/>
      <c r="F4" s="121"/>
      <c r="G4" s="121"/>
      <c r="H4" s="122"/>
    </row>
    <row r="5" spans="1:8" ht="16.5" customHeight="1">
      <c r="A5" s="123">
        <v>22</v>
      </c>
      <c r="B5" s="124">
        <f>IF(ISBLANK(C5),"",SUM(C5,F5:H5))</f>
        <v>22</v>
      </c>
      <c r="C5" s="124">
        <v>1</v>
      </c>
      <c r="D5" s="124">
        <v>1</v>
      </c>
      <c r="E5" s="124">
        <v>0</v>
      </c>
      <c r="F5" s="124">
        <v>9</v>
      </c>
      <c r="G5" s="124">
        <v>12</v>
      </c>
      <c r="H5" s="125" t="s">
        <v>20</v>
      </c>
    </row>
    <row r="6" spans="1:10" ht="16.5" customHeight="1">
      <c r="A6" s="123">
        <v>23</v>
      </c>
      <c r="B6" s="124">
        <v>22</v>
      </c>
      <c r="C6" s="124">
        <v>2</v>
      </c>
      <c r="D6" s="124">
        <v>1</v>
      </c>
      <c r="E6" s="124">
        <v>0</v>
      </c>
      <c r="F6" s="124">
        <v>14</v>
      </c>
      <c r="G6" s="124">
        <v>6</v>
      </c>
      <c r="H6" s="126">
        <v>0</v>
      </c>
      <c r="I6" s="563"/>
      <c r="J6" s="563"/>
    </row>
    <row r="7" spans="1:10" ht="16.5" customHeight="1">
      <c r="A7" s="127">
        <v>24</v>
      </c>
      <c r="B7" s="128">
        <v>24</v>
      </c>
      <c r="C7" s="128">
        <v>5</v>
      </c>
      <c r="D7" s="128">
        <v>2</v>
      </c>
      <c r="E7" s="129">
        <v>3</v>
      </c>
      <c r="F7" s="130">
        <v>12</v>
      </c>
      <c r="G7" s="128">
        <v>7</v>
      </c>
      <c r="H7" s="131">
        <v>0</v>
      </c>
      <c r="I7" s="563"/>
      <c r="J7" s="563"/>
    </row>
    <row r="8" spans="1:8" s="133" customFormat="1" ht="12.75" customHeight="1">
      <c r="A8" s="132" t="s">
        <v>93</v>
      </c>
      <c r="D8" s="134"/>
      <c r="E8" s="135"/>
      <c r="G8" s="136"/>
      <c r="H8" s="137" t="s">
        <v>94</v>
      </c>
    </row>
    <row r="9" spans="1:8" ht="13.5">
      <c r="A9" s="138"/>
      <c r="G9" s="139"/>
      <c r="H9" s="140" t="s">
        <v>95</v>
      </c>
    </row>
    <row r="14" spans="2:5" ht="13.5">
      <c r="B14" s="114"/>
      <c r="C14" s="114"/>
      <c r="D14" s="114"/>
      <c r="E14" s="114"/>
    </row>
    <row r="15" spans="2:5" ht="13.5">
      <c r="B15" s="141"/>
      <c r="C15" s="114"/>
      <c r="D15" s="114"/>
      <c r="E15" s="114"/>
    </row>
    <row r="16" spans="2:5" ht="13.5">
      <c r="B16" s="114"/>
      <c r="C16" s="114"/>
      <c r="D16" s="114"/>
      <c r="E16" s="114"/>
    </row>
    <row r="17" spans="3:4" s="114" customFormat="1" ht="13.5">
      <c r="C17" s="562"/>
      <c r="D17" s="562"/>
    </row>
    <row r="18" s="114" customFormat="1" ht="13.5"/>
    <row r="19" spans="3:4" s="114" customFormat="1" ht="13.5">
      <c r="C19" s="562"/>
      <c r="D19" s="562"/>
    </row>
    <row r="20" s="114" customFormat="1" ht="13.5">
      <c r="C20" s="142"/>
    </row>
    <row r="21" s="114" customFormat="1" ht="13.5">
      <c r="C21" s="142"/>
    </row>
  </sheetData>
  <sheetProtection/>
  <mergeCells count="4">
    <mergeCell ref="C19:D19"/>
    <mergeCell ref="I7:J7"/>
    <mergeCell ref="I6:J6"/>
    <mergeCell ref="C17:D17"/>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Footer>&amp;C&amp;"ＭＳ 明朝,標準"&amp;A</oddFooter>
  </headerFooter>
  <drawing r:id="rId1"/>
</worksheet>
</file>

<file path=xl/worksheets/sheet9.xml><?xml version="1.0" encoding="utf-8"?>
<worksheet xmlns="http://schemas.openxmlformats.org/spreadsheetml/2006/main" xmlns:r="http://schemas.openxmlformats.org/officeDocument/2006/relationships">
  <dimension ref="A1:M10"/>
  <sheetViews>
    <sheetView zoomScalePageLayoutView="0" workbookViewId="0" topLeftCell="A1">
      <selection activeCell="A2" sqref="A2"/>
    </sheetView>
  </sheetViews>
  <sheetFormatPr defaultColWidth="8.796875" defaultRowHeight="14.25"/>
  <cols>
    <col min="1" max="1" width="7.19921875" style="1" customWidth="1"/>
    <col min="2" max="10" width="8.8984375" style="1" customWidth="1"/>
    <col min="11" max="11" width="7" style="1" customWidth="1"/>
    <col min="12" max="12" width="8.09765625" style="1" customWidth="1"/>
    <col min="13" max="16384" width="9" style="1" customWidth="1"/>
  </cols>
  <sheetData>
    <row r="1" s="144" customFormat="1" ht="15" customHeight="1">
      <c r="A1" s="143" t="s">
        <v>104</v>
      </c>
    </row>
    <row r="2" ht="9.75" customHeight="1" thickBot="1">
      <c r="A2" s="145"/>
    </row>
    <row r="3" spans="1:13" ht="16.5" customHeight="1" thickTop="1">
      <c r="A3" s="146" t="s">
        <v>96</v>
      </c>
      <c r="B3" s="564" t="s">
        <v>105</v>
      </c>
      <c r="C3" s="564" t="s">
        <v>97</v>
      </c>
      <c r="D3" s="564" t="s">
        <v>98</v>
      </c>
      <c r="E3" s="564" t="s">
        <v>99</v>
      </c>
      <c r="F3" s="564" t="s">
        <v>100</v>
      </c>
      <c r="G3" s="564" t="s">
        <v>101</v>
      </c>
      <c r="H3" s="564" t="s">
        <v>102</v>
      </c>
      <c r="I3" s="564" t="s">
        <v>103</v>
      </c>
      <c r="J3" s="566" t="s">
        <v>106</v>
      </c>
      <c r="K3" s="147"/>
      <c r="L3" s="147"/>
      <c r="M3" s="62"/>
    </row>
    <row r="4" spans="1:13" ht="16.5" customHeight="1">
      <c r="A4" s="148" t="s">
        <v>3</v>
      </c>
      <c r="B4" s="565"/>
      <c r="C4" s="565"/>
      <c r="D4" s="565"/>
      <c r="E4" s="565"/>
      <c r="F4" s="565"/>
      <c r="G4" s="565"/>
      <c r="H4" s="565"/>
      <c r="I4" s="565"/>
      <c r="J4" s="567"/>
      <c r="K4" s="151"/>
      <c r="L4" s="151"/>
      <c r="M4" s="62"/>
    </row>
    <row r="5" spans="1:13" ht="16.5" customHeight="1">
      <c r="A5" s="152">
        <v>22</v>
      </c>
      <c r="B5" s="153">
        <f>IF(ISBLANK(C5),"",SUM(C5:J5))</f>
        <v>730</v>
      </c>
      <c r="C5" s="154">
        <v>73</v>
      </c>
      <c r="D5" s="154">
        <v>308</v>
      </c>
      <c r="E5" s="154">
        <v>117</v>
      </c>
      <c r="F5" s="154">
        <v>4</v>
      </c>
      <c r="G5" s="154">
        <v>7</v>
      </c>
      <c r="H5" s="154">
        <v>62</v>
      </c>
      <c r="I5" s="154">
        <v>79</v>
      </c>
      <c r="J5" s="155">
        <v>80</v>
      </c>
      <c r="K5" s="156"/>
      <c r="L5" s="156"/>
      <c r="M5" s="62"/>
    </row>
    <row r="6" spans="1:13" ht="16.5" customHeight="1">
      <c r="A6" s="152">
        <v>23</v>
      </c>
      <c r="B6" s="154">
        <f>IF(ISBLANK(C6),"",SUM(C6:J6))</f>
        <v>745</v>
      </c>
      <c r="C6" s="154">
        <v>90</v>
      </c>
      <c r="D6" s="154">
        <v>395</v>
      </c>
      <c r="E6" s="154">
        <v>89</v>
      </c>
      <c r="F6" s="154" t="s">
        <v>107</v>
      </c>
      <c r="G6" s="154">
        <v>3</v>
      </c>
      <c r="H6" s="154">
        <v>62</v>
      </c>
      <c r="I6" s="154">
        <v>40</v>
      </c>
      <c r="J6" s="155">
        <v>66</v>
      </c>
      <c r="K6" s="156"/>
      <c r="L6" s="156"/>
      <c r="M6" s="62"/>
    </row>
    <row r="7" spans="1:13" ht="16.5" customHeight="1">
      <c r="A7" s="157">
        <v>24</v>
      </c>
      <c r="B7" s="158">
        <v>718</v>
      </c>
      <c r="C7" s="159">
        <v>141</v>
      </c>
      <c r="D7" s="159">
        <v>321</v>
      </c>
      <c r="E7" s="159">
        <v>72</v>
      </c>
      <c r="F7" s="159">
        <v>4</v>
      </c>
      <c r="G7" s="159">
        <v>20</v>
      </c>
      <c r="H7" s="159">
        <v>36</v>
      </c>
      <c r="I7" s="159">
        <v>48</v>
      </c>
      <c r="J7" s="160">
        <v>76</v>
      </c>
      <c r="K7" s="156"/>
      <c r="L7" s="156"/>
      <c r="M7" s="62"/>
    </row>
    <row r="8" spans="1:12" ht="12.75" customHeight="1">
      <c r="A8" s="161" t="s">
        <v>108</v>
      </c>
      <c r="J8" s="162"/>
      <c r="L8" s="162"/>
    </row>
    <row r="9" ht="13.5">
      <c r="I9" s="6"/>
    </row>
    <row r="10" ht="13.5">
      <c r="I10" s="6"/>
    </row>
  </sheetData>
  <sheetProtection/>
  <mergeCells count="9">
    <mergeCell ref="B3:B4"/>
    <mergeCell ref="C3:C4"/>
    <mergeCell ref="D3:D4"/>
    <mergeCell ref="E3:E4"/>
    <mergeCell ref="J3:J4"/>
    <mergeCell ref="F3:F4"/>
    <mergeCell ref="G3:G4"/>
    <mergeCell ref="H3:H4"/>
    <mergeCell ref="I3:I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2014-10-17T06:14:30Z</dcterms:created>
  <dcterms:modified xsi:type="dcterms:W3CDTF">2014-11-18T06:51:10Z</dcterms:modified>
  <cp:category/>
  <cp:version/>
  <cp:contentType/>
  <cp:contentStatus/>
</cp:coreProperties>
</file>